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12BFC722-04D7-40F6-B533-B48C0D747E19}" xr6:coauthVersionLast="46" xr6:coauthVersionMax="46" xr10:uidLastSave="{00000000-0000-0000-0000-000000000000}"/>
  <bookViews>
    <workbookView xWindow="1800" yWindow="696" windowWidth="23712" windowHeight="14820" tabRatio="714" firstSheet="5" activeTab="10" xr2:uid="{EE432441-28AC-420E-AEBE-EBF7D5E64309}"/>
  </bookViews>
  <sheets>
    <sheet name="Overview" sheetId="3" r:id="rId1"/>
    <sheet name="IND_ISL" sheetId="16" r:id="rId2"/>
    <sheet name="TRA" sheetId="5" r:id="rId3"/>
    <sheet name="H2" sheetId="13" r:id="rId4"/>
    <sheet name="Datacentres" sheetId="7" r:id="rId5"/>
    <sheet name="Export-transmission" sheetId="1" r:id="rId6"/>
    <sheet name="Inter-transmission" sheetId="2" r:id="rId7"/>
    <sheet name="BY_Demands_Drivers" sheetId="8" r:id="rId8"/>
    <sheet name="BY_Demands_Drivers (2)" sheetId="10" r:id="rId9"/>
    <sheet name="BY_Demands_Drivers (3)" sheetId="12" r:id="rId10"/>
    <sheet name="BY_Demands_Drivers (4)" sheetId="20"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xlnm._FilterDatabase" localSheetId="7" hidden="1">BY_Demands_Drivers!#REF!</definedName>
    <definedName name="_xlnm._FilterDatabase" localSheetId="8" hidden="1">'BY_Demands_Drivers (2)'!#REF!</definedName>
    <definedName name="_xlnm._FilterDatabase" localSheetId="9" hidden="1">'BY_Demands_Drivers (3)'!#REF!</definedName>
    <definedName name="_xlnm._FilterDatabase" localSheetId="10" hidden="1">'BY_Demands_Drivers (4)'!#REF!</definedName>
    <definedName name="_Order1" hidden="1">255</definedName>
    <definedName name="_Order2" hidden="1">255</definedName>
    <definedName name="_USD10">#REF!</definedName>
    <definedName name="BiomassLargeCHP">[1]TechnologyData!$A$14:$M$41</definedName>
    <definedName name="BPslut">[1]Plants!$J$2</definedName>
    <definedName name="CAAGR_tolerance">200</definedName>
    <definedName name="chosenYear">[2]Cockpit!$B$5</definedName>
    <definedName name="CO2Price">#REF!</definedName>
    <definedName name="dkkPerEUR">'[3]Centrale data'!$C$34</definedName>
    <definedName name="Eksportstigning">[1]Plants!$J$6</definedName>
    <definedName name="ElBoiler">[1]TechnologyData!$O$72:$AA$99</definedName>
    <definedName name="ElPriceMix">[1]Subsidy!#REF!</definedName>
    <definedName name="Euro">[4]IND_ELC!$E$2</definedName>
    <definedName name="Fastprisår">[5]Forside!$B$5</definedName>
    <definedName name="FID_1">[6]AGR_Fuels!$A$2</definedName>
    <definedName name="FID_2">#REF!</definedName>
    <definedName name="FIXWSTBP">'[7]O&amp;M waste '!$C$4</definedName>
    <definedName name="FuelPrices">#REF!</definedName>
    <definedName name="HeatPump_Large">[1]TechnologyData!$O$101:$AA$128</definedName>
    <definedName name="Inflation">[1]General!#REF!</definedName>
    <definedName name="LastPSOYear">[1]Plants!$H$2</definedName>
    <definedName name="MINCRD" comment="Activity bound for DK crude oil production based on projection from DEA.">#REF!</definedName>
    <definedName name="MINNGA" comment="Activity bound for DK natural gas  production based on projection from DEA.">#REF!</definedName>
    <definedName name="myCurrentRegion">#REF!</definedName>
    <definedName name="myCurrentRegionSource">#REF!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Prisår_Til_Ramses">#REF!</definedName>
    <definedName name="Raggr1">[8]Rækker!$A$4:$A$4</definedName>
    <definedName name="Raggr2">[8]Rækker!$B$4:$B$4</definedName>
    <definedName name="Raggr3">[8]Rækker!$C$4:$C$4</definedName>
    <definedName name="Real_interest_rate">[9]TechnologyData!$B$37</definedName>
    <definedName name="RefurbishedCoalBioCHP">[1]TechnologyData!$A$43:$M$70</definedName>
    <definedName name="RenovCKV">[1]Plants!$J$4</definedName>
    <definedName name="RoundFactorLong">4</definedName>
    <definedName name="RoundFactorMed">3</definedName>
    <definedName name="RoundFactorShort">3</definedName>
    <definedName name="rSØK">'[3]Centrale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SmallestNonZeroValue">0.00001</definedName>
    <definedName name="SumTolerance">0.005</definedName>
    <definedName name="VARWSTBO">'[7]O&amp;M waste '!$D$5</definedName>
    <definedName name="VARWSTBP">'[7]O&amp;M waste '!$D$4</definedName>
    <definedName name="WasteCHP">[1]TechnologyData!$A$101:$M$129</definedName>
    <definedName name="Wood_SmallBP">[1]TechnologyData!$A$131:$M$158</definedName>
    <definedName name="x">[10]AGR_Fuels!$A$2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5" i="7" l="1"/>
  <c r="F13" i="13"/>
  <c r="F12" i="13"/>
  <c r="F11" i="13"/>
  <c r="G4" i="20"/>
  <c r="G5" i="20"/>
  <c r="R5" i="20"/>
  <c r="S5" i="20"/>
  <c r="Y5" i="20"/>
  <c r="Z5" i="20"/>
  <c r="AA5" i="20"/>
  <c r="AB5" i="20"/>
  <c r="AC5" i="20"/>
  <c r="AD5" i="20"/>
  <c r="AE5" i="20"/>
  <c r="AF5" i="20"/>
  <c r="AG5" i="20"/>
  <c r="AH5" i="20"/>
  <c r="AI5" i="20"/>
  <c r="AJ5" i="20"/>
  <c r="AK5" i="20"/>
  <c r="AL5" i="20"/>
  <c r="AM5" i="20"/>
  <c r="AN5" i="20"/>
  <c r="AO5" i="20"/>
  <c r="AP5" i="20"/>
  <c r="AQ5" i="20"/>
  <c r="AR5" i="20"/>
  <c r="AS5" i="20"/>
  <c r="AT5" i="20"/>
  <c r="AU5" i="20"/>
  <c r="AV5" i="20"/>
  <c r="AW5" i="20"/>
  <c r="AX5" i="20"/>
  <c r="AY5" i="20"/>
  <c r="AZ5" i="20"/>
  <c r="BA5" i="20"/>
  <c r="BB5" i="20"/>
  <c r="BC5" i="20"/>
  <c r="BD5" i="20"/>
  <c r="BE5" i="20"/>
  <c r="BF5" i="20"/>
  <c r="BG5" i="20"/>
  <c r="BH5" i="20"/>
  <c r="G6" i="20"/>
  <c r="R6" i="20"/>
  <c r="S6" i="20"/>
  <c r="Y6" i="20"/>
  <c r="Z6" i="20"/>
  <c r="AA6" i="20"/>
  <c r="AB6" i="20"/>
  <c r="AC6" i="20"/>
  <c r="AD6" i="20"/>
  <c r="AE6" i="20"/>
  <c r="AF6" i="20"/>
  <c r="AG6" i="20"/>
  <c r="AH6" i="20"/>
  <c r="AI6" i="20"/>
  <c r="AJ6" i="20"/>
  <c r="AK6" i="20"/>
  <c r="AL6" i="20"/>
  <c r="AM6" i="20"/>
  <c r="AN6" i="20"/>
  <c r="AO6" i="20"/>
  <c r="AP6" i="20"/>
  <c r="AQ6" i="20"/>
  <c r="AR6" i="20"/>
  <c r="AS6" i="20"/>
  <c r="AT6" i="20"/>
  <c r="AU6" i="20"/>
  <c r="AV6" i="20"/>
  <c r="AW6" i="20"/>
  <c r="AX6" i="20"/>
  <c r="AY6" i="20"/>
  <c r="AZ6" i="20"/>
  <c r="BA6" i="20"/>
  <c r="BB6" i="20"/>
  <c r="BC6" i="20"/>
  <c r="BD6" i="20"/>
  <c r="BE6" i="20"/>
  <c r="BF6" i="20"/>
  <c r="BG6" i="20"/>
  <c r="BH6" i="20"/>
  <c r="G7" i="20"/>
  <c r="R7" i="20"/>
  <c r="S7" i="20"/>
  <c r="Y7" i="20"/>
  <c r="Z7" i="20"/>
  <c r="AA7" i="20"/>
  <c r="AB7" i="20"/>
  <c r="AC7" i="20"/>
  <c r="AD7" i="20"/>
  <c r="AE7" i="20"/>
  <c r="AF7" i="20"/>
  <c r="AG7" i="20"/>
  <c r="AH7" i="20"/>
  <c r="AI7" i="20"/>
  <c r="AJ7" i="20"/>
  <c r="AK7" i="20"/>
  <c r="AL7" i="20"/>
  <c r="AM7" i="20"/>
  <c r="AN7" i="20"/>
  <c r="AO7" i="20"/>
  <c r="AP7" i="20"/>
  <c r="AQ7" i="20"/>
  <c r="AR7" i="20"/>
  <c r="AS7" i="20"/>
  <c r="AT7" i="20"/>
  <c r="AU7" i="20"/>
  <c r="AV7" i="20"/>
  <c r="AW7" i="20"/>
  <c r="AX7" i="20"/>
  <c r="AY7" i="20"/>
  <c r="AZ7" i="20"/>
  <c r="BA7" i="20"/>
  <c r="BB7" i="20"/>
  <c r="BC7" i="20"/>
  <c r="BD7" i="20"/>
  <c r="BE7" i="20"/>
  <c r="BF7" i="20"/>
  <c r="BG7" i="20"/>
  <c r="BH7" i="20"/>
  <c r="G8" i="20"/>
  <c r="R8" i="20"/>
  <c r="S8" i="20"/>
  <c r="Y8" i="20"/>
  <c r="Z8" i="20"/>
  <c r="AA8" i="20"/>
  <c r="AB8" i="20"/>
  <c r="AC8" i="20"/>
  <c r="AD8" i="20"/>
  <c r="AE8" i="20"/>
  <c r="AF8" i="20"/>
  <c r="AG8" i="20"/>
  <c r="AH8" i="20"/>
  <c r="AI8" i="20"/>
  <c r="AJ8" i="20"/>
  <c r="AK8" i="20"/>
  <c r="AL8" i="20"/>
  <c r="AM8" i="20"/>
  <c r="AN8" i="20"/>
  <c r="AO8" i="20"/>
  <c r="AP8" i="20"/>
  <c r="AQ8" i="20"/>
  <c r="AR8" i="20"/>
  <c r="AS8" i="20"/>
  <c r="AT8" i="20"/>
  <c r="AU8" i="20"/>
  <c r="AV8" i="20"/>
  <c r="AW8" i="20"/>
  <c r="AX8" i="20"/>
  <c r="AY8" i="20"/>
  <c r="AZ8" i="20"/>
  <c r="BA8" i="20"/>
  <c r="BB8" i="20"/>
  <c r="BC8" i="20"/>
  <c r="BD8" i="20"/>
  <c r="BE8" i="20"/>
  <c r="BF8" i="20"/>
  <c r="BG8" i="20"/>
  <c r="BH8" i="20"/>
  <c r="G9" i="20"/>
  <c r="C127" i="20" s="1"/>
  <c r="AB154" i="20" s="1"/>
  <c r="R9" i="20"/>
  <c r="S9" i="20"/>
  <c r="Y9" i="20"/>
  <c r="Z9" i="20"/>
  <c r="AA9" i="20"/>
  <c r="AB9" i="20"/>
  <c r="AC9" i="20"/>
  <c r="AD9" i="20"/>
  <c r="AE9" i="20"/>
  <c r="AF9" i="20"/>
  <c r="AG9" i="20"/>
  <c r="AH9" i="20"/>
  <c r="AI9" i="20"/>
  <c r="AJ9" i="20"/>
  <c r="AK9" i="20"/>
  <c r="AL9" i="20"/>
  <c r="AM9" i="20"/>
  <c r="AN9" i="20"/>
  <c r="AO9" i="20"/>
  <c r="AP9" i="20"/>
  <c r="AQ9" i="20"/>
  <c r="AR9" i="20"/>
  <c r="AS9" i="20"/>
  <c r="AT9" i="20"/>
  <c r="AU9" i="20"/>
  <c r="AV9" i="20"/>
  <c r="AW9" i="20"/>
  <c r="AX9" i="20"/>
  <c r="AY9" i="20"/>
  <c r="AZ9" i="20"/>
  <c r="BA9" i="20"/>
  <c r="BB9" i="20"/>
  <c r="BC9" i="20"/>
  <c r="BD9" i="20"/>
  <c r="BE9" i="20"/>
  <c r="BF9" i="20"/>
  <c r="BG9" i="20"/>
  <c r="BH9" i="20"/>
  <c r="G10" i="20"/>
  <c r="R10" i="20"/>
  <c r="S10" i="20"/>
  <c r="Y10" i="20"/>
  <c r="Z10" i="20"/>
  <c r="AA10" i="20"/>
  <c r="AB10" i="20"/>
  <c r="AC10" i="20"/>
  <c r="AD10" i="20"/>
  <c r="AE10" i="20"/>
  <c r="AF10" i="20"/>
  <c r="AG10" i="20"/>
  <c r="AH10" i="20"/>
  <c r="AI10" i="20"/>
  <c r="AJ10" i="20"/>
  <c r="AK10" i="20"/>
  <c r="AL10" i="20"/>
  <c r="AM10" i="20"/>
  <c r="AN10" i="20"/>
  <c r="AO10" i="20"/>
  <c r="AP10" i="20"/>
  <c r="AQ10" i="20"/>
  <c r="AR10" i="20"/>
  <c r="AS10" i="20"/>
  <c r="AT10" i="20"/>
  <c r="AU10" i="20"/>
  <c r="AV10" i="20"/>
  <c r="AW10" i="20"/>
  <c r="AX10" i="20"/>
  <c r="AY10" i="20"/>
  <c r="AZ10" i="20"/>
  <c r="BA10" i="20"/>
  <c r="BB10" i="20"/>
  <c r="BC10" i="20"/>
  <c r="BD10" i="20"/>
  <c r="BE10" i="20"/>
  <c r="BF10" i="20"/>
  <c r="BG10" i="20"/>
  <c r="BH10" i="20"/>
  <c r="G11" i="20"/>
  <c r="R11" i="20"/>
  <c r="S11" i="20"/>
  <c r="Y11" i="20"/>
  <c r="Z11" i="20"/>
  <c r="AA11" i="20"/>
  <c r="AB11" i="20"/>
  <c r="AC11" i="20"/>
  <c r="AD11"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G12" i="20"/>
  <c r="R12" i="20"/>
  <c r="S12" i="20"/>
  <c r="Y12" i="20"/>
  <c r="Z12" i="20"/>
  <c r="AA12" i="20"/>
  <c r="AB12" i="20"/>
  <c r="AC12" i="20"/>
  <c r="AD12" i="20"/>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G13" i="20"/>
  <c r="R13" i="20"/>
  <c r="S13" i="20"/>
  <c r="Y13" i="20"/>
  <c r="Z13" i="20"/>
  <c r="AA13" i="20"/>
  <c r="AB13" i="20"/>
  <c r="AC13" i="20"/>
  <c r="AD13" i="20"/>
  <c r="AE13" i="20"/>
  <c r="AF13" i="20"/>
  <c r="AG13" i="20"/>
  <c r="AH13" i="20"/>
  <c r="AI13" i="20"/>
  <c r="AJ13" i="20"/>
  <c r="AK13" i="20"/>
  <c r="AL13" i="20"/>
  <c r="AM13" i="20"/>
  <c r="AN13" i="20"/>
  <c r="AO13" i="20"/>
  <c r="AP13" i="20"/>
  <c r="AQ13" i="20"/>
  <c r="AR13" i="20"/>
  <c r="AS13" i="20"/>
  <c r="AT13" i="20"/>
  <c r="AU13" i="20"/>
  <c r="AV13" i="20"/>
  <c r="AW13" i="20"/>
  <c r="AX13" i="20"/>
  <c r="AY13" i="20"/>
  <c r="AZ13" i="20"/>
  <c r="BA13" i="20"/>
  <c r="BB13" i="20"/>
  <c r="BC13" i="20"/>
  <c r="BD13" i="20"/>
  <c r="BE13" i="20"/>
  <c r="BF13" i="20"/>
  <c r="BG13" i="20"/>
  <c r="BH13" i="20"/>
  <c r="G14" i="20"/>
  <c r="R14" i="20"/>
  <c r="S14" i="20"/>
  <c r="Y14" i="20"/>
  <c r="Z14" i="20"/>
  <c r="AA14" i="20"/>
  <c r="AB14" i="20"/>
  <c r="AC14" i="20"/>
  <c r="AD14" i="20"/>
  <c r="AE14" i="20"/>
  <c r="AF14" i="20"/>
  <c r="AG14" i="20"/>
  <c r="AH14" i="20"/>
  <c r="AI14" i="20"/>
  <c r="AJ14" i="20"/>
  <c r="AK14" i="20"/>
  <c r="AL14" i="20"/>
  <c r="AM14" i="20"/>
  <c r="AN14" i="20"/>
  <c r="AO14" i="20"/>
  <c r="AP14" i="20"/>
  <c r="AQ14" i="20"/>
  <c r="AR14" i="20"/>
  <c r="AS14" i="20"/>
  <c r="AT14" i="20"/>
  <c r="AU14" i="20"/>
  <c r="AV14" i="20"/>
  <c r="AW14" i="20"/>
  <c r="AX14" i="20"/>
  <c r="AY14" i="20"/>
  <c r="AZ14" i="20"/>
  <c r="BA14" i="20"/>
  <c r="BB14" i="20"/>
  <c r="BC14" i="20"/>
  <c r="BD14" i="20"/>
  <c r="BE14" i="20"/>
  <c r="BF14" i="20"/>
  <c r="BG14" i="20"/>
  <c r="BH14" i="20"/>
  <c r="G15" i="20"/>
  <c r="R15" i="20"/>
  <c r="S15" i="20"/>
  <c r="Y15" i="20"/>
  <c r="Z15" i="20"/>
  <c r="AA15" i="20"/>
  <c r="AB15" i="20"/>
  <c r="AC15" i="20"/>
  <c r="AD15"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G16" i="20"/>
  <c r="R16" i="20"/>
  <c r="S16" i="20"/>
  <c r="Y16" i="20"/>
  <c r="Z16" i="20"/>
  <c r="AA16" i="20"/>
  <c r="AB16" i="20"/>
  <c r="AC16" i="20"/>
  <c r="AD16" i="20"/>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G17" i="20"/>
  <c r="R17" i="20"/>
  <c r="S17" i="20"/>
  <c r="Y17" i="20"/>
  <c r="Z17" i="20"/>
  <c r="AA17" i="20"/>
  <c r="AB17" i="20"/>
  <c r="AC17" i="20"/>
  <c r="AD17" i="20"/>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G18" i="20"/>
  <c r="G19" i="20"/>
  <c r="G20" i="20"/>
  <c r="G21" i="20"/>
  <c r="G22" i="20"/>
  <c r="G23" i="20"/>
  <c r="C143" i="20" s="1"/>
  <c r="G24" i="20"/>
  <c r="G25" i="20"/>
  <c r="G26" i="20"/>
  <c r="G27" i="20"/>
  <c r="G28" i="20"/>
  <c r="G29" i="20"/>
  <c r="C150" i="20" s="1"/>
  <c r="G30" i="20"/>
  <c r="G31" i="20"/>
  <c r="G32" i="20"/>
  <c r="G33" i="20"/>
  <c r="G34" i="20"/>
  <c r="G35" i="20"/>
  <c r="C157" i="20" s="1"/>
  <c r="G36" i="20"/>
  <c r="G37" i="20"/>
  <c r="G38" i="20"/>
  <c r="G39" i="20"/>
  <c r="G40" i="20"/>
  <c r="G41" i="20"/>
  <c r="C164" i="20" s="1"/>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C122" i="20"/>
  <c r="D122" i="20"/>
  <c r="L122" i="20" s="1"/>
  <c r="P122" i="20"/>
  <c r="C123" i="20"/>
  <c r="D123" i="20"/>
  <c r="G123" i="20" s="1"/>
  <c r="C124" i="20"/>
  <c r="AB136" i="20" s="1"/>
  <c r="D124" i="20"/>
  <c r="L124" i="20" s="1"/>
  <c r="AB124" i="20"/>
  <c r="AE124" i="20"/>
  <c r="C125" i="20"/>
  <c r="D125" i="20"/>
  <c r="F125" i="20" s="1"/>
  <c r="C126" i="20"/>
  <c r="D126" i="20"/>
  <c r="L126" i="20" s="1"/>
  <c r="I126" i="20"/>
  <c r="M126" i="20"/>
  <c r="D127" i="20"/>
  <c r="F127" i="20" s="1"/>
  <c r="I127" i="20"/>
  <c r="Y127" i="20" s="1"/>
  <c r="AD159" i="20" s="1"/>
  <c r="L127" i="20"/>
  <c r="N127" i="20"/>
  <c r="V127" i="20" s="1"/>
  <c r="AD156" i="20" s="1"/>
  <c r="O127" i="20"/>
  <c r="P127" i="20"/>
  <c r="Q127" i="20"/>
  <c r="C128" i="20"/>
  <c r="D128" i="20"/>
  <c r="L128" i="20" s="1"/>
  <c r="O128" i="20"/>
  <c r="P128" i="20"/>
  <c r="C129" i="20"/>
  <c r="D129" i="20"/>
  <c r="F129" i="20" s="1"/>
  <c r="E129" i="20"/>
  <c r="T129" i="20" s="1"/>
  <c r="I129" i="20"/>
  <c r="L129" i="20"/>
  <c r="N129" i="20"/>
  <c r="O129" i="20"/>
  <c r="V129" i="20"/>
  <c r="C130" i="20"/>
  <c r="D130" i="20"/>
  <c r="L130" i="20" s="1"/>
  <c r="AB130" i="20"/>
  <c r="C131" i="20"/>
  <c r="D131" i="20"/>
  <c r="N131" i="20" s="1"/>
  <c r="V131" i="20" s="1"/>
  <c r="AD168" i="20" s="1"/>
  <c r="C132" i="20"/>
  <c r="D132" i="20"/>
  <c r="I132" i="20" s="1"/>
  <c r="C133" i="20"/>
  <c r="D133" i="20"/>
  <c r="N133" i="20" s="1"/>
  <c r="V133" i="20" s="1"/>
  <c r="AD180" i="20" s="1"/>
  <c r="C134" i="20"/>
  <c r="D134" i="20"/>
  <c r="I134" i="20" s="1"/>
  <c r="C135" i="20"/>
  <c r="D135" i="20"/>
  <c r="C136" i="20"/>
  <c r="D136" i="20"/>
  <c r="I136" i="20" s="1"/>
  <c r="N136" i="20"/>
  <c r="V136" i="20" s="1"/>
  <c r="C137" i="20"/>
  <c r="D137" i="20"/>
  <c r="E137" i="20" s="1"/>
  <c r="T137" i="20" s="1"/>
  <c r="G137" i="20"/>
  <c r="H137" i="20"/>
  <c r="L137" i="20"/>
  <c r="M137" i="20"/>
  <c r="N137" i="20"/>
  <c r="Q137" i="20"/>
  <c r="V137" i="20"/>
  <c r="C138" i="20"/>
  <c r="D138" i="20"/>
  <c r="H138" i="20" s="1"/>
  <c r="Q138" i="20"/>
  <c r="C139" i="20"/>
  <c r="D139" i="20"/>
  <c r="E139" i="20" s="1"/>
  <c r="C140" i="20"/>
  <c r="D140" i="20"/>
  <c r="H140" i="20" s="1"/>
  <c r="C141" i="20"/>
  <c r="D141" i="20"/>
  <c r="E141" i="20" s="1"/>
  <c r="G141" i="20"/>
  <c r="H141" i="20"/>
  <c r="C142" i="20"/>
  <c r="D142" i="20"/>
  <c r="H142" i="20" s="1"/>
  <c r="Q142" i="20"/>
  <c r="AB142" i="20"/>
  <c r="D143" i="20"/>
  <c r="E143" i="20" s="1"/>
  <c r="Q143" i="20"/>
  <c r="C144" i="20"/>
  <c r="D144" i="20"/>
  <c r="H144" i="20" s="1"/>
  <c r="C145" i="20"/>
  <c r="D145" i="20"/>
  <c r="E145" i="20" s="1"/>
  <c r="T145" i="20" s="1"/>
  <c r="F145" i="20"/>
  <c r="G145" i="20"/>
  <c r="I145" i="20"/>
  <c r="Y145" i="20" s="1"/>
  <c r="L145" i="20"/>
  <c r="M145" i="20"/>
  <c r="N145" i="20"/>
  <c r="P145" i="20"/>
  <c r="Q145" i="20"/>
  <c r="U145" i="20"/>
  <c r="V145" i="20"/>
  <c r="C146" i="20"/>
  <c r="D146" i="20"/>
  <c r="K25" i="20" s="1"/>
  <c r="E146" i="20"/>
  <c r="F146" i="20"/>
  <c r="G146" i="20"/>
  <c r="C147" i="20"/>
  <c r="D147" i="20"/>
  <c r="E147" i="20" s="1"/>
  <c r="C148" i="20"/>
  <c r="D148" i="20"/>
  <c r="I148" i="20" s="1"/>
  <c r="G148" i="20"/>
  <c r="AB148" i="20"/>
  <c r="C149" i="20"/>
  <c r="D149" i="20"/>
  <c r="G149" i="20" s="1"/>
  <c r="F149" i="20"/>
  <c r="N149" i="20"/>
  <c r="V149" i="20" s="1"/>
  <c r="AD252" i="20" s="1"/>
  <c r="D150" i="20"/>
  <c r="F150" i="20" s="1"/>
  <c r="E150" i="20"/>
  <c r="L150" i="20"/>
  <c r="N150" i="20"/>
  <c r="V150" i="20" s="1"/>
  <c r="AD258" i="20" s="1"/>
  <c r="C151" i="20"/>
  <c r="D151" i="20"/>
  <c r="E151" i="20" s="1"/>
  <c r="G151" i="20"/>
  <c r="L151" i="20"/>
  <c r="C152" i="20"/>
  <c r="D152" i="20"/>
  <c r="F152" i="20" s="1"/>
  <c r="N152" i="20"/>
  <c r="V152" i="20" s="1"/>
  <c r="O152" i="20"/>
  <c r="C153" i="20"/>
  <c r="D153" i="20"/>
  <c r="G153" i="20" s="1"/>
  <c r="W153" i="20" s="1"/>
  <c r="E153" i="20"/>
  <c r="F153" i="20"/>
  <c r="H153" i="20"/>
  <c r="X153" i="20" s="1"/>
  <c r="I153" i="20"/>
  <c r="L153" i="20"/>
  <c r="M153" i="20"/>
  <c r="N153" i="20"/>
  <c r="O153" i="20"/>
  <c r="P153" i="20"/>
  <c r="T153" i="20"/>
  <c r="U153" i="20"/>
  <c r="V153" i="20"/>
  <c r="C154" i="20"/>
  <c r="D154" i="20"/>
  <c r="F154" i="20" s="1"/>
  <c r="C155" i="20"/>
  <c r="D155" i="20"/>
  <c r="I155" i="20" s="1"/>
  <c r="O155" i="20"/>
  <c r="Q155" i="20"/>
  <c r="C156" i="20"/>
  <c r="D156" i="20"/>
  <c r="N156" i="20" s="1"/>
  <c r="V156" i="20" s="1"/>
  <c r="D157" i="20"/>
  <c r="I157" i="20" s="1"/>
  <c r="E157" i="20"/>
  <c r="N157" i="20"/>
  <c r="V157" i="20" s="1"/>
  <c r="C158" i="20"/>
  <c r="D158" i="20"/>
  <c r="I158" i="20" s="1"/>
  <c r="C159" i="20"/>
  <c r="D159" i="20"/>
  <c r="I159" i="20" s="1"/>
  <c r="E159" i="20"/>
  <c r="N159" i="20"/>
  <c r="V159" i="20" s="1"/>
  <c r="C160" i="20"/>
  <c r="D160" i="20"/>
  <c r="I160" i="20" s="1"/>
  <c r="AB160" i="20"/>
  <c r="AE160" i="20"/>
  <c r="C161" i="20"/>
  <c r="D161" i="20"/>
  <c r="G161" i="20" s="1"/>
  <c r="W161" i="20" s="1"/>
  <c r="E161" i="20"/>
  <c r="T161" i="20" s="1"/>
  <c r="F161" i="20"/>
  <c r="L161" i="20"/>
  <c r="M161" i="20"/>
  <c r="N161" i="20"/>
  <c r="O161" i="20"/>
  <c r="P161" i="20"/>
  <c r="V161" i="20"/>
  <c r="C162" i="20"/>
  <c r="D162" i="20"/>
  <c r="E162" i="20" s="1"/>
  <c r="C163" i="20"/>
  <c r="D163" i="20"/>
  <c r="G163" i="20" s="1"/>
  <c r="E163" i="20"/>
  <c r="F163" i="20"/>
  <c r="L163" i="20"/>
  <c r="D164" i="20"/>
  <c r="E164" i="20" s="1"/>
  <c r="G164" i="20"/>
  <c r="I164" i="20"/>
  <c r="L164" i="20"/>
  <c r="T164" i="20" s="1"/>
  <c r="AD316" i="20" s="1"/>
  <c r="M164" i="20"/>
  <c r="N164" i="20"/>
  <c r="V164" i="20" s="1"/>
  <c r="AD318" i="20" s="1"/>
  <c r="O164" i="20"/>
  <c r="P164" i="20"/>
  <c r="Q164" i="20"/>
  <c r="C165" i="20"/>
  <c r="D165" i="20"/>
  <c r="L165" i="20" s="1"/>
  <c r="I165" i="20"/>
  <c r="C166" i="20"/>
  <c r="D166" i="20"/>
  <c r="F166" i="20" s="1"/>
  <c r="E166" i="20"/>
  <c r="M166" i="20"/>
  <c r="N166" i="20"/>
  <c r="V166" i="20" s="1"/>
  <c r="AD330" i="20" s="1"/>
  <c r="O166" i="20"/>
  <c r="AB166" i="20"/>
  <c r="C167" i="20"/>
  <c r="D167" i="20"/>
  <c r="I167" i="20" s="1"/>
  <c r="C168" i="20"/>
  <c r="D168" i="20"/>
  <c r="L168" i="20" s="1"/>
  <c r="C169" i="20"/>
  <c r="D169" i="20"/>
  <c r="I169" i="20" s="1"/>
  <c r="Y169" i="20" s="1"/>
  <c r="E169" i="20"/>
  <c r="F169" i="20"/>
  <c r="G169" i="20"/>
  <c r="W169" i="20" s="1"/>
  <c r="H169" i="20"/>
  <c r="X169" i="20" s="1"/>
  <c r="N169" i="20"/>
  <c r="V169" i="20" s="1"/>
  <c r="O169" i="20"/>
  <c r="P169" i="20"/>
  <c r="Q169" i="20"/>
  <c r="C170" i="20"/>
  <c r="D170" i="20"/>
  <c r="L170" i="20" s="1"/>
  <c r="C171" i="20"/>
  <c r="D171" i="20"/>
  <c r="I171" i="20" s="1"/>
  <c r="H171" i="20"/>
  <c r="O171" i="20"/>
  <c r="P171" i="20"/>
  <c r="C172" i="20"/>
  <c r="D172" i="20"/>
  <c r="AB172" i="20"/>
  <c r="C173" i="20"/>
  <c r="D173" i="20"/>
  <c r="H173" i="20" s="1"/>
  <c r="N173" i="20"/>
  <c r="V173" i="20" s="1"/>
  <c r="O173" i="20"/>
  <c r="C174" i="20"/>
  <c r="D174" i="20"/>
  <c r="F174" i="20" s="1"/>
  <c r="C175" i="20"/>
  <c r="D175" i="20"/>
  <c r="H175" i="20" s="1"/>
  <c r="C176" i="20"/>
  <c r="D176" i="20"/>
  <c r="E176" i="20" s="1"/>
  <c r="C177" i="20"/>
  <c r="D177" i="20"/>
  <c r="H177" i="20" s="1"/>
  <c r="E177" i="20"/>
  <c r="G177" i="20"/>
  <c r="N177" i="20"/>
  <c r="V177" i="20" s="1"/>
  <c r="O177" i="20"/>
  <c r="Q177" i="20"/>
  <c r="C178" i="20"/>
  <c r="D178" i="20"/>
  <c r="K53" i="20" s="1"/>
  <c r="G178" i="20"/>
  <c r="L178" i="20"/>
  <c r="M178" i="20"/>
  <c r="N178" i="20"/>
  <c r="V178" i="20" s="1"/>
  <c r="AD378" i="20" s="1"/>
  <c r="Q178" i="20"/>
  <c r="AB178" i="20"/>
  <c r="C179" i="20"/>
  <c r="D179" i="20"/>
  <c r="F179" i="20" s="1"/>
  <c r="M179" i="20"/>
  <c r="N179" i="20"/>
  <c r="V179" i="20" s="1"/>
  <c r="AD384" i="20" s="1"/>
  <c r="P179" i="20"/>
  <c r="C180" i="20"/>
  <c r="D180" i="20"/>
  <c r="E180" i="20" s="1"/>
  <c r="C181" i="20"/>
  <c r="D181" i="20"/>
  <c r="P181" i="20" s="1"/>
  <c r="C182" i="20"/>
  <c r="D182" i="20"/>
  <c r="E182" i="20" s="1"/>
  <c r="H182" i="20"/>
  <c r="C183" i="20"/>
  <c r="D183" i="20"/>
  <c r="F183" i="20" s="1"/>
  <c r="C184" i="20"/>
  <c r="D184" i="20"/>
  <c r="E184" i="20" s="1"/>
  <c r="F184" i="20"/>
  <c r="G184" i="20"/>
  <c r="I184" i="20"/>
  <c r="L184" i="20"/>
  <c r="T184" i="20" s="1"/>
  <c r="M184" i="20"/>
  <c r="N184" i="20"/>
  <c r="V184" i="20" s="1"/>
  <c r="P184" i="20"/>
  <c r="Q184" i="20"/>
  <c r="AB184" i="20"/>
  <c r="C185" i="20"/>
  <c r="D185" i="20"/>
  <c r="G185" i="20" s="1"/>
  <c r="E185" i="20"/>
  <c r="F185" i="20"/>
  <c r="U185" i="20" s="1"/>
  <c r="I185" i="20"/>
  <c r="L185" i="20"/>
  <c r="M185" i="20"/>
  <c r="N185" i="20"/>
  <c r="O185" i="20"/>
  <c r="W185" i="20" s="1"/>
  <c r="P185" i="20"/>
  <c r="V185" i="20"/>
  <c r="C186" i="20"/>
  <c r="D186" i="20"/>
  <c r="L60" i="20" s="1"/>
  <c r="E186" i="20"/>
  <c r="F186" i="20"/>
  <c r="G186" i="20"/>
  <c r="H186" i="20"/>
  <c r="L186" i="20"/>
  <c r="T186" i="20" s="1"/>
  <c r="AD412" i="20" s="1"/>
  <c r="M186" i="20"/>
  <c r="N186" i="20"/>
  <c r="V186" i="20" s="1"/>
  <c r="AD414" i="20" s="1"/>
  <c r="P186" i="20"/>
  <c r="Q186" i="20"/>
  <c r="C187" i="20"/>
  <c r="D187" i="20"/>
  <c r="G187" i="20" s="1"/>
  <c r="F187" i="20"/>
  <c r="M187" i="20"/>
  <c r="N187" i="20"/>
  <c r="O187" i="20"/>
  <c r="W187" i="20" s="1"/>
  <c r="AD421" i="20" s="1"/>
  <c r="P187" i="20"/>
  <c r="V187" i="20"/>
  <c r="AD420" i="20" s="1"/>
  <c r="C188" i="20"/>
  <c r="D188" i="20"/>
  <c r="E188" i="20" s="1"/>
  <c r="C189" i="20"/>
  <c r="AB430" i="20" s="1"/>
  <c r="D189" i="20"/>
  <c r="G189" i="20" s="1"/>
  <c r="F189" i="20"/>
  <c r="M189" i="20"/>
  <c r="N189" i="20"/>
  <c r="V189" i="20" s="1"/>
  <c r="AD432" i="20" s="1"/>
  <c r="P189" i="20"/>
  <c r="C190" i="20"/>
  <c r="D190" i="20"/>
  <c r="E190" i="20" s="1"/>
  <c r="F190" i="20"/>
  <c r="G190" i="20"/>
  <c r="H190" i="20"/>
  <c r="I190" i="20"/>
  <c r="L190" i="20"/>
  <c r="M190" i="20"/>
  <c r="U190" i="20" s="1"/>
  <c r="AD437" i="20" s="1"/>
  <c r="N190" i="20"/>
  <c r="O190" i="20"/>
  <c r="P190" i="20"/>
  <c r="Q190" i="20"/>
  <c r="V190" i="20"/>
  <c r="AD438" i="20" s="1"/>
  <c r="AB190" i="20"/>
  <c r="C191" i="20"/>
  <c r="D191" i="20"/>
  <c r="N191" i="20"/>
  <c r="V191" i="20" s="1"/>
  <c r="AD444" i="20" s="1"/>
  <c r="C192" i="20"/>
  <c r="D192" i="20"/>
  <c r="L192" i="20" s="1"/>
  <c r="F192" i="20"/>
  <c r="H192" i="20"/>
  <c r="I192" i="20"/>
  <c r="N192" i="20"/>
  <c r="V192" i="20" s="1"/>
  <c r="P192" i="20"/>
  <c r="C193" i="20"/>
  <c r="D193" i="20"/>
  <c r="I193" i="20"/>
  <c r="L193" i="20"/>
  <c r="N193" i="20"/>
  <c r="V193" i="20"/>
  <c r="C194" i="20"/>
  <c r="D194" i="20"/>
  <c r="G194" i="20" s="1"/>
  <c r="E194" i="20"/>
  <c r="Q194" i="20"/>
  <c r="C195" i="20"/>
  <c r="D195" i="20"/>
  <c r="N195" i="20" s="1"/>
  <c r="V195" i="20" s="1"/>
  <c r="AD456" i="20" s="1"/>
  <c r="C196" i="20"/>
  <c r="D196" i="20"/>
  <c r="L196" i="20" s="1"/>
  <c r="E196" i="20"/>
  <c r="T196" i="20" s="1"/>
  <c r="AD460" i="20" s="1"/>
  <c r="AB196" i="20"/>
  <c r="AE196" i="20"/>
  <c r="C197" i="20"/>
  <c r="D197" i="20"/>
  <c r="I197" i="20" s="1"/>
  <c r="C198" i="20"/>
  <c r="D198" i="20"/>
  <c r="H198" i="20" s="1"/>
  <c r="E198" i="20"/>
  <c r="Q198" i="20"/>
  <c r="C199" i="20"/>
  <c r="D199" i="20"/>
  <c r="L199" i="20" s="1"/>
  <c r="I199" i="20"/>
  <c r="C200" i="20"/>
  <c r="D200" i="20"/>
  <c r="M200" i="20" s="1"/>
  <c r="E200" i="20"/>
  <c r="F200" i="20"/>
  <c r="P200" i="20"/>
  <c r="Q200" i="20"/>
  <c r="C201" i="20"/>
  <c r="D201" i="20"/>
  <c r="G201" i="20"/>
  <c r="H201" i="20"/>
  <c r="M201" i="20"/>
  <c r="C202" i="20"/>
  <c r="D202" i="20"/>
  <c r="L74" i="20" s="1"/>
  <c r="N202" i="20"/>
  <c r="V202" i="20" s="1"/>
  <c r="AD486" i="20" s="1"/>
  <c r="Q202" i="20"/>
  <c r="AB202" i="20"/>
  <c r="C203" i="20"/>
  <c r="AB490" i="20" s="1"/>
  <c r="D203" i="20"/>
  <c r="E203" i="20" s="1"/>
  <c r="F203" i="20"/>
  <c r="I203" i="20"/>
  <c r="O203" i="20"/>
  <c r="P203" i="20"/>
  <c r="C204" i="20"/>
  <c r="D204" i="20"/>
  <c r="K74" i="20" s="1"/>
  <c r="N204" i="20"/>
  <c r="Q204" i="20"/>
  <c r="V204" i="20"/>
  <c r="AD498" i="20" s="1"/>
  <c r="C205" i="20"/>
  <c r="D205" i="20"/>
  <c r="E205" i="20" s="1"/>
  <c r="L205" i="20"/>
  <c r="C206" i="20"/>
  <c r="D206" i="20"/>
  <c r="H206" i="20" s="1"/>
  <c r="E206" i="20"/>
  <c r="F206" i="20"/>
  <c r="N206" i="20"/>
  <c r="O206" i="20"/>
  <c r="V206" i="20"/>
  <c r="AD510" i="20" s="1"/>
  <c r="C207" i="20"/>
  <c r="D207" i="20"/>
  <c r="E207" i="20" s="1"/>
  <c r="C208" i="20"/>
  <c r="D208" i="20"/>
  <c r="H208" i="20" s="1"/>
  <c r="G208" i="20"/>
  <c r="L208" i="20"/>
  <c r="AB208" i="20"/>
  <c r="C209" i="20"/>
  <c r="D209" i="20"/>
  <c r="E209" i="20" s="1"/>
  <c r="T209" i="20" s="1"/>
  <c r="F209" i="20"/>
  <c r="G209" i="20"/>
  <c r="H209" i="20"/>
  <c r="X209" i="20" s="1"/>
  <c r="I209" i="20"/>
  <c r="Y209" i="20" s="1"/>
  <c r="L209" i="20"/>
  <c r="M209" i="20"/>
  <c r="N209" i="20"/>
  <c r="O209" i="20"/>
  <c r="P209" i="20"/>
  <c r="Q209" i="20"/>
  <c r="U209" i="20"/>
  <c r="V209" i="20"/>
  <c r="W209" i="20"/>
  <c r="C210" i="20"/>
  <c r="D210" i="20"/>
  <c r="F210" i="20" s="1"/>
  <c r="G210" i="20"/>
  <c r="L210" i="20"/>
  <c r="N210" i="20"/>
  <c r="V210" i="20" s="1"/>
  <c r="AD522" i="20" s="1"/>
  <c r="C211" i="20"/>
  <c r="D211" i="20"/>
  <c r="E211" i="20" s="1"/>
  <c r="G211" i="20"/>
  <c r="C212" i="20"/>
  <c r="D212" i="20"/>
  <c r="H212" i="20" s="1"/>
  <c r="O212" i="20"/>
  <c r="C213" i="20"/>
  <c r="D213" i="20"/>
  <c r="L213" i="20" s="1"/>
  <c r="I213" i="20"/>
  <c r="C214" i="20"/>
  <c r="D214" i="20"/>
  <c r="H214" i="20" s="1"/>
  <c r="AB214" i="20"/>
  <c r="C215" i="20"/>
  <c r="D215" i="20"/>
  <c r="E215" i="20" s="1"/>
  <c r="F215" i="20"/>
  <c r="H215" i="20"/>
  <c r="M215" i="20"/>
  <c r="C216" i="20"/>
  <c r="D216" i="20"/>
  <c r="H216" i="20" s="1"/>
  <c r="F216" i="20"/>
  <c r="G216" i="20"/>
  <c r="L216" i="20"/>
  <c r="N216" i="20"/>
  <c r="V216" i="20" s="1"/>
  <c r="O216" i="20"/>
  <c r="P216" i="20"/>
  <c r="Q216" i="20"/>
  <c r="C217" i="20"/>
  <c r="D217" i="20"/>
  <c r="E217" i="20" s="1"/>
  <c r="F217" i="20"/>
  <c r="G217" i="20"/>
  <c r="H217" i="20"/>
  <c r="X217" i="20" s="1"/>
  <c r="I217" i="20"/>
  <c r="Y217" i="20" s="1"/>
  <c r="L217" i="20"/>
  <c r="M217" i="20"/>
  <c r="U217" i="20" s="1"/>
  <c r="N217" i="20"/>
  <c r="P217" i="20"/>
  <c r="Q217" i="20"/>
  <c r="V217" i="20"/>
  <c r="C218" i="20"/>
  <c r="D218" i="20"/>
  <c r="H218" i="20" s="1"/>
  <c r="O218" i="20"/>
  <c r="C219" i="20"/>
  <c r="D219" i="20"/>
  <c r="E219" i="20" s="1"/>
  <c r="F219" i="20"/>
  <c r="G219" i="20"/>
  <c r="H219" i="20"/>
  <c r="M219" i="20"/>
  <c r="N219" i="20"/>
  <c r="V219" i="20" s="1"/>
  <c r="AD564" i="20" s="1"/>
  <c r="P219" i="20"/>
  <c r="Q219" i="20"/>
  <c r="C220" i="20"/>
  <c r="D220" i="20"/>
  <c r="H220" i="20" s="1"/>
  <c r="N220" i="20"/>
  <c r="O220" i="20"/>
  <c r="Q220" i="20"/>
  <c r="V220" i="20"/>
  <c r="AD570" i="20" s="1"/>
  <c r="AB220" i="20"/>
  <c r="C221" i="20"/>
  <c r="D221" i="20"/>
  <c r="E221" i="20" s="1"/>
  <c r="F221" i="20"/>
  <c r="H221" i="20"/>
  <c r="O221" i="20"/>
  <c r="P221" i="20"/>
  <c r="C222" i="20"/>
  <c r="D222" i="20"/>
  <c r="H222" i="20" s="1"/>
  <c r="C223" i="20"/>
  <c r="AB586" i="20" s="1"/>
  <c r="D223" i="20"/>
  <c r="E223" i="20" s="1"/>
  <c r="M223" i="20"/>
  <c r="C224" i="20"/>
  <c r="D224" i="20"/>
  <c r="H224" i="20" s="1"/>
  <c r="C225" i="20"/>
  <c r="D225" i="20"/>
  <c r="E225" i="20" s="1"/>
  <c r="F225" i="20"/>
  <c r="H225" i="20"/>
  <c r="X225" i="20" s="1"/>
  <c r="I225" i="20"/>
  <c r="Y225" i="20" s="1"/>
  <c r="L225" i="20"/>
  <c r="M225" i="20"/>
  <c r="N225" i="20"/>
  <c r="O225" i="20"/>
  <c r="P225" i="20"/>
  <c r="Q225" i="20"/>
  <c r="U225" i="20"/>
  <c r="V225" i="20"/>
  <c r="AB226" i="20"/>
  <c r="AB232" i="20"/>
  <c r="AE232" i="20"/>
  <c r="AB238" i="20"/>
  <c r="AB244" i="20"/>
  <c r="AB250" i="20"/>
  <c r="AB256" i="20"/>
  <c r="AB262" i="20"/>
  <c r="AB268" i="20"/>
  <c r="AE268" i="20"/>
  <c r="AB274" i="20"/>
  <c r="AB280" i="20"/>
  <c r="AB286" i="20"/>
  <c r="AB292" i="20"/>
  <c r="AB298" i="20"/>
  <c r="AB304" i="20"/>
  <c r="AE304" i="20"/>
  <c r="AB310" i="20"/>
  <c r="AB316" i="20"/>
  <c r="AB322" i="20"/>
  <c r="AB328" i="20"/>
  <c r="AB334" i="20"/>
  <c r="AB340" i="20"/>
  <c r="AE340" i="20"/>
  <c r="AB346" i="20"/>
  <c r="AB352" i="20"/>
  <c r="AB358" i="20"/>
  <c r="AD360" i="20"/>
  <c r="AB364" i="20"/>
  <c r="AB370" i="20"/>
  <c r="AB376" i="20"/>
  <c r="AE376" i="20"/>
  <c r="AB382" i="20"/>
  <c r="AB388" i="20"/>
  <c r="AB394" i="20"/>
  <c r="AB400" i="20"/>
  <c r="AB406" i="20"/>
  <c r="AB412" i="20"/>
  <c r="AE412" i="20"/>
  <c r="AB418" i="20"/>
  <c r="AB424" i="20"/>
  <c r="AB436" i="20"/>
  <c r="AB442" i="20"/>
  <c r="AB448" i="20"/>
  <c r="AE448" i="20"/>
  <c r="AB454" i="20"/>
  <c r="AB460" i="20"/>
  <c r="AB466" i="20"/>
  <c r="AB472" i="20"/>
  <c r="AB478" i="20"/>
  <c r="AB484" i="20"/>
  <c r="AE484" i="20"/>
  <c r="AB496" i="20"/>
  <c r="AB502" i="20"/>
  <c r="AB508" i="20"/>
  <c r="AB514" i="20"/>
  <c r="AB520" i="20"/>
  <c r="AE520" i="20"/>
  <c r="AB526" i="20"/>
  <c r="AB532" i="20"/>
  <c r="AB538" i="20"/>
  <c r="AB544" i="20"/>
  <c r="AB550" i="20"/>
  <c r="AB556" i="20"/>
  <c r="AE556" i="20"/>
  <c r="AB562" i="20"/>
  <c r="AB568" i="20"/>
  <c r="AB574" i="20"/>
  <c r="AB580" i="20"/>
  <c r="E45" i="16"/>
  <c r="AW245" i="16"/>
  <c r="AW281" i="16" s="1"/>
  <c r="AL245" i="16"/>
  <c r="AL284" i="16" s="1"/>
  <c r="AA245" i="16"/>
  <c r="AA283" i="16" s="1"/>
  <c r="P245" i="16"/>
  <c r="E245" i="16"/>
  <c r="E281" i="16" s="1"/>
  <c r="AW206" i="16"/>
  <c r="E206" i="16"/>
  <c r="AW205" i="16"/>
  <c r="AW209" i="16" s="1"/>
  <c r="AL205" i="16"/>
  <c r="AL214" i="16" s="1"/>
  <c r="AA205" i="16"/>
  <c r="AA209" i="16" s="1"/>
  <c r="P205" i="16"/>
  <c r="P206" i="16" s="1"/>
  <c r="E205" i="16"/>
  <c r="E232" i="16" s="1"/>
  <c r="AW191" i="16"/>
  <c r="AW165" i="16"/>
  <c r="AW188" i="16" s="1"/>
  <c r="AL165" i="16"/>
  <c r="AL189" i="16" s="1"/>
  <c r="AA165" i="16"/>
  <c r="AA188" i="16" s="1"/>
  <c r="P165" i="16"/>
  <c r="P189" i="16" s="1"/>
  <c r="E165" i="16"/>
  <c r="E188" i="16" s="1"/>
  <c r="AW125" i="16"/>
  <c r="AW135" i="16" s="1"/>
  <c r="AL125" i="16"/>
  <c r="AL136" i="16" s="1"/>
  <c r="AA125" i="16"/>
  <c r="AA135" i="16" s="1"/>
  <c r="P125" i="16"/>
  <c r="P136" i="16" s="1"/>
  <c r="E125" i="16"/>
  <c r="E131" i="16" s="1"/>
  <c r="AW85" i="16"/>
  <c r="AL85" i="16"/>
  <c r="AL110" i="16" s="1"/>
  <c r="AA85" i="16"/>
  <c r="P85" i="16"/>
  <c r="P120" i="16" s="1"/>
  <c r="E85" i="16"/>
  <c r="AW45" i="16"/>
  <c r="AW84" i="16" s="1"/>
  <c r="AL45" i="16"/>
  <c r="AA45" i="16"/>
  <c r="AA46" i="16" s="1"/>
  <c r="P45" i="16"/>
  <c r="E48" i="16"/>
  <c r="BA44" i="16"/>
  <c r="AX44" i="16" s="1"/>
  <c r="AT44" i="16" s="1"/>
  <c r="AZ44" i="16"/>
  <c r="AP44" i="16"/>
  <c r="AM44" i="16" s="1"/>
  <c r="AI44" i="16" s="1"/>
  <c r="AO44" i="16"/>
  <c r="AJ44" i="16"/>
  <c r="AE44" i="16"/>
  <c r="AD44" i="16"/>
  <c r="Y44" i="16" s="1"/>
  <c r="AB44" i="16"/>
  <c r="X44" i="16" s="1"/>
  <c r="T44" i="16"/>
  <c r="S44" i="16"/>
  <c r="N44" i="16" s="1"/>
  <c r="I44" i="16"/>
  <c r="F44" i="16" s="1"/>
  <c r="B44" i="16" s="1"/>
  <c r="H44" i="16"/>
  <c r="BA43" i="16"/>
  <c r="AX43" i="16" s="1"/>
  <c r="AT43" i="16" s="1"/>
  <c r="AZ43" i="16"/>
  <c r="AU43" i="16"/>
  <c r="AP43" i="16"/>
  <c r="AM43" i="16" s="1"/>
  <c r="AI43" i="16" s="1"/>
  <c r="AO43" i="16"/>
  <c r="AJ43" i="16" s="1"/>
  <c r="AE43" i="16"/>
  <c r="AD43" i="16"/>
  <c r="T43" i="16"/>
  <c r="Q43" i="16" s="1"/>
  <c r="M43" i="16" s="1"/>
  <c r="S43" i="16"/>
  <c r="I43" i="16"/>
  <c r="F43" i="16" s="1"/>
  <c r="B43" i="16" s="1"/>
  <c r="H43" i="16"/>
  <c r="C43" i="16" s="1"/>
  <c r="BA42" i="16"/>
  <c r="AX42" i="16" s="1"/>
  <c r="AT42" i="16" s="1"/>
  <c r="AZ42" i="16"/>
  <c r="AU42" i="16" s="1"/>
  <c r="AP42" i="16"/>
  <c r="AO42" i="16"/>
  <c r="AE42" i="16"/>
  <c r="AB42" i="16" s="1"/>
  <c r="X42" i="16" s="1"/>
  <c r="AD42" i="16"/>
  <c r="T42" i="16"/>
  <c r="Q42" i="16" s="1"/>
  <c r="M42" i="16" s="1"/>
  <c r="S42" i="16"/>
  <c r="N42" i="16" s="1"/>
  <c r="I42" i="16"/>
  <c r="F42" i="16" s="1"/>
  <c r="B42" i="16" s="1"/>
  <c r="H42" i="16"/>
  <c r="C42" i="16"/>
  <c r="BA41" i="16"/>
  <c r="AZ41" i="16"/>
  <c r="AP41" i="16"/>
  <c r="AO41" i="16"/>
  <c r="AM41" i="16"/>
  <c r="AI41" i="16" s="1"/>
  <c r="AE41" i="16"/>
  <c r="AB41" i="16" s="1"/>
  <c r="X41" i="16" s="1"/>
  <c r="AD41" i="16"/>
  <c r="Y41" i="16" s="1"/>
  <c r="T41" i="16"/>
  <c r="Q41" i="16" s="1"/>
  <c r="M41" i="16" s="1"/>
  <c r="S41" i="16"/>
  <c r="N41" i="16" s="1"/>
  <c r="I41" i="16"/>
  <c r="H41" i="16"/>
  <c r="BA40" i="16"/>
  <c r="AX40" i="16" s="1"/>
  <c r="AT40" i="16" s="1"/>
  <c r="AZ40" i="16"/>
  <c r="AP40" i="16"/>
  <c r="AM40" i="16" s="1"/>
  <c r="AI40" i="16" s="1"/>
  <c r="AO40" i="16"/>
  <c r="AJ40" i="16" s="1"/>
  <c r="AE40" i="16"/>
  <c r="AB40" i="16" s="1"/>
  <c r="X40" i="16" s="1"/>
  <c r="AD40" i="16"/>
  <c r="Y40" i="16" s="1"/>
  <c r="T40" i="16"/>
  <c r="S40" i="16"/>
  <c r="I40" i="16"/>
  <c r="F40" i="16" s="1"/>
  <c r="B40" i="16" s="1"/>
  <c r="H40" i="16"/>
  <c r="BA39" i="16"/>
  <c r="AX39" i="16" s="1"/>
  <c r="AT39" i="16" s="1"/>
  <c r="AZ39" i="16"/>
  <c r="AU39" i="16" s="1"/>
  <c r="AP39" i="16"/>
  <c r="AO39" i="16"/>
  <c r="AJ39" i="16" s="1"/>
  <c r="AM39" i="16"/>
  <c r="AI39" i="16" s="1"/>
  <c r="AE39" i="16"/>
  <c r="AD39" i="16"/>
  <c r="Y39" i="16" s="1"/>
  <c r="T39" i="16"/>
  <c r="Q39" i="16" s="1"/>
  <c r="M39" i="16" s="1"/>
  <c r="S39" i="16"/>
  <c r="I39" i="16"/>
  <c r="F39" i="16" s="1"/>
  <c r="B39" i="16" s="1"/>
  <c r="H39" i="16"/>
  <c r="C39" i="16" s="1"/>
  <c r="BA38" i="16"/>
  <c r="AZ38" i="16"/>
  <c r="AU38" i="16" s="1"/>
  <c r="AX38" i="16"/>
  <c r="AT38" i="16" s="1"/>
  <c r="AP38" i="16"/>
  <c r="AO38" i="16"/>
  <c r="AE38" i="16"/>
  <c r="AB38" i="16" s="1"/>
  <c r="X38" i="16" s="1"/>
  <c r="AD38" i="16"/>
  <c r="T38" i="16"/>
  <c r="Q38" i="16" s="1"/>
  <c r="M38" i="16" s="1"/>
  <c r="S38" i="16"/>
  <c r="N38" i="16" s="1"/>
  <c r="I38" i="16"/>
  <c r="F38" i="16" s="1"/>
  <c r="B38" i="16" s="1"/>
  <c r="H38" i="16"/>
  <c r="C38" i="16" s="1"/>
  <c r="BA37" i="16"/>
  <c r="AZ37" i="16"/>
  <c r="AP37" i="16"/>
  <c r="AM37" i="16" s="1"/>
  <c r="AI37" i="16" s="1"/>
  <c r="AO37" i="16"/>
  <c r="AE37" i="16"/>
  <c r="AB37" i="16" s="1"/>
  <c r="X37" i="16" s="1"/>
  <c r="AD37" i="16"/>
  <c r="Y37" i="16" s="1"/>
  <c r="T37" i="16"/>
  <c r="Q37" i="16" s="1"/>
  <c r="M37" i="16" s="1"/>
  <c r="S37" i="16"/>
  <c r="N37" i="16" s="1"/>
  <c r="I37" i="16"/>
  <c r="H37" i="16"/>
  <c r="BA36" i="16"/>
  <c r="AX36" i="16" s="1"/>
  <c r="AT36" i="16" s="1"/>
  <c r="AZ36" i="16"/>
  <c r="AP36" i="16"/>
  <c r="AM36" i="16" s="1"/>
  <c r="AI36" i="16" s="1"/>
  <c r="AO36" i="16"/>
  <c r="AJ36" i="16" s="1"/>
  <c r="AE36" i="16"/>
  <c r="AB36" i="16" s="1"/>
  <c r="X36" i="16" s="1"/>
  <c r="AD36" i="16"/>
  <c r="Y36" i="16" s="1"/>
  <c r="T36" i="16"/>
  <c r="S36" i="16"/>
  <c r="I36" i="16"/>
  <c r="F36" i="16" s="1"/>
  <c r="B36" i="16" s="1"/>
  <c r="H36" i="16"/>
  <c r="BA35" i="16"/>
  <c r="AX35" i="16" s="1"/>
  <c r="AT35" i="16" s="1"/>
  <c r="AZ35" i="16"/>
  <c r="AU35" i="16" s="1"/>
  <c r="AP35" i="16"/>
  <c r="AO35" i="16"/>
  <c r="AM35" i="16"/>
  <c r="AI35" i="16" s="1"/>
  <c r="AJ35" i="16"/>
  <c r="AE35" i="16"/>
  <c r="AD35" i="16"/>
  <c r="Y35" i="16" s="1"/>
  <c r="T35" i="16"/>
  <c r="Q35" i="16" s="1"/>
  <c r="M35" i="16" s="1"/>
  <c r="S35" i="16"/>
  <c r="I35" i="16"/>
  <c r="F35" i="16" s="1"/>
  <c r="B35" i="16" s="1"/>
  <c r="H35" i="16"/>
  <c r="C35" i="16"/>
  <c r="BA34" i="16"/>
  <c r="AX34" i="16" s="1"/>
  <c r="AT34" i="16" s="1"/>
  <c r="AZ34" i="16"/>
  <c r="AU34" i="16" s="1"/>
  <c r="AP34" i="16"/>
  <c r="AO34" i="16"/>
  <c r="AE34" i="16"/>
  <c r="AB34" i="16" s="1"/>
  <c r="X34" i="16" s="1"/>
  <c r="AD34" i="16"/>
  <c r="T34" i="16"/>
  <c r="Q34" i="16" s="1"/>
  <c r="M34" i="16" s="1"/>
  <c r="S34" i="16"/>
  <c r="N34" i="16" s="1"/>
  <c r="I34" i="16"/>
  <c r="F34" i="16" s="1"/>
  <c r="B34" i="16" s="1"/>
  <c r="H34" i="16"/>
  <c r="C34" i="16" s="1"/>
  <c r="BA33" i="16"/>
  <c r="AZ33" i="16"/>
  <c r="AP33" i="16"/>
  <c r="AM33" i="16" s="1"/>
  <c r="AI33" i="16" s="1"/>
  <c r="AO33" i="16"/>
  <c r="AE33" i="16"/>
  <c r="AB33" i="16" s="1"/>
  <c r="X33" i="16" s="1"/>
  <c r="AD33" i="16"/>
  <c r="Y33" i="16" s="1"/>
  <c r="T33" i="16"/>
  <c r="S33" i="16"/>
  <c r="N33" i="16" s="1"/>
  <c r="Q33" i="16"/>
  <c r="M33" i="16" s="1"/>
  <c r="I33" i="16"/>
  <c r="H33" i="16"/>
  <c r="BA32" i="16"/>
  <c r="AX32" i="16" s="1"/>
  <c r="AT32" i="16" s="1"/>
  <c r="AZ32" i="16"/>
  <c r="AP32" i="16"/>
  <c r="AM32" i="16" s="1"/>
  <c r="AI32" i="16" s="1"/>
  <c r="AO32" i="16"/>
  <c r="AJ32" i="16"/>
  <c r="AE32" i="16"/>
  <c r="AB32" i="16" s="1"/>
  <c r="X32" i="16" s="1"/>
  <c r="AD32" i="16"/>
  <c r="Y32" i="16" s="1"/>
  <c r="T32" i="16"/>
  <c r="S32" i="16"/>
  <c r="N32" i="16" s="1"/>
  <c r="I32" i="16"/>
  <c r="F32" i="16" s="1"/>
  <c r="B32" i="16" s="1"/>
  <c r="H32" i="16"/>
  <c r="BA31" i="16"/>
  <c r="AX31" i="16" s="1"/>
  <c r="AT31" i="16" s="1"/>
  <c r="AZ31" i="16"/>
  <c r="AU31" i="16" s="1"/>
  <c r="AP31" i="16"/>
  <c r="AM31" i="16" s="1"/>
  <c r="AI31" i="16" s="1"/>
  <c r="AO31" i="16"/>
  <c r="AJ31" i="16" s="1"/>
  <c r="AE31" i="16"/>
  <c r="AD31" i="16"/>
  <c r="T31" i="16"/>
  <c r="Q31" i="16" s="1"/>
  <c r="M31" i="16" s="1"/>
  <c r="S31" i="16"/>
  <c r="I31" i="16"/>
  <c r="F31" i="16" s="1"/>
  <c r="B31" i="16" s="1"/>
  <c r="H31" i="16"/>
  <c r="C31" i="16" s="1"/>
  <c r="BA30" i="16"/>
  <c r="AX30" i="16" s="1"/>
  <c r="AT30" i="16" s="1"/>
  <c r="AZ30" i="16"/>
  <c r="AU30" i="16" s="1"/>
  <c r="AP30" i="16"/>
  <c r="AO30" i="16"/>
  <c r="AE30" i="16"/>
  <c r="AB30" i="16" s="1"/>
  <c r="X30" i="16" s="1"/>
  <c r="AD30" i="16"/>
  <c r="T30" i="16"/>
  <c r="Q30" i="16" s="1"/>
  <c r="M30" i="16" s="1"/>
  <c r="S30" i="16"/>
  <c r="N30" i="16" s="1"/>
  <c r="I30" i="16"/>
  <c r="H30" i="16"/>
  <c r="C30" i="16" s="1"/>
  <c r="F30" i="16"/>
  <c r="B30" i="16" s="1"/>
  <c r="BA29" i="16"/>
  <c r="AZ29" i="16"/>
  <c r="AP29" i="16"/>
  <c r="AM29" i="16" s="1"/>
  <c r="AI29" i="16" s="1"/>
  <c r="AO29" i="16"/>
  <c r="AE29" i="16"/>
  <c r="AB29" i="16" s="1"/>
  <c r="X29" i="16" s="1"/>
  <c r="AD29" i="16"/>
  <c r="Y29" i="16" s="1"/>
  <c r="T29" i="16"/>
  <c r="Q29" i="16" s="1"/>
  <c r="M29" i="16" s="1"/>
  <c r="S29" i="16"/>
  <c r="N29" i="16" s="1"/>
  <c r="I29" i="16"/>
  <c r="H29" i="16"/>
  <c r="BA28" i="16"/>
  <c r="AX28" i="16" s="1"/>
  <c r="AT28" i="16" s="1"/>
  <c r="AZ28" i="16"/>
  <c r="AP28" i="16"/>
  <c r="AM28" i="16" s="1"/>
  <c r="AI28" i="16" s="1"/>
  <c r="AO28" i="16"/>
  <c r="AJ28" i="16"/>
  <c r="AE28" i="16"/>
  <c r="AB28" i="16" s="1"/>
  <c r="X28" i="16" s="1"/>
  <c r="AD28" i="16"/>
  <c r="Y28" i="16" s="1"/>
  <c r="T28" i="16"/>
  <c r="S28" i="16"/>
  <c r="N28" i="16" s="1"/>
  <c r="I28" i="16"/>
  <c r="F28" i="16" s="1"/>
  <c r="B28" i="16" s="1"/>
  <c r="H28" i="16"/>
  <c r="BA27" i="16"/>
  <c r="AX27" i="16" s="1"/>
  <c r="AT27" i="16" s="1"/>
  <c r="AZ27" i="16"/>
  <c r="AU27" i="16" s="1"/>
  <c r="AP27" i="16"/>
  <c r="AM27" i="16" s="1"/>
  <c r="AI27" i="16" s="1"/>
  <c r="AO27" i="16"/>
  <c r="AJ27" i="16" s="1"/>
  <c r="AE27" i="16"/>
  <c r="AD27" i="16"/>
  <c r="T27" i="16"/>
  <c r="Q27" i="16" s="1"/>
  <c r="M27" i="16" s="1"/>
  <c r="S27" i="16"/>
  <c r="I27" i="16"/>
  <c r="F27" i="16" s="1"/>
  <c r="B27" i="16" s="1"/>
  <c r="H27" i="16"/>
  <c r="C27" i="16" s="1"/>
  <c r="BA26" i="16"/>
  <c r="AX26" i="16" s="1"/>
  <c r="AT26" i="16" s="1"/>
  <c r="AZ26" i="16"/>
  <c r="AU26" i="16" s="1"/>
  <c r="AP26" i="16"/>
  <c r="AO26" i="16"/>
  <c r="AE26" i="16"/>
  <c r="AB26" i="16" s="1"/>
  <c r="X26" i="16" s="1"/>
  <c r="AD26" i="16"/>
  <c r="T26" i="16"/>
  <c r="Q26" i="16" s="1"/>
  <c r="M26" i="16" s="1"/>
  <c r="S26" i="16"/>
  <c r="N26" i="16" s="1"/>
  <c r="I26" i="16"/>
  <c r="F26" i="16" s="1"/>
  <c r="B26" i="16" s="1"/>
  <c r="H26" i="16"/>
  <c r="C26" i="16"/>
  <c r="BA25" i="16"/>
  <c r="AZ25" i="16"/>
  <c r="AP25" i="16"/>
  <c r="AM25" i="16" s="1"/>
  <c r="AI25" i="16" s="1"/>
  <c r="AO25" i="16"/>
  <c r="AE25" i="16"/>
  <c r="AB25" i="16" s="1"/>
  <c r="X25" i="16" s="1"/>
  <c r="AD25" i="16"/>
  <c r="Y25" i="16" s="1"/>
  <c r="T25" i="16"/>
  <c r="S25" i="16"/>
  <c r="N25" i="16" s="1"/>
  <c r="Q25" i="16"/>
  <c r="M25" i="16" s="1"/>
  <c r="I25" i="16"/>
  <c r="H25" i="16"/>
  <c r="BA24" i="16"/>
  <c r="AX24" i="16" s="1"/>
  <c r="AT24" i="16" s="1"/>
  <c r="AZ24" i="16"/>
  <c r="AP24" i="16"/>
  <c r="AM24" i="16" s="1"/>
  <c r="AI24" i="16" s="1"/>
  <c r="AO24" i="16"/>
  <c r="AJ24" i="16"/>
  <c r="AE24" i="16"/>
  <c r="AB24" i="16" s="1"/>
  <c r="X24" i="16" s="1"/>
  <c r="AD24" i="16"/>
  <c r="Y24" i="16" s="1"/>
  <c r="T24" i="16"/>
  <c r="S24" i="16"/>
  <c r="I24" i="16"/>
  <c r="F24" i="16" s="1"/>
  <c r="B24" i="16" s="1"/>
  <c r="H24" i="16"/>
  <c r="BA23" i="16"/>
  <c r="AX23" i="16" s="1"/>
  <c r="AT23" i="16" s="1"/>
  <c r="AZ23" i="16"/>
  <c r="AU23" i="16" s="1"/>
  <c r="AP23" i="16"/>
  <c r="AM23" i="16" s="1"/>
  <c r="AI23" i="16" s="1"/>
  <c r="AO23" i="16"/>
  <c r="AJ23" i="16" s="1"/>
  <c r="AE23" i="16"/>
  <c r="AD23" i="16"/>
  <c r="T23" i="16"/>
  <c r="Q23" i="16" s="1"/>
  <c r="M23" i="16" s="1"/>
  <c r="S23" i="16"/>
  <c r="I23" i="16"/>
  <c r="F23" i="16" s="1"/>
  <c r="B23" i="16" s="1"/>
  <c r="H23" i="16"/>
  <c r="C23" i="16" s="1"/>
  <c r="BA22" i="16"/>
  <c r="AX22" i="16" s="1"/>
  <c r="AT22" i="16" s="1"/>
  <c r="AZ22" i="16"/>
  <c r="AU22" i="16" s="1"/>
  <c r="AP22" i="16"/>
  <c r="AO22" i="16"/>
  <c r="AE22" i="16"/>
  <c r="AB22" i="16" s="1"/>
  <c r="X22" i="16" s="1"/>
  <c r="AD22" i="16"/>
  <c r="T22" i="16"/>
  <c r="Q22" i="16" s="1"/>
  <c r="M22" i="16" s="1"/>
  <c r="S22" i="16"/>
  <c r="N22" i="16" s="1"/>
  <c r="I22" i="16"/>
  <c r="F22" i="16" s="1"/>
  <c r="B22" i="16" s="1"/>
  <c r="H22" i="16"/>
  <c r="C22" i="16" s="1"/>
  <c r="BA21" i="16"/>
  <c r="AZ21" i="16"/>
  <c r="AU21" i="16" s="1"/>
  <c r="AP21" i="16"/>
  <c r="AM21" i="16" s="1"/>
  <c r="AI21" i="16" s="1"/>
  <c r="AO21" i="16"/>
  <c r="AE21" i="16"/>
  <c r="AB21" i="16" s="1"/>
  <c r="X21" i="16" s="1"/>
  <c r="AD21" i="16"/>
  <c r="Y21" i="16" s="1"/>
  <c r="T21" i="16"/>
  <c r="Q21" i="16" s="1"/>
  <c r="M21" i="16" s="1"/>
  <c r="S21" i="16"/>
  <c r="N21" i="16" s="1"/>
  <c r="I21" i="16"/>
  <c r="H21" i="16"/>
  <c r="BA20" i="16"/>
  <c r="AZ20" i="16"/>
  <c r="AX20" i="16"/>
  <c r="AT20" i="16" s="1"/>
  <c r="AP20" i="16"/>
  <c r="AM20" i="16" s="1"/>
  <c r="AI20" i="16" s="1"/>
  <c r="AO20" i="16"/>
  <c r="AJ20" i="16" s="1"/>
  <c r="AE20" i="16"/>
  <c r="AB20" i="16" s="1"/>
  <c r="X20" i="16" s="1"/>
  <c r="AD20" i="16"/>
  <c r="Y20" i="16" s="1"/>
  <c r="T20" i="16"/>
  <c r="S20" i="16"/>
  <c r="I20" i="16"/>
  <c r="F20" i="16" s="1"/>
  <c r="B20" i="16" s="1"/>
  <c r="H20" i="16"/>
  <c r="BA19" i="16"/>
  <c r="AX19" i="16" s="1"/>
  <c r="AT19" i="16" s="1"/>
  <c r="AZ19" i="16"/>
  <c r="AU19" i="16" s="1"/>
  <c r="AP19" i="16"/>
  <c r="AM19" i="16" s="1"/>
  <c r="AI19" i="16" s="1"/>
  <c r="AO19" i="16"/>
  <c r="AJ19" i="16" s="1"/>
  <c r="AE19" i="16"/>
  <c r="AD19" i="16"/>
  <c r="Y19" i="16" s="1"/>
  <c r="T19" i="16"/>
  <c r="Q19" i="16" s="1"/>
  <c r="M19" i="16" s="1"/>
  <c r="S19" i="16"/>
  <c r="I19" i="16"/>
  <c r="F19" i="16" s="1"/>
  <c r="B19" i="16" s="1"/>
  <c r="H19" i="16"/>
  <c r="C19" i="16" s="1"/>
  <c r="BA18" i="16"/>
  <c r="AZ18" i="16"/>
  <c r="AU18" i="16" s="1"/>
  <c r="AX18" i="16"/>
  <c r="AT18" i="16" s="1"/>
  <c r="AP18" i="16"/>
  <c r="AO18" i="16"/>
  <c r="AE18" i="16"/>
  <c r="AB18" i="16" s="1"/>
  <c r="X18" i="16" s="1"/>
  <c r="AD18" i="16"/>
  <c r="T18" i="16"/>
  <c r="Q18" i="16" s="1"/>
  <c r="M18" i="16" s="1"/>
  <c r="S18" i="16"/>
  <c r="N18" i="16"/>
  <c r="I18" i="16"/>
  <c r="H18" i="16"/>
  <c r="F18" i="16"/>
  <c r="B18" i="16" s="1"/>
  <c r="C18" i="16"/>
  <c r="BA17" i="16"/>
  <c r="AZ17" i="16"/>
  <c r="AP17" i="16"/>
  <c r="AM17" i="16" s="1"/>
  <c r="AI17" i="16" s="1"/>
  <c r="AO17" i="16"/>
  <c r="AE17" i="16"/>
  <c r="AB17" i="16" s="1"/>
  <c r="X17" i="16" s="1"/>
  <c r="AD17" i="16"/>
  <c r="Y17" i="16" s="1"/>
  <c r="T17" i="16"/>
  <c r="Q17" i="16" s="1"/>
  <c r="M17" i="16" s="1"/>
  <c r="S17" i="16"/>
  <c r="N17" i="16" s="1"/>
  <c r="I17" i="16"/>
  <c r="H17" i="16"/>
  <c r="BA16" i="16"/>
  <c r="AX16" i="16" s="1"/>
  <c r="AT16" i="16" s="1"/>
  <c r="AZ16" i="16"/>
  <c r="AP16" i="16"/>
  <c r="AM16" i="16" s="1"/>
  <c r="AI16" i="16" s="1"/>
  <c r="AO16" i="16"/>
  <c r="AJ16" i="16"/>
  <c r="AE16" i="16"/>
  <c r="AB16" i="16" s="1"/>
  <c r="X16" i="16" s="1"/>
  <c r="AD16" i="16"/>
  <c r="Y16" i="16" s="1"/>
  <c r="T16" i="16"/>
  <c r="S16" i="16"/>
  <c r="I16" i="16"/>
  <c r="F16" i="16" s="1"/>
  <c r="B16" i="16" s="1"/>
  <c r="H16" i="16"/>
  <c r="BA15" i="16"/>
  <c r="AX15" i="16" s="1"/>
  <c r="AT15" i="16" s="1"/>
  <c r="AZ15" i="16"/>
  <c r="AU15" i="16" s="1"/>
  <c r="AP15" i="16"/>
  <c r="AO15" i="16"/>
  <c r="AJ15" i="16" s="1"/>
  <c r="AM15" i="16"/>
  <c r="AI15" i="16" s="1"/>
  <c r="AE15" i="16"/>
  <c r="AD15" i="16"/>
  <c r="T15" i="16"/>
  <c r="Q15" i="16" s="1"/>
  <c r="M15" i="16" s="1"/>
  <c r="S15" i="16"/>
  <c r="I15" i="16"/>
  <c r="F15" i="16" s="1"/>
  <c r="B15" i="16" s="1"/>
  <c r="H15" i="16"/>
  <c r="C15" i="16" s="1"/>
  <c r="BA14" i="16"/>
  <c r="AX14" i="16" s="1"/>
  <c r="AT14" i="16" s="1"/>
  <c r="AZ14" i="16"/>
  <c r="AU14" i="16" s="1"/>
  <c r="AP14" i="16"/>
  <c r="AO14" i="16"/>
  <c r="AJ14" i="16" s="1"/>
  <c r="AE14" i="16"/>
  <c r="AB14" i="16" s="1"/>
  <c r="X14" i="16" s="1"/>
  <c r="AD14" i="16"/>
  <c r="T14" i="16"/>
  <c r="Q14" i="16" s="1"/>
  <c r="M14" i="16" s="1"/>
  <c r="S14" i="16"/>
  <c r="N14" i="16" s="1"/>
  <c r="I14" i="16"/>
  <c r="F14" i="16" s="1"/>
  <c r="B14" i="16" s="1"/>
  <c r="H14" i="16"/>
  <c r="C14" i="16"/>
  <c r="BA13" i="16"/>
  <c r="AZ13" i="16"/>
  <c r="AP13" i="16"/>
  <c r="AM13" i="16" s="1"/>
  <c r="AI13" i="16" s="1"/>
  <c r="AO13" i="16"/>
  <c r="AE13" i="16"/>
  <c r="AB13" i="16" s="1"/>
  <c r="X13" i="16" s="1"/>
  <c r="AD13" i="16"/>
  <c r="Y13" i="16" s="1"/>
  <c r="T13" i="16"/>
  <c r="Q13" i="16" s="1"/>
  <c r="M13" i="16" s="1"/>
  <c r="S13" i="16"/>
  <c r="N13" i="16" s="1"/>
  <c r="I13" i="16"/>
  <c r="H13" i="16"/>
  <c r="C13" i="16" s="1"/>
  <c r="BA12" i="16"/>
  <c r="AX12" i="16" s="1"/>
  <c r="AT12" i="16" s="1"/>
  <c r="AZ12" i="16"/>
  <c r="AP12" i="16"/>
  <c r="AM12" i="16" s="1"/>
  <c r="AI12" i="16" s="1"/>
  <c r="AO12" i="16"/>
  <c r="AJ12" i="16" s="1"/>
  <c r="AE12" i="16"/>
  <c r="AB12" i="16" s="1"/>
  <c r="X12" i="16" s="1"/>
  <c r="AD12" i="16"/>
  <c r="Y12" i="16" s="1"/>
  <c r="T12" i="16"/>
  <c r="S12" i="16"/>
  <c r="I12" i="16"/>
  <c r="F12" i="16" s="1"/>
  <c r="B12" i="16" s="1"/>
  <c r="H12" i="16"/>
  <c r="BA11" i="16"/>
  <c r="AX11" i="16" s="1"/>
  <c r="AT11" i="16" s="1"/>
  <c r="AZ11" i="16"/>
  <c r="AU11" i="16" s="1"/>
  <c r="AP11" i="16"/>
  <c r="AM11" i="16" s="1"/>
  <c r="AI11" i="16" s="1"/>
  <c r="AO11" i="16"/>
  <c r="AJ11" i="16" s="1"/>
  <c r="AE11" i="16"/>
  <c r="AD11" i="16"/>
  <c r="Y11" i="16" s="1"/>
  <c r="T11" i="16"/>
  <c r="Q11" i="16" s="1"/>
  <c r="M11" i="16" s="1"/>
  <c r="S11" i="16"/>
  <c r="I11" i="16"/>
  <c r="F11" i="16" s="1"/>
  <c r="B11" i="16" s="1"/>
  <c r="H11" i="16"/>
  <c r="C11" i="16" s="1"/>
  <c r="BA10" i="16"/>
  <c r="AX10" i="16" s="1"/>
  <c r="AT10" i="16" s="1"/>
  <c r="AZ10" i="16"/>
  <c r="AU10" i="16" s="1"/>
  <c r="AP10" i="16"/>
  <c r="AO10" i="16"/>
  <c r="AE10" i="16"/>
  <c r="AB10" i="16" s="1"/>
  <c r="X10" i="16" s="1"/>
  <c r="AD10" i="16"/>
  <c r="T10" i="16"/>
  <c r="Q10" i="16" s="1"/>
  <c r="M10" i="16" s="1"/>
  <c r="S10" i="16"/>
  <c r="N10" i="16" s="1"/>
  <c r="I10" i="16"/>
  <c r="F10" i="16" s="1"/>
  <c r="B10" i="16" s="1"/>
  <c r="H10" i="16"/>
  <c r="C10" i="16" s="1"/>
  <c r="BA9" i="16"/>
  <c r="AZ9" i="16"/>
  <c r="AU9" i="16" s="1"/>
  <c r="AP9" i="16"/>
  <c r="AM9" i="16" s="1"/>
  <c r="AI9" i="16" s="1"/>
  <c r="AO9" i="16"/>
  <c r="AE9" i="16"/>
  <c r="AB9" i="16" s="1"/>
  <c r="X9" i="16" s="1"/>
  <c r="AD9" i="16"/>
  <c r="Y9" i="16" s="1"/>
  <c r="T9" i="16"/>
  <c r="Q9" i="16" s="1"/>
  <c r="M9" i="16" s="1"/>
  <c r="S9" i="16"/>
  <c r="N9" i="16" s="1"/>
  <c r="I9" i="16"/>
  <c r="H9" i="16"/>
  <c r="BA8" i="16"/>
  <c r="AX8" i="16" s="1"/>
  <c r="AT8" i="16" s="1"/>
  <c r="AZ8" i="16"/>
  <c r="AP8" i="16"/>
  <c r="AM8" i="16" s="1"/>
  <c r="AI8" i="16" s="1"/>
  <c r="AO8" i="16"/>
  <c r="AJ8" i="16"/>
  <c r="AE8" i="16"/>
  <c r="AB8" i="16" s="1"/>
  <c r="X8" i="16" s="1"/>
  <c r="AD8" i="16"/>
  <c r="Y8" i="16" s="1"/>
  <c r="T8" i="16"/>
  <c r="S8" i="16"/>
  <c r="I8" i="16"/>
  <c r="F8" i="16" s="1"/>
  <c r="B8" i="16" s="1"/>
  <c r="H8" i="16"/>
  <c r="BA7" i="16"/>
  <c r="AX7" i="16" s="1"/>
  <c r="AT7" i="16" s="1"/>
  <c r="AZ7" i="16"/>
  <c r="AU7" i="16" s="1"/>
  <c r="AP7" i="16"/>
  <c r="AM7" i="16" s="1"/>
  <c r="AI7" i="16" s="1"/>
  <c r="AO7" i="16"/>
  <c r="AJ7" i="16"/>
  <c r="AE7" i="16"/>
  <c r="AD7" i="16"/>
  <c r="T7" i="16"/>
  <c r="Q47" i="16" s="1"/>
  <c r="M47" i="16" s="1"/>
  <c r="S7" i="16"/>
  <c r="I7" i="16"/>
  <c r="F7" i="16" s="1"/>
  <c r="B7" i="16" s="1"/>
  <c r="H7" i="16"/>
  <c r="C7" i="16" s="1"/>
  <c r="BA6" i="16"/>
  <c r="AX46" i="16" s="1"/>
  <c r="AT46" i="16" s="1"/>
  <c r="AZ6" i="16"/>
  <c r="AU6" i="16" s="1"/>
  <c r="AP6" i="16"/>
  <c r="AO6" i="16"/>
  <c r="AE6" i="16"/>
  <c r="AB46" i="16" s="1"/>
  <c r="X46" i="16" s="1"/>
  <c r="AD6" i="16"/>
  <c r="T6" i="16"/>
  <c r="Q6" i="16" s="1"/>
  <c r="M6" i="16" s="1"/>
  <c r="S6" i="16"/>
  <c r="N6" i="16"/>
  <c r="I6" i="16"/>
  <c r="F46" i="16" s="1"/>
  <c r="B46" i="16" s="1"/>
  <c r="H6" i="16"/>
  <c r="C46" i="16" s="1"/>
  <c r="BA5" i="16"/>
  <c r="AZ5" i="16"/>
  <c r="AW5" i="16"/>
  <c r="AW41" i="16" s="1"/>
  <c r="AP5" i="16"/>
  <c r="AM45" i="16" s="1"/>
  <c r="AI45" i="16" s="1"/>
  <c r="AO5" i="16"/>
  <c r="AJ45" i="16" s="1"/>
  <c r="AL5" i="16"/>
  <c r="AL6" i="16" s="1"/>
  <c r="AE5" i="16"/>
  <c r="AB5" i="16" s="1"/>
  <c r="X5" i="16" s="1"/>
  <c r="AD5" i="16"/>
  <c r="Y5" i="16" s="1"/>
  <c r="AA5" i="16"/>
  <c r="AA7" i="16" s="1"/>
  <c r="T5" i="16"/>
  <c r="Q45" i="16" s="1"/>
  <c r="M45" i="16" s="1"/>
  <c r="S5" i="16"/>
  <c r="N45" i="16" s="1"/>
  <c r="Q5" i="16"/>
  <c r="M5" i="16" s="1"/>
  <c r="P5" i="16"/>
  <c r="P44" i="16" s="1"/>
  <c r="I5" i="16"/>
  <c r="H5" i="16"/>
  <c r="E5" i="16"/>
  <c r="E41" i="16" s="1"/>
  <c r="N218" i="20" l="1"/>
  <c r="V218" i="20" s="1"/>
  <c r="AD558" i="20" s="1"/>
  <c r="L221" i="20"/>
  <c r="G218" i="20"/>
  <c r="L215" i="20"/>
  <c r="N203" i="20"/>
  <c r="V203" i="20" s="1"/>
  <c r="AD492" i="20" s="1"/>
  <c r="P198" i="20"/>
  <c r="U184" i="20"/>
  <c r="L148" i="20"/>
  <c r="P143" i="20"/>
  <c r="F126" i="20"/>
  <c r="U126" i="20" s="1"/>
  <c r="AD149" i="20" s="1"/>
  <c r="I221" i="20"/>
  <c r="F218" i="20"/>
  <c r="I215" i="20"/>
  <c r="Q210" i="20"/>
  <c r="L203" i="20"/>
  <c r="G198" i="20"/>
  <c r="O192" i="20"/>
  <c r="O189" i="20"/>
  <c r="W189" i="20" s="1"/>
  <c r="AD433" i="20" s="1"/>
  <c r="O186" i="20"/>
  <c r="P178" i="20"/>
  <c r="Q171" i="20"/>
  <c r="H148" i="20"/>
  <c r="L143" i="20"/>
  <c r="E126" i="20"/>
  <c r="T126" i="20" s="1"/>
  <c r="AD148" i="20" s="1"/>
  <c r="U215" i="20"/>
  <c r="AD551" i="20" s="1"/>
  <c r="X198" i="20"/>
  <c r="AD476" i="20" s="1"/>
  <c r="E210" i="20"/>
  <c r="T210" i="20" s="1"/>
  <c r="AD520" i="20" s="1"/>
  <c r="Q206" i="20"/>
  <c r="G192" i="20"/>
  <c r="E189" i="20"/>
  <c r="I186" i="20"/>
  <c r="Y186" i="20" s="1"/>
  <c r="AD417" i="20" s="1"/>
  <c r="H178" i="20"/>
  <c r="G171" i="20"/>
  <c r="W171" i="20" s="1"/>
  <c r="AD349" i="20" s="1"/>
  <c r="L166" i="20"/>
  <c r="N155" i="20"/>
  <c r="V155" i="20" s="1"/>
  <c r="L152" i="20"/>
  <c r="G142" i="20"/>
  <c r="O136" i="20"/>
  <c r="H155" i="20"/>
  <c r="E155" i="20"/>
  <c r="Q128" i="20"/>
  <c r="Q214" i="20"/>
  <c r="U186" i="20"/>
  <c r="AD413" i="20" s="1"/>
  <c r="N124" i="20"/>
  <c r="V124" i="20" s="1"/>
  <c r="AD138" i="20" s="1"/>
  <c r="P214" i="20"/>
  <c r="P188" i="20"/>
  <c r="Q151" i="20"/>
  <c r="M124" i="20"/>
  <c r="N214" i="20"/>
  <c r="V214" i="20" s="1"/>
  <c r="AD546" i="20" s="1"/>
  <c r="O188" i="20"/>
  <c r="P182" i="20"/>
  <c r="X182" i="20" s="1"/>
  <c r="AD404" i="20" s="1"/>
  <c r="H165" i="20"/>
  <c r="O154" i="20"/>
  <c r="P151" i="20"/>
  <c r="N128" i="20"/>
  <c r="V128" i="20" s="1"/>
  <c r="I124" i="20"/>
  <c r="T190" i="20"/>
  <c r="AD436" i="20" s="1"/>
  <c r="F220" i="20"/>
  <c r="F214" i="20"/>
  <c r="N188" i="20"/>
  <c r="V188" i="20" s="1"/>
  <c r="AD426" i="20" s="1"/>
  <c r="N182" i="20"/>
  <c r="V182" i="20" s="1"/>
  <c r="AD402" i="20" s="1"/>
  <c r="G165" i="20"/>
  <c r="N154" i="20"/>
  <c r="V154" i="20" s="1"/>
  <c r="N151" i="20"/>
  <c r="V151" i="20" s="1"/>
  <c r="AD264" i="20" s="1"/>
  <c r="E128" i="20"/>
  <c r="T128" i="20" s="1"/>
  <c r="H124" i="20"/>
  <c r="E214" i="20"/>
  <c r="P205" i="20"/>
  <c r="E195" i="20"/>
  <c r="L188" i="20"/>
  <c r="I182" i="20"/>
  <c r="L154" i="20"/>
  <c r="M151" i="20"/>
  <c r="Q140" i="20"/>
  <c r="G124" i="20"/>
  <c r="O205" i="20"/>
  <c r="I188" i="20"/>
  <c r="I154" i="20"/>
  <c r="F124" i="20"/>
  <c r="N140" i="20"/>
  <c r="V140" i="20" s="1"/>
  <c r="AD210" i="20" s="1"/>
  <c r="N205" i="20"/>
  <c r="V205" i="20" s="1"/>
  <c r="AD504" i="20" s="1"/>
  <c r="F188" i="20"/>
  <c r="E154" i="20"/>
  <c r="T154" i="20" s="1"/>
  <c r="AD268" i="20" s="1"/>
  <c r="H151" i="20"/>
  <c r="X151" i="20" s="1"/>
  <c r="AD266" i="20" s="1"/>
  <c r="G140" i="20"/>
  <c r="E124" i="20"/>
  <c r="N132" i="20"/>
  <c r="V132" i="20" s="1"/>
  <c r="AD174" i="20" s="1"/>
  <c r="H213" i="20"/>
  <c r="I205" i="20"/>
  <c r="P194" i="20"/>
  <c r="T151" i="20"/>
  <c r="AD262" i="20" s="1"/>
  <c r="H132" i="20"/>
  <c r="F224" i="20"/>
  <c r="G213" i="20"/>
  <c r="F205" i="20"/>
  <c r="I194" i="20"/>
  <c r="Y194" i="20" s="1"/>
  <c r="AD453" i="20" s="1"/>
  <c r="Q139" i="20"/>
  <c r="G132" i="20"/>
  <c r="P123" i="20"/>
  <c r="E224" i="20"/>
  <c r="F194" i="20"/>
  <c r="F180" i="20"/>
  <c r="E132" i="20"/>
  <c r="G138" i="20"/>
  <c r="E127" i="20"/>
  <c r="N122" i="20"/>
  <c r="V122" i="20" s="1"/>
  <c r="AD126" i="20" s="1"/>
  <c r="W216" i="20"/>
  <c r="W190" i="20"/>
  <c r="AD439" i="20" s="1"/>
  <c r="Q167" i="20"/>
  <c r="Y167" i="20" s="1"/>
  <c r="AD339" i="20" s="1"/>
  <c r="I122" i="20"/>
  <c r="P167" i="20"/>
  <c r="X167" i="20" s="1"/>
  <c r="AD338" i="20" s="1"/>
  <c r="W164" i="20"/>
  <c r="AD319" i="20" s="1"/>
  <c r="P126" i="20"/>
  <c r="Q218" i="20"/>
  <c r="E216" i="20"/>
  <c r="F211" i="20"/>
  <c r="Q208" i="20"/>
  <c r="H199" i="20"/>
  <c r="E187" i="20"/>
  <c r="N167" i="20"/>
  <c r="V167" i="20" s="1"/>
  <c r="AD336" i="20" s="1"/>
  <c r="F164" i="20"/>
  <c r="U164" i="20" s="1"/>
  <c r="AD317" i="20" s="1"/>
  <c r="E149" i="20"/>
  <c r="E144" i="20"/>
  <c r="O126" i="20"/>
  <c r="P218" i="20"/>
  <c r="P208" i="20"/>
  <c r="H167" i="20"/>
  <c r="O157" i="20"/>
  <c r="N126" i="20"/>
  <c r="V126" i="20" s="1"/>
  <c r="AD150" i="20" s="1"/>
  <c r="T213" i="20"/>
  <c r="AD538" i="20" s="1"/>
  <c r="P204" i="20"/>
  <c r="P202" i="20"/>
  <c r="F165" i="20"/>
  <c r="F148" i="20"/>
  <c r="T163" i="20"/>
  <c r="AD310" i="20" s="1"/>
  <c r="F213" i="20"/>
  <c r="Q221" i="20"/>
  <c r="Y221" i="20" s="1"/>
  <c r="AD579" i="20" s="1"/>
  <c r="O219" i="20"/>
  <c r="W219" i="20" s="1"/>
  <c r="AD565" i="20" s="1"/>
  <c r="G215" i="20"/>
  <c r="E213" i="20"/>
  <c r="P206" i="20"/>
  <c r="O204" i="20"/>
  <c r="O202" i="20"/>
  <c r="X192" i="20"/>
  <c r="Q182" i="20"/>
  <c r="N171" i="20"/>
  <c r="V171" i="20" s="1"/>
  <c r="AD348" i="20" s="1"/>
  <c r="O167" i="20"/>
  <c r="E165" i="20"/>
  <c r="N160" i="20"/>
  <c r="V160" i="20" s="1"/>
  <c r="E148" i="20"/>
  <c r="T148" i="20" s="1"/>
  <c r="AD244" i="20" s="1"/>
  <c r="Q136" i="20"/>
  <c r="X171" i="20"/>
  <c r="AD350" i="20" s="1"/>
  <c r="T165" i="20"/>
  <c r="AD322" i="20" s="1"/>
  <c r="T215" i="20"/>
  <c r="AD550" i="20" s="1"/>
  <c r="L204" i="20"/>
  <c r="L202" i="20"/>
  <c r="T150" i="20"/>
  <c r="AD256" i="20" s="1"/>
  <c r="W192" i="20"/>
  <c r="Q223" i="20"/>
  <c r="P223" i="20"/>
  <c r="N221" i="20"/>
  <c r="V221" i="20" s="1"/>
  <c r="AD576" i="20" s="1"/>
  <c r="L219" i="20"/>
  <c r="T219" i="20" s="1"/>
  <c r="AD562" i="20" s="1"/>
  <c r="P210" i="20"/>
  <c r="O208" i="20"/>
  <c r="W208" i="20" s="1"/>
  <c r="L206" i="20"/>
  <c r="T206" i="20" s="1"/>
  <c r="AD508" i="20" s="1"/>
  <c r="G204" i="20"/>
  <c r="W204" i="20" s="1"/>
  <c r="AD499" i="20" s="1"/>
  <c r="G202" i="20"/>
  <c r="N198" i="20"/>
  <c r="V198" i="20" s="1"/>
  <c r="AD474" i="20" s="1"/>
  <c r="E192" i="20"/>
  <c r="L189" i="20"/>
  <c r="L187" i="20"/>
  <c r="T187" i="20" s="1"/>
  <c r="AD418" i="20" s="1"/>
  <c r="M182" i="20"/>
  <c r="Q174" i="20"/>
  <c r="F171" i="20"/>
  <c r="G167" i="20"/>
  <c r="Q162" i="20"/>
  <c r="Y155" i="20"/>
  <c r="AD279" i="20" s="1"/>
  <c r="E152" i="20"/>
  <c r="T152" i="20" s="1"/>
  <c r="Q149" i="20"/>
  <c r="O143" i="20"/>
  <c r="H136" i="20"/>
  <c r="M128" i="20"/>
  <c r="T124" i="20"/>
  <c r="AD136" i="20" s="1"/>
  <c r="O223" i="20"/>
  <c r="M221" i="20"/>
  <c r="U221" i="20" s="1"/>
  <c r="AD575" i="20" s="1"/>
  <c r="I219" i="20"/>
  <c r="Y219" i="20" s="1"/>
  <c r="AD567" i="20" s="1"/>
  <c r="Q212" i="20"/>
  <c r="O210" i="20"/>
  <c r="W210" i="20" s="1"/>
  <c r="AD523" i="20" s="1"/>
  <c r="N208" i="20"/>
  <c r="V208" i="20" s="1"/>
  <c r="G206" i="20"/>
  <c r="F204" i="20"/>
  <c r="F202" i="20"/>
  <c r="T192" i="20"/>
  <c r="I189" i="20"/>
  <c r="I187" i="20"/>
  <c r="L182" i="20"/>
  <c r="T182" i="20" s="1"/>
  <c r="AD400" i="20" s="1"/>
  <c r="P174" i="20"/>
  <c r="E171" i="20"/>
  <c r="F167" i="20"/>
  <c r="P162" i="20"/>
  <c r="Q159" i="20"/>
  <c r="Y159" i="20" s="1"/>
  <c r="AD303" i="20" s="1"/>
  <c r="P149" i="20"/>
  <c r="N143" i="20"/>
  <c r="V143" i="20" s="1"/>
  <c r="AD228" i="20" s="1"/>
  <c r="G136" i="20"/>
  <c r="W136" i="20" s="1"/>
  <c r="I128" i="20"/>
  <c r="Y128" i="20" s="1"/>
  <c r="N223" i="20"/>
  <c r="V223" i="20" s="1"/>
  <c r="AD588" i="20" s="1"/>
  <c r="P212" i="20"/>
  <c r="X212" i="20" s="1"/>
  <c r="AD536" i="20" s="1"/>
  <c r="E204" i="20"/>
  <c r="E202" i="20"/>
  <c r="U189" i="20"/>
  <c r="AD431" i="20" s="1"/>
  <c r="Y182" i="20"/>
  <c r="AD405" i="20" s="1"/>
  <c r="Q176" i="20"/>
  <c r="O174" i="20"/>
  <c r="Y171" i="20"/>
  <c r="AD351" i="20" s="1"/>
  <c r="E167" i="20"/>
  <c r="O162" i="20"/>
  <c r="O159" i="20"/>
  <c r="O149" i="20"/>
  <c r="W149" i="20" s="1"/>
  <c r="AD253" i="20" s="1"/>
  <c r="Q147" i="20"/>
  <c r="M143" i="20"/>
  <c r="E136" i="20"/>
  <c r="F128" i="20"/>
  <c r="P176" i="20"/>
  <c r="N174" i="20"/>
  <c r="V174" i="20" s="1"/>
  <c r="AD366" i="20" s="1"/>
  <c r="N162" i="20"/>
  <c r="V162" i="20" s="1"/>
  <c r="AD306" i="20" s="1"/>
  <c r="P147" i="20"/>
  <c r="T143" i="20"/>
  <c r="AD226" i="20" s="1"/>
  <c r="Y136" i="20"/>
  <c r="L223" i="20"/>
  <c r="T223" i="20" s="1"/>
  <c r="AD586" i="20" s="1"/>
  <c r="X221" i="20"/>
  <c r="AD578" i="20" s="1"/>
  <c r="U219" i="20"/>
  <c r="AD563" i="20" s="1"/>
  <c r="N212" i="20"/>
  <c r="V212" i="20" s="1"/>
  <c r="AD534" i="20" s="1"/>
  <c r="F208" i="20"/>
  <c r="O194" i="20"/>
  <c r="G182" i="20"/>
  <c r="O176" i="20"/>
  <c r="M174" i="20"/>
  <c r="U174" i="20" s="1"/>
  <c r="AD365" i="20" s="1"/>
  <c r="N170" i="20"/>
  <c r="V170" i="20" s="1"/>
  <c r="AD342" i="20" s="1"/>
  <c r="M162" i="20"/>
  <c r="H159" i="20"/>
  <c r="M149" i="20"/>
  <c r="U149" i="20" s="1"/>
  <c r="AD251" i="20" s="1"/>
  <c r="N147" i="20"/>
  <c r="V147" i="20" s="1"/>
  <c r="AD240" i="20" s="1"/>
  <c r="I143" i="20"/>
  <c r="Y143" i="20" s="1"/>
  <c r="AD231" i="20" s="1"/>
  <c r="N139" i="20"/>
  <c r="V139" i="20" s="1"/>
  <c r="AD204" i="20" s="1"/>
  <c r="Q130" i="20"/>
  <c r="Q125" i="20"/>
  <c r="N123" i="20"/>
  <c r="V123" i="20" s="1"/>
  <c r="AD132" i="20" s="1"/>
  <c r="L11" i="20"/>
  <c r="I223" i="20"/>
  <c r="G221" i="20"/>
  <c r="W221" i="20" s="1"/>
  <c r="AD577" i="20" s="1"/>
  <c r="O214" i="20"/>
  <c r="L212" i="20"/>
  <c r="E208" i="20"/>
  <c r="T208" i="20" s="1"/>
  <c r="N194" i="20"/>
  <c r="V194" i="20" s="1"/>
  <c r="AD450" i="20" s="1"/>
  <c r="F182" i="20"/>
  <c r="N176" i="20"/>
  <c r="V176" i="20" s="1"/>
  <c r="L174" i="20"/>
  <c r="L162" i="20"/>
  <c r="T162" i="20" s="1"/>
  <c r="AD304" i="20" s="1"/>
  <c r="G159" i="20"/>
  <c r="L149" i="20"/>
  <c r="T149" i="20" s="1"/>
  <c r="AD250" i="20" s="1"/>
  <c r="M147" i="20"/>
  <c r="H143" i="20"/>
  <c r="X143" i="20" s="1"/>
  <c r="AD230" i="20" s="1"/>
  <c r="M139" i="20"/>
  <c r="P130" i="20"/>
  <c r="O125" i="20"/>
  <c r="M123" i="20"/>
  <c r="H223" i="20"/>
  <c r="G212" i="20"/>
  <c r="N197" i="20"/>
  <c r="V197" i="20" s="1"/>
  <c r="AD468" i="20" s="1"/>
  <c r="M176" i="20"/>
  <c r="I174" i="20"/>
  <c r="Y174" i="20" s="1"/>
  <c r="AD369" i="20" s="1"/>
  <c r="I162" i="20"/>
  <c r="I149" i="20"/>
  <c r="L147" i="20"/>
  <c r="T147" i="20" s="1"/>
  <c r="AD238" i="20" s="1"/>
  <c r="G143" i="20"/>
  <c r="L139" i="20"/>
  <c r="T139" i="20" s="1"/>
  <c r="O130" i="20"/>
  <c r="N125" i="20"/>
  <c r="V125" i="20" s="1"/>
  <c r="AD144" i="20" s="1"/>
  <c r="L123" i="20"/>
  <c r="G223" i="20"/>
  <c r="L214" i="20"/>
  <c r="T214" i="20" s="1"/>
  <c r="AD544" i="20" s="1"/>
  <c r="F212" i="20"/>
  <c r="M197" i="20"/>
  <c r="H194" i="20"/>
  <c r="X194" i="20" s="1"/>
  <c r="AD452" i="20" s="1"/>
  <c r="L176" i="20"/>
  <c r="T176" i="20" s="1"/>
  <c r="H174" i="20"/>
  <c r="X174" i="20" s="1"/>
  <c r="AD368" i="20" s="1"/>
  <c r="H162" i="20"/>
  <c r="X162" i="20" s="1"/>
  <c r="AD308" i="20" s="1"/>
  <c r="H149" i="20"/>
  <c r="X149" i="20" s="1"/>
  <c r="AD254" i="20" s="1"/>
  <c r="I147" i="20"/>
  <c r="F143" i="20"/>
  <c r="H139" i="20"/>
  <c r="Q134" i="20"/>
  <c r="Y134" i="20" s="1"/>
  <c r="AD189" i="20" s="1"/>
  <c r="N130" i="20"/>
  <c r="V130" i="20" s="1"/>
  <c r="AD162" i="20" s="1"/>
  <c r="M125" i="20"/>
  <c r="U125" i="20" s="1"/>
  <c r="AD143" i="20" s="1"/>
  <c r="I123" i="20"/>
  <c r="F223" i="20"/>
  <c r="U223" i="20" s="1"/>
  <c r="AD587" i="20" s="1"/>
  <c r="G214" i="20"/>
  <c r="E212" i="20"/>
  <c r="T212" i="20" s="1"/>
  <c r="AD532" i="20" s="1"/>
  <c r="Q205" i="20"/>
  <c r="Y205" i="20" s="1"/>
  <c r="AD507" i="20" s="1"/>
  <c r="Q203" i="20"/>
  <c r="Y203" i="20" s="1"/>
  <c r="AD495" i="20" s="1"/>
  <c r="H197" i="20"/>
  <c r="Q188" i="20"/>
  <c r="O178" i="20"/>
  <c r="W178" i="20" s="1"/>
  <c r="AD379" i="20" s="1"/>
  <c r="I176" i="20"/>
  <c r="G174" i="20"/>
  <c r="G162" i="20"/>
  <c r="O151" i="20"/>
  <c r="W151" i="20" s="1"/>
  <c r="AD265" i="20" s="1"/>
  <c r="G147" i="20"/>
  <c r="G139" i="20"/>
  <c r="O134" i="20"/>
  <c r="M130" i="20"/>
  <c r="L125" i="20"/>
  <c r="F123" i="20"/>
  <c r="H176" i="20"/>
  <c r="X176" i="20" s="1"/>
  <c r="E174" i="20"/>
  <c r="T174" i="20" s="1"/>
  <c r="AD364" i="20" s="1"/>
  <c r="F162" i="20"/>
  <c r="N158" i="20"/>
  <c r="V158" i="20" s="1"/>
  <c r="F147" i="20"/>
  <c r="U147" i="20" s="1"/>
  <c r="AD239" i="20" s="1"/>
  <c r="N134" i="20"/>
  <c r="V134" i="20" s="1"/>
  <c r="AD186" i="20" s="1"/>
  <c r="I130" i="20"/>
  <c r="I125" i="20"/>
  <c r="Q207" i="20"/>
  <c r="G176" i="20"/>
  <c r="H134" i="20"/>
  <c r="H130" i="20"/>
  <c r="H125" i="20"/>
  <c r="P207" i="20"/>
  <c r="X207" i="20" s="1"/>
  <c r="AD518" i="20" s="1"/>
  <c r="F176" i="20"/>
  <c r="T166" i="20"/>
  <c r="AD328" i="20" s="1"/>
  <c r="Y164" i="20"/>
  <c r="AD321" i="20" s="1"/>
  <c r="G134" i="20"/>
  <c r="F130" i="20"/>
  <c r="G125" i="20"/>
  <c r="P220" i="20"/>
  <c r="X220" i="20" s="1"/>
  <c r="AD572" i="20" s="1"/>
  <c r="L218" i="20"/>
  <c r="X216" i="20"/>
  <c r="O207" i="20"/>
  <c r="M205" i="20"/>
  <c r="M203" i="20"/>
  <c r="U203" i="20" s="1"/>
  <c r="AD491" i="20" s="1"/>
  <c r="M188" i="20"/>
  <c r="H184" i="20"/>
  <c r="X184" i="20" s="1"/>
  <c r="I178" i="20"/>
  <c r="Y178" i="20" s="1"/>
  <c r="AD381" i="20" s="1"/>
  <c r="Q173" i="20"/>
  <c r="H164" i="20"/>
  <c r="X164" i="20" s="1"/>
  <c r="AD320" i="20" s="1"/>
  <c r="Q157" i="20"/>
  <c r="Y157" i="20" s="1"/>
  <c r="AD291" i="20" s="1"/>
  <c r="I151" i="20"/>
  <c r="Y151" i="20" s="1"/>
  <c r="AD267" i="20" s="1"/>
  <c r="N142" i="20"/>
  <c r="V142" i="20" s="1"/>
  <c r="AD222" i="20" s="1"/>
  <c r="N138" i="20"/>
  <c r="V138" i="20" s="1"/>
  <c r="AD198" i="20" s="1"/>
  <c r="E134" i="20"/>
  <c r="E130" i="20"/>
  <c r="T130" i="20" s="1"/>
  <c r="AD160" i="20" s="1"/>
  <c r="M127" i="20"/>
  <c r="U127" i="20" s="1"/>
  <c r="AD155" i="20" s="1"/>
  <c r="E125" i="20"/>
  <c r="O122" i="20"/>
  <c r="Q222" i="20"/>
  <c r="Q211" i="20"/>
  <c r="N207" i="20"/>
  <c r="V207" i="20" s="1"/>
  <c r="AD516" i="20" s="1"/>
  <c r="T205" i="20"/>
  <c r="AD502" i="20" s="1"/>
  <c r="T203" i="20"/>
  <c r="AD490" i="20" s="1"/>
  <c r="Q196" i="20"/>
  <c r="T188" i="20"/>
  <c r="AD424" i="20" s="1"/>
  <c r="Q180" i="20"/>
  <c r="Q144" i="20"/>
  <c r="P222" i="20"/>
  <c r="X222" i="20" s="1"/>
  <c r="AD584" i="20" s="1"/>
  <c r="P211" i="20"/>
  <c r="M207" i="20"/>
  <c r="P196" i="20"/>
  <c r="P180" i="20"/>
  <c r="Q146" i="20"/>
  <c r="P144" i="20"/>
  <c r="Q224" i="20"/>
  <c r="O222" i="20"/>
  <c r="L220" i="20"/>
  <c r="E218" i="20"/>
  <c r="Q213" i="20"/>
  <c r="Y213" i="20" s="1"/>
  <c r="AD543" i="20" s="1"/>
  <c r="O211" i="20"/>
  <c r="W211" i="20" s="1"/>
  <c r="AD529" i="20" s="1"/>
  <c r="L207" i="20"/>
  <c r="T207" i="20" s="1"/>
  <c r="AD514" i="20" s="1"/>
  <c r="H205" i="20"/>
  <c r="X205" i="20" s="1"/>
  <c r="AD506" i="20" s="1"/>
  <c r="H203" i="20"/>
  <c r="X203" i="20" s="1"/>
  <c r="AD494" i="20" s="1"/>
  <c r="O196" i="20"/>
  <c r="Y190" i="20"/>
  <c r="AD441" i="20" s="1"/>
  <c r="H188" i="20"/>
  <c r="X188" i="20" s="1"/>
  <c r="AD428" i="20" s="1"/>
  <c r="N180" i="20"/>
  <c r="V180" i="20" s="1"/>
  <c r="AD390" i="20" s="1"/>
  <c r="F178" i="20"/>
  <c r="U178" i="20" s="1"/>
  <c r="AD377" i="20" s="1"/>
  <c r="G173" i="20"/>
  <c r="H157" i="20"/>
  <c r="F151" i="20"/>
  <c r="U151" i="20" s="1"/>
  <c r="AD263" i="20" s="1"/>
  <c r="P146" i="20"/>
  <c r="O144" i="20"/>
  <c r="H127" i="20"/>
  <c r="X127" i="20" s="1"/>
  <c r="AD158" i="20" s="1"/>
  <c r="F122" i="20"/>
  <c r="P224" i="20"/>
  <c r="X224" i="20" s="1"/>
  <c r="N222" i="20"/>
  <c r="V222" i="20" s="1"/>
  <c r="AD582" i="20" s="1"/>
  <c r="G220" i="20"/>
  <c r="W220" i="20" s="1"/>
  <c r="AD571" i="20" s="1"/>
  <c r="P213" i="20"/>
  <c r="N211" i="20"/>
  <c r="V211" i="20" s="1"/>
  <c r="AD528" i="20" s="1"/>
  <c r="I207" i="20"/>
  <c r="G205" i="20"/>
  <c r="W205" i="20" s="1"/>
  <c r="AD505" i="20" s="1"/>
  <c r="G203" i="20"/>
  <c r="W203" i="20" s="1"/>
  <c r="AD493" i="20" s="1"/>
  <c r="N196" i="20"/>
  <c r="V196" i="20" s="1"/>
  <c r="AD462" i="20" s="1"/>
  <c r="X190" i="20"/>
  <c r="AD440" i="20" s="1"/>
  <c r="G188" i="20"/>
  <c r="W188" i="20" s="1"/>
  <c r="AD427" i="20" s="1"/>
  <c r="W186" i="20"/>
  <c r="AD415" i="20" s="1"/>
  <c r="M180" i="20"/>
  <c r="U180" i="20" s="1"/>
  <c r="AD389" i="20" s="1"/>
  <c r="E178" i="20"/>
  <c r="T178" i="20" s="1"/>
  <c r="AD376" i="20" s="1"/>
  <c r="Q175" i="20"/>
  <c r="E173" i="20"/>
  <c r="Q165" i="20"/>
  <c r="Y165" i="20" s="1"/>
  <c r="AD327" i="20" s="1"/>
  <c r="G157" i="20"/>
  <c r="W157" i="20" s="1"/>
  <c r="AD289" i="20" s="1"/>
  <c r="Q148" i="20"/>
  <c r="Y148" i="20" s="1"/>
  <c r="AD249" i="20" s="1"/>
  <c r="O146" i="20"/>
  <c r="W146" i="20" s="1"/>
  <c r="AD235" i="20" s="1"/>
  <c r="N144" i="20"/>
  <c r="V144" i="20" s="1"/>
  <c r="G127" i="20"/>
  <c r="W127" i="20" s="1"/>
  <c r="AD157" i="20" s="1"/>
  <c r="E122" i="20"/>
  <c r="O224" i="20"/>
  <c r="L222" i="20"/>
  <c r="Q215" i="20"/>
  <c r="Y215" i="20" s="1"/>
  <c r="AD555" i="20" s="1"/>
  <c r="O213" i="20"/>
  <c r="W213" i="20" s="1"/>
  <c r="AD541" i="20" s="1"/>
  <c r="M211" i="20"/>
  <c r="H207" i="20"/>
  <c r="Q199" i="20"/>
  <c r="I196" i="20"/>
  <c r="P183" i="20"/>
  <c r="L180" i="20"/>
  <c r="T180" i="20" s="1"/>
  <c r="AD388" i="20" s="1"/>
  <c r="O175" i="20"/>
  <c r="P165" i="20"/>
  <c r="X165" i="20" s="1"/>
  <c r="AD326" i="20" s="1"/>
  <c r="P163" i="20"/>
  <c r="P148" i="20"/>
  <c r="N146" i="20"/>
  <c r="V146" i="20" s="1"/>
  <c r="AD234" i="20" s="1"/>
  <c r="M144" i="20"/>
  <c r="Q141" i="20"/>
  <c r="T127" i="20"/>
  <c r="AD154" i="20" s="1"/>
  <c r="N224" i="20"/>
  <c r="V224" i="20" s="1"/>
  <c r="G222" i="20"/>
  <c r="W222" i="20" s="1"/>
  <c r="AD583" i="20" s="1"/>
  <c r="E220" i="20"/>
  <c r="T220" i="20" s="1"/>
  <c r="AD568" i="20" s="1"/>
  <c r="P215" i="20"/>
  <c r="X215" i="20" s="1"/>
  <c r="AD554" i="20" s="1"/>
  <c r="N213" i="20"/>
  <c r="V213" i="20" s="1"/>
  <c r="AD540" i="20" s="1"/>
  <c r="L211" i="20"/>
  <c r="T211" i="20" s="1"/>
  <c r="AD526" i="20" s="1"/>
  <c r="G207" i="20"/>
  <c r="W207" i="20" s="1"/>
  <c r="AD517" i="20" s="1"/>
  <c r="N199" i="20"/>
  <c r="V199" i="20" s="1"/>
  <c r="AD480" i="20" s="1"/>
  <c r="H196" i="20"/>
  <c r="X196" i="20" s="1"/>
  <c r="AD464" i="20" s="1"/>
  <c r="N183" i="20"/>
  <c r="V183" i="20" s="1"/>
  <c r="AD408" i="20" s="1"/>
  <c r="I180" i="20"/>
  <c r="N175" i="20"/>
  <c r="V175" i="20" s="1"/>
  <c r="AD372" i="20" s="1"/>
  <c r="O165" i="20"/>
  <c r="W165" i="20" s="1"/>
  <c r="AD325" i="20" s="1"/>
  <c r="O163" i="20"/>
  <c r="W163" i="20" s="1"/>
  <c r="AD313" i="20" s="1"/>
  <c r="O148" i="20"/>
  <c r="W148" i="20" s="1"/>
  <c r="AD247" i="20" s="1"/>
  <c r="M146" i="20"/>
  <c r="U146" i="20" s="1"/>
  <c r="AD233" i="20" s="1"/>
  <c r="L144" i="20"/>
  <c r="T144" i="20" s="1"/>
  <c r="N141" i="20"/>
  <c r="V141" i="20" s="1"/>
  <c r="AD216" i="20" s="1"/>
  <c r="Q124" i="20"/>
  <c r="L224" i="20"/>
  <c r="T224" i="20" s="1"/>
  <c r="F222" i="20"/>
  <c r="O215" i="20"/>
  <c r="M213" i="20"/>
  <c r="I211" i="20"/>
  <c r="F207" i="20"/>
  <c r="M199" i="20"/>
  <c r="G196" i="20"/>
  <c r="M183" i="20"/>
  <c r="H180" i="20"/>
  <c r="X180" i="20" s="1"/>
  <c r="AD392" i="20" s="1"/>
  <c r="G175" i="20"/>
  <c r="W175" i="20" s="1"/>
  <c r="AD373" i="20" s="1"/>
  <c r="N168" i="20"/>
  <c r="V168" i="20" s="1"/>
  <c r="N165" i="20"/>
  <c r="V165" i="20" s="1"/>
  <c r="AD324" i="20" s="1"/>
  <c r="N163" i="20"/>
  <c r="V163" i="20" s="1"/>
  <c r="AD312" i="20" s="1"/>
  <c r="N148" i="20"/>
  <c r="V148" i="20" s="1"/>
  <c r="AD246" i="20" s="1"/>
  <c r="L146" i="20"/>
  <c r="T146" i="20" s="1"/>
  <c r="AD232" i="20" s="1"/>
  <c r="G144" i="20"/>
  <c r="W144" i="20" s="1"/>
  <c r="M141" i="20"/>
  <c r="Q132" i="20"/>
  <c r="Y132" i="20" s="1"/>
  <c r="AD177" i="20" s="1"/>
  <c r="P124" i="20"/>
  <c r="X124" i="20" s="1"/>
  <c r="AD140" i="20" s="1"/>
  <c r="G224" i="20"/>
  <c r="W224" i="20" s="1"/>
  <c r="E222" i="20"/>
  <c r="N215" i="20"/>
  <c r="V215" i="20" s="1"/>
  <c r="AD552" i="20" s="1"/>
  <c r="H211" i="20"/>
  <c r="F196" i="20"/>
  <c r="Q192" i="20"/>
  <c r="Y192" i="20" s="1"/>
  <c r="G180" i="20"/>
  <c r="E175" i="20"/>
  <c r="M165" i="20"/>
  <c r="M163" i="20"/>
  <c r="U163" i="20" s="1"/>
  <c r="AD311" i="20" s="1"/>
  <c r="O150" i="20"/>
  <c r="M148" i="20"/>
  <c r="H146" i="20"/>
  <c r="F144" i="20"/>
  <c r="U144" i="20" s="1"/>
  <c r="L141" i="20"/>
  <c r="T141" i="20" s="1"/>
  <c r="O132" i="20"/>
  <c r="W132" i="20" s="1"/>
  <c r="AD175" i="20" s="1"/>
  <c r="Q126" i="20"/>
  <c r="Y126" i="20" s="1"/>
  <c r="AD153" i="20" s="1"/>
  <c r="O124" i="20"/>
  <c r="W124" i="20" s="1"/>
  <c r="AD139" i="20" s="1"/>
  <c r="AM5" i="16"/>
  <c r="AI5" i="16" s="1"/>
  <c r="AM47" i="16"/>
  <c r="AI47" i="16" s="1"/>
  <c r="Q7" i="16"/>
  <c r="M7" i="16" s="1"/>
  <c r="F6" i="16"/>
  <c r="B6" i="16" s="1"/>
  <c r="E24" i="16"/>
  <c r="AW127" i="16"/>
  <c r="E28" i="16"/>
  <c r="AA133" i="16"/>
  <c r="AL192" i="16"/>
  <c r="AL207" i="16"/>
  <c r="E256" i="16"/>
  <c r="AW133" i="16"/>
  <c r="AW207" i="16"/>
  <c r="AW266" i="16"/>
  <c r="AW244" i="16"/>
  <c r="AA268" i="16"/>
  <c r="E16" i="16"/>
  <c r="E20" i="16"/>
  <c r="AW194" i="16"/>
  <c r="AA215" i="16"/>
  <c r="AA256" i="16"/>
  <c r="AA273" i="16"/>
  <c r="AX6" i="16"/>
  <c r="AT6" i="16" s="1"/>
  <c r="E12" i="16"/>
  <c r="E195" i="16"/>
  <c r="AW230" i="16"/>
  <c r="E246" i="16"/>
  <c r="AW256" i="16"/>
  <c r="AA277" i="16"/>
  <c r="E8" i="16"/>
  <c r="P198" i="16"/>
  <c r="AA234" i="16"/>
  <c r="AA246" i="16"/>
  <c r="AA258" i="16"/>
  <c r="E279" i="16"/>
  <c r="AL200" i="16"/>
  <c r="AA250" i="16"/>
  <c r="E262" i="16"/>
  <c r="AW279" i="16"/>
  <c r="AB6" i="16"/>
  <c r="X6" i="16" s="1"/>
  <c r="E40" i="16"/>
  <c r="AA129" i="16"/>
  <c r="AW203" i="16"/>
  <c r="AW250" i="16"/>
  <c r="AA262" i="16"/>
  <c r="AL280" i="16"/>
  <c r="E36" i="16"/>
  <c r="AL86" i="16"/>
  <c r="AL132" i="16"/>
  <c r="AL191" i="16"/>
  <c r="AL204" i="16"/>
  <c r="E207" i="16"/>
  <c r="E252" i="16"/>
  <c r="AA266" i="16"/>
  <c r="AA281" i="16"/>
  <c r="E32" i="16"/>
  <c r="F47" i="16"/>
  <c r="B47" i="16" s="1"/>
  <c r="AA252" i="16"/>
  <c r="AA10" i="16"/>
  <c r="AA14" i="16"/>
  <c r="AA18" i="16"/>
  <c r="AA22" i="16"/>
  <c r="AA26" i="16"/>
  <c r="AA30" i="16"/>
  <c r="AA34" i="16"/>
  <c r="AA38" i="16"/>
  <c r="AA42" i="16"/>
  <c r="E127" i="16"/>
  <c r="P132" i="16"/>
  <c r="E191" i="16"/>
  <c r="P194" i="16"/>
  <c r="AA197" i="16"/>
  <c r="AW260" i="16"/>
  <c r="X219" i="20"/>
  <c r="AD566" i="20" s="1"/>
  <c r="X218" i="20"/>
  <c r="AD560" i="20" s="1"/>
  <c r="AA201" i="16"/>
  <c r="E44" i="16"/>
  <c r="E198" i="16"/>
  <c r="P201" i="16"/>
  <c r="AA204" i="16"/>
  <c r="X214" i="20"/>
  <c r="AD548" i="20" s="1"/>
  <c r="X208" i="20"/>
  <c r="E172" i="20"/>
  <c r="O172" i="20"/>
  <c r="F172" i="20"/>
  <c r="U172" i="20" s="1"/>
  <c r="AD353" i="20" s="1"/>
  <c r="P172" i="20"/>
  <c r="G172" i="20"/>
  <c r="Q172" i="20"/>
  <c r="H172" i="20"/>
  <c r="I172" i="20"/>
  <c r="M172" i="20"/>
  <c r="L172" i="20"/>
  <c r="N172" i="20"/>
  <c r="V172" i="20" s="1"/>
  <c r="AD354" i="20" s="1"/>
  <c r="AL128" i="16"/>
  <c r="AA192" i="16"/>
  <c r="AL195" i="16"/>
  <c r="AW198" i="16"/>
  <c r="E202" i="16"/>
  <c r="AW246" i="16"/>
  <c r="E258" i="16"/>
  <c r="AW262" i="16"/>
  <c r="AW268" i="16"/>
  <c r="T216" i="20"/>
  <c r="W201" i="20"/>
  <c r="U200" i="20"/>
  <c r="E191" i="20"/>
  <c r="O191" i="20"/>
  <c r="F191" i="20"/>
  <c r="P191" i="20"/>
  <c r="G191" i="20"/>
  <c r="Q191" i="20"/>
  <c r="H191" i="20"/>
  <c r="X191" i="20" s="1"/>
  <c r="AD446" i="20" s="1"/>
  <c r="M191" i="20"/>
  <c r="I191" i="20"/>
  <c r="L191" i="20"/>
  <c r="U187" i="20"/>
  <c r="AD419" i="20" s="1"/>
  <c r="P134" i="16"/>
  <c r="AW195" i="16"/>
  <c r="E199" i="16"/>
  <c r="P202" i="16"/>
  <c r="E248" i="16"/>
  <c r="AW252" i="16"/>
  <c r="E264" i="16"/>
  <c r="T225" i="20"/>
  <c r="W212" i="20"/>
  <c r="AD535" i="20" s="1"/>
  <c r="W206" i="20"/>
  <c r="AD511" i="20" s="1"/>
  <c r="T204" i="20"/>
  <c r="AD496" i="20" s="1"/>
  <c r="E201" i="20"/>
  <c r="O201" i="20"/>
  <c r="F201" i="20"/>
  <c r="U201" i="20" s="1"/>
  <c r="P201" i="20"/>
  <c r="X201" i="20" s="1"/>
  <c r="I201" i="20"/>
  <c r="Y201" i="20" s="1"/>
  <c r="L201" i="20"/>
  <c r="N201" i="20"/>
  <c r="V201" i="20" s="1"/>
  <c r="Q201" i="20"/>
  <c r="P7" i="16"/>
  <c r="P8" i="16"/>
  <c r="P11" i="16"/>
  <c r="P15" i="16"/>
  <c r="P19" i="16"/>
  <c r="P23" i="16"/>
  <c r="P27" i="16"/>
  <c r="P31" i="16"/>
  <c r="P35" i="16"/>
  <c r="P39" i="16"/>
  <c r="P43" i="16"/>
  <c r="AW44" i="16"/>
  <c r="AW129" i="16"/>
  <c r="AL134" i="16"/>
  <c r="E190" i="16"/>
  <c r="P193" i="16"/>
  <c r="AA196" i="16"/>
  <c r="AL199" i="16"/>
  <c r="AW202" i="16"/>
  <c r="AA208" i="16"/>
  <c r="AA248" i="16"/>
  <c r="E254" i="16"/>
  <c r="AW258" i="16"/>
  <c r="AA264" i="16"/>
  <c r="AW273" i="16"/>
  <c r="E283" i="16"/>
  <c r="T222" i="20"/>
  <c r="AD580" i="20" s="1"/>
  <c r="W218" i="20"/>
  <c r="AD559" i="20" s="1"/>
  <c r="I200" i="20"/>
  <c r="Y200" i="20" s="1"/>
  <c r="L200" i="20"/>
  <c r="T200" i="20" s="1"/>
  <c r="G200" i="20"/>
  <c r="H200" i="20"/>
  <c r="X200" i="20" s="1"/>
  <c r="N200" i="20"/>
  <c r="V200" i="20" s="1"/>
  <c r="O200" i="20"/>
  <c r="Y199" i="20"/>
  <c r="AD483" i="20" s="1"/>
  <c r="F195" i="20"/>
  <c r="P195" i="20"/>
  <c r="G195" i="20"/>
  <c r="Q195" i="20"/>
  <c r="H195" i="20"/>
  <c r="M195" i="20"/>
  <c r="I195" i="20"/>
  <c r="L195" i="20"/>
  <c r="T195" i="20" s="1"/>
  <c r="AD454" i="20" s="1"/>
  <c r="O195" i="20"/>
  <c r="P128" i="16"/>
  <c r="P126" i="16"/>
  <c r="P130" i="16"/>
  <c r="P190" i="16"/>
  <c r="AA193" i="16"/>
  <c r="AL196" i="16"/>
  <c r="AW199" i="16"/>
  <c r="E203" i="16"/>
  <c r="AL208" i="16"/>
  <c r="AW248" i="16"/>
  <c r="AA254" i="16"/>
  <c r="E260" i="16"/>
  <c r="AW264" i="16"/>
  <c r="E275" i="16"/>
  <c r="AW283" i="16"/>
  <c r="X223" i="20"/>
  <c r="AD590" i="20" s="1"/>
  <c r="T221" i="20"/>
  <c r="AD574" i="20" s="1"/>
  <c r="U218" i="20"/>
  <c r="AD557" i="20" s="1"/>
  <c r="W214" i="20"/>
  <c r="AD547" i="20" s="1"/>
  <c r="X213" i="20"/>
  <c r="AD542" i="20" s="1"/>
  <c r="P6" i="16"/>
  <c r="N5" i="16"/>
  <c r="C6" i="16"/>
  <c r="AA6" i="16"/>
  <c r="AW8" i="16"/>
  <c r="AW12" i="16"/>
  <c r="AW16" i="16"/>
  <c r="AW20" i="16"/>
  <c r="AW24" i="16"/>
  <c r="AW28" i="16"/>
  <c r="AW32" i="16"/>
  <c r="AW36" i="16"/>
  <c r="AW40" i="16"/>
  <c r="AW46" i="16"/>
  <c r="P86" i="16"/>
  <c r="AL126" i="16"/>
  <c r="AL130" i="16"/>
  <c r="AW190" i="16"/>
  <c r="E194" i="16"/>
  <c r="P197" i="16"/>
  <c r="AA200" i="16"/>
  <c r="AL203" i="16"/>
  <c r="E250" i="16"/>
  <c r="AW254" i="16"/>
  <c r="AA260" i="16"/>
  <c r="E266" i="16"/>
  <c r="AW275" i="16"/>
  <c r="T218" i="20"/>
  <c r="AD556" i="20" s="1"/>
  <c r="T217" i="20"/>
  <c r="X206" i="20"/>
  <c r="AD512" i="20" s="1"/>
  <c r="G181" i="20"/>
  <c r="W181" i="20" s="1"/>
  <c r="AD397" i="20" s="1"/>
  <c r="Q181" i="20"/>
  <c r="H181" i="20"/>
  <c r="X181" i="20" s="1"/>
  <c r="AD398" i="20" s="1"/>
  <c r="I181" i="20"/>
  <c r="L181" i="20"/>
  <c r="E181" i="20"/>
  <c r="O181" i="20"/>
  <c r="F181" i="20"/>
  <c r="M181" i="20"/>
  <c r="N181" i="20"/>
  <c r="V181" i="20" s="1"/>
  <c r="AD396" i="20" s="1"/>
  <c r="Y184" i="20"/>
  <c r="K46" i="20"/>
  <c r="L46" i="20"/>
  <c r="E170" i="20"/>
  <c r="T170" i="20" s="1"/>
  <c r="AD340" i="20" s="1"/>
  <c r="O170" i="20"/>
  <c r="F170" i="20"/>
  <c r="P170" i="20"/>
  <c r="G170" i="20"/>
  <c r="Q170" i="20"/>
  <c r="H170" i="20"/>
  <c r="I170" i="20"/>
  <c r="M170" i="20"/>
  <c r="K81" i="20"/>
  <c r="L81" i="20"/>
  <c r="T189" i="20"/>
  <c r="AD430" i="20" s="1"/>
  <c r="U179" i="20"/>
  <c r="AD383" i="20" s="1"/>
  <c r="U166" i="20"/>
  <c r="AD329" i="20" s="1"/>
  <c r="G225" i="20"/>
  <c r="W225" i="20" s="1"/>
  <c r="M224" i="20"/>
  <c r="U224" i="20" s="1"/>
  <c r="M222" i="20"/>
  <c r="U222" i="20" s="1"/>
  <c r="AD581" i="20" s="1"/>
  <c r="M220" i="20"/>
  <c r="U220" i="20" s="1"/>
  <c r="AD569" i="20" s="1"/>
  <c r="M218" i="20"/>
  <c r="M216" i="20"/>
  <c r="U216" i="20" s="1"/>
  <c r="M214" i="20"/>
  <c r="U214" i="20" s="1"/>
  <c r="AD545" i="20" s="1"/>
  <c r="M212" i="20"/>
  <c r="U212" i="20" s="1"/>
  <c r="AD533" i="20" s="1"/>
  <c r="M210" i="20"/>
  <c r="U210" i="20" s="1"/>
  <c r="AD521" i="20" s="1"/>
  <c r="M208" i="20"/>
  <c r="M206" i="20"/>
  <c r="U206" i="20" s="1"/>
  <c r="AD509" i="20" s="1"/>
  <c r="M204" i="20"/>
  <c r="M202" i="20"/>
  <c r="I198" i="20"/>
  <c r="Y198" i="20" s="1"/>
  <c r="AD477" i="20" s="1"/>
  <c r="L198" i="20"/>
  <c r="T198" i="20" s="1"/>
  <c r="AD472" i="20" s="1"/>
  <c r="M198" i="20"/>
  <c r="F198" i="20"/>
  <c r="W194" i="20"/>
  <c r="AD451" i="20" s="1"/>
  <c r="G179" i="20"/>
  <c r="Q179" i="20"/>
  <c r="H179" i="20"/>
  <c r="X179" i="20" s="1"/>
  <c r="AD386" i="20" s="1"/>
  <c r="I179" i="20"/>
  <c r="L179" i="20"/>
  <c r="E179" i="20"/>
  <c r="T179" i="20" s="1"/>
  <c r="AD382" i="20" s="1"/>
  <c r="O179" i="20"/>
  <c r="W177" i="20"/>
  <c r="E168" i="20"/>
  <c r="T168" i="20" s="1"/>
  <c r="O168" i="20"/>
  <c r="F168" i="20"/>
  <c r="P168" i="20"/>
  <c r="G168" i="20"/>
  <c r="Q168" i="20"/>
  <c r="H168" i="20"/>
  <c r="I168" i="20"/>
  <c r="M168" i="20"/>
  <c r="E135" i="20"/>
  <c r="O135" i="20"/>
  <c r="F135" i="20"/>
  <c r="P135" i="20"/>
  <c r="G135" i="20"/>
  <c r="Q135" i="20"/>
  <c r="H135" i="20"/>
  <c r="I135" i="20"/>
  <c r="L135" i="20"/>
  <c r="M135" i="20"/>
  <c r="N135" i="20"/>
  <c r="V135" i="20" s="1"/>
  <c r="AD192" i="20" s="1"/>
  <c r="I224" i="20"/>
  <c r="Y224" i="20" s="1"/>
  <c r="I222" i="20"/>
  <c r="Y222" i="20" s="1"/>
  <c r="AD585" i="20" s="1"/>
  <c r="I220" i="20"/>
  <c r="Y220" i="20" s="1"/>
  <c r="AD573" i="20" s="1"/>
  <c r="I218" i="20"/>
  <c r="Y218" i="20" s="1"/>
  <c r="AD561" i="20" s="1"/>
  <c r="O217" i="20"/>
  <c r="W217" i="20" s="1"/>
  <c r="I216" i="20"/>
  <c r="Y216" i="20" s="1"/>
  <c r="I214" i="20"/>
  <c r="Y214" i="20" s="1"/>
  <c r="AD549" i="20" s="1"/>
  <c r="I212" i="20"/>
  <c r="I210" i="20"/>
  <c r="Y210" i="20" s="1"/>
  <c r="AD525" i="20" s="1"/>
  <c r="I208" i="20"/>
  <c r="Y208" i="20" s="1"/>
  <c r="I206" i="20"/>
  <c r="I204" i="20"/>
  <c r="Y204" i="20" s="1"/>
  <c r="AD501" i="20" s="1"/>
  <c r="I202" i="20"/>
  <c r="Y202" i="20" s="1"/>
  <c r="AD489" i="20" s="1"/>
  <c r="E197" i="20"/>
  <c r="O197" i="20"/>
  <c r="F197" i="20"/>
  <c r="U197" i="20" s="1"/>
  <c r="AD467" i="20" s="1"/>
  <c r="P197" i="20"/>
  <c r="G197" i="20"/>
  <c r="Q197" i="20"/>
  <c r="Y197" i="20" s="1"/>
  <c r="AD471" i="20" s="1"/>
  <c r="L197" i="20"/>
  <c r="X186" i="20"/>
  <c r="AD416" i="20" s="1"/>
  <c r="T185" i="20"/>
  <c r="U183" i="20"/>
  <c r="AD407" i="20" s="1"/>
  <c r="H210" i="20"/>
  <c r="H204" i="20"/>
  <c r="X204" i="20" s="1"/>
  <c r="AD500" i="20" s="1"/>
  <c r="H202" i="20"/>
  <c r="X202" i="20" s="1"/>
  <c r="AD488" i="20" s="1"/>
  <c r="E199" i="20"/>
  <c r="T199" i="20" s="1"/>
  <c r="AD478" i="20" s="1"/>
  <c r="O199" i="20"/>
  <c r="F199" i="20"/>
  <c r="U199" i="20" s="1"/>
  <c r="AD479" i="20" s="1"/>
  <c r="P199" i="20"/>
  <c r="X199" i="20" s="1"/>
  <c r="AD482" i="20" s="1"/>
  <c r="G199" i="20"/>
  <c r="O198" i="20"/>
  <c r="W198" i="20" s="1"/>
  <c r="AD475" i="20" s="1"/>
  <c r="E193" i="20"/>
  <c r="T193" i="20" s="1"/>
  <c r="O193" i="20"/>
  <c r="F193" i="20"/>
  <c r="U193" i="20" s="1"/>
  <c r="P193" i="20"/>
  <c r="G193" i="20"/>
  <c r="Q193" i="20"/>
  <c r="Y193" i="20" s="1"/>
  <c r="H193" i="20"/>
  <c r="X193" i="20" s="1"/>
  <c r="M193" i="20"/>
  <c r="Y188" i="20"/>
  <c r="AD429" i="20" s="1"/>
  <c r="G183" i="20"/>
  <c r="Q183" i="20"/>
  <c r="H183" i="20"/>
  <c r="X183" i="20" s="1"/>
  <c r="AD410" i="20" s="1"/>
  <c r="I183" i="20"/>
  <c r="L183" i="20"/>
  <c r="E183" i="20"/>
  <c r="T183" i="20" s="1"/>
  <c r="AD406" i="20" s="1"/>
  <c r="O183" i="20"/>
  <c r="Y180" i="20"/>
  <c r="AD393" i="20" s="1"/>
  <c r="T175" i="20"/>
  <c r="AD370" i="20" s="1"/>
  <c r="W173" i="20"/>
  <c r="AD361" i="20" s="1"/>
  <c r="P177" i="20"/>
  <c r="X177" i="20" s="1"/>
  <c r="F177" i="20"/>
  <c r="P175" i="20"/>
  <c r="X175" i="20" s="1"/>
  <c r="AD374" i="20" s="1"/>
  <c r="F175" i="20"/>
  <c r="P173" i="20"/>
  <c r="X173" i="20" s="1"/>
  <c r="AD362" i="20" s="1"/>
  <c r="F173" i="20"/>
  <c r="U173" i="20" s="1"/>
  <c r="AD359" i="20" s="1"/>
  <c r="T122" i="20"/>
  <c r="AD124" i="20" s="1"/>
  <c r="E131" i="20"/>
  <c r="O131" i="20"/>
  <c r="F131" i="20"/>
  <c r="P131" i="20"/>
  <c r="G131" i="20"/>
  <c r="Q131" i="20"/>
  <c r="H131" i="20"/>
  <c r="I131" i="20"/>
  <c r="L131" i="20"/>
  <c r="M131" i="20"/>
  <c r="K67" i="20"/>
  <c r="L67" i="20"/>
  <c r="M177" i="20"/>
  <c r="M175" i="20"/>
  <c r="M173" i="20"/>
  <c r="I166" i="20"/>
  <c r="U161" i="20"/>
  <c r="E156" i="20"/>
  <c r="O156" i="20"/>
  <c r="F156" i="20"/>
  <c r="P156" i="20"/>
  <c r="G156" i="20"/>
  <c r="Q156" i="20"/>
  <c r="H156" i="20"/>
  <c r="I156" i="20"/>
  <c r="L156" i="20"/>
  <c r="M156" i="20"/>
  <c r="M196" i="20"/>
  <c r="U196" i="20" s="1"/>
  <c r="AD461" i="20" s="1"/>
  <c r="M194" i="20"/>
  <c r="U194" i="20" s="1"/>
  <c r="AD449" i="20" s="1"/>
  <c r="M192" i="20"/>
  <c r="U192" i="20" s="1"/>
  <c r="H189" i="20"/>
  <c r="X189" i="20" s="1"/>
  <c r="AD434" i="20" s="1"/>
  <c r="H187" i="20"/>
  <c r="X187" i="20" s="1"/>
  <c r="AD422" i="20" s="1"/>
  <c r="H185" i="20"/>
  <c r="X185" i="20" s="1"/>
  <c r="O184" i="20"/>
  <c r="W184" i="20" s="1"/>
  <c r="O182" i="20"/>
  <c r="O180" i="20"/>
  <c r="W180" i="20" s="1"/>
  <c r="AD391" i="20" s="1"/>
  <c r="L177" i="20"/>
  <c r="T177" i="20" s="1"/>
  <c r="L175" i="20"/>
  <c r="L173" i="20"/>
  <c r="M171" i="20"/>
  <c r="U171" i="20" s="1"/>
  <c r="AD347" i="20" s="1"/>
  <c r="M169" i="20"/>
  <c r="U169" i="20" s="1"/>
  <c r="M167" i="20"/>
  <c r="U167" i="20" s="1"/>
  <c r="AD335" i="20" s="1"/>
  <c r="H166" i="20"/>
  <c r="X148" i="20"/>
  <c r="AD248" i="20" s="1"/>
  <c r="E133" i="20"/>
  <c r="O133" i="20"/>
  <c r="F133" i="20"/>
  <c r="P133" i="20"/>
  <c r="G133" i="20"/>
  <c r="Q133" i="20"/>
  <c r="H133" i="20"/>
  <c r="I133" i="20"/>
  <c r="Y133" i="20" s="1"/>
  <c r="AD183" i="20" s="1"/>
  <c r="L133" i="20"/>
  <c r="M133" i="20"/>
  <c r="L194" i="20"/>
  <c r="T194" i="20" s="1"/>
  <c r="AD448" i="20" s="1"/>
  <c r="Q189" i="20"/>
  <c r="Q187" i="20"/>
  <c r="Y187" i="20" s="1"/>
  <c r="AD423" i="20" s="1"/>
  <c r="Q185" i="20"/>
  <c r="Y185" i="20" s="1"/>
  <c r="I177" i="20"/>
  <c r="Y177" i="20" s="1"/>
  <c r="I175" i="20"/>
  <c r="I173" i="20"/>
  <c r="Y173" i="20" s="1"/>
  <c r="AD363" i="20" s="1"/>
  <c r="L171" i="20"/>
  <c r="T171" i="20" s="1"/>
  <c r="AD346" i="20" s="1"/>
  <c r="L169" i="20"/>
  <c r="T169" i="20" s="1"/>
  <c r="L167" i="20"/>
  <c r="Q166" i="20"/>
  <c r="G166" i="20"/>
  <c r="W166" i="20" s="1"/>
  <c r="AD331" i="20" s="1"/>
  <c r="E160" i="20"/>
  <c r="O160" i="20"/>
  <c r="F160" i="20"/>
  <c r="P160" i="20"/>
  <c r="G160" i="20"/>
  <c r="W160" i="20" s="1"/>
  <c r="Q160" i="20"/>
  <c r="Y160" i="20" s="1"/>
  <c r="H160" i="20"/>
  <c r="L160" i="20"/>
  <c r="M160" i="20"/>
  <c r="W159" i="20"/>
  <c r="AD301" i="20" s="1"/>
  <c r="E158" i="20"/>
  <c r="O158" i="20"/>
  <c r="F158" i="20"/>
  <c r="U158" i="20" s="1"/>
  <c r="AD293" i="20" s="1"/>
  <c r="P158" i="20"/>
  <c r="G158" i="20"/>
  <c r="W158" i="20" s="1"/>
  <c r="AD295" i="20" s="1"/>
  <c r="Q158" i="20"/>
  <c r="Y158" i="20" s="1"/>
  <c r="AD297" i="20" s="1"/>
  <c r="H158" i="20"/>
  <c r="L158" i="20"/>
  <c r="M158" i="20"/>
  <c r="X144" i="20"/>
  <c r="K60" i="20"/>
  <c r="L53" i="20"/>
  <c r="P166" i="20"/>
  <c r="G155" i="20"/>
  <c r="W155" i="20" s="1"/>
  <c r="AD277" i="20" s="1"/>
  <c r="P142" i="20"/>
  <c r="X142" i="20" s="1"/>
  <c r="AD224" i="20" s="1"/>
  <c r="F142" i="20"/>
  <c r="P140" i="20"/>
  <c r="X140" i="20" s="1"/>
  <c r="AD212" i="20" s="1"/>
  <c r="F140" i="20"/>
  <c r="P138" i="20"/>
  <c r="X138" i="20" s="1"/>
  <c r="AD200" i="20" s="1"/>
  <c r="F138" i="20"/>
  <c r="H128" i="20"/>
  <c r="X128" i="20" s="1"/>
  <c r="H126" i="20"/>
  <c r="X126" i="20" s="1"/>
  <c r="AD152" i="20" s="1"/>
  <c r="O123" i="20"/>
  <c r="W123" i="20" s="1"/>
  <c r="AD133" i="20" s="1"/>
  <c r="E123" i="20"/>
  <c r="T123" i="20" s="1"/>
  <c r="AD130" i="20" s="1"/>
  <c r="H122" i="20"/>
  <c r="X122" i="20" s="1"/>
  <c r="AD128" i="20" s="1"/>
  <c r="K11" i="20"/>
  <c r="P159" i="20"/>
  <c r="X159" i="20" s="1"/>
  <c r="AD302" i="20" s="1"/>
  <c r="F159" i="20"/>
  <c r="P157" i="20"/>
  <c r="X157" i="20" s="1"/>
  <c r="AD290" i="20" s="1"/>
  <c r="F157" i="20"/>
  <c r="P155" i="20"/>
  <c r="X155" i="20" s="1"/>
  <c r="AD278" i="20" s="1"/>
  <c r="F155" i="20"/>
  <c r="M154" i="20"/>
  <c r="U154" i="20" s="1"/>
  <c r="AD269" i="20" s="1"/>
  <c r="Q153" i="20"/>
  <c r="Y153" i="20" s="1"/>
  <c r="M152" i="20"/>
  <c r="U152" i="20" s="1"/>
  <c r="M150" i="20"/>
  <c r="U150" i="20" s="1"/>
  <c r="AD257" i="20" s="1"/>
  <c r="H147" i="20"/>
  <c r="X147" i="20" s="1"/>
  <c r="AD242" i="20" s="1"/>
  <c r="H145" i="20"/>
  <c r="X145" i="20" s="1"/>
  <c r="O142" i="20"/>
  <c r="W142" i="20" s="1"/>
  <c r="AD223" i="20" s="1"/>
  <c r="E142" i="20"/>
  <c r="I141" i="20"/>
  <c r="Y141" i="20" s="1"/>
  <c r="AD219" i="20" s="1"/>
  <c r="O140" i="20"/>
  <c r="W140" i="20" s="1"/>
  <c r="AD211" i="20" s="1"/>
  <c r="E140" i="20"/>
  <c r="I139" i="20"/>
  <c r="Y139" i="20" s="1"/>
  <c r="AD207" i="20" s="1"/>
  <c r="O138" i="20"/>
  <c r="W138" i="20" s="1"/>
  <c r="AD199" i="20" s="1"/>
  <c r="E138" i="20"/>
  <c r="I137" i="20"/>
  <c r="Y137" i="20" s="1"/>
  <c r="P136" i="20"/>
  <c r="X136" i="20" s="1"/>
  <c r="F136" i="20"/>
  <c r="P134" i="20"/>
  <c r="X134" i="20" s="1"/>
  <c r="AD188" i="20" s="1"/>
  <c r="F134" i="20"/>
  <c r="U134" i="20" s="1"/>
  <c r="AD185" i="20" s="1"/>
  <c r="P132" i="20"/>
  <c r="X132" i="20" s="1"/>
  <c r="AD176" i="20" s="1"/>
  <c r="F132" i="20"/>
  <c r="G130" i="20"/>
  <c r="W130" i="20" s="1"/>
  <c r="AD163" i="20" s="1"/>
  <c r="M129" i="20"/>
  <c r="U129" i="20" s="1"/>
  <c r="G128" i="20"/>
  <c r="W128" i="20" s="1"/>
  <c r="G126" i="20"/>
  <c r="W126" i="20" s="1"/>
  <c r="AD151" i="20" s="1"/>
  <c r="Q122" i="20"/>
  <c r="G122" i="20"/>
  <c r="W122" i="20" s="1"/>
  <c r="AD127" i="20" s="1"/>
  <c r="L39" i="20"/>
  <c r="K39" i="20"/>
  <c r="L32" i="20"/>
  <c r="I152" i="20"/>
  <c r="I150" i="20"/>
  <c r="M142" i="20"/>
  <c r="M140" i="20"/>
  <c r="M138" i="20"/>
  <c r="K32" i="20"/>
  <c r="L25" i="20"/>
  <c r="I163" i="20"/>
  <c r="I161" i="20"/>
  <c r="Y161" i="20" s="1"/>
  <c r="M159" i="20"/>
  <c r="M157" i="20"/>
  <c r="M155" i="20"/>
  <c r="H154" i="20"/>
  <c r="H152" i="20"/>
  <c r="H150" i="20"/>
  <c r="O147" i="20"/>
  <c r="W147" i="20" s="1"/>
  <c r="AD241" i="20" s="1"/>
  <c r="I146" i="20"/>
  <c r="Y146" i="20" s="1"/>
  <c r="AD237" i="20" s="1"/>
  <c r="O145" i="20"/>
  <c r="W145" i="20" s="1"/>
  <c r="I144" i="20"/>
  <c r="Y144" i="20" s="1"/>
  <c r="L142" i="20"/>
  <c r="P141" i="20"/>
  <c r="X141" i="20" s="1"/>
  <c r="AD218" i="20" s="1"/>
  <c r="F141" i="20"/>
  <c r="U141" i="20" s="1"/>
  <c r="AD215" i="20" s="1"/>
  <c r="L140" i="20"/>
  <c r="P139" i="20"/>
  <c r="F139" i="20"/>
  <c r="U139" i="20" s="1"/>
  <c r="AD203" i="20" s="1"/>
  <c r="L138" i="20"/>
  <c r="P137" i="20"/>
  <c r="X137" i="20" s="1"/>
  <c r="F137" i="20"/>
  <c r="U137" i="20" s="1"/>
  <c r="M136" i="20"/>
  <c r="M134" i="20"/>
  <c r="M132" i="20"/>
  <c r="H129" i="20"/>
  <c r="X129" i="20" s="1"/>
  <c r="L18" i="20"/>
  <c r="L4" i="20"/>
  <c r="H163" i="20"/>
  <c r="X163" i="20" s="1"/>
  <c r="AD314" i="20" s="1"/>
  <c r="H161" i="20"/>
  <c r="X161" i="20" s="1"/>
  <c r="L159" i="20"/>
  <c r="T159" i="20" s="1"/>
  <c r="AD298" i="20" s="1"/>
  <c r="L157" i="20"/>
  <c r="T157" i="20" s="1"/>
  <c r="AD286" i="20" s="1"/>
  <c r="L155" i="20"/>
  <c r="T155" i="20" s="1"/>
  <c r="AD274" i="20" s="1"/>
  <c r="Q154" i="20"/>
  <c r="Y154" i="20" s="1"/>
  <c r="AD273" i="20" s="1"/>
  <c r="G154" i="20"/>
  <c r="Q152" i="20"/>
  <c r="G152" i="20"/>
  <c r="W152" i="20" s="1"/>
  <c r="Q150" i="20"/>
  <c r="G150" i="20"/>
  <c r="W150" i="20" s="1"/>
  <c r="AD259" i="20" s="1"/>
  <c r="I142" i="20"/>
  <c r="Y142" i="20" s="1"/>
  <c r="AD225" i="20" s="1"/>
  <c r="O141" i="20"/>
  <c r="W141" i="20" s="1"/>
  <c r="AD217" i="20" s="1"/>
  <c r="I140" i="20"/>
  <c r="Y140" i="20" s="1"/>
  <c r="AD213" i="20" s="1"/>
  <c r="O139" i="20"/>
  <c r="W139" i="20" s="1"/>
  <c r="AD205" i="20" s="1"/>
  <c r="I138" i="20"/>
  <c r="Y138" i="20" s="1"/>
  <c r="AD201" i="20" s="1"/>
  <c r="O137" i="20"/>
  <c r="W137" i="20" s="1"/>
  <c r="L136" i="20"/>
  <c r="L134" i="20"/>
  <c r="T134" i="20" s="1"/>
  <c r="AD184" i="20" s="1"/>
  <c r="L132" i="20"/>
  <c r="T132" i="20" s="1"/>
  <c r="AD172" i="20" s="1"/>
  <c r="Q129" i="20"/>
  <c r="Y129" i="20" s="1"/>
  <c r="G129" i="20"/>
  <c r="W129" i="20" s="1"/>
  <c r="H123" i="20"/>
  <c r="X123" i="20" s="1"/>
  <c r="AD134" i="20" s="1"/>
  <c r="M122" i="20"/>
  <c r="K18" i="20"/>
  <c r="K4" i="20"/>
  <c r="Q163" i="20"/>
  <c r="Q161" i="20"/>
  <c r="P154" i="20"/>
  <c r="P152" i="20"/>
  <c r="P150" i="20"/>
  <c r="P129" i="20"/>
  <c r="P125" i="20"/>
  <c r="Q123" i="20"/>
  <c r="Y123" i="20" s="1"/>
  <c r="AD135" i="20" s="1"/>
  <c r="C245" i="16"/>
  <c r="C205" i="16"/>
  <c r="C165" i="16"/>
  <c r="C125" i="16"/>
  <c r="C85" i="16"/>
  <c r="N248" i="16"/>
  <c r="N208" i="16"/>
  <c r="N168" i="16"/>
  <c r="N128" i="16"/>
  <c r="N88" i="16"/>
  <c r="N48" i="16"/>
  <c r="Y255" i="16"/>
  <c r="Y215" i="16"/>
  <c r="Y175" i="16"/>
  <c r="Y135" i="16"/>
  <c r="Y95" i="16"/>
  <c r="Y55" i="16"/>
  <c r="N260" i="16"/>
  <c r="N220" i="16"/>
  <c r="N180" i="16"/>
  <c r="N100" i="16"/>
  <c r="N140" i="16"/>
  <c r="N60" i="16"/>
  <c r="AJ262" i="16"/>
  <c r="AJ222" i="16"/>
  <c r="AJ182" i="16"/>
  <c r="AJ102" i="16"/>
  <c r="AJ142" i="16"/>
  <c r="AJ62" i="16"/>
  <c r="C265" i="16"/>
  <c r="C185" i="16"/>
  <c r="C225" i="16"/>
  <c r="C105" i="16"/>
  <c r="C145" i="16"/>
  <c r="C65" i="16"/>
  <c r="N280" i="16"/>
  <c r="N240" i="16"/>
  <c r="N200" i="16"/>
  <c r="N160" i="16"/>
  <c r="N120" i="16"/>
  <c r="N80" i="16"/>
  <c r="AL41" i="16"/>
  <c r="AJ282" i="16"/>
  <c r="AJ242" i="16"/>
  <c r="AJ202" i="16"/>
  <c r="AJ162" i="16"/>
  <c r="AJ122" i="16"/>
  <c r="AJ82" i="16"/>
  <c r="AX245" i="16"/>
  <c r="AT245" i="16" s="1"/>
  <c r="AX205" i="16"/>
  <c r="AT205" i="16" s="1"/>
  <c r="AX165" i="16"/>
  <c r="AT165" i="16" s="1"/>
  <c r="AX85" i="16"/>
  <c r="AT85" i="16" s="1"/>
  <c r="AX125" i="16"/>
  <c r="AT125" i="16" s="1"/>
  <c r="AM246" i="16"/>
  <c r="AI246" i="16" s="1"/>
  <c r="AM206" i="16"/>
  <c r="AI206" i="16" s="1"/>
  <c r="AM166" i="16"/>
  <c r="AI166" i="16" s="1"/>
  <c r="AM126" i="16"/>
  <c r="AI126" i="16" s="1"/>
  <c r="AM86" i="16"/>
  <c r="AI86" i="16" s="1"/>
  <c r="AM250" i="16"/>
  <c r="AI250" i="16" s="1"/>
  <c r="AM170" i="16"/>
  <c r="AI170" i="16" s="1"/>
  <c r="AM210" i="16"/>
  <c r="AI210" i="16" s="1"/>
  <c r="AM130" i="16"/>
  <c r="AI130" i="16" s="1"/>
  <c r="AM90" i="16"/>
  <c r="AI90" i="16" s="1"/>
  <c r="AM50" i="16"/>
  <c r="AI50" i="16" s="1"/>
  <c r="AX257" i="16"/>
  <c r="AT257" i="16" s="1"/>
  <c r="AX177" i="16"/>
  <c r="AT177" i="16" s="1"/>
  <c r="AX217" i="16"/>
  <c r="AT217" i="16" s="1"/>
  <c r="AX137" i="16"/>
  <c r="AT137" i="16" s="1"/>
  <c r="AX97" i="16"/>
  <c r="AT97" i="16" s="1"/>
  <c r="AX57" i="16"/>
  <c r="AT57" i="16" s="1"/>
  <c r="AM262" i="16"/>
  <c r="AI262" i="16" s="1"/>
  <c r="AM222" i="16"/>
  <c r="AI222" i="16" s="1"/>
  <c r="AM182" i="16"/>
  <c r="AI182" i="16" s="1"/>
  <c r="AM142" i="16"/>
  <c r="AI142" i="16" s="1"/>
  <c r="AM62" i="16"/>
  <c r="AI62" i="16" s="1"/>
  <c r="AM102" i="16"/>
  <c r="AI102" i="16" s="1"/>
  <c r="AB263" i="16"/>
  <c r="X263" i="16" s="1"/>
  <c r="AB223" i="16"/>
  <c r="X223" i="16" s="1"/>
  <c r="AB183" i="16"/>
  <c r="X183" i="16" s="1"/>
  <c r="AB143" i="16"/>
  <c r="X143" i="16" s="1"/>
  <c r="AB103" i="16"/>
  <c r="X103" i="16" s="1"/>
  <c r="AB63" i="16"/>
  <c r="X63" i="16" s="1"/>
  <c r="Q264" i="16"/>
  <c r="M264" i="16" s="1"/>
  <c r="Q224" i="16"/>
  <c r="M224" i="16" s="1"/>
  <c r="Q184" i="16"/>
  <c r="M184" i="16" s="1"/>
  <c r="Q144" i="16"/>
  <c r="M144" i="16" s="1"/>
  <c r="Q104" i="16"/>
  <c r="M104" i="16" s="1"/>
  <c r="Q64" i="16"/>
  <c r="M64" i="16" s="1"/>
  <c r="Q268" i="16"/>
  <c r="M268" i="16" s="1"/>
  <c r="Q228" i="16"/>
  <c r="M228" i="16" s="1"/>
  <c r="Q188" i="16"/>
  <c r="M188" i="16" s="1"/>
  <c r="Q148" i="16"/>
  <c r="M148" i="16" s="1"/>
  <c r="Q108" i="16"/>
  <c r="M108" i="16" s="1"/>
  <c r="Q68" i="16"/>
  <c r="M68" i="16" s="1"/>
  <c r="AB271" i="16"/>
  <c r="X271" i="16" s="1"/>
  <c r="AB231" i="16"/>
  <c r="X231" i="16" s="1"/>
  <c r="AB191" i="16"/>
  <c r="X191" i="16" s="1"/>
  <c r="AB151" i="16"/>
  <c r="X151" i="16" s="1"/>
  <c r="AB111" i="16"/>
  <c r="X111" i="16" s="1"/>
  <c r="AB71" i="16"/>
  <c r="X71" i="16" s="1"/>
  <c r="Q272" i="16"/>
  <c r="M272" i="16" s="1"/>
  <c r="Q232" i="16"/>
  <c r="M232" i="16" s="1"/>
  <c r="Q192" i="16"/>
  <c r="M192" i="16" s="1"/>
  <c r="Q152" i="16"/>
  <c r="M152" i="16" s="1"/>
  <c r="Q72" i="16"/>
  <c r="M72" i="16" s="1"/>
  <c r="Q112" i="16"/>
  <c r="M112" i="16" s="1"/>
  <c r="F233" i="16"/>
  <c r="B233" i="16" s="1"/>
  <c r="F273" i="16"/>
  <c r="B273" i="16" s="1"/>
  <c r="F193" i="16"/>
  <c r="B193" i="16" s="1"/>
  <c r="F153" i="16"/>
  <c r="B153" i="16" s="1"/>
  <c r="F113" i="16"/>
  <c r="B113" i="16" s="1"/>
  <c r="F73" i="16"/>
  <c r="B73" i="16" s="1"/>
  <c r="AM234" i="16"/>
  <c r="AI234" i="16" s="1"/>
  <c r="AM274" i="16"/>
  <c r="AI274" i="16" s="1"/>
  <c r="AM194" i="16"/>
  <c r="AI194" i="16" s="1"/>
  <c r="AM154" i="16"/>
  <c r="AI154" i="16" s="1"/>
  <c r="AM114" i="16"/>
  <c r="AI114" i="16" s="1"/>
  <c r="AM74" i="16"/>
  <c r="AI74" i="16" s="1"/>
  <c r="AB235" i="16"/>
  <c r="X235" i="16" s="1"/>
  <c r="AB275" i="16"/>
  <c r="X275" i="16" s="1"/>
  <c r="AB195" i="16"/>
  <c r="X195" i="16" s="1"/>
  <c r="AB155" i="16"/>
  <c r="X155" i="16" s="1"/>
  <c r="AB75" i="16"/>
  <c r="X75" i="16" s="1"/>
  <c r="AB115" i="16"/>
  <c r="X115" i="16" s="1"/>
  <c r="Q236" i="16"/>
  <c r="M236" i="16" s="1"/>
  <c r="Q276" i="16"/>
  <c r="M276" i="16" s="1"/>
  <c r="Q196" i="16"/>
  <c r="M196" i="16" s="1"/>
  <c r="Q156" i="16"/>
  <c r="M156" i="16" s="1"/>
  <c r="Q116" i="16"/>
  <c r="M116" i="16" s="1"/>
  <c r="Q76" i="16"/>
  <c r="M76" i="16" s="1"/>
  <c r="F237" i="16"/>
  <c r="B237" i="16" s="1"/>
  <c r="F277" i="16"/>
  <c r="B277" i="16" s="1"/>
  <c r="F197" i="16"/>
  <c r="B197" i="16" s="1"/>
  <c r="F157" i="16"/>
  <c r="B157" i="16" s="1"/>
  <c r="F117" i="16"/>
  <c r="B117" i="16" s="1"/>
  <c r="F77" i="16"/>
  <c r="B77" i="16" s="1"/>
  <c r="AX237" i="16"/>
  <c r="AT237" i="16" s="1"/>
  <c r="AX277" i="16"/>
  <c r="AT277" i="16" s="1"/>
  <c r="AX197" i="16"/>
  <c r="AT197" i="16" s="1"/>
  <c r="AX157" i="16"/>
  <c r="AT157" i="16" s="1"/>
  <c r="AX117" i="16"/>
  <c r="AT117" i="16" s="1"/>
  <c r="AX77" i="16"/>
  <c r="AT77" i="16" s="1"/>
  <c r="AM238" i="16"/>
  <c r="AI238" i="16" s="1"/>
  <c r="AM278" i="16"/>
  <c r="AI278" i="16" s="1"/>
  <c r="AM198" i="16"/>
  <c r="AI198" i="16" s="1"/>
  <c r="AM158" i="16"/>
  <c r="AI158" i="16" s="1"/>
  <c r="AM78" i="16"/>
  <c r="AI78" i="16" s="1"/>
  <c r="AM118" i="16"/>
  <c r="AI118" i="16" s="1"/>
  <c r="AB239" i="16"/>
  <c r="X239" i="16" s="1"/>
  <c r="AB279" i="16"/>
  <c r="X279" i="16" s="1"/>
  <c r="AB199" i="16"/>
  <c r="X199" i="16" s="1"/>
  <c r="AB159" i="16"/>
  <c r="X159" i="16" s="1"/>
  <c r="AB119" i="16"/>
  <c r="X119" i="16" s="1"/>
  <c r="AB79" i="16"/>
  <c r="X79" i="16" s="1"/>
  <c r="Q240" i="16"/>
  <c r="M240" i="16" s="1"/>
  <c r="Q280" i="16"/>
  <c r="M280" i="16" s="1"/>
  <c r="Q200" i="16"/>
  <c r="M200" i="16" s="1"/>
  <c r="Q160" i="16"/>
  <c r="M160" i="16" s="1"/>
  <c r="Q120" i="16"/>
  <c r="M120" i="16" s="1"/>
  <c r="Q80" i="16"/>
  <c r="M80" i="16" s="1"/>
  <c r="F241" i="16"/>
  <c r="B241" i="16" s="1"/>
  <c r="F281" i="16"/>
  <c r="B281" i="16" s="1"/>
  <c r="F201" i="16"/>
  <c r="B201" i="16" s="1"/>
  <c r="F161" i="16"/>
  <c r="B161" i="16" s="1"/>
  <c r="F121" i="16"/>
  <c r="B121" i="16" s="1"/>
  <c r="F81" i="16"/>
  <c r="B81" i="16" s="1"/>
  <c r="AX241" i="16"/>
  <c r="AT241" i="16" s="1"/>
  <c r="AX281" i="16"/>
  <c r="AT281" i="16" s="1"/>
  <c r="AX201" i="16"/>
  <c r="AT201" i="16" s="1"/>
  <c r="AX161" i="16"/>
  <c r="AT161" i="16" s="1"/>
  <c r="AX81" i="16"/>
  <c r="AT81" i="16" s="1"/>
  <c r="AX121" i="16"/>
  <c r="AT121" i="16" s="1"/>
  <c r="AM242" i="16"/>
  <c r="AI242" i="16" s="1"/>
  <c r="AM282" i="16"/>
  <c r="AI282" i="16" s="1"/>
  <c r="AM202" i="16"/>
  <c r="AI202" i="16" s="1"/>
  <c r="AM162" i="16"/>
  <c r="AI162" i="16" s="1"/>
  <c r="AM122" i="16"/>
  <c r="AI122" i="16" s="1"/>
  <c r="AM82" i="16"/>
  <c r="AI82" i="16" s="1"/>
  <c r="AB243" i="16"/>
  <c r="X243" i="16" s="1"/>
  <c r="AB283" i="16"/>
  <c r="X283" i="16" s="1"/>
  <c r="AB203" i="16"/>
  <c r="X203" i="16" s="1"/>
  <c r="AB163" i="16"/>
  <c r="X163" i="16" s="1"/>
  <c r="AB123" i="16"/>
  <c r="X123" i="16" s="1"/>
  <c r="AB83" i="16"/>
  <c r="X83" i="16" s="1"/>
  <c r="Q244" i="16"/>
  <c r="M244" i="16" s="1"/>
  <c r="Q284" i="16"/>
  <c r="M284" i="16" s="1"/>
  <c r="Q204" i="16"/>
  <c r="M204" i="16" s="1"/>
  <c r="Q164" i="16"/>
  <c r="M164" i="16" s="1"/>
  <c r="Q124" i="16"/>
  <c r="M124" i="16" s="1"/>
  <c r="Q84" i="16"/>
  <c r="M84" i="16" s="1"/>
  <c r="AU245" i="16"/>
  <c r="AU205" i="16"/>
  <c r="AU165" i="16"/>
  <c r="AU125" i="16"/>
  <c r="AU85" i="16"/>
  <c r="Y247" i="16"/>
  <c r="Y207" i="16"/>
  <c r="Y167" i="16"/>
  <c r="Y127" i="16"/>
  <c r="Y87" i="16"/>
  <c r="Y47" i="16"/>
  <c r="AL9" i="16"/>
  <c r="N252" i="16"/>
  <c r="N212" i="16"/>
  <c r="N172" i="16"/>
  <c r="N132" i="16"/>
  <c r="N92" i="16"/>
  <c r="N52" i="16"/>
  <c r="AU253" i="16"/>
  <c r="AU213" i="16"/>
  <c r="AU173" i="16"/>
  <c r="AU133" i="16"/>
  <c r="AU93" i="16"/>
  <c r="AU53" i="16"/>
  <c r="AU257" i="16"/>
  <c r="AU217" i="16"/>
  <c r="AU177" i="16"/>
  <c r="AU137" i="16"/>
  <c r="AU97" i="16"/>
  <c r="AU57" i="16"/>
  <c r="C261" i="16"/>
  <c r="C221" i="16"/>
  <c r="C181" i="16"/>
  <c r="C101" i="16"/>
  <c r="C61" i="16"/>
  <c r="C141" i="16"/>
  <c r="AU265" i="16"/>
  <c r="AU225" i="16"/>
  <c r="AU185" i="16"/>
  <c r="AU105" i="16"/>
  <c r="AU65" i="16"/>
  <c r="AU145" i="16"/>
  <c r="AJ270" i="16"/>
  <c r="AJ230" i="16"/>
  <c r="AJ190" i="16"/>
  <c r="AJ150" i="16"/>
  <c r="AJ110" i="16"/>
  <c r="AJ70" i="16"/>
  <c r="C233" i="16"/>
  <c r="C273" i="16"/>
  <c r="C193" i="16"/>
  <c r="C153" i="16"/>
  <c r="C113" i="16"/>
  <c r="C73" i="16"/>
  <c r="AJ274" i="16"/>
  <c r="AJ234" i="16"/>
  <c r="AJ194" i="16"/>
  <c r="AJ154" i="16"/>
  <c r="AJ114" i="16"/>
  <c r="AJ74" i="16"/>
  <c r="N276" i="16"/>
  <c r="N236" i="16"/>
  <c r="N196" i="16"/>
  <c r="N156" i="16"/>
  <c r="N116" i="16"/>
  <c r="N76" i="16"/>
  <c r="AB247" i="16"/>
  <c r="X247" i="16" s="1"/>
  <c r="AB207" i="16"/>
  <c r="X207" i="16" s="1"/>
  <c r="AB167" i="16"/>
  <c r="X167" i="16" s="1"/>
  <c r="AB127" i="16"/>
  <c r="X127" i="16" s="1"/>
  <c r="AB87" i="16"/>
  <c r="X87" i="16" s="1"/>
  <c r="AX249" i="16"/>
  <c r="AT249" i="16" s="1"/>
  <c r="AX209" i="16"/>
  <c r="AT209" i="16" s="1"/>
  <c r="AX169" i="16"/>
  <c r="AT169" i="16" s="1"/>
  <c r="AX129" i="16"/>
  <c r="AT129" i="16" s="1"/>
  <c r="AX89" i="16"/>
  <c r="AT89" i="16" s="1"/>
  <c r="AX49" i="16"/>
  <c r="AT49" i="16" s="1"/>
  <c r="Q256" i="16"/>
  <c r="M256" i="16" s="1"/>
  <c r="Q176" i="16"/>
  <c r="M176" i="16" s="1"/>
  <c r="Q216" i="16"/>
  <c r="M216" i="16" s="1"/>
  <c r="Q136" i="16"/>
  <c r="M136" i="16" s="1"/>
  <c r="Q96" i="16"/>
  <c r="M96" i="16" s="1"/>
  <c r="Q56" i="16"/>
  <c r="M56" i="16" s="1"/>
  <c r="AM270" i="16"/>
  <c r="AI270" i="16" s="1"/>
  <c r="AM230" i="16"/>
  <c r="AI230" i="16" s="1"/>
  <c r="AM190" i="16"/>
  <c r="AI190" i="16" s="1"/>
  <c r="AM150" i="16"/>
  <c r="AI150" i="16" s="1"/>
  <c r="AM110" i="16"/>
  <c r="AI110" i="16" s="1"/>
  <c r="AM70" i="16"/>
  <c r="AI70" i="16" s="1"/>
  <c r="AJ245" i="16"/>
  <c r="AJ205" i="16"/>
  <c r="AJ165" i="16"/>
  <c r="AJ125" i="16"/>
  <c r="AJ85" i="16"/>
  <c r="Y206" i="16"/>
  <c r="Y246" i="16"/>
  <c r="Y166" i="16"/>
  <c r="Y126" i="16"/>
  <c r="Y86" i="16"/>
  <c r="Y46" i="16"/>
  <c r="E7" i="16"/>
  <c r="N247" i="16"/>
  <c r="N207" i="16"/>
  <c r="N167" i="16"/>
  <c r="N127" i="16"/>
  <c r="N87" i="16"/>
  <c r="N47" i="16"/>
  <c r="AW7" i="16"/>
  <c r="C248" i="16"/>
  <c r="C208" i="16"/>
  <c r="C128" i="16"/>
  <c r="C168" i="16"/>
  <c r="C88" i="16"/>
  <c r="C48" i="16"/>
  <c r="AL8" i="16"/>
  <c r="AU248" i="16"/>
  <c r="AU208" i="16"/>
  <c r="AU168" i="16"/>
  <c r="AU128" i="16"/>
  <c r="AU88" i="16"/>
  <c r="AU48" i="16"/>
  <c r="AA9" i="16"/>
  <c r="AJ249" i="16"/>
  <c r="AJ209" i="16"/>
  <c r="AJ169" i="16"/>
  <c r="AJ129" i="16"/>
  <c r="AJ89" i="16"/>
  <c r="AJ49" i="16"/>
  <c r="P10" i="16"/>
  <c r="Y250" i="16"/>
  <c r="Y210" i="16"/>
  <c r="Y170" i="16"/>
  <c r="Y130" i="16"/>
  <c r="Y90" i="16"/>
  <c r="Y50" i="16"/>
  <c r="E11" i="16"/>
  <c r="N251" i="16"/>
  <c r="N211" i="16"/>
  <c r="N131" i="16"/>
  <c r="N171" i="16"/>
  <c r="N91" i="16"/>
  <c r="N51" i="16"/>
  <c r="AW11" i="16"/>
  <c r="C252" i="16"/>
  <c r="C212" i="16"/>
  <c r="C172" i="16"/>
  <c r="C132" i="16"/>
  <c r="C92" i="16"/>
  <c r="C52" i="16"/>
  <c r="AL12" i="16"/>
  <c r="AU252" i="16"/>
  <c r="AU212" i="16"/>
  <c r="AU172" i="16"/>
  <c r="AU132" i="16"/>
  <c r="AU92" i="16"/>
  <c r="AU52" i="16"/>
  <c r="AA13" i="16"/>
  <c r="AJ213" i="16"/>
  <c r="AJ253" i="16"/>
  <c r="AJ173" i="16"/>
  <c r="AJ133" i="16"/>
  <c r="AJ93" i="16"/>
  <c r="AJ53" i="16"/>
  <c r="P14" i="16"/>
  <c r="Y254" i="16"/>
  <c r="Y214" i="16"/>
  <c r="Y134" i="16"/>
  <c r="Y174" i="16"/>
  <c r="Y94" i="16"/>
  <c r="Y54" i="16"/>
  <c r="E15" i="16"/>
  <c r="N255" i="16"/>
  <c r="N215" i="16"/>
  <c r="N175" i="16"/>
  <c r="N135" i="16"/>
  <c r="N95" i="16"/>
  <c r="N55" i="16"/>
  <c r="AW15" i="16"/>
  <c r="C256" i="16"/>
  <c r="C216" i="16"/>
  <c r="C176" i="16"/>
  <c r="C136" i="16"/>
  <c r="C96" i="16"/>
  <c r="C56" i="16"/>
  <c r="AL16" i="16"/>
  <c r="AU256" i="16"/>
  <c r="AU216" i="16"/>
  <c r="AU176" i="16"/>
  <c r="AU136" i="16"/>
  <c r="AU96" i="16"/>
  <c r="AU56" i="16"/>
  <c r="AA17" i="16"/>
  <c r="AJ257" i="16"/>
  <c r="AJ217" i="16"/>
  <c r="AJ137" i="16"/>
  <c r="AJ97" i="16"/>
  <c r="AJ177" i="16"/>
  <c r="AJ57" i="16"/>
  <c r="P18" i="16"/>
  <c r="Y258" i="16"/>
  <c r="Y218" i="16"/>
  <c r="Y178" i="16"/>
  <c r="Y98" i="16"/>
  <c r="Y138" i="16"/>
  <c r="Y58" i="16"/>
  <c r="E19" i="16"/>
  <c r="N259" i="16"/>
  <c r="N219" i="16"/>
  <c r="N179" i="16"/>
  <c r="N139" i="16"/>
  <c r="N99" i="16"/>
  <c r="N59" i="16"/>
  <c r="AW19" i="16"/>
  <c r="C220" i="16"/>
  <c r="C260" i="16"/>
  <c r="C180" i="16"/>
  <c r="C100" i="16"/>
  <c r="C140" i="16"/>
  <c r="C60" i="16"/>
  <c r="AL20" i="16"/>
  <c r="AU220" i="16"/>
  <c r="AU260" i="16"/>
  <c r="AU140" i="16"/>
  <c r="AU100" i="16"/>
  <c r="AU180" i="16"/>
  <c r="AU60" i="16"/>
  <c r="AA21" i="16"/>
  <c r="AJ221" i="16"/>
  <c r="AJ261" i="16"/>
  <c r="AJ181" i="16"/>
  <c r="AJ101" i="16"/>
  <c r="AJ141" i="16"/>
  <c r="AJ61" i="16"/>
  <c r="P22" i="16"/>
  <c r="Y262" i="16"/>
  <c r="Y222" i="16"/>
  <c r="Y182" i="16"/>
  <c r="Y142" i="16"/>
  <c r="Y102" i="16"/>
  <c r="Y62" i="16"/>
  <c r="E23" i="16"/>
  <c r="N263" i="16"/>
  <c r="N223" i="16"/>
  <c r="N183" i="16"/>
  <c r="N103" i="16"/>
  <c r="N143" i="16"/>
  <c r="N63" i="16"/>
  <c r="AW23" i="16"/>
  <c r="C264" i="16"/>
  <c r="C224" i="16"/>
  <c r="C144" i="16"/>
  <c r="C104" i="16"/>
  <c r="C184" i="16"/>
  <c r="C64" i="16"/>
  <c r="AL24" i="16"/>
  <c r="AU264" i="16"/>
  <c r="AU224" i="16"/>
  <c r="AU184" i="16"/>
  <c r="AU104" i="16"/>
  <c r="AU144" i="16"/>
  <c r="AU64" i="16"/>
  <c r="AA25" i="16"/>
  <c r="AJ225" i="16"/>
  <c r="AJ265" i="16"/>
  <c r="AJ185" i="16"/>
  <c r="AJ145" i="16"/>
  <c r="AJ105" i="16"/>
  <c r="AJ65" i="16"/>
  <c r="P26" i="16"/>
  <c r="Y266" i="16"/>
  <c r="Y226" i="16"/>
  <c r="Y186" i="16"/>
  <c r="Y106" i="16"/>
  <c r="Y146" i="16"/>
  <c r="Y66" i="16"/>
  <c r="E27" i="16"/>
  <c r="N267" i="16"/>
  <c r="N227" i="16"/>
  <c r="N147" i="16"/>
  <c r="N107" i="16"/>
  <c r="N187" i="16"/>
  <c r="N67" i="16"/>
  <c r="AW27" i="16"/>
  <c r="C228" i="16"/>
  <c r="C268" i="16"/>
  <c r="C188" i="16"/>
  <c r="C148" i="16"/>
  <c r="C108" i="16"/>
  <c r="C68" i="16"/>
  <c r="AL28" i="16"/>
  <c r="AU228" i="16"/>
  <c r="AU268" i="16"/>
  <c r="AU188" i="16"/>
  <c r="AU148" i="16"/>
  <c r="AU108" i="16"/>
  <c r="AU68" i="16"/>
  <c r="AA29" i="16"/>
  <c r="AJ269" i="16"/>
  <c r="AJ229" i="16"/>
  <c r="AJ189" i="16"/>
  <c r="AJ149" i="16"/>
  <c r="AJ109" i="16"/>
  <c r="AJ69" i="16"/>
  <c r="P30" i="16"/>
  <c r="Y270" i="16"/>
  <c r="Y230" i="16"/>
  <c r="Y190" i="16"/>
  <c r="Y110" i="16"/>
  <c r="Y150" i="16"/>
  <c r="Y70" i="16"/>
  <c r="E31" i="16"/>
  <c r="N231" i="16"/>
  <c r="N271" i="16"/>
  <c r="N191" i="16"/>
  <c r="N151" i="16"/>
  <c r="N111" i="16"/>
  <c r="N71" i="16"/>
  <c r="AW31" i="16"/>
  <c r="C232" i="16"/>
  <c r="C272" i="16"/>
  <c r="C192" i="16"/>
  <c r="C152" i="16"/>
  <c r="C112" i="16"/>
  <c r="C72" i="16"/>
  <c r="AL32" i="16"/>
  <c r="AU232" i="16"/>
  <c r="AU272" i="16"/>
  <c r="AU192" i="16"/>
  <c r="AU152" i="16"/>
  <c r="AU112" i="16"/>
  <c r="AU72" i="16"/>
  <c r="AA33" i="16"/>
  <c r="AJ273" i="16"/>
  <c r="AJ233" i="16"/>
  <c r="AJ193" i="16"/>
  <c r="AJ113" i="16"/>
  <c r="AJ153" i="16"/>
  <c r="AJ73" i="16"/>
  <c r="P34" i="16"/>
  <c r="Y274" i="16"/>
  <c r="Y234" i="16"/>
  <c r="Y194" i="16"/>
  <c r="Y154" i="16"/>
  <c r="Y114" i="16"/>
  <c r="Y74" i="16"/>
  <c r="E35" i="16"/>
  <c r="N275" i="16"/>
  <c r="N235" i="16"/>
  <c r="N195" i="16"/>
  <c r="N155" i="16"/>
  <c r="N115" i="16"/>
  <c r="N75" i="16"/>
  <c r="AW35" i="16"/>
  <c r="C276" i="16"/>
  <c r="C196" i="16"/>
  <c r="C236" i="16"/>
  <c r="C156" i="16"/>
  <c r="C116" i="16"/>
  <c r="C76" i="16"/>
  <c r="AL36" i="16"/>
  <c r="AU276" i="16"/>
  <c r="AU236" i="16"/>
  <c r="AU196" i="16"/>
  <c r="AU116" i="16"/>
  <c r="AU76" i="16"/>
  <c r="AU156" i="16"/>
  <c r="AA37" i="16"/>
  <c r="AJ277" i="16"/>
  <c r="AJ237" i="16"/>
  <c r="AJ197" i="16"/>
  <c r="AJ157" i="16"/>
  <c r="AJ117" i="16"/>
  <c r="AJ77" i="16"/>
  <c r="P38" i="16"/>
  <c r="Y278" i="16"/>
  <c r="Y238" i="16"/>
  <c r="Y198" i="16"/>
  <c r="Y158" i="16"/>
  <c r="Y118" i="16"/>
  <c r="Y78" i="16"/>
  <c r="E39" i="16"/>
  <c r="N279" i="16"/>
  <c r="N199" i="16"/>
  <c r="N239" i="16"/>
  <c r="N159" i="16"/>
  <c r="N119" i="16"/>
  <c r="N79" i="16"/>
  <c r="AW39" i="16"/>
  <c r="C280" i="16"/>
  <c r="C240" i="16"/>
  <c r="C200" i="16"/>
  <c r="C120" i="16"/>
  <c r="C160" i="16"/>
  <c r="C80" i="16"/>
  <c r="AL40" i="16"/>
  <c r="AU280" i="16"/>
  <c r="AU240" i="16"/>
  <c r="AU200" i="16"/>
  <c r="AU160" i="16"/>
  <c r="AU120" i="16"/>
  <c r="AU80" i="16"/>
  <c r="AA41" i="16"/>
  <c r="AJ281" i="16"/>
  <c r="AJ241" i="16"/>
  <c r="AJ201" i="16"/>
  <c r="AJ161" i="16"/>
  <c r="AJ121" i="16"/>
  <c r="AJ81" i="16"/>
  <c r="P42" i="16"/>
  <c r="Y282" i="16"/>
  <c r="Y242" i="16"/>
  <c r="Y202" i="16"/>
  <c r="Y162" i="16"/>
  <c r="Y122" i="16"/>
  <c r="Y82" i="16"/>
  <c r="E43" i="16"/>
  <c r="N283" i="16"/>
  <c r="N243" i="16"/>
  <c r="N203" i="16"/>
  <c r="N123" i="16"/>
  <c r="N163" i="16"/>
  <c r="N83" i="16"/>
  <c r="AW43" i="16"/>
  <c r="C284" i="16"/>
  <c r="C244" i="16"/>
  <c r="C204" i="16"/>
  <c r="C164" i="16"/>
  <c r="C124" i="16"/>
  <c r="C84" i="16"/>
  <c r="AL44" i="16"/>
  <c r="AU284" i="16"/>
  <c r="AU244" i="16"/>
  <c r="AU204" i="16"/>
  <c r="AU164" i="16"/>
  <c r="AU124" i="16"/>
  <c r="AU84" i="16"/>
  <c r="P83" i="16"/>
  <c r="P81" i="16"/>
  <c r="P79" i="16"/>
  <c r="P77" i="16"/>
  <c r="P75" i="16"/>
  <c r="P73" i="16"/>
  <c r="P71" i="16"/>
  <c r="P69" i="16"/>
  <c r="P67" i="16"/>
  <c r="P65" i="16"/>
  <c r="P63" i="16"/>
  <c r="P61" i="16"/>
  <c r="P59" i="16"/>
  <c r="P57" i="16"/>
  <c r="P55" i="16"/>
  <c r="P53" i="16"/>
  <c r="P51" i="16"/>
  <c r="P49" i="16"/>
  <c r="P84" i="16"/>
  <c r="P82" i="16"/>
  <c r="P80" i="16"/>
  <c r="P78" i="16"/>
  <c r="P76" i="16"/>
  <c r="P74" i="16"/>
  <c r="P72" i="16"/>
  <c r="P70" i="16"/>
  <c r="P68" i="16"/>
  <c r="P66" i="16"/>
  <c r="P64" i="16"/>
  <c r="P62" i="16"/>
  <c r="P60" i="16"/>
  <c r="P58" i="16"/>
  <c r="P56" i="16"/>
  <c r="P54" i="16"/>
  <c r="P52" i="16"/>
  <c r="P50" i="16"/>
  <c r="P48" i="16"/>
  <c r="P46" i="16"/>
  <c r="AL83" i="16"/>
  <c r="AL81" i="16"/>
  <c r="AL79" i="16"/>
  <c r="AL77" i="16"/>
  <c r="AL75" i="16"/>
  <c r="AL73" i="16"/>
  <c r="AL71" i="16"/>
  <c r="AL69" i="16"/>
  <c r="AL67" i="16"/>
  <c r="AL65" i="16"/>
  <c r="AL63" i="16"/>
  <c r="AL61" i="16"/>
  <c r="AL59" i="16"/>
  <c r="AL57" i="16"/>
  <c r="AL55" i="16"/>
  <c r="AL53" i="16"/>
  <c r="AL51" i="16"/>
  <c r="AL49" i="16"/>
  <c r="AL84" i="16"/>
  <c r="AL82" i="16"/>
  <c r="AL80" i="16"/>
  <c r="AL78" i="16"/>
  <c r="AL76" i="16"/>
  <c r="AL74" i="16"/>
  <c r="AL72" i="16"/>
  <c r="AL70" i="16"/>
  <c r="AL68" i="16"/>
  <c r="AL66" i="16"/>
  <c r="AL64" i="16"/>
  <c r="AL62" i="16"/>
  <c r="AL60" i="16"/>
  <c r="AL58" i="16"/>
  <c r="AL56" i="16"/>
  <c r="AL54" i="16"/>
  <c r="AL52" i="16"/>
  <c r="AL50" i="16"/>
  <c r="AL48" i="16"/>
  <c r="AL46" i="16"/>
  <c r="E46" i="16"/>
  <c r="P47" i="16"/>
  <c r="AJ250" i="16"/>
  <c r="AJ210" i="16"/>
  <c r="AJ170" i="16"/>
  <c r="AJ130" i="16"/>
  <c r="AJ90" i="16"/>
  <c r="AJ50" i="16"/>
  <c r="C257" i="16"/>
  <c r="C217" i="16"/>
  <c r="C177" i="16"/>
  <c r="C137" i="16"/>
  <c r="C97" i="16"/>
  <c r="C57" i="16"/>
  <c r="Y263" i="16"/>
  <c r="Y223" i="16"/>
  <c r="Y183" i="16"/>
  <c r="Y103" i="16"/>
  <c r="Y143" i="16"/>
  <c r="Y63" i="16"/>
  <c r="C269" i="16"/>
  <c r="C229" i="16"/>
  <c r="C189" i="16"/>
  <c r="C149" i="16"/>
  <c r="C109" i="16"/>
  <c r="C69" i="16"/>
  <c r="Y283" i="16"/>
  <c r="Y243" i="16"/>
  <c r="Y203" i="16"/>
  <c r="Y163" i="16"/>
  <c r="Y123" i="16"/>
  <c r="Y83" i="16"/>
  <c r="F249" i="16"/>
  <c r="B249" i="16" s="1"/>
  <c r="F209" i="16"/>
  <c r="B209" i="16" s="1"/>
  <c r="F169" i="16"/>
  <c r="B169" i="16" s="1"/>
  <c r="F89" i="16"/>
  <c r="B89" i="16" s="1"/>
  <c r="F49" i="16"/>
  <c r="B49" i="16" s="1"/>
  <c r="F129" i="16"/>
  <c r="B129" i="16" s="1"/>
  <c r="Q252" i="16"/>
  <c r="M252" i="16" s="1"/>
  <c r="Q212" i="16"/>
  <c r="M212" i="16" s="1"/>
  <c r="Q172" i="16"/>
  <c r="M172" i="16" s="1"/>
  <c r="Q92" i="16"/>
  <c r="M92" i="16" s="1"/>
  <c r="Q52" i="16"/>
  <c r="M52" i="16" s="1"/>
  <c r="Q132" i="16"/>
  <c r="M132" i="16" s="1"/>
  <c r="F253" i="16"/>
  <c r="B253" i="16" s="1"/>
  <c r="F213" i="16"/>
  <c r="B213" i="16" s="1"/>
  <c r="F173" i="16"/>
  <c r="B173" i="16" s="1"/>
  <c r="F133" i="16"/>
  <c r="B133" i="16" s="1"/>
  <c r="F93" i="16"/>
  <c r="B93" i="16" s="1"/>
  <c r="F53" i="16"/>
  <c r="B53" i="16" s="1"/>
  <c r="AX253" i="16"/>
  <c r="AT253" i="16" s="1"/>
  <c r="AX173" i="16"/>
  <c r="AT173" i="16" s="1"/>
  <c r="AX213" i="16"/>
  <c r="AT213" i="16" s="1"/>
  <c r="AX133" i="16"/>
  <c r="AT133" i="16" s="1"/>
  <c r="AX93" i="16"/>
  <c r="AT93" i="16" s="1"/>
  <c r="AX53" i="16"/>
  <c r="AT53" i="16" s="1"/>
  <c r="AM254" i="16"/>
  <c r="AI254" i="16" s="1"/>
  <c r="AM214" i="16"/>
  <c r="AI214" i="16" s="1"/>
  <c r="AM174" i="16"/>
  <c r="AI174" i="16" s="1"/>
  <c r="AM134" i="16"/>
  <c r="AI134" i="16" s="1"/>
  <c r="AM94" i="16"/>
  <c r="AI94" i="16" s="1"/>
  <c r="AM54" i="16"/>
  <c r="AI54" i="16" s="1"/>
  <c r="AB255" i="16"/>
  <c r="X255" i="16" s="1"/>
  <c r="AB215" i="16"/>
  <c r="X215" i="16" s="1"/>
  <c r="AB175" i="16"/>
  <c r="X175" i="16" s="1"/>
  <c r="AB135" i="16"/>
  <c r="X135" i="16" s="1"/>
  <c r="AB95" i="16"/>
  <c r="X95" i="16" s="1"/>
  <c r="AB55" i="16"/>
  <c r="X55" i="16" s="1"/>
  <c r="AM258" i="16"/>
  <c r="AI258" i="16" s="1"/>
  <c r="AM218" i="16"/>
  <c r="AI218" i="16" s="1"/>
  <c r="AM178" i="16"/>
  <c r="AI178" i="16" s="1"/>
  <c r="AM138" i="16"/>
  <c r="AI138" i="16" s="1"/>
  <c r="AM98" i="16"/>
  <c r="AI98" i="16" s="1"/>
  <c r="AM58" i="16"/>
  <c r="AI58" i="16" s="1"/>
  <c r="AB259" i="16"/>
  <c r="X259" i="16" s="1"/>
  <c r="AB219" i="16"/>
  <c r="X219" i="16" s="1"/>
  <c r="AB179" i="16"/>
  <c r="X179" i="16" s="1"/>
  <c r="AB139" i="16"/>
  <c r="X139" i="16" s="1"/>
  <c r="AB99" i="16"/>
  <c r="X99" i="16" s="1"/>
  <c r="AB59" i="16"/>
  <c r="X59" i="16" s="1"/>
  <c r="Q260" i="16"/>
  <c r="M260" i="16" s="1"/>
  <c r="Q220" i="16"/>
  <c r="M220" i="16" s="1"/>
  <c r="Q180" i="16"/>
  <c r="M180" i="16" s="1"/>
  <c r="Q140" i="16"/>
  <c r="M140" i="16" s="1"/>
  <c r="Q100" i="16"/>
  <c r="M100" i="16" s="1"/>
  <c r="Q60" i="16"/>
  <c r="M60" i="16" s="1"/>
  <c r="AX261" i="16"/>
  <c r="AT261" i="16" s="1"/>
  <c r="AX181" i="16"/>
  <c r="AT181" i="16" s="1"/>
  <c r="AX221" i="16"/>
  <c r="AT221" i="16" s="1"/>
  <c r="AX141" i="16"/>
  <c r="AT141" i="16" s="1"/>
  <c r="AX101" i="16"/>
  <c r="AT101" i="16" s="1"/>
  <c r="AX61" i="16"/>
  <c r="AT61" i="16" s="1"/>
  <c r="F265" i="16"/>
  <c r="B265" i="16" s="1"/>
  <c r="F225" i="16"/>
  <c r="B225" i="16" s="1"/>
  <c r="F185" i="16"/>
  <c r="B185" i="16" s="1"/>
  <c r="F145" i="16"/>
  <c r="B145" i="16" s="1"/>
  <c r="F105" i="16"/>
  <c r="B105" i="16" s="1"/>
  <c r="F65" i="16"/>
  <c r="B65" i="16" s="1"/>
  <c r="AB267" i="16"/>
  <c r="X267" i="16" s="1"/>
  <c r="AB227" i="16"/>
  <c r="X227" i="16" s="1"/>
  <c r="AB187" i="16"/>
  <c r="X187" i="16" s="1"/>
  <c r="AB147" i="16"/>
  <c r="X147" i="16" s="1"/>
  <c r="AB107" i="16"/>
  <c r="X107" i="16" s="1"/>
  <c r="AB67" i="16"/>
  <c r="X67" i="16" s="1"/>
  <c r="F269" i="16"/>
  <c r="B269" i="16" s="1"/>
  <c r="F229" i="16"/>
  <c r="B229" i="16" s="1"/>
  <c r="F189" i="16"/>
  <c r="B189" i="16" s="1"/>
  <c r="F149" i="16"/>
  <c r="B149" i="16" s="1"/>
  <c r="F69" i="16"/>
  <c r="B69" i="16" s="1"/>
  <c r="F109" i="16"/>
  <c r="B109" i="16" s="1"/>
  <c r="AX273" i="16"/>
  <c r="AT273" i="16" s="1"/>
  <c r="AX233" i="16"/>
  <c r="AT233" i="16" s="1"/>
  <c r="AX193" i="16"/>
  <c r="AT193" i="16" s="1"/>
  <c r="AX153" i="16"/>
  <c r="AT153" i="16" s="1"/>
  <c r="AX113" i="16"/>
  <c r="AT113" i="16" s="1"/>
  <c r="AX73" i="16"/>
  <c r="AT73" i="16" s="1"/>
  <c r="AB246" i="16"/>
  <c r="X246" i="16" s="1"/>
  <c r="AB206" i="16"/>
  <c r="X206" i="16" s="1"/>
  <c r="AB166" i="16"/>
  <c r="X166" i="16" s="1"/>
  <c r="AB126" i="16"/>
  <c r="X126" i="16" s="1"/>
  <c r="AB86" i="16"/>
  <c r="X86" i="16" s="1"/>
  <c r="F248" i="16"/>
  <c r="B248" i="16" s="1"/>
  <c r="F208" i="16"/>
  <c r="B208" i="16" s="1"/>
  <c r="F128" i="16"/>
  <c r="B128" i="16" s="1"/>
  <c r="F168" i="16"/>
  <c r="B168" i="16" s="1"/>
  <c r="F88" i="16"/>
  <c r="B88" i="16" s="1"/>
  <c r="F48" i="16"/>
  <c r="B48" i="16" s="1"/>
  <c r="AX248" i="16"/>
  <c r="AT248" i="16" s="1"/>
  <c r="AX208" i="16"/>
  <c r="AT208" i="16" s="1"/>
  <c r="AX128" i="16"/>
  <c r="AT128" i="16" s="1"/>
  <c r="AX88" i="16"/>
  <c r="AT88" i="16" s="1"/>
  <c r="AX48" i="16"/>
  <c r="AT48" i="16" s="1"/>
  <c r="AX168" i="16"/>
  <c r="AT168" i="16" s="1"/>
  <c r="AM249" i="16"/>
  <c r="AI249" i="16" s="1"/>
  <c r="AM209" i="16"/>
  <c r="AI209" i="16" s="1"/>
  <c r="AM169" i="16"/>
  <c r="AI169" i="16" s="1"/>
  <c r="AM129" i="16"/>
  <c r="AI129" i="16" s="1"/>
  <c r="AM89" i="16"/>
  <c r="AI89" i="16" s="1"/>
  <c r="AM49" i="16"/>
  <c r="AI49" i="16" s="1"/>
  <c r="Q251" i="16"/>
  <c r="M251" i="16" s="1"/>
  <c r="Q211" i="16"/>
  <c r="M211" i="16" s="1"/>
  <c r="Q131" i="16"/>
  <c r="M131" i="16" s="1"/>
  <c r="Q171" i="16"/>
  <c r="M171" i="16" s="1"/>
  <c r="Q91" i="16"/>
  <c r="M91" i="16" s="1"/>
  <c r="Q51" i="16"/>
  <c r="M51" i="16" s="1"/>
  <c r="F212" i="16"/>
  <c r="B212" i="16" s="1"/>
  <c r="F252" i="16"/>
  <c r="B252" i="16" s="1"/>
  <c r="F132" i="16"/>
  <c r="B132" i="16" s="1"/>
  <c r="F92" i="16"/>
  <c r="B92" i="16" s="1"/>
  <c r="F52" i="16"/>
  <c r="B52" i="16" s="1"/>
  <c r="F172" i="16"/>
  <c r="B172" i="16" s="1"/>
  <c r="AX212" i="16"/>
  <c r="AT212" i="16" s="1"/>
  <c r="AX252" i="16"/>
  <c r="AT252" i="16" s="1"/>
  <c r="AX172" i="16"/>
  <c r="AT172" i="16" s="1"/>
  <c r="AX132" i="16"/>
  <c r="AT132" i="16" s="1"/>
  <c r="AX92" i="16"/>
  <c r="AT92" i="16" s="1"/>
  <c r="AX52" i="16"/>
  <c r="AT52" i="16" s="1"/>
  <c r="AM213" i="16"/>
  <c r="AI213" i="16" s="1"/>
  <c r="AM253" i="16"/>
  <c r="AI253" i="16" s="1"/>
  <c r="AM173" i="16"/>
  <c r="AI173" i="16" s="1"/>
  <c r="AM133" i="16"/>
  <c r="AI133" i="16" s="1"/>
  <c r="AM93" i="16"/>
  <c r="AI93" i="16" s="1"/>
  <c r="AM53" i="16"/>
  <c r="AI53" i="16" s="1"/>
  <c r="AB214" i="16"/>
  <c r="X214" i="16" s="1"/>
  <c r="AB254" i="16"/>
  <c r="X254" i="16" s="1"/>
  <c r="AB134" i="16"/>
  <c r="X134" i="16" s="1"/>
  <c r="AB174" i="16"/>
  <c r="X174" i="16" s="1"/>
  <c r="AB94" i="16"/>
  <c r="X94" i="16" s="1"/>
  <c r="AB54" i="16"/>
  <c r="X54" i="16" s="1"/>
  <c r="Q215" i="16"/>
  <c r="M215" i="16" s="1"/>
  <c r="Q255" i="16"/>
  <c r="M255" i="16" s="1"/>
  <c r="Q135" i="16"/>
  <c r="M135" i="16" s="1"/>
  <c r="Q175" i="16"/>
  <c r="M175" i="16" s="1"/>
  <c r="Q95" i="16"/>
  <c r="M95" i="16" s="1"/>
  <c r="Q55" i="16"/>
  <c r="M55" i="16" s="1"/>
  <c r="F256" i="16"/>
  <c r="B256" i="16" s="1"/>
  <c r="F216" i="16"/>
  <c r="B216" i="16" s="1"/>
  <c r="F176" i="16"/>
  <c r="B176" i="16" s="1"/>
  <c r="F136" i="16"/>
  <c r="B136" i="16" s="1"/>
  <c r="F56" i="16"/>
  <c r="B56" i="16" s="1"/>
  <c r="F96" i="16"/>
  <c r="B96" i="16" s="1"/>
  <c r="AX256" i="16"/>
  <c r="AT256" i="16" s="1"/>
  <c r="AX216" i="16"/>
  <c r="AT216" i="16" s="1"/>
  <c r="AX176" i="16"/>
  <c r="AT176" i="16" s="1"/>
  <c r="AX136" i="16"/>
  <c r="AT136" i="16" s="1"/>
  <c r="AX96" i="16"/>
  <c r="AT96" i="16" s="1"/>
  <c r="AX56" i="16"/>
  <c r="AT56" i="16" s="1"/>
  <c r="AM257" i="16"/>
  <c r="AI257" i="16" s="1"/>
  <c r="AM217" i="16"/>
  <c r="AI217" i="16" s="1"/>
  <c r="AM137" i="16"/>
  <c r="AI137" i="16" s="1"/>
  <c r="AM97" i="16"/>
  <c r="AI97" i="16" s="1"/>
  <c r="AM177" i="16"/>
  <c r="AI177" i="16" s="1"/>
  <c r="AM57" i="16"/>
  <c r="AI57" i="16" s="1"/>
  <c r="AB258" i="16"/>
  <c r="X258" i="16" s="1"/>
  <c r="AB218" i="16"/>
  <c r="X218" i="16" s="1"/>
  <c r="AB98" i="16"/>
  <c r="X98" i="16" s="1"/>
  <c r="AB138" i="16"/>
  <c r="X138" i="16" s="1"/>
  <c r="AB58" i="16"/>
  <c r="X58" i="16" s="1"/>
  <c r="AB178" i="16"/>
  <c r="X178" i="16" s="1"/>
  <c r="Q259" i="16"/>
  <c r="M259" i="16" s="1"/>
  <c r="Q219" i="16"/>
  <c r="M219" i="16" s="1"/>
  <c r="Q179" i="16"/>
  <c r="M179" i="16" s="1"/>
  <c r="Q139" i="16"/>
  <c r="M139" i="16" s="1"/>
  <c r="Q99" i="16"/>
  <c r="M99" i="16" s="1"/>
  <c r="Q59" i="16"/>
  <c r="M59" i="16" s="1"/>
  <c r="F220" i="16"/>
  <c r="B220" i="16" s="1"/>
  <c r="F260" i="16"/>
  <c r="B260" i="16" s="1"/>
  <c r="F180" i="16"/>
  <c r="B180" i="16" s="1"/>
  <c r="F100" i="16"/>
  <c r="B100" i="16" s="1"/>
  <c r="F140" i="16"/>
  <c r="B140" i="16" s="1"/>
  <c r="F60" i="16"/>
  <c r="B60" i="16" s="1"/>
  <c r="AX220" i="16"/>
  <c r="AT220" i="16" s="1"/>
  <c r="AX260" i="16"/>
  <c r="AT260" i="16" s="1"/>
  <c r="AX140" i="16"/>
  <c r="AT140" i="16" s="1"/>
  <c r="AX100" i="16"/>
  <c r="AT100" i="16" s="1"/>
  <c r="AX180" i="16"/>
  <c r="AT180" i="16" s="1"/>
  <c r="AX60" i="16"/>
  <c r="AT60" i="16" s="1"/>
  <c r="AM221" i="16"/>
  <c r="AI221" i="16" s="1"/>
  <c r="AM261" i="16"/>
  <c r="AI261" i="16" s="1"/>
  <c r="AM101" i="16"/>
  <c r="AI101" i="16" s="1"/>
  <c r="AM141" i="16"/>
  <c r="AI141" i="16" s="1"/>
  <c r="AM181" i="16"/>
  <c r="AI181" i="16" s="1"/>
  <c r="AM61" i="16"/>
  <c r="AI61" i="16" s="1"/>
  <c r="AB262" i="16"/>
  <c r="X262" i="16" s="1"/>
  <c r="AB222" i="16"/>
  <c r="X222" i="16" s="1"/>
  <c r="AB182" i="16"/>
  <c r="X182" i="16" s="1"/>
  <c r="AB142" i="16"/>
  <c r="X142" i="16" s="1"/>
  <c r="AB102" i="16"/>
  <c r="X102" i="16" s="1"/>
  <c r="AB62" i="16"/>
  <c r="X62" i="16" s="1"/>
  <c r="Q223" i="16"/>
  <c r="M223" i="16" s="1"/>
  <c r="Q263" i="16"/>
  <c r="M263" i="16" s="1"/>
  <c r="Q183" i="16"/>
  <c r="M183" i="16" s="1"/>
  <c r="Q103" i="16"/>
  <c r="M103" i="16" s="1"/>
  <c r="Q143" i="16"/>
  <c r="M143" i="16" s="1"/>
  <c r="Q63" i="16"/>
  <c r="M63" i="16" s="1"/>
  <c r="F264" i="16"/>
  <c r="B264" i="16" s="1"/>
  <c r="F224" i="16"/>
  <c r="B224" i="16" s="1"/>
  <c r="F144" i="16"/>
  <c r="B144" i="16" s="1"/>
  <c r="F104" i="16"/>
  <c r="B104" i="16" s="1"/>
  <c r="F184" i="16"/>
  <c r="B184" i="16" s="1"/>
  <c r="F64" i="16"/>
  <c r="B64" i="16" s="1"/>
  <c r="AX264" i="16"/>
  <c r="AT264" i="16" s="1"/>
  <c r="AX224" i="16"/>
  <c r="AT224" i="16" s="1"/>
  <c r="AX104" i="16"/>
  <c r="AT104" i="16" s="1"/>
  <c r="AX144" i="16"/>
  <c r="AT144" i="16" s="1"/>
  <c r="AX64" i="16"/>
  <c r="AT64" i="16" s="1"/>
  <c r="AX184" i="16"/>
  <c r="AT184" i="16" s="1"/>
  <c r="AM265" i="16"/>
  <c r="AI265" i="16" s="1"/>
  <c r="AM225" i="16"/>
  <c r="AI225" i="16" s="1"/>
  <c r="AM185" i="16"/>
  <c r="AI185" i="16" s="1"/>
  <c r="AM145" i="16"/>
  <c r="AI145" i="16" s="1"/>
  <c r="AM105" i="16"/>
  <c r="AI105" i="16" s="1"/>
  <c r="AM65" i="16"/>
  <c r="AI65" i="16" s="1"/>
  <c r="AB266" i="16"/>
  <c r="X266" i="16" s="1"/>
  <c r="AB226" i="16"/>
  <c r="X226" i="16" s="1"/>
  <c r="AB186" i="16"/>
  <c r="X186" i="16" s="1"/>
  <c r="AB106" i="16"/>
  <c r="X106" i="16" s="1"/>
  <c r="AB146" i="16"/>
  <c r="X146" i="16" s="1"/>
  <c r="AB66" i="16"/>
  <c r="X66" i="16" s="1"/>
  <c r="Q227" i="16"/>
  <c r="M227" i="16" s="1"/>
  <c r="Q267" i="16"/>
  <c r="M267" i="16" s="1"/>
  <c r="Q147" i="16"/>
  <c r="M147" i="16" s="1"/>
  <c r="Q107" i="16"/>
  <c r="M107" i="16" s="1"/>
  <c r="Q187" i="16"/>
  <c r="M187" i="16" s="1"/>
  <c r="Q67" i="16"/>
  <c r="M67" i="16" s="1"/>
  <c r="F228" i="16"/>
  <c r="B228" i="16" s="1"/>
  <c r="F268" i="16"/>
  <c r="B268" i="16" s="1"/>
  <c r="F148" i="16"/>
  <c r="B148" i="16" s="1"/>
  <c r="F108" i="16"/>
  <c r="B108" i="16" s="1"/>
  <c r="F68" i="16"/>
  <c r="B68" i="16" s="1"/>
  <c r="F188" i="16"/>
  <c r="B188" i="16" s="1"/>
  <c r="AX268" i="16"/>
  <c r="AT268" i="16" s="1"/>
  <c r="AX228" i="16"/>
  <c r="AT228" i="16" s="1"/>
  <c r="AX188" i="16"/>
  <c r="AT188" i="16" s="1"/>
  <c r="AX148" i="16"/>
  <c r="AT148" i="16" s="1"/>
  <c r="AX108" i="16"/>
  <c r="AT108" i="16" s="1"/>
  <c r="AX68" i="16"/>
  <c r="AT68" i="16" s="1"/>
  <c r="AM229" i="16"/>
  <c r="AI229" i="16" s="1"/>
  <c r="AM269" i="16"/>
  <c r="AI269" i="16" s="1"/>
  <c r="AM189" i="16"/>
  <c r="AI189" i="16" s="1"/>
  <c r="AM109" i="16"/>
  <c r="AI109" i="16" s="1"/>
  <c r="AM149" i="16"/>
  <c r="AI149" i="16" s="1"/>
  <c r="AM69" i="16"/>
  <c r="AI69" i="16" s="1"/>
  <c r="AB230" i="16"/>
  <c r="X230" i="16" s="1"/>
  <c r="AB270" i="16"/>
  <c r="X270" i="16" s="1"/>
  <c r="AB190" i="16"/>
  <c r="X190" i="16" s="1"/>
  <c r="AB110" i="16"/>
  <c r="X110" i="16" s="1"/>
  <c r="AB150" i="16"/>
  <c r="X150" i="16" s="1"/>
  <c r="AB70" i="16"/>
  <c r="X70" i="16" s="1"/>
  <c r="Q231" i="16"/>
  <c r="M231" i="16" s="1"/>
  <c r="Q271" i="16"/>
  <c r="M271" i="16" s="1"/>
  <c r="Q191" i="16"/>
  <c r="M191" i="16" s="1"/>
  <c r="Q151" i="16"/>
  <c r="M151" i="16" s="1"/>
  <c r="Q111" i="16"/>
  <c r="M111" i="16" s="1"/>
  <c r="Q71" i="16"/>
  <c r="M71" i="16" s="1"/>
  <c r="F272" i="16"/>
  <c r="B272" i="16" s="1"/>
  <c r="F232" i="16"/>
  <c r="B232" i="16" s="1"/>
  <c r="F192" i="16"/>
  <c r="B192" i="16" s="1"/>
  <c r="F152" i="16"/>
  <c r="B152" i="16" s="1"/>
  <c r="F112" i="16"/>
  <c r="B112" i="16" s="1"/>
  <c r="F72" i="16"/>
  <c r="B72" i="16" s="1"/>
  <c r="AX272" i="16"/>
  <c r="AT272" i="16" s="1"/>
  <c r="AX232" i="16"/>
  <c r="AT232" i="16" s="1"/>
  <c r="AX192" i="16"/>
  <c r="AT192" i="16" s="1"/>
  <c r="AX112" i="16"/>
  <c r="AT112" i="16" s="1"/>
  <c r="AX152" i="16"/>
  <c r="AT152" i="16" s="1"/>
  <c r="AX72" i="16"/>
  <c r="AT72" i="16" s="1"/>
  <c r="AM273" i="16"/>
  <c r="AI273" i="16" s="1"/>
  <c r="AM233" i="16"/>
  <c r="AI233" i="16" s="1"/>
  <c r="AM193" i="16"/>
  <c r="AI193" i="16" s="1"/>
  <c r="AM113" i="16"/>
  <c r="AI113" i="16" s="1"/>
  <c r="AM153" i="16"/>
  <c r="AI153" i="16" s="1"/>
  <c r="AM73" i="16"/>
  <c r="AI73" i="16" s="1"/>
  <c r="AB274" i="16"/>
  <c r="X274" i="16" s="1"/>
  <c r="AB234" i="16"/>
  <c r="X234" i="16" s="1"/>
  <c r="AB194" i="16"/>
  <c r="X194" i="16" s="1"/>
  <c r="AB154" i="16"/>
  <c r="X154" i="16" s="1"/>
  <c r="AB114" i="16"/>
  <c r="X114" i="16" s="1"/>
  <c r="AB74" i="16"/>
  <c r="X74" i="16" s="1"/>
  <c r="Q275" i="16"/>
  <c r="M275" i="16" s="1"/>
  <c r="Q235" i="16"/>
  <c r="M235" i="16" s="1"/>
  <c r="Q195" i="16"/>
  <c r="M195" i="16" s="1"/>
  <c r="Q155" i="16"/>
  <c r="M155" i="16" s="1"/>
  <c r="Q115" i="16"/>
  <c r="M115" i="16" s="1"/>
  <c r="Q75" i="16"/>
  <c r="M75" i="16" s="1"/>
  <c r="F276" i="16"/>
  <c r="B276" i="16" s="1"/>
  <c r="F236" i="16"/>
  <c r="B236" i="16" s="1"/>
  <c r="F196" i="16"/>
  <c r="B196" i="16" s="1"/>
  <c r="F116" i="16"/>
  <c r="B116" i="16" s="1"/>
  <c r="F156" i="16"/>
  <c r="B156" i="16" s="1"/>
  <c r="F76" i="16"/>
  <c r="B76" i="16" s="1"/>
  <c r="AX276" i="16"/>
  <c r="AT276" i="16" s="1"/>
  <c r="AX236" i="16"/>
  <c r="AT236" i="16" s="1"/>
  <c r="AX196" i="16"/>
  <c r="AT196" i="16" s="1"/>
  <c r="AX116" i="16"/>
  <c r="AT116" i="16" s="1"/>
  <c r="AX156" i="16"/>
  <c r="AT156" i="16" s="1"/>
  <c r="AX76" i="16"/>
  <c r="AT76" i="16" s="1"/>
  <c r="AM277" i="16"/>
  <c r="AI277" i="16" s="1"/>
  <c r="AM237" i="16"/>
  <c r="AI237" i="16" s="1"/>
  <c r="AM197" i="16"/>
  <c r="AI197" i="16" s="1"/>
  <c r="AM157" i="16"/>
  <c r="AI157" i="16" s="1"/>
  <c r="AM117" i="16"/>
  <c r="AI117" i="16" s="1"/>
  <c r="AM77" i="16"/>
  <c r="AI77" i="16" s="1"/>
  <c r="AB278" i="16"/>
  <c r="X278" i="16" s="1"/>
  <c r="AB198" i="16"/>
  <c r="X198" i="16" s="1"/>
  <c r="AB238" i="16"/>
  <c r="X238" i="16" s="1"/>
  <c r="AB158" i="16"/>
  <c r="X158" i="16" s="1"/>
  <c r="AB118" i="16"/>
  <c r="X118" i="16" s="1"/>
  <c r="AB78" i="16"/>
  <c r="X78" i="16" s="1"/>
  <c r="Q279" i="16"/>
  <c r="M279" i="16" s="1"/>
  <c r="Q239" i="16"/>
  <c r="M239" i="16" s="1"/>
  <c r="Q199" i="16"/>
  <c r="M199" i="16" s="1"/>
  <c r="Q119" i="16"/>
  <c r="M119" i="16" s="1"/>
  <c r="Q159" i="16"/>
  <c r="M159" i="16" s="1"/>
  <c r="Q79" i="16"/>
  <c r="M79" i="16" s="1"/>
  <c r="F280" i="16"/>
  <c r="B280" i="16" s="1"/>
  <c r="F240" i="16"/>
  <c r="B240" i="16" s="1"/>
  <c r="F200" i="16"/>
  <c r="B200" i="16" s="1"/>
  <c r="F120" i="16"/>
  <c r="B120" i="16" s="1"/>
  <c r="F160" i="16"/>
  <c r="B160" i="16" s="1"/>
  <c r="F80" i="16"/>
  <c r="B80" i="16" s="1"/>
  <c r="AX280" i="16"/>
  <c r="AT280" i="16" s="1"/>
  <c r="AX240" i="16"/>
  <c r="AT240" i="16" s="1"/>
  <c r="AX200" i="16"/>
  <c r="AT200" i="16" s="1"/>
  <c r="AX160" i="16"/>
  <c r="AT160" i="16" s="1"/>
  <c r="AX120" i="16"/>
  <c r="AT120" i="16" s="1"/>
  <c r="AX80" i="16"/>
  <c r="AT80" i="16" s="1"/>
  <c r="AM281" i="16"/>
  <c r="AI281" i="16" s="1"/>
  <c r="AM241" i="16"/>
  <c r="AI241" i="16" s="1"/>
  <c r="AM201" i="16"/>
  <c r="AI201" i="16" s="1"/>
  <c r="AM161" i="16"/>
  <c r="AI161" i="16" s="1"/>
  <c r="AM121" i="16"/>
  <c r="AI121" i="16" s="1"/>
  <c r="AM81" i="16"/>
  <c r="AI81" i="16" s="1"/>
  <c r="AB282" i="16"/>
  <c r="X282" i="16" s="1"/>
  <c r="AB242" i="16"/>
  <c r="X242" i="16" s="1"/>
  <c r="AB202" i="16"/>
  <c r="X202" i="16" s="1"/>
  <c r="AB122" i="16"/>
  <c r="X122" i="16" s="1"/>
  <c r="AB162" i="16"/>
  <c r="X162" i="16" s="1"/>
  <c r="AB82" i="16"/>
  <c r="X82" i="16" s="1"/>
  <c r="Q283" i="16"/>
  <c r="M283" i="16" s="1"/>
  <c r="Q243" i="16"/>
  <c r="M243" i="16" s="1"/>
  <c r="Q203" i="16"/>
  <c r="M203" i="16" s="1"/>
  <c r="Q123" i="16"/>
  <c r="M123" i="16" s="1"/>
  <c r="Q163" i="16"/>
  <c r="M163" i="16" s="1"/>
  <c r="Q83" i="16"/>
  <c r="M83" i="16" s="1"/>
  <c r="F284" i="16"/>
  <c r="B284" i="16" s="1"/>
  <c r="F244" i="16"/>
  <c r="B244" i="16" s="1"/>
  <c r="F204" i="16"/>
  <c r="B204" i="16" s="1"/>
  <c r="F164" i="16"/>
  <c r="B164" i="16" s="1"/>
  <c r="F124" i="16"/>
  <c r="B124" i="16" s="1"/>
  <c r="F84" i="16"/>
  <c r="B84" i="16" s="1"/>
  <c r="AX284" i="16"/>
  <c r="AT284" i="16" s="1"/>
  <c r="AX244" i="16"/>
  <c r="AT244" i="16" s="1"/>
  <c r="AX204" i="16"/>
  <c r="AT204" i="16" s="1"/>
  <c r="AX164" i="16"/>
  <c r="AT164" i="16" s="1"/>
  <c r="AX124" i="16"/>
  <c r="AT124" i="16" s="1"/>
  <c r="AX84" i="16"/>
  <c r="AT84" i="16" s="1"/>
  <c r="AM46" i="16"/>
  <c r="AI46" i="16" s="1"/>
  <c r="AJ246" i="16"/>
  <c r="AJ206" i="16"/>
  <c r="AJ166" i="16"/>
  <c r="AJ126" i="16"/>
  <c r="AJ86" i="16"/>
  <c r="AJ46" i="16"/>
  <c r="C249" i="16"/>
  <c r="C209" i="16"/>
  <c r="C169" i="16"/>
  <c r="C129" i="16"/>
  <c r="C89" i="16"/>
  <c r="C49" i="16"/>
  <c r="AL13" i="16"/>
  <c r="AL17" i="16"/>
  <c r="N264" i="16"/>
  <c r="N184" i="16"/>
  <c r="N104" i="16"/>
  <c r="N224" i="16"/>
  <c r="N64" i="16"/>
  <c r="N144" i="16"/>
  <c r="AL29" i="16"/>
  <c r="AU277" i="16"/>
  <c r="AU197" i="16"/>
  <c r="AU157" i="16"/>
  <c r="AU117" i="16"/>
  <c r="AU237" i="16"/>
  <c r="AU77" i="16"/>
  <c r="AJ278" i="16"/>
  <c r="AJ238" i="16"/>
  <c r="AJ198" i="16"/>
  <c r="AJ158" i="16"/>
  <c r="AJ118" i="16"/>
  <c r="AJ78" i="16"/>
  <c r="C281" i="16"/>
  <c r="C241" i="16"/>
  <c r="C201" i="16"/>
  <c r="C161" i="16"/>
  <c r="C121" i="16"/>
  <c r="C81" i="16"/>
  <c r="Q248" i="16"/>
  <c r="M248" i="16" s="1"/>
  <c r="Q208" i="16"/>
  <c r="M208" i="16" s="1"/>
  <c r="Q168" i="16"/>
  <c r="M168" i="16" s="1"/>
  <c r="Q128" i="16"/>
  <c r="M128" i="16" s="1"/>
  <c r="Q88" i="16"/>
  <c r="M88" i="16" s="1"/>
  <c r="Q48" i="16"/>
  <c r="M48" i="16" s="1"/>
  <c r="AB251" i="16"/>
  <c r="X251" i="16" s="1"/>
  <c r="AB211" i="16"/>
  <c r="X211" i="16" s="1"/>
  <c r="AB171" i="16"/>
  <c r="X171" i="16" s="1"/>
  <c r="AB131" i="16"/>
  <c r="X131" i="16" s="1"/>
  <c r="AB91" i="16"/>
  <c r="X91" i="16" s="1"/>
  <c r="AB51" i="16"/>
  <c r="X51" i="16" s="1"/>
  <c r="F257" i="16"/>
  <c r="B257" i="16" s="1"/>
  <c r="F217" i="16"/>
  <c r="B217" i="16" s="1"/>
  <c r="F177" i="16"/>
  <c r="B177" i="16" s="1"/>
  <c r="F137" i="16"/>
  <c r="B137" i="16" s="1"/>
  <c r="F97" i="16"/>
  <c r="B97" i="16" s="1"/>
  <c r="F57" i="16"/>
  <c r="B57" i="16" s="1"/>
  <c r="F261" i="16"/>
  <c r="B261" i="16" s="1"/>
  <c r="F221" i="16"/>
  <c r="B221" i="16" s="1"/>
  <c r="F181" i="16"/>
  <c r="B181" i="16" s="1"/>
  <c r="F141" i="16"/>
  <c r="B141" i="16" s="1"/>
  <c r="F101" i="16"/>
  <c r="B101" i="16" s="1"/>
  <c r="F61" i="16"/>
  <c r="B61" i="16" s="1"/>
  <c r="AX265" i="16"/>
  <c r="AT265" i="16" s="1"/>
  <c r="AX225" i="16"/>
  <c r="AT225" i="16" s="1"/>
  <c r="AX185" i="16"/>
  <c r="AT185" i="16" s="1"/>
  <c r="AX145" i="16"/>
  <c r="AT145" i="16" s="1"/>
  <c r="AX65" i="16"/>
  <c r="AT65" i="16" s="1"/>
  <c r="AX105" i="16"/>
  <c r="AT105" i="16" s="1"/>
  <c r="AM266" i="16"/>
  <c r="AI266" i="16" s="1"/>
  <c r="AM226" i="16"/>
  <c r="AI226" i="16" s="1"/>
  <c r="AM186" i="16"/>
  <c r="AI186" i="16" s="1"/>
  <c r="AM146" i="16"/>
  <c r="AI146" i="16" s="1"/>
  <c r="AM106" i="16"/>
  <c r="AI106" i="16" s="1"/>
  <c r="AM66" i="16"/>
  <c r="AI66" i="16" s="1"/>
  <c r="AX269" i="16"/>
  <c r="AT269" i="16" s="1"/>
  <c r="AX229" i="16"/>
  <c r="AT229" i="16" s="1"/>
  <c r="AX189" i="16"/>
  <c r="AT189" i="16" s="1"/>
  <c r="AX149" i="16"/>
  <c r="AT149" i="16" s="1"/>
  <c r="AX109" i="16"/>
  <c r="AT109" i="16" s="1"/>
  <c r="AX69" i="16"/>
  <c r="AT69" i="16" s="1"/>
  <c r="AM245" i="16"/>
  <c r="AI245" i="16" s="1"/>
  <c r="AM205" i="16"/>
  <c r="AI205" i="16" s="1"/>
  <c r="AM165" i="16"/>
  <c r="AI165" i="16" s="1"/>
  <c r="AM125" i="16"/>
  <c r="AI125" i="16" s="1"/>
  <c r="AM85" i="16"/>
  <c r="AI85" i="16" s="1"/>
  <c r="Q247" i="16"/>
  <c r="M247" i="16" s="1"/>
  <c r="Q207" i="16"/>
  <c r="M207" i="16" s="1"/>
  <c r="Q167" i="16"/>
  <c r="M167" i="16" s="1"/>
  <c r="Q127" i="16"/>
  <c r="M127" i="16" s="1"/>
  <c r="Q87" i="16"/>
  <c r="M87" i="16" s="1"/>
  <c r="AB250" i="16"/>
  <c r="X250" i="16" s="1"/>
  <c r="AB210" i="16"/>
  <c r="X210" i="16" s="1"/>
  <c r="AB170" i="16"/>
  <c r="X170" i="16" s="1"/>
  <c r="AB130" i="16"/>
  <c r="X130" i="16" s="1"/>
  <c r="AB90" i="16"/>
  <c r="X90" i="16" s="1"/>
  <c r="AB50" i="16"/>
  <c r="X50" i="16" s="1"/>
  <c r="Y205" i="16"/>
  <c r="Y165" i="16"/>
  <c r="Y245" i="16"/>
  <c r="Y125" i="16"/>
  <c r="Y85" i="16"/>
  <c r="E6" i="16"/>
  <c r="N246" i="16"/>
  <c r="N206" i="16"/>
  <c r="N166" i="16"/>
  <c r="N126" i="16"/>
  <c r="N86" i="16"/>
  <c r="AW6" i="16"/>
  <c r="C247" i="16"/>
  <c r="C207" i="16"/>
  <c r="C167" i="16"/>
  <c r="C127" i="16"/>
  <c r="C87" i="16"/>
  <c r="C47" i="16"/>
  <c r="AL7" i="16"/>
  <c r="AU247" i="16"/>
  <c r="AU207" i="16"/>
  <c r="AU167" i="16"/>
  <c r="AU127" i="16"/>
  <c r="AU87" i="16"/>
  <c r="AU47" i="16"/>
  <c r="AA8" i="16"/>
  <c r="AJ248" i="16"/>
  <c r="AJ208" i="16"/>
  <c r="AJ168" i="16"/>
  <c r="AJ128" i="16"/>
  <c r="AJ88" i="16"/>
  <c r="AJ48" i="16"/>
  <c r="P9" i="16"/>
  <c r="Y249" i="16"/>
  <c r="Y209" i="16"/>
  <c r="Y169" i="16"/>
  <c r="Y129" i="16"/>
  <c r="Y89" i="16"/>
  <c r="Y49" i="16"/>
  <c r="E10" i="16"/>
  <c r="N250" i="16"/>
  <c r="N210" i="16"/>
  <c r="N170" i="16"/>
  <c r="N130" i="16"/>
  <c r="N90" i="16"/>
  <c r="N50" i="16"/>
  <c r="AW10" i="16"/>
  <c r="C251" i="16"/>
  <c r="C211" i="16"/>
  <c r="C171" i="16"/>
  <c r="C131" i="16"/>
  <c r="C91" i="16"/>
  <c r="C51" i="16"/>
  <c r="AL11" i="16"/>
  <c r="AU251" i="16"/>
  <c r="AU211" i="16"/>
  <c r="AU171" i="16"/>
  <c r="AU131" i="16"/>
  <c r="AU91" i="16"/>
  <c r="AU51" i="16"/>
  <c r="AA12" i="16"/>
  <c r="AJ252" i="16"/>
  <c r="AJ212" i="16"/>
  <c r="AJ172" i="16"/>
  <c r="AJ132" i="16"/>
  <c r="AJ92" i="16"/>
  <c r="AJ52" i="16"/>
  <c r="P13" i="16"/>
  <c r="Y253" i="16"/>
  <c r="Y213" i="16"/>
  <c r="Y173" i="16"/>
  <c r="Y133" i="16"/>
  <c r="Y93" i="16"/>
  <c r="Y53" i="16"/>
  <c r="E14" i="16"/>
  <c r="N254" i="16"/>
  <c r="N214" i="16"/>
  <c r="N174" i="16"/>
  <c r="N134" i="16"/>
  <c r="N94" i="16"/>
  <c r="N54" i="16"/>
  <c r="AW14" i="16"/>
  <c r="C255" i="16"/>
  <c r="C215" i="16"/>
  <c r="C175" i="16"/>
  <c r="C135" i="16"/>
  <c r="C95" i="16"/>
  <c r="C55" i="16"/>
  <c r="AL15" i="16"/>
  <c r="AU255" i="16"/>
  <c r="AU215" i="16"/>
  <c r="AU175" i="16"/>
  <c r="AU135" i="16"/>
  <c r="AU95" i="16"/>
  <c r="AU55" i="16"/>
  <c r="AA16" i="16"/>
  <c r="AJ256" i="16"/>
  <c r="AJ216" i="16"/>
  <c r="AJ176" i="16"/>
  <c r="AJ136" i="16"/>
  <c r="AJ96" i="16"/>
  <c r="AJ56" i="16"/>
  <c r="P17" i="16"/>
  <c r="Y257" i="16"/>
  <c r="Y217" i="16"/>
  <c r="Y177" i="16"/>
  <c r="Y137" i="16"/>
  <c r="Y97" i="16"/>
  <c r="Y57" i="16"/>
  <c r="E18" i="16"/>
  <c r="N258" i="16"/>
  <c r="N218" i="16"/>
  <c r="N178" i="16"/>
  <c r="N138" i="16"/>
  <c r="N98" i="16"/>
  <c r="N58" i="16"/>
  <c r="AW18" i="16"/>
  <c r="C259" i="16"/>
  <c r="C219" i="16"/>
  <c r="C179" i="16"/>
  <c r="C99" i="16"/>
  <c r="C139" i="16"/>
  <c r="C59" i="16"/>
  <c r="AL19" i="16"/>
  <c r="AU259" i="16"/>
  <c r="AU219" i="16"/>
  <c r="AU179" i="16"/>
  <c r="AU139" i="16"/>
  <c r="AU99" i="16"/>
  <c r="AU59" i="16"/>
  <c r="AA20" i="16"/>
  <c r="AJ260" i="16"/>
  <c r="AJ220" i="16"/>
  <c r="AJ180" i="16"/>
  <c r="AJ100" i="16"/>
  <c r="AJ140" i="16"/>
  <c r="AJ60" i="16"/>
  <c r="P21" i="16"/>
  <c r="Y261" i="16"/>
  <c r="Y221" i="16"/>
  <c r="Y181" i="16"/>
  <c r="Y141" i="16"/>
  <c r="Y101" i="16"/>
  <c r="Y61" i="16"/>
  <c r="E22" i="16"/>
  <c r="N262" i="16"/>
  <c r="N222" i="16"/>
  <c r="N182" i="16"/>
  <c r="N102" i="16"/>
  <c r="N142" i="16"/>
  <c r="N62" i="16"/>
  <c r="AW22" i="16"/>
  <c r="C263" i="16"/>
  <c r="C223" i="16"/>
  <c r="C183" i="16"/>
  <c r="C143" i="16"/>
  <c r="C103" i="16"/>
  <c r="C63" i="16"/>
  <c r="AL23" i="16"/>
  <c r="AU263" i="16"/>
  <c r="AU223" i="16"/>
  <c r="AU183" i="16"/>
  <c r="AU103" i="16"/>
  <c r="AU143" i="16"/>
  <c r="AU63" i="16"/>
  <c r="AA24" i="16"/>
  <c r="AJ264" i="16"/>
  <c r="AJ224" i="16"/>
  <c r="AJ184" i="16"/>
  <c r="AJ144" i="16"/>
  <c r="AJ104" i="16"/>
  <c r="AJ64" i="16"/>
  <c r="P25" i="16"/>
  <c r="Y265" i="16"/>
  <c r="Y225" i="16"/>
  <c r="Y185" i="16"/>
  <c r="Y105" i="16"/>
  <c r="Y145" i="16"/>
  <c r="Y65" i="16"/>
  <c r="E26" i="16"/>
  <c r="N266" i="16"/>
  <c r="N226" i="16"/>
  <c r="N186" i="16"/>
  <c r="N146" i="16"/>
  <c r="N106" i="16"/>
  <c r="N66" i="16"/>
  <c r="AW26" i="16"/>
  <c r="C267" i="16"/>
  <c r="C227" i="16"/>
  <c r="C187" i="16"/>
  <c r="C107" i="16"/>
  <c r="C147" i="16"/>
  <c r="C67" i="16"/>
  <c r="AL27" i="16"/>
  <c r="AU267" i="16"/>
  <c r="AU227" i="16"/>
  <c r="AU187" i="16"/>
  <c r="AU147" i="16"/>
  <c r="AU107" i="16"/>
  <c r="AU67" i="16"/>
  <c r="AA28" i="16"/>
  <c r="AJ268" i="16"/>
  <c r="AJ228" i="16"/>
  <c r="AJ188" i="16"/>
  <c r="AJ148" i="16"/>
  <c r="AJ108" i="16"/>
  <c r="AJ68" i="16"/>
  <c r="P29" i="16"/>
  <c r="Y269" i="16"/>
  <c r="Y229" i="16"/>
  <c r="Y189" i="16"/>
  <c r="Y149" i="16"/>
  <c r="Y109" i="16"/>
  <c r="Y69" i="16"/>
  <c r="E30" i="16"/>
  <c r="N270" i="16"/>
  <c r="N190" i="16"/>
  <c r="N230" i="16"/>
  <c r="N150" i="16"/>
  <c r="N110" i="16"/>
  <c r="N70" i="16"/>
  <c r="AW30" i="16"/>
  <c r="C271" i="16"/>
  <c r="C231" i="16"/>
  <c r="C191" i="16"/>
  <c r="C151" i="16"/>
  <c r="C111" i="16"/>
  <c r="C71" i="16"/>
  <c r="AL31" i="16"/>
  <c r="AU271" i="16"/>
  <c r="AU231" i="16"/>
  <c r="AU191" i="16"/>
  <c r="AU151" i="16"/>
  <c r="AU111" i="16"/>
  <c r="AU71" i="16"/>
  <c r="AA32" i="16"/>
  <c r="AJ272" i="16"/>
  <c r="AJ232" i="16"/>
  <c r="AJ192" i="16"/>
  <c r="AJ152" i="16"/>
  <c r="AJ112" i="16"/>
  <c r="AJ72" i="16"/>
  <c r="P33" i="16"/>
  <c r="Y273" i="16"/>
  <c r="Y193" i="16"/>
  <c r="Y233" i="16"/>
  <c r="Y153" i="16"/>
  <c r="Y113" i="16"/>
  <c r="Y73" i="16"/>
  <c r="E34" i="16"/>
  <c r="N274" i="16"/>
  <c r="N234" i="16"/>
  <c r="N194" i="16"/>
  <c r="N154" i="16"/>
  <c r="N114" i="16"/>
  <c r="N74" i="16"/>
  <c r="AW34" i="16"/>
  <c r="C275" i="16"/>
  <c r="C235" i="16"/>
  <c r="C195" i="16"/>
  <c r="C155" i="16"/>
  <c r="C115" i="16"/>
  <c r="C75" i="16"/>
  <c r="AL35" i="16"/>
  <c r="AU275" i="16"/>
  <c r="AU235" i="16"/>
  <c r="AU195" i="16"/>
  <c r="AU155" i="16"/>
  <c r="AU115" i="16"/>
  <c r="AU75" i="16"/>
  <c r="AA36" i="16"/>
  <c r="AJ276" i="16"/>
  <c r="AJ236" i="16"/>
  <c r="AJ196" i="16"/>
  <c r="AJ156" i="16"/>
  <c r="AJ116" i="16"/>
  <c r="AJ76" i="16"/>
  <c r="P37" i="16"/>
  <c r="Y277" i="16"/>
  <c r="Y237" i="16"/>
  <c r="Y197" i="16"/>
  <c r="Y157" i="16"/>
  <c r="Y117" i="16"/>
  <c r="Y77" i="16"/>
  <c r="E38" i="16"/>
  <c r="N278" i="16"/>
  <c r="N238" i="16"/>
  <c r="N198" i="16"/>
  <c r="N158" i="16"/>
  <c r="N118" i="16"/>
  <c r="N78" i="16"/>
  <c r="AW38" i="16"/>
  <c r="C279" i="16"/>
  <c r="C239" i="16"/>
  <c r="C199" i="16"/>
  <c r="C159" i="16"/>
  <c r="C119" i="16"/>
  <c r="C79" i="16"/>
  <c r="AL39" i="16"/>
  <c r="AU279" i="16"/>
  <c r="AU239" i="16"/>
  <c r="AU199" i="16"/>
  <c r="AU159" i="16"/>
  <c r="AU119" i="16"/>
  <c r="AU79" i="16"/>
  <c r="AA40" i="16"/>
  <c r="AJ280" i="16"/>
  <c r="AJ240" i="16"/>
  <c r="AJ200" i="16"/>
  <c r="AJ160" i="16"/>
  <c r="AJ120" i="16"/>
  <c r="AJ80" i="16"/>
  <c r="P41" i="16"/>
  <c r="Y281" i="16"/>
  <c r="Y241" i="16"/>
  <c r="Y201" i="16"/>
  <c r="Y161" i="16"/>
  <c r="Y121" i="16"/>
  <c r="Y81" i="16"/>
  <c r="E42" i="16"/>
  <c r="N282" i="16"/>
  <c r="N242" i="16"/>
  <c r="N202" i="16"/>
  <c r="N162" i="16"/>
  <c r="N122" i="16"/>
  <c r="N82" i="16"/>
  <c r="AW42" i="16"/>
  <c r="C283" i="16"/>
  <c r="C243" i="16"/>
  <c r="C203" i="16"/>
  <c r="C163" i="16"/>
  <c r="C123" i="16"/>
  <c r="C83" i="16"/>
  <c r="AL43" i="16"/>
  <c r="AU283" i="16"/>
  <c r="AU243" i="16"/>
  <c r="AU203" i="16"/>
  <c r="AU163" i="16"/>
  <c r="AU123" i="16"/>
  <c r="AU83" i="16"/>
  <c r="AA44" i="16"/>
  <c r="AJ284" i="16"/>
  <c r="AJ244" i="16"/>
  <c r="AJ204" i="16"/>
  <c r="AJ164" i="16"/>
  <c r="AJ124" i="16"/>
  <c r="AJ84" i="16"/>
  <c r="AJ258" i="16"/>
  <c r="AJ178" i="16"/>
  <c r="AJ98" i="16"/>
  <c r="AJ138" i="16"/>
  <c r="AJ218" i="16"/>
  <c r="AJ58" i="16"/>
  <c r="Y267" i="16"/>
  <c r="Y227" i="16"/>
  <c r="Y187" i="16"/>
  <c r="Y107" i="16"/>
  <c r="Y67" i="16"/>
  <c r="Y147" i="16"/>
  <c r="AU269" i="16"/>
  <c r="AU229" i="16"/>
  <c r="AU189" i="16"/>
  <c r="AU149" i="16"/>
  <c r="AU109" i="16"/>
  <c r="AU69" i="16"/>
  <c r="Y271" i="16"/>
  <c r="Y231" i="16"/>
  <c r="Y191" i="16"/>
  <c r="Y151" i="16"/>
  <c r="Y111" i="16"/>
  <c r="Y71" i="16"/>
  <c r="AU273" i="16"/>
  <c r="AU233" i="16"/>
  <c r="AU193" i="16"/>
  <c r="AU153" i="16"/>
  <c r="AU113" i="16"/>
  <c r="AU73" i="16"/>
  <c r="C277" i="16"/>
  <c r="C237" i="16"/>
  <c r="C197" i="16"/>
  <c r="C157" i="16"/>
  <c r="C117" i="16"/>
  <c r="C77" i="16"/>
  <c r="AU281" i="16"/>
  <c r="AU241" i="16"/>
  <c r="AU201" i="16"/>
  <c r="AU161" i="16"/>
  <c r="AU121" i="16"/>
  <c r="AU81" i="16"/>
  <c r="F245" i="16"/>
  <c r="B245" i="16" s="1"/>
  <c r="F205" i="16"/>
  <c r="B205" i="16" s="1"/>
  <c r="F165" i="16"/>
  <c r="B165" i="16" s="1"/>
  <c r="F85" i="16"/>
  <c r="B85" i="16" s="1"/>
  <c r="F125" i="16"/>
  <c r="B125" i="16" s="1"/>
  <c r="AB245" i="16"/>
  <c r="X245" i="16" s="1"/>
  <c r="AB205" i="16"/>
  <c r="X205" i="16" s="1"/>
  <c r="AB165" i="16"/>
  <c r="X165" i="16" s="1"/>
  <c r="AB125" i="16"/>
  <c r="X125" i="16" s="1"/>
  <c r="AB85" i="16"/>
  <c r="X85" i="16" s="1"/>
  <c r="AJ6" i="16"/>
  <c r="F247" i="16"/>
  <c r="B247" i="16" s="1"/>
  <c r="F207" i="16"/>
  <c r="B207" i="16" s="1"/>
  <c r="F167" i="16"/>
  <c r="B167" i="16" s="1"/>
  <c r="F127" i="16"/>
  <c r="B127" i="16" s="1"/>
  <c r="F87" i="16"/>
  <c r="B87" i="16" s="1"/>
  <c r="AX247" i="16"/>
  <c r="AT247" i="16" s="1"/>
  <c r="AX207" i="16"/>
  <c r="AT207" i="16" s="1"/>
  <c r="AX167" i="16"/>
  <c r="AT167" i="16" s="1"/>
  <c r="AX127" i="16"/>
  <c r="AT127" i="16" s="1"/>
  <c r="AX87" i="16"/>
  <c r="AT87" i="16" s="1"/>
  <c r="AX47" i="16"/>
  <c r="AT47" i="16" s="1"/>
  <c r="N8" i="16"/>
  <c r="C9" i="16"/>
  <c r="AB249" i="16"/>
  <c r="X249" i="16" s="1"/>
  <c r="AB209" i="16"/>
  <c r="X209" i="16" s="1"/>
  <c r="AB169" i="16"/>
  <c r="X169" i="16" s="1"/>
  <c r="AB129" i="16"/>
  <c r="X129" i="16" s="1"/>
  <c r="AB89" i="16"/>
  <c r="X89" i="16" s="1"/>
  <c r="AB49" i="16"/>
  <c r="X49" i="16" s="1"/>
  <c r="Q250" i="16"/>
  <c r="M250" i="16" s="1"/>
  <c r="Q210" i="16"/>
  <c r="M210" i="16" s="1"/>
  <c r="Q170" i="16"/>
  <c r="M170" i="16" s="1"/>
  <c r="Q130" i="16"/>
  <c r="M130" i="16" s="1"/>
  <c r="Q90" i="16"/>
  <c r="M90" i="16" s="1"/>
  <c r="Q50" i="16"/>
  <c r="M50" i="16" s="1"/>
  <c r="AJ10" i="16"/>
  <c r="AX251" i="16"/>
  <c r="AT251" i="16" s="1"/>
  <c r="AX171" i="16"/>
  <c r="AT171" i="16" s="1"/>
  <c r="AX211" i="16"/>
  <c r="AT211" i="16" s="1"/>
  <c r="AX131" i="16"/>
  <c r="AT131" i="16" s="1"/>
  <c r="AX91" i="16"/>
  <c r="AT91" i="16" s="1"/>
  <c r="AX51" i="16"/>
  <c r="AT51" i="16" s="1"/>
  <c r="AB257" i="16"/>
  <c r="X257" i="16" s="1"/>
  <c r="AB217" i="16"/>
  <c r="X217" i="16" s="1"/>
  <c r="AB177" i="16"/>
  <c r="X177" i="16" s="1"/>
  <c r="AB137" i="16"/>
  <c r="X137" i="16" s="1"/>
  <c r="AB57" i="16"/>
  <c r="X57" i="16" s="1"/>
  <c r="AB97" i="16"/>
  <c r="X97" i="16" s="1"/>
  <c r="AJ18" i="16"/>
  <c r="N20" i="16"/>
  <c r="Y23" i="16"/>
  <c r="C25" i="16"/>
  <c r="Y27" i="16"/>
  <c r="AM268" i="16"/>
  <c r="AI268" i="16" s="1"/>
  <c r="AM228" i="16"/>
  <c r="AI228" i="16" s="1"/>
  <c r="AM188" i="16"/>
  <c r="AI188" i="16" s="1"/>
  <c r="AM148" i="16"/>
  <c r="AI148" i="16" s="1"/>
  <c r="AM108" i="16"/>
  <c r="AI108" i="16" s="1"/>
  <c r="AM68" i="16"/>
  <c r="AI68" i="16" s="1"/>
  <c r="AB269" i="16"/>
  <c r="X269" i="16" s="1"/>
  <c r="AB229" i="16"/>
  <c r="X229" i="16" s="1"/>
  <c r="AB189" i="16"/>
  <c r="X189" i="16" s="1"/>
  <c r="AB149" i="16"/>
  <c r="X149" i="16" s="1"/>
  <c r="AB109" i="16"/>
  <c r="X109" i="16" s="1"/>
  <c r="AB69" i="16"/>
  <c r="X69" i="16" s="1"/>
  <c r="AJ30" i="16"/>
  <c r="AX271" i="16"/>
  <c r="AT271" i="16" s="1"/>
  <c r="AX231" i="16"/>
  <c r="AT231" i="16" s="1"/>
  <c r="AX191" i="16"/>
  <c r="AT191" i="16" s="1"/>
  <c r="AX151" i="16"/>
  <c r="AT151" i="16" s="1"/>
  <c r="AX111" i="16"/>
  <c r="AT111" i="16" s="1"/>
  <c r="AX71" i="16"/>
  <c r="AT71" i="16" s="1"/>
  <c r="AM232" i="16"/>
  <c r="AI232" i="16" s="1"/>
  <c r="AM272" i="16"/>
  <c r="AI272" i="16" s="1"/>
  <c r="AM192" i="16"/>
  <c r="AI192" i="16" s="1"/>
  <c r="AM152" i="16"/>
  <c r="AI152" i="16" s="1"/>
  <c r="AM112" i="16"/>
  <c r="AI112" i="16" s="1"/>
  <c r="AM72" i="16"/>
  <c r="AI72" i="16" s="1"/>
  <c r="C33" i="16"/>
  <c r="AB233" i="16"/>
  <c r="X233" i="16" s="1"/>
  <c r="AB273" i="16"/>
  <c r="X273" i="16" s="1"/>
  <c r="AB193" i="16"/>
  <c r="X193" i="16" s="1"/>
  <c r="AB153" i="16"/>
  <c r="X153" i="16" s="1"/>
  <c r="AB113" i="16"/>
  <c r="X113" i="16" s="1"/>
  <c r="AB73" i="16"/>
  <c r="X73" i="16" s="1"/>
  <c r="AU33" i="16"/>
  <c r="Q234" i="16"/>
  <c r="M234" i="16" s="1"/>
  <c r="Q194" i="16"/>
  <c r="M194" i="16" s="1"/>
  <c r="Q274" i="16"/>
  <c r="M274" i="16" s="1"/>
  <c r="Q154" i="16"/>
  <c r="M154" i="16" s="1"/>
  <c r="Q114" i="16"/>
  <c r="M114" i="16" s="1"/>
  <c r="Q74" i="16"/>
  <c r="M74" i="16" s="1"/>
  <c r="AJ34" i="16"/>
  <c r="F275" i="16"/>
  <c r="B275" i="16" s="1"/>
  <c r="F235" i="16"/>
  <c r="B235" i="16" s="1"/>
  <c r="F195" i="16"/>
  <c r="B195" i="16" s="1"/>
  <c r="F155" i="16"/>
  <c r="B155" i="16" s="1"/>
  <c r="F115" i="16"/>
  <c r="B115" i="16" s="1"/>
  <c r="F75" i="16"/>
  <c r="B75" i="16" s="1"/>
  <c r="AM276" i="16"/>
  <c r="AI276" i="16" s="1"/>
  <c r="AM236" i="16"/>
  <c r="AI236" i="16" s="1"/>
  <c r="AM196" i="16"/>
  <c r="AI196" i="16" s="1"/>
  <c r="AM156" i="16"/>
  <c r="AI156" i="16" s="1"/>
  <c r="AM116" i="16"/>
  <c r="AI116" i="16" s="1"/>
  <c r="AM76" i="16"/>
  <c r="AI76" i="16" s="1"/>
  <c r="C37" i="16"/>
  <c r="AB277" i="16"/>
  <c r="X277" i="16" s="1"/>
  <c r="AB237" i="16"/>
  <c r="X237" i="16" s="1"/>
  <c r="AB197" i="16"/>
  <c r="X197" i="16" s="1"/>
  <c r="AB157" i="16"/>
  <c r="X157" i="16" s="1"/>
  <c r="AB117" i="16"/>
  <c r="X117" i="16" s="1"/>
  <c r="AB77" i="16"/>
  <c r="X77" i="16" s="1"/>
  <c r="AU37" i="16"/>
  <c r="Q278" i="16"/>
  <c r="M278" i="16" s="1"/>
  <c r="Q238" i="16"/>
  <c r="M238" i="16" s="1"/>
  <c r="Q198" i="16"/>
  <c r="M198" i="16" s="1"/>
  <c r="Q158" i="16"/>
  <c r="M158" i="16" s="1"/>
  <c r="Q118" i="16"/>
  <c r="M118" i="16" s="1"/>
  <c r="Q78" i="16"/>
  <c r="M78" i="16" s="1"/>
  <c r="AJ38" i="16"/>
  <c r="F279" i="16"/>
  <c r="B279" i="16" s="1"/>
  <c r="F239" i="16"/>
  <c r="B239" i="16" s="1"/>
  <c r="F199" i="16"/>
  <c r="B199" i="16" s="1"/>
  <c r="F159" i="16"/>
  <c r="B159" i="16" s="1"/>
  <c r="F119" i="16"/>
  <c r="B119" i="16" s="1"/>
  <c r="F79" i="16"/>
  <c r="B79" i="16" s="1"/>
  <c r="AX279" i="16"/>
  <c r="AT279" i="16" s="1"/>
  <c r="AX239" i="16"/>
  <c r="AT239" i="16" s="1"/>
  <c r="AX199" i="16"/>
  <c r="AT199" i="16" s="1"/>
  <c r="AX159" i="16"/>
  <c r="AT159" i="16" s="1"/>
  <c r="AX119" i="16"/>
  <c r="AT119" i="16" s="1"/>
  <c r="AX79" i="16"/>
  <c r="AT79" i="16" s="1"/>
  <c r="N40" i="16"/>
  <c r="AM280" i="16"/>
  <c r="AI280" i="16" s="1"/>
  <c r="AM240" i="16"/>
  <c r="AI240" i="16" s="1"/>
  <c r="AM200" i="16"/>
  <c r="AI200" i="16" s="1"/>
  <c r="AM160" i="16"/>
  <c r="AI160" i="16" s="1"/>
  <c r="AM120" i="16"/>
  <c r="AI120" i="16" s="1"/>
  <c r="AM80" i="16"/>
  <c r="AI80" i="16" s="1"/>
  <c r="C41" i="16"/>
  <c r="AB281" i="16"/>
  <c r="X281" i="16" s="1"/>
  <c r="AB241" i="16"/>
  <c r="X241" i="16" s="1"/>
  <c r="AB201" i="16"/>
  <c r="X201" i="16" s="1"/>
  <c r="AB161" i="16"/>
  <c r="X161" i="16" s="1"/>
  <c r="AB121" i="16"/>
  <c r="X121" i="16" s="1"/>
  <c r="AB81" i="16"/>
  <c r="X81" i="16" s="1"/>
  <c r="AU41" i="16"/>
  <c r="Q282" i="16"/>
  <c r="M282" i="16" s="1"/>
  <c r="Q242" i="16"/>
  <c r="M242" i="16" s="1"/>
  <c r="Q202" i="16"/>
  <c r="M202" i="16" s="1"/>
  <c r="Q162" i="16"/>
  <c r="M162" i="16" s="1"/>
  <c r="Q122" i="16"/>
  <c r="M122" i="16" s="1"/>
  <c r="Q82" i="16"/>
  <c r="M82" i="16" s="1"/>
  <c r="AJ42" i="16"/>
  <c r="F283" i="16"/>
  <c r="B283" i="16" s="1"/>
  <c r="F243" i="16"/>
  <c r="B243" i="16" s="1"/>
  <c r="F203" i="16"/>
  <c r="B203" i="16" s="1"/>
  <c r="F163" i="16"/>
  <c r="B163" i="16" s="1"/>
  <c r="F123" i="16"/>
  <c r="B123" i="16" s="1"/>
  <c r="F83" i="16"/>
  <c r="B83" i="16" s="1"/>
  <c r="Y43" i="16"/>
  <c r="AX283" i="16"/>
  <c r="AT283" i="16" s="1"/>
  <c r="AX243" i="16"/>
  <c r="AT243" i="16" s="1"/>
  <c r="AX203" i="16"/>
  <c r="AT203" i="16" s="1"/>
  <c r="AX163" i="16"/>
  <c r="AT163" i="16" s="1"/>
  <c r="AX123" i="16"/>
  <c r="AT123" i="16" s="1"/>
  <c r="AX83" i="16"/>
  <c r="AT83" i="16" s="1"/>
  <c r="AM284" i="16"/>
  <c r="AI284" i="16" s="1"/>
  <c r="AM244" i="16"/>
  <c r="AI244" i="16" s="1"/>
  <c r="AM204" i="16"/>
  <c r="AI204" i="16" s="1"/>
  <c r="AM164" i="16"/>
  <c r="AI164" i="16" s="1"/>
  <c r="AM124" i="16"/>
  <c r="AI124" i="16" s="1"/>
  <c r="AM84" i="16"/>
  <c r="AI84" i="16" s="1"/>
  <c r="C45" i="16"/>
  <c r="Y45" i="16"/>
  <c r="AU45" i="16"/>
  <c r="N46" i="16"/>
  <c r="AB47" i="16"/>
  <c r="X47" i="16" s="1"/>
  <c r="N256" i="16"/>
  <c r="N216" i="16"/>
  <c r="N176" i="16"/>
  <c r="N136" i="16"/>
  <c r="N96" i="16"/>
  <c r="N56" i="16"/>
  <c r="AL21" i="16"/>
  <c r="AJ266" i="16"/>
  <c r="AJ226" i="16"/>
  <c r="AJ186" i="16"/>
  <c r="AJ106" i="16"/>
  <c r="AJ146" i="16"/>
  <c r="AJ66" i="16"/>
  <c r="N268" i="16"/>
  <c r="N228" i="16"/>
  <c r="N188" i="16"/>
  <c r="N148" i="16"/>
  <c r="N108" i="16"/>
  <c r="N68" i="16"/>
  <c r="Y275" i="16"/>
  <c r="Y235" i="16"/>
  <c r="Y195" i="16"/>
  <c r="Y155" i="16"/>
  <c r="Y115" i="16"/>
  <c r="Y75" i="16"/>
  <c r="Y279" i="16"/>
  <c r="Y239" i="16"/>
  <c r="Y199" i="16"/>
  <c r="Y159" i="16"/>
  <c r="Y119" i="16"/>
  <c r="Y79" i="16"/>
  <c r="Q246" i="16"/>
  <c r="M246" i="16" s="1"/>
  <c r="Q206" i="16"/>
  <c r="M206" i="16" s="1"/>
  <c r="Q166" i="16"/>
  <c r="M166" i="16" s="1"/>
  <c r="Q126" i="16"/>
  <c r="M126" i="16" s="1"/>
  <c r="Q86" i="16"/>
  <c r="M86" i="16" s="1"/>
  <c r="Y7" i="16"/>
  <c r="AM248" i="16"/>
  <c r="AI248" i="16" s="1"/>
  <c r="AM208" i="16"/>
  <c r="AI208" i="16" s="1"/>
  <c r="AM168" i="16"/>
  <c r="AI168" i="16" s="1"/>
  <c r="AM128" i="16"/>
  <c r="AI128" i="16" s="1"/>
  <c r="AM88" i="16"/>
  <c r="AI88" i="16" s="1"/>
  <c r="AM48" i="16"/>
  <c r="AI48" i="16" s="1"/>
  <c r="F251" i="16"/>
  <c r="B251" i="16" s="1"/>
  <c r="F211" i="16"/>
  <c r="B211" i="16" s="1"/>
  <c r="F171" i="16"/>
  <c r="B171" i="16" s="1"/>
  <c r="F131" i="16"/>
  <c r="B131" i="16" s="1"/>
  <c r="F91" i="16"/>
  <c r="B91" i="16" s="1"/>
  <c r="F51" i="16"/>
  <c r="B51" i="16" s="1"/>
  <c r="AB253" i="16"/>
  <c r="X253" i="16" s="1"/>
  <c r="AB213" i="16"/>
  <c r="X213" i="16" s="1"/>
  <c r="AB173" i="16"/>
  <c r="X173" i="16" s="1"/>
  <c r="AB133" i="16"/>
  <c r="X133" i="16" s="1"/>
  <c r="AB93" i="16"/>
  <c r="X93" i="16" s="1"/>
  <c r="AB53" i="16"/>
  <c r="X53" i="16" s="1"/>
  <c r="Y15" i="16"/>
  <c r="N16" i="16"/>
  <c r="C17" i="16"/>
  <c r="C21" i="16"/>
  <c r="AJ22" i="16"/>
  <c r="AX263" i="16"/>
  <c r="AT263" i="16" s="1"/>
  <c r="AX223" i="16"/>
  <c r="AT223" i="16" s="1"/>
  <c r="AX183" i="16"/>
  <c r="AT183" i="16" s="1"/>
  <c r="AX143" i="16"/>
  <c r="AT143" i="16" s="1"/>
  <c r="AX103" i="16"/>
  <c r="AT103" i="16" s="1"/>
  <c r="AX63" i="16"/>
  <c r="AT63" i="16" s="1"/>
  <c r="Q266" i="16"/>
  <c r="M266" i="16" s="1"/>
  <c r="Q226" i="16"/>
  <c r="M226" i="16" s="1"/>
  <c r="Q186" i="16"/>
  <c r="M186" i="16" s="1"/>
  <c r="Q146" i="16"/>
  <c r="M146" i="16" s="1"/>
  <c r="Q106" i="16"/>
  <c r="M106" i="16" s="1"/>
  <c r="Q66" i="16"/>
  <c r="M66" i="16" s="1"/>
  <c r="AX267" i="16"/>
  <c r="AT267" i="16" s="1"/>
  <c r="AX227" i="16"/>
  <c r="AT227" i="16" s="1"/>
  <c r="AX187" i="16"/>
  <c r="AT187" i="16" s="1"/>
  <c r="AX147" i="16"/>
  <c r="AT147" i="16" s="1"/>
  <c r="AX107" i="16"/>
  <c r="AT107" i="16" s="1"/>
  <c r="AX67" i="16"/>
  <c r="AT67" i="16" s="1"/>
  <c r="Q270" i="16"/>
  <c r="M270" i="16" s="1"/>
  <c r="Q230" i="16"/>
  <c r="M230" i="16" s="1"/>
  <c r="Q190" i="16"/>
  <c r="M190" i="16" s="1"/>
  <c r="Q150" i="16"/>
  <c r="M150" i="16" s="1"/>
  <c r="Q110" i="16"/>
  <c r="M110" i="16" s="1"/>
  <c r="Q70" i="16"/>
  <c r="M70" i="16" s="1"/>
  <c r="Y31" i="16"/>
  <c r="N36" i="16"/>
  <c r="N245" i="16"/>
  <c r="N205" i="16"/>
  <c r="N125" i="16"/>
  <c r="N85" i="16"/>
  <c r="N165" i="16"/>
  <c r="C246" i="16"/>
  <c r="C206" i="16"/>
  <c r="C166" i="16"/>
  <c r="C126" i="16"/>
  <c r="C86" i="16"/>
  <c r="AU246" i="16"/>
  <c r="AU206" i="16"/>
  <c r="AU126" i="16"/>
  <c r="AU166" i="16"/>
  <c r="AU86" i="16"/>
  <c r="AU46" i="16"/>
  <c r="AJ247" i="16"/>
  <c r="AJ207" i="16"/>
  <c r="AJ167" i="16"/>
  <c r="AJ127" i="16"/>
  <c r="AJ87" i="16"/>
  <c r="AJ47" i="16"/>
  <c r="Y248" i="16"/>
  <c r="Y208" i="16"/>
  <c r="Y168" i="16"/>
  <c r="Y128" i="16"/>
  <c r="Y88" i="16"/>
  <c r="Y48" i="16"/>
  <c r="E9" i="16"/>
  <c r="N249" i="16"/>
  <c r="N209" i="16"/>
  <c r="N169" i="16"/>
  <c r="N129" i="16"/>
  <c r="N89" i="16"/>
  <c r="N49" i="16"/>
  <c r="AW9" i="16"/>
  <c r="C250" i="16"/>
  <c r="C210" i="16"/>
  <c r="C130" i="16"/>
  <c r="C90" i="16"/>
  <c r="C50" i="16"/>
  <c r="C170" i="16"/>
  <c r="AL10" i="16"/>
  <c r="AU250" i="16"/>
  <c r="AU210" i="16"/>
  <c r="AU170" i="16"/>
  <c r="AU130" i="16"/>
  <c r="AU90" i="16"/>
  <c r="AU50" i="16"/>
  <c r="AA11" i="16"/>
  <c r="AJ211" i="16"/>
  <c r="AJ251" i="16"/>
  <c r="AJ171" i="16"/>
  <c r="AJ131" i="16"/>
  <c r="AJ91" i="16"/>
  <c r="AJ51" i="16"/>
  <c r="P12" i="16"/>
  <c r="Y252" i="16"/>
  <c r="Y212" i="16"/>
  <c r="Y172" i="16"/>
  <c r="Y132" i="16"/>
  <c r="Y92" i="16"/>
  <c r="Y52" i="16"/>
  <c r="E13" i="16"/>
  <c r="N253" i="16"/>
  <c r="N213" i="16"/>
  <c r="N133" i="16"/>
  <c r="N173" i="16"/>
  <c r="N93" i="16"/>
  <c r="N53" i="16"/>
  <c r="AW13" i="16"/>
  <c r="C254" i="16"/>
  <c r="C214" i="16"/>
  <c r="C174" i="16"/>
  <c r="C134" i="16"/>
  <c r="C94" i="16"/>
  <c r="C54" i="16"/>
  <c r="AL14" i="16"/>
  <c r="AU254" i="16"/>
  <c r="AU214" i="16"/>
  <c r="AU174" i="16"/>
  <c r="AU134" i="16"/>
  <c r="AU94" i="16"/>
  <c r="AU54" i="16"/>
  <c r="AA15" i="16"/>
  <c r="AJ255" i="16"/>
  <c r="AJ215" i="16"/>
  <c r="AJ175" i="16"/>
  <c r="AJ135" i="16"/>
  <c r="AJ95" i="16"/>
  <c r="AJ55" i="16"/>
  <c r="P16" i="16"/>
  <c r="Y216" i="16"/>
  <c r="Y256" i="16"/>
  <c r="Y136" i="16"/>
  <c r="Y96" i="16"/>
  <c r="Y56" i="16"/>
  <c r="Y176" i="16"/>
  <c r="E17" i="16"/>
  <c r="N217" i="16"/>
  <c r="N257" i="16"/>
  <c r="N177" i="16"/>
  <c r="N137" i="16"/>
  <c r="N97" i="16"/>
  <c r="N57" i="16"/>
  <c r="AW17" i="16"/>
  <c r="C258" i="16"/>
  <c r="C218" i="16"/>
  <c r="C178" i="16"/>
  <c r="C138" i="16"/>
  <c r="C98" i="16"/>
  <c r="C58" i="16"/>
  <c r="AL18" i="16"/>
  <c r="AU258" i="16"/>
  <c r="AU218" i="16"/>
  <c r="AU138" i="16"/>
  <c r="AU178" i="16"/>
  <c r="AU98" i="16"/>
  <c r="AU58" i="16"/>
  <c r="AA19" i="16"/>
  <c r="AJ219" i="16"/>
  <c r="AJ259" i="16"/>
  <c r="AJ139" i="16"/>
  <c r="AJ99" i="16"/>
  <c r="AJ179" i="16"/>
  <c r="AJ59" i="16"/>
  <c r="P20" i="16"/>
  <c r="Y260" i="16"/>
  <c r="Y220" i="16"/>
  <c r="Y140" i="16"/>
  <c r="Y180" i="16"/>
  <c r="Y100" i="16"/>
  <c r="Y60" i="16"/>
  <c r="E21" i="16"/>
  <c r="N261" i="16"/>
  <c r="N221" i="16"/>
  <c r="N181" i="16"/>
  <c r="N141" i="16"/>
  <c r="N101" i="16"/>
  <c r="N61" i="16"/>
  <c r="AW21" i="16"/>
  <c r="C262" i="16"/>
  <c r="C222" i="16"/>
  <c r="C142" i="16"/>
  <c r="C182" i="16"/>
  <c r="C102" i="16"/>
  <c r="C62" i="16"/>
  <c r="AL22" i="16"/>
  <c r="AU222" i="16"/>
  <c r="AU262" i="16"/>
  <c r="AU142" i="16"/>
  <c r="AU102" i="16"/>
  <c r="AU182" i="16"/>
  <c r="AU62" i="16"/>
  <c r="AA23" i="16"/>
  <c r="AJ263" i="16"/>
  <c r="AJ223" i="16"/>
  <c r="AJ143" i="16"/>
  <c r="AJ183" i="16"/>
  <c r="AJ103" i="16"/>
  <c r="AJ63" i="16"/>
  <c r="P24" i="16"/>
  <c r="Y264" i="16"/>
  <c r="Y224" i="16"/>
  <c r="Y184" i="16"/>
  <c r="Y144" i="16"/>
  <c r="Y104" i="16"/>
  <c r="Y64" i="16"/>
  <c r="E25" i="16"/>
  <c r="N225" i="16"/>
  <c r="N265" i="16"/>
  <c r="N145" i="16"/>
  <c r="N185" i="16"/>
  <c r="N105" i="16"/>
  <c r="N65" i="16"/>
  <c r="AW25" i="16"/>
  <c r="C266" i="16"/>
  <c r="C226" i="16"/>
  <c r="C146" i="16"/>
  <c r="C106" i="16"/>
  <c r="C66" i="16"/>
  <c r="C186" i="16"/>
  <c r="AL26" i="16"/>
  <c r="AU266" i="16"/>
  <c r="AU226" i="16"/>
  <c r="AU146" i="16"/>
  <c r="AU186" i="16"/>
  <c r="AU106" i="16"/>
  <c r="AU66" i="16"/>
  <c r="AA27" i="16"/>
  <c r="AJ267" i="16"/>
  <c r="AJ227" i="16"/>
  <c r="AJ187" i="16"/>
  <c r="AJ147" i="16"/>
  <c r="AJ107" i="16"/>
  <c r="AJ67" i="16"/>
  <c r="P28" i="16"/>
  <c r="Y268" i="16"/>
  <c r="Y228" i="16"/>
  <c r="Y188" i="16"/>
  <c r="Y108" i="16"/>
  <c r="Y148" i="16"/>
  <c r="Y68" i="16"/>
  <c r="E29" i="16"/>
  <c r="N269" i="16"/>
  <c r="N229" i="16"/>
  <c r="N149" i="16"/>
  <c r="N109" i="16"/>
  <c r="N189" i="16"/>
  <c r="N69" i="16"/>
  <c r="AW29" i="16"/>
  <c r="C270" i="16"/>
  <c r="C230" i="16"/>
  <c r="C190" i="16"/>
  <c r="C150" i="16"/>
  <c r="C110" i="16"/>
  <c r="C70" i="16"/>
  <c r="AL30" i="16"/>
  <c r="AU190" i="16"/>
  <c r="AU230" i="16"/>
  <c r="AU270" i="16"/>
  <c r="AU150" i="16"/>
  <c r="AU110" i="16"/>
  <c r="AU70" i="16"/>
  <c r="AA31" i="16"/>
  <c r="AJ231" i="16"/>
  <c r="AJ271" i="16"/>
  <c r="AJ191" i="16"/>
  <c r="AJ111" i="16"/>
  <c r="AJ151" i="16"/>
  <c r="AJ71" i="16"/>
  <c r="P32" i="16"/>
  <c r="Y272" i="16"/>
  <c r="Y232" i="16"/>
  <c r="Y192" i="16"/>
  <c r="Y152" i="16"/>
  <c r="Y112" i="16"/>
  <c r="Y72" i="16"/>
  <c r="E33" i="16"/>
  <c r="N273" i="16"/>
  <c r="N193" i="16"/>
  <c r="N233" i="16"/>
  <c r="N153" i="16"/>
  <c r="N113" i="16"/>
  <c r="N73" i="16"/>
  <c r="AW33" i="16"/>
  <c r="C274" i="16"/>
  <c r="C234" i="16"/>
  <c r="C194" i="16"/>
  <c r="C154" i="16"/>
  <c r="C114" i="16"/>
  <c r="C74" i="16"/>
  <c r="AL34" i="16"/>
  <c r="AU274" i="16"/>
  <c r="AU234" i="16"/>
  <c r="AU194" i="16"/>
  <c r="AU114" i="16"/>
  <c r="AU154" i="16"/>
  <c r="AU74" i="16"/>
  <c r="AA35" i="16"/>
  <c r="AJ275" i="16"/>
  <c r="AJ235" i="16"/>
  <c r="AJ195" i="16"/>
  <c r="AJ155" i="16"/>
  <c r="AJ115" i="16"/>
  <c r="AJ75" i="16"/>
  <c r="P36" i="16"/>
  <c r="Y276" i="16"/>
  <c r="Y236" i="16"/>
  <c r="Y196" i="16"/>
  <c r="Y156" i="16"/>
  <c r="Y116" i="16"/>
  <c r="Y76" i="16"/>
  <c r="E37" i="16"/>
  <c r="N277" i="16"/>
  <c r="N197" i="16"/>
  <c r="N237" i="16"/>
  <c r="N157" i="16"/>
  <c r="N117" i="16"/>
  <c r="N77" i="16"/>
  <c r="AW37" i="16"/>
  <c r="C278" i="16"/>
  <c r="C238" i="16"/>
  <c r="C198" i="16"/>
  <c r="C118" i="16"/>
  <c r="C158" i="16"/>
  <c r="C78" i="16"/>
  <c r="AL38" i="16"/>
  <c r="AU278" i="16"/>
  <c r="AU238" i="16"/>
  <c r="AU198" i="16"/>
  <c r="AU158" i="16"/>
  <c r="AU118" i="16"/>
  <c r="AU78" i="16"/>
  <c r="AA39" i="16"/>
  <c r="AJ279" i="16"/>
  <c r="AJ199" i="16"/>
  <c r="AJ239" i="16"/>
  <c r="AJ159" i="16"/>
  <c r="AJ119" i="16"/>
  <c r="AJ79" i="16"/>
  <c r="P40" i="16"/>
  <c r="Y280" i="16"/>
  <c r="Y200" i="16"/>
  <c r="Y240" i="16"/>
  <c r="Y160" i="16"/>
  <c r="Y120" i="16"/>
  <c r="Y80" i="16"/>
  <c r="N281" i="16"/>
  <c r="N241" i="16"/>
  <c r="N201" i="16"/>
  <c r="N121" i="16"/>
  <c r="N161" i="16"/>
  <c r="N81" i="16"/>
  <c r="C282" i="16"/>
  <c r="C242" i="16"/>
  <c r="C202" i="16"/>
  <c r="C162" i="16"/>
  <c r="C122" i="16"/>
  <c r="C82" i="16"/>
  <c r="AL42" i="16"/>
  <c r="AU282" i="16"/>
  <c r="AU242" i="16"/>
  <c r="AU202" i="16"/>
  <c r="AU162" i="16"/>
  <c r="AU122" i="16"/>
  <c r="AU82" i="16"/>
  <c r="AA43" i="16"/>
  <c r="AJ283" i="16"/>
  <c r="AJ243" i="16"/>
  <c r="AJ203" i="16"/>
  <c r="AJ163" i="16"/>
  <c r="AJ123" i="16"/>
  <c r="AJ83" i="16"/>
  <c r="Y284" i="16"/>
  <c r="Y244" i="16"/>
  <c r="Y204" i="16"/>
  <c r="Y124" i="16"/>
  <c r="Y164" i="16"/>
  <c r="Y84" i="16"/>
  <c r="E84" i="16"/>
  <c r="E82" i="16"/>
  <c r="E80" i="16"/>
  <c r="E78" i="16"/>
  <c r="E76" i="16"/>
  <c r="E74" i="16"/>
  <c r="E72" i="16"/>
  <c r="E70" i="16"/>
  <c r="E68" i="16"/>
  <c r="E66" i="16"/>
  <c r="E64" i="16"/>
  <c r="E62" i="16"/>
  <c r="E60" i="16"/>
  <c r="E58" i="16"/>
  <c r="E56" i="16"/>
  <c r="E54" i="16"/>
  <c r="E52" i="16"/>
  <c r="E50" i="16"/>
  <c r="E83" i="16"/>
  <c r="E81" i="16"/>
  <c r="E79" i="16"/>
  <c r="E77" i="16"/>
  <c r="E75" i="16"/>
  <c r="E73" i="16"/>
  <c r="E71" i="16"/>
  <c r="E69" i="16"/>
  <c r="E67" i="16"/>
  <c r="E65" i="16"/>
  <c r="E63" i="16"/>
  <c r="E61" i="16"/>
  <c r="E59" i="16"/>
  <c r="E57" i="16"/>
  <c r="E55" i="16"/>
  <c r="E53" i="16"/>
  <c r="E51" i="16"/>
  <c r="E49" i="16"/>
  <c r="E47" i="16"/>
  <c r="AA84" i="16"/>
  <c r="AA82" i="16"/>
  <c r="AA80" i="16"/>
  <c r="AA78" i="16"/>
  <c r="AA76" i="16"/>
  <c r="AA74" i="16"/>
  <c r="AA72" i="16"/>
  <c r="AA70" i="16"/>
  <c r="AA68" i="16"/>
  <c r="AA66" i="16"/>
  <c r="AA64" i="16"/>
  <c r="AA62" i="16"/>
  <c r="AA60" i="16"/>
  <c r="AA58" i="16"/>
  <c r="AA56" i="16"/>
  <c r="AA54" i="16"/>
  <c r="AA52" i="16"/>
  <c r="AA50" i="16"/>
  <c r="AA83" i="16"/>
  <c r="AA81" i="16"/>
  <c r="AA79" i="16"/>
  <c r="AA77" i="16"/>
  <c r="AA75" i="16"/>
  <c r="AA73" i="16"/>
  <c r="AA71" i="16"/>
  <c r="AA69" i="16"/>
  <c r="AA67" i="16"/>
  <c r="AA65" i="16"/>
  <c r="AA63" i="16"/>
  <c r="AA61" i="16"/>
  <c r="AA59" i="16"/>
  <c r="AA57" i="16"/>
  <c r="AA55" i="16"/>
  <c r="AA53" i="16"/>
  <c r="AA51" i="16"/>
  <c r="AA49" i="16"/>
  <c r="AA47" i="16"/>
  <c r="Q46" i="16"/>
  <c r="M46" i="16" s="1"/>
  <c r="AA48" i="16"/>
  <c r="AU249" i="16"/>
  <c r="AU209" i="16"/>
  <c r="AU169" i="16"/>
  <c r="AU129" i="16"/>
  <c r="AU89" i="16"/>
  <c r="AU49" i="16"/>
  <c r="Y251" i="16"/>
  <c r="Y211" i="16"/>
  <c r="Y171" i="16"/>
  <c r="Y131" i="16"/>
  <c r="Y91" i="16"/>
  <c r="Y51" i="16"/>
  <c r="C253" i="16"/>
  <c r="C213" i="16"/>
  <c r="C173" i="16"/>
  <c r="C133" i="16"/>
  <c r="C93" i="16"/>
  <c r="C53" i="16"/>
  <c r="AJ254" i="16"/>
  <c r="AJ214" i="16"/>
  <c r="AJ174" i="16"/>
  <c r="AJ134" i="16"/>
  <c r="AJ94" i="16"/>
  <c r="AJ54" i="16"/>
  <c r="Y259" i="16"/>
  <c r="Y219" i="16"/>
  <c r="Y179" i="16"/>
  <c r="Y99" i="16"/>
  <c r="Y59" i="16"/>
  <c r="Y139" i="16"/>
  <c r="AU261" i="16"/>
  <c r="AU181" i="16"/>
  <c r="AU221" i="16"/>
  <c r="AU101" i="16"/>
  <c r="AU141" i="16"/>
  <c r="AU61" i="16"/>
  <c r="AL25" i="16"/>
  <c r="N272" i="16"/>
  <c r="N232" i="16"/>
  <c r="N192" i="16"/>
  <c r="N152" i="16"/>
  <c r="N112" i="16"/>
  <c r="N72" i="16"/>
  <c r="AL33" i="16"/>
  <c r="AL37" i="16"/>
  <c r="N284" i="16"/>
  <c r="N244" i="16"/>
  <c r="N204" i="16"/>
  <c r="N164" i="16"/>
  <c r="N124" i="16"/>
  <c r="N84" i="16"/>
  <c r="C5" i="16"/>
  <c r="AU5" i="16"/>
  <c r="N12" i="16"/>
  <c r="AM252" i="16"/>
  <c r="AI252" i="16" s="1"/>
  <c r="AM212" i="16"/>
  <c r="AI212" i="16" s="1"/>
  <c r="AM172" i="16"/>
  <c r="AI172" i="16" s="1"/>
  <c r="AM132" i="16"/>
  <c r="AI132" i="16" s="1"/>
  <c r="AM92" i="16"/>
  <c r="AI92" i="16" s="1"/>
  <c r="AM52" i="16"/>
  <c r="AI52" i="16" s="1"/>
  <c r="AU13" i="16"/>
  <c r="Q254" i="16"/>
  <c r="M254" i="16" s="1"/>
  <c r="Q214" i="16"/>
  <c r="M214" i="16" s="1"/>
  <c r="Q174" i="16"/>
  <c r="M174" i="16" s="1"/>
  <c r="Q134" i="16"/>
  <c r="M134" i="16" s="1"/>
  <c r="Q94" i="16"/>
  <c r="M94" i="16" s="1"/>
  <c r="Q54" i="16"/>
  <c r="M54" i="16" s="1"/>
  <c r="F255" i="16"/>
  <c r="B255" i="16" s="1"/>
  <c r="F175" i="16"/>
  <c r="B175" i="16" s="1"/>
  <c r="F215" i="16"/>
  <c r="B215" i="16" s="1"/>
  <c r="F135" i="16"/>
  <c r="B135" i="16" s="1"/>
  <c r="F95" i="16"/>
  <c r="B95" i="16" s="1"/>
  <c r="F55" i="16"/>
  <c r="B55" i="16" s="1"/>
  <c r="AX255" i="16"/>
  <c r="AT255" i="16" s="1"/>
  <c r="AX215" i="16"/>
  <c r="AT215" i="16" s="1"/>
  <c r="AX175" i="16"/>
  <c r="AT175" i="16" s="1"/>
  <c r="AX135" i="16"/>
  <c r="AT135" i="16" s="1"/>
  <c r="AX55" i="16"/>
  <c r="AT55" i="16" s="1"/>
  <c r="AX95" i="16"/>
  <c r="AT95" i="16" s="1"/>
  <c r="AM256" i="16"/>
  <c r="AI256" i="16" s="1"/>
  <c r="AM216" i="16"/>
  <c r="AI216" i="16" s="1"/>
  <c r="AM176" i="16"/>
  <c r="AI176" i="16" s="1"/>
  <c r="AM96" i="16"/>
  <c r="AI96" i="16" s="1"/>
  <c r="AM136" i="16"/>
  <c r="AI136" i="16" s="1"/>
  <c r="AM56" i="16"/>
  <c r="AI56" i="16" s="1"/>
  <c r="AU17" i="16"/>
  <c r="Q258" i="16"/>
  <c r="M258" i="16" s="1"/>
  <c r="Q218" i="16"/>
  <c r="M218" i="16" s="1"/>
  <c r="Q178" i="16"/>
  <c r="M178" i="16" s="1"/>
  <c r="Q138" i="16"/>
  <c r="M138" i="16" s="1"/>
  <c r="Q98" i="16"/>
  <c r="M98" i="16" s="1"/>
  <c r="Q58" i="16"/>
  <c r="M58" i="16" s="1"/>
  <c r="F259" i="16"/>
  <c r="B259" i="16" s="1"/>
  <c r="F179" i="16"/>
  <c r="B179" i="16" s="1"/>
  <c r="F139" i="16"/>
  <c r="B139" i="16" s="1"/>
  <c r="F219" i="16"/>
  <c r="B219" i="16" s="1"/>
  <c r="F99" i="16"/>
  <c r="B99" i="16" s="1"/>
  <c r="F59" i="16"/>
  <c r="B59" i="16" s="1"/>
  <c r="AX259" i="16"/>
  <c r="AT259" i="16" s="1"/>
  <c r="AX219" i="16"/>
  <c r="AT219" i="16" s="1"/>
  <c r="AX179" i="16"/>
  <c r="AT179" i="16" s="1"/>
  <c r="AX139" i="16"/>
  <c r="AT139" i="16" s="1"/>
  <c r="AX99" i="16"/>
  <c r="AT99" i="16" s="1"/>
  <c r="AX59" i="16"/>
  <c r="AT59" i="16" s="1"/>
  <c r="AM260" i="16"/>
  <c r="AI260" i="16" s="1"/>
  <c r="AM180" i="16"/>
  <c r="AI180" i="16" s="1"/>
  <c r="AM220" i="16"/>
  <c r="AI220" i="16" s="1"/>
  <c r="AM140" i="16"/>
  <c r="AI140" i="16" s="1"/>
  <c r="AM100" i="16"/>
  <c r="AI100" i="16" s="1"/>
  <c r="AM60" i="16"/>
  <c r="AI60" i="16" s="1"/>
  <c r="AB261" i="16"/>
  <c r="X261" i="16" s="1"/>
  <c r="AB221" i="16"/>
  <c r="X221" i="16" s="1"/>
  <c r="AB181" i="16"/>
  <c r="X181" i="16" s="1"/>
  <c r="AB141" i="16"/>
  <c r="X141" i="16" s="1"/>
  <c r="AB101" i="16"/>
  <c r="X101" i="16" s="1"/>
  <c r="AB61" i="16"/>
  <c r="X61" i="16" s="1"/>
  <c r="Q262" i="16"/>
  <c r="M262" i="16" s="1"/>
  <c r="Q222" i="16"/>
  <c r="M222" i="16" s="1"/>
  <c r="Q182" i="16"/>
  <c r="M182" i="16" s="1"/>
  <c r="Q142" i="16"/>
  <c r="M142" i="16" s="1"/>
  <c r="Q102" i="16"/>
  <c r="M102" i="16" s="1"/>
  <c r="Q62" i="16"/>
  <c r="M62" i="16" s="1"/>
  <c r="F263" i="16"/>
  <c r="B263" i="16" s="1"/>
  <c r="F223" i="16"/>
  <c r="B223" i="16" s="1"/>
  <c r="F183" i="16"/>
  <c r="B183" i="16" s="1"/>
  <c r="F143" i="16"/>
  <c r="B143" i="16" s="1"/>
  <c r="F103" i="16"/>
  <c r="B103" i="16" s="1"/>
  <c r="F63" i="16"/>
  <c r="B63" i="16" s="1"/>
  <c r="N24" i="16"/>
  <c r="AM264" i="16"/>
  <c r="AI264" i="16" s="1"/>
  <c r="AM224" i="16"/>
  <c r="AI224" i="16" s="1"/>
  <c r="AM184" i="16"/>
  <c r="AI184" i="16" s="1"/>
  <c r="AM144" i="16"/>
  <c r="AI144" i="16" s="1"/>
  <c r="AM104" i="16"/>
  <c r="AI104" i="16" s="1"/>
  <c r="AM64" i="16"/>
  <c r="AI64" i="16" s="1"/>
  <c r="AB265" i="16"/>
  <c r="X265" i="16" s="1"/>
  <c r="AB225" i="16"/>
  <c r="X225" i="16" s="1"/>
  <c r="AB185" i="16"/>
  <c r="X185" i="16" s="1"/>
  <c r="AB145" i="16"/>
  <c r="X145" i="16" s="1"/>
  <c r="AB105" i="16"/>
  <c r="X105" i="16" s="1"/>
  <c r="AB65" i="16"/>
  <c r="X65" i="16" s="1"/>
  <c r="AU25" i="16"/>
  <c r="AJ26" i="16"/>
  <c r="F267" i="16"/>
  <c r="B267" i="16" s="1"/>
  <c r="F227" i="16"/>
  <c r="B227" i="16" s="1"/>
  <c r="F187" i="16"/>
  <c r="B187" i="16" s="1"/>
  <c r="F147" i="16"/>
  <c r="B147" i="16" s="1"/>
  <c r="F107" i="16"/>
  <c r="B107" i="16" s="1"/>
  <c r="F67" i="16"/>
  <c r="B67" i="16" s="1"/>
  <c r="C29" i="16"/>
  <c r="AU29" i="16"/>
  <c r="F271" i="16"/>
  <c r="B271" i="16" s="1"/>
  <c r="F231" i="16"/>
  <c r="B231" i="16" s="1"/>
  <c r="F191" i="16"/>
  <c r="B191" i="16" s="1"/>
  <c r="F151" i="16"/>
  <c r="B151" i="16" s="1"/>
  <c r="F111" i="16"/>
  <c r="B111" i="16" s="1"/>
  <c r="F71" i="16"/>
  <c r="B71" i="16" s="1"/>
  <c r="AX275" i="16"/>
  <c r="AT275" i="16" s="1"/>
  <c r="AX235" i="16"/>
  <c r="AT235" i="16" s="1"/>
  <c r="AX195" i="16"/>
  <c r="AT195" i="16" s="1"/>
  <c r="AX155" i="16"/>
  <c r="AT155" i="16" s="1"/>
  <c r="AX115" i="16"/>
  <c r="AT115" i="16" s="1"/>
  <c r="AX75" i="16"/>
  <c r="AT75" i="16" s="1"/>
  <c r="F5" i="16"/>
  <c r="B5" i="16" s="1"/>
  <c r="Q245" i="16"/>
  <c r="M245" i="16" s="1"/>
  <c r="Q205" i="16"/>
  <c r="M205" i="16" s="1"/>
  <c r="Q125" i="16"/>
  <c r="M125" i="16" s="1"/>
  <c r="Q165" i="16"/>
  <c r="M165" i="16" s="1"/>
  <c r="Q85" i="16"/>
  <c r="M85" i="16" s="1"/>
  <c r="AJ5" i="16"/>
  <c r="AX5" i="16"/>
  <c r="AT5" i="16" s="1"/>
  <c r="F246" i="16"/>
  <c r="B246" i="16" s="1"/>
  <c r="F206" i="16"/>
  <c r="B206" i="16" s="1"/>
  <c r="F126" i="16"/>
  <c r="B126" i="16" s="1"/>
  <c r="F166" i="16"/>
  <c r="B166" i="16" s="1"/>
  <c r="F86" i="16"/>
  <c r="B86" i="16" s="1"/>
  <c r="Y6" i="16"/>
  <c r="AM6" i="16"/>
  <c r="AI6" i="16" s="1"/>
  <c r="AX246" i="16"/>
  <c r="AT246" i="16" s="1"/>
  <c r="AX206" i="16"/>
  <c r="AT206" i="16" s="1"/>
  <c r="AX126" i="16"/>
  <c r="AT126" i="16" s="1"/>
  <c r="AX166" i="16"/>
  <c r="AT166" i="16" s="1"/>
  <c r="AX86" i="16"/>
  <c r="AT86" i="16" s="1"/>
  <c r="N7" i="16"/>
  <c r="AB7" i="16"/>
  <c r="X7" i="16" s="1"/>
  <c r="AM247" i="16"/>
  <c r="AI247" i="16" s="1"/>
  <c r="AM207" i="16"/>
  <c r="AI207" i="16" s="1"/>
  <c r="AM167" i="16"/>
  <c r="AI167" i="16" s="1"/>
  <c r="AM127" i="16"/>
  <c r="AI127" i="16" s="1"/>
  <c r="AM87" i="16"/>
  <c r="AI87" i="16" s="1"/>
  <c r="C8" i="16"/>
  <c r="Q8" i="16"/>
  <c r="M8" i="16" s="1"/>
  <c r="AB248" i="16"/>
  <c r="X248" i="16" s="1"/>
  <c r="AB208" i="16"/>
  <c r="X208" i="16" s="1"/>
  <c r="AB168" i="16"/>
  <c r="X168" i="16" s="1"/>
  <c r="AB128" i="16"/>
  <c r="X128" i="16" s="1"/>
  <c r="AB88" i="16"/>
  <c r="X88" i="16" s="1"/>
  <c r="AB48" i="16"/>
  <c r="X48" i="16" s="1"/>
  <c r="AU8" i="16"/>
  <c r="F9" i="16"/>
  <c r="B9" i="16" s="1"/>
  <c r="Q249" i="16"/>
  <c r="M249" i="16" s="1"/>
  <c r="Q209" i="16"/>
  <c r="M209" i="16" s="1"/>
  <c r="Q129" i="16"/>
  <c r="M129" i="16" s="1"/>
  <c r="Q169" i="16"/>
  <c r="M169" i="16" s="1"/>
  <c r="Q89" i="16"/>
  <c r="M89" i="16" s="1"/>
  <c r="Q49" i="16"/>
  <c r="M49" i="16" s="1"/>
  <c r="AJ9" i="16"/>
  <c r="AX9" i="16"/>
  <c r="AT9" i="16" s="1"/>
  <c r="F250" i="16"/>
  <c r="B250" i="16" s="1"/>
  <c r="F210" i="16"/>
  <c r="B210" i="16" s="1"/>
  <c r="F130" i="16"/>
  <c r="B130" i="16" s="1"/>
  <c r="F170" i="16"/>
  <c r="B170" i="16" s="1"/>
  <c r="F90" i="16"/>
  <c r="B90" i="16" s="1"/>
  <c r="F50" i="16"/>
  <c r="B50" i="16" s="1"/>
  <c r="Y10" i="16"/>
  <c r="AM10" i="16"/>
  <c r="AI10" i="16" s="1"/>
  <c r="AX210" i="16"/>
  <c r="AT210" i="16" s="1"/>
  <c r="AX250" i="16"/>
  <c r="AT250" i="16" s="1"/>
  <c r="AX170" i="16"/>
  <c r="AT170" i="16" s="1"/>
  <c r="AX130" i="16"/>
  <c r="AT130" i="16" s="1"/>
  <c r="AX90" i="16"/>
  <c r="AT90" i="16" s="1"/>
  <c r="AX50" i="16"/>
  <c r="AT50" i="16" s="1"/>
  <c r="N11" i="16"/>
  <c r="AB11" i="16"/>
  <c r="X11" i="16" s="1"/>
  <c r="AM251" i="16"/>
  <c r="AI251" i="16" s="1"/>
  <c r="AM211" i="16"/>
  <c r="AI211" i="16" s="1"/>
  <c r="AM171" i="16"/>
  <c r="AI171" i="16" s="1"/>
  <c r="AM131" i="16"/>
  <c r="AI131" i="16" s="1"/>
  <c r="AM91" i="16"/>
  <c r="AI91" i="16" s="1"/>
  <c r="AM51" i="16"/>
  <c r="AI51" i="16" s="1"/>
  <c r="C12" i="16"/>
  <c r="Q12" i="16"/>
  <c r="M12" i="16" s="1"/>
  <c r="AB252" i="16"/>
  <c r="X252" i="16" s="1"/>
  <c r="AB212" i="16"/>
  <c r="X212" i="16" s="1"/>
  <c r="AB132" i="16"/>
  <c r="X132" i="16" s="1"/>
  <c r="AB172" i="16"/>
  <c r="X172" i="16" s="1"/>
  <c r="AB92" i="16"/>
  <c r="X92" i="16" s="1"/>
  <c r="AB52" i="16"/>
  <c r="X52" i="16" s="1"/>
  <c r="AU12" i="16"/>
  <c r="F13" i="16"/>
  <c r="B13" i="16" s="1"/>
  <c r="Q213" i="16"/>
  <c r="M213" i="16" s="1"/>
  <c r="Q253" i="16"/>
  <c r="M253" i="16" s="1"/>
  <c r="Q133" i="16"/>
  <c r="M133" i="16" s="1"/>
  <c r="Q173" i="16"/>
  <c r="M173" i="16" s="1"/>
  <c r="Q93" i="16"/>
  <c r="M93" i="16" s="1"/>
  <c r="Q53" i="16"/>
  <c r="M53" i="16" s="1"/>
  <c r="AJ13" i="16"/>
  <c r="AX13" i="16"/>
  <c r="AT13" i="16" s="1"/>
  <c r="F254" i="16"/>
  <c r="B254" i="16" s="1"/>
  <c r="F214" i="16"/>
  <c r="B214" i="16" s="1"/>
  <c r="F174" i="16"/>
  <c r="B174" i="16" s="1"/>
  <c r="F134" i="16"/>
  <c r="B134" i="16" s="1"/>
  <c r="F94" i="16"/>
  <c r="B94" i="16" s="1"/>
  <c r="F54" i="16"/>
  <c r="B54" i="16" s="1"/>
  <c r="Y14" i="16"/>
  <c r="AM14" i="16"/>
  <c r="AI14" i="16" s="1"/>
  <c r="AX254" i="16"/>
  <c r="AT254" i="16" s="1"/>
  <c r="AX214" i="16"/>
  <c r="AT214" i="16" s="1"/>
  <c r="AX174" i="16"/>
  <c r="AT174" i="16" s="1"/>
  <c r="AX134" i="16"/>
  <c r="AT134" i="16" s="1"/>
  <c r="AX94" i="16"/>
  <c r="AT94" i="16" s="1"/>
  <c r="AX54" i="16"/>
  <c r="AT54" i="16" s="1"/>
  <c r="N15" i="16"/>
  <c r="AB15" i="16"/>
  <c r="X15" i="16" s="1"/>
  <c r="AM215" i="16"/>
  <c r="AI215" i="16" s="1"/>
  <c r="AM255" i="16"/>
  <c r="AI255" i="16" s="1"/>
  <c r="AM135" i="16"/>
  <c r="AI135" i="16" s="1"/>
  <c r="AM175" i="16"/>
  <c r="AI175" i="16" s="1"/>
  <c r="AM95" i="16"/>
  <c r="AI95" i="16" s="1"/>
  <c r="AM55" i="16"/>
  <c r="AI55" i="16" s="1"/>
  <c r="C16" i="16"/>
  <c r="Q16" i="16"/>
  <c r="M16" i="16" s="1"/>
  <c r="AB216" i="16"/>
  <c r="X216" i="16" s="1"/>
  <c r="AB256" i="16"/>
  <c r="X256" i="16" s="1"/>
  <c r="AB136" i="16"/>
  <c r="X136" i="16" s="1"/>
  <c r="AB176" i="16"/>
  <c r="X176" i="16" s="1"/>
  <c r="AB56" i="16"/>
  <c r="X56" i="16" s="1"/>
  <c r="AB96" i="16"/>
  <c r="X96" i="16" s="1"/>
  <c r="AU16" i="16"/>
  <c r="F17" i="16"/>
  <c r="B17" i="16" s="1"/>
  <c r="Q217" i="16"/>
  <c r="M217" i="16" s="1"/>
  <c r="Q257" i="16"/>
  <c r="M257" i="16" s="1"/>
  <c r="Q177" i="16"/>
  <c r="M177" i="16" s="1"/>
  <c r="Q137" i="16"/>
  <c r="M137" i="16" s="1"/>
  <c r="Q97" i="16"/>
  <c r="M97" i="16" s="1"/>
  <c r="Q57" i="16"/>
  <c r="M57" i="16" s="1"/>
  <c r="AJ17" i="16"/>
  <c r="AX17" i="16"/>
  <c r="AT17" i="16" s="1"/>
  <c r="F218" i="16"/>
  <c r="B218" i="16" s="1"/>
  <c r="F258" i="16"/>
  <c r="B258" i="16" s="1"/>
  <c r="F178" i="16"/>
  <c r="B178" i="16" s="1"/>
  <c r="F138" i="16"/>
  <c r="B138" i="16" s="1"/>
  <c r="F98" i="16"/>
  <c r="B98" i="16" s="1"/>
  <c r="F58" i="16"/>
  <c r="B58" i="16" s="1"/>
  <c r="Y18" i="16"/>
  <c r="AM18" i="16"/>
  <c r="AI18" i="16" s="1"/>
  <c r="AX218" i="16"/>
  <c r="AT218" i="16" s="1"/>
  <c r="AX258" i="16"/>
  <c r="AT258" i="16" s="1"/>
  <c r="AX98" i="16"/>
  <c r="AT98" i="16" s="1"/>
  <c r="AX178" i="16"/>
  <c r="AT178" i="16" s="1"/>
  <c r="AX58" i="16"/>
  <c r="AT58" i="16" s="1"/>
  <c r="AX138" i="16"/>
  <c r="AT138" i="16" s="1"/>
  <c r="N19" i="16"/>
  <c r="AB19" i="16"/>
  <c r="X19" i="16" s="1"/>
  <c r="AM259" i="16"/>
  <c r="AI259" i="16" s="1"/>
  <c r="AM219" i="16"/>
  <c r="AI219" i="16" s="1"/>
  <c r="AM139" i="16"/>
  <c r="AI139" i="16" s="1"/>
  <c r="AM99" i="16"/>
  <c r="AI99" i="16" s="1"/>
  <c r="AM179" i="16"/>
  <c r="AI179" i="16" s="1"/>
  <c r="AM59" i="16"/>
  <c r="AI59" i="16" s="1"/>
  <c r="C20" i="16"/>
  <c r="Q20" i="16"/>
  <c r="M20" i="16" s="1"/>
  <c r="AB260" i="16"/>
  <c r="X260" i="16" s="1"/>
  <c r="AB220" i="16"/>
  <c r="X220" i="16" s="1"/>
  <c r="AB180" i="16"/>
  <c r="X180" i="16" s="1"/>
  <c r="AB100" i="16"/>
  <c r="X100" i="16" s="1"/>
  <c r="AB60" i="16"/>
  <c r="X60" i="16" s="1"/>
  <c r="AB140" i="16"/>
  <c r="X140" i="16" s="1"/>
  <c r="AU20" i="16"/>
  <c r="F21" i="16"/>
  <c r="B21" i="16" s="1"/>
  <c r="Q221" i="16"/>
  <c r="M221" i="16" s="1"/>
  <c r="Q261" i="16"/>
  <c r="M261" i="16" s="1"/>
  <c r="Q181" i="16"/>
  <c r="M181" i="16" s="1"/>
  <c r="Q141" i="16"/>
  <c r="M141" i="16" s="1"/>
  <c r="Q101" i="16"/>
  <c r="M101" i="16" s="1"/>
  <c r="Q61" i="16"/>
  <c r="M61" i="16" s="1"/>
  <c r="AJ21" i="16"/>
  <c r="AX21" i="16"/>
  <c r="AT21" i="16" s="1"/>
  <c r="F262" i="16"/>
  <c r="B262" i="16" s="1"/>
  <c r="F222" i="16"/>
  <c r="B222" i="16" s="1"/>
  <c r="F102" i="16"/>
  <c r="B102" i="16" s="1"/>
  <c r="F182" i="16"/>
  <c r="B182" i="16" s="1"/>
  <c r="F142" i="16"/>
  <c r="B142" i="16" s="1"/>
  <c r="F62" i="16"/>
  <c r="B62" i="16" s="1"/>
  <c r="Y22" i="16"/>
  <c r="AM22" i="16"/>
  <c r="AI22" i="16" s="1"/>
  <c r="AX262" i="16"/>
  <c r="AT262" i="16" s="1"/>
  <c r="AX222" i="16"/>
  <c r="AT222" i="16" s="1"/>
  <c r="AX142" i="16"/>
  <c r="AT142" i="16" s="1"/>
  <c r="AX102" i="16"/>
  <c r="AT102" i="16" s="1"/>
  <c r="AX182" i="16"/>
  <c r="AT182" i="16" s="1"/>
  <c r="AX62" i="16"/>
  <c r="AT62" i="16" s="1"/>
  <c r="N23" i="16"/>
  <c r="AB23" i="16"/>
  <c r="X23" i="16" s="1"/>
  <c r="AM263" i="16"/>
  <c r="AI263" i="16" s="1"/>
  <c r="AM223" i="16"/>
  <c r="AI223" i="16" s="1"/>
  <c r="AM183" i="16"/>
  <c r="AI183" i="16" s="1"/>
  <c r="AM103" i="16"/>
  <c r="AI103" i="16" s="1"/>
  <c r="AM63" i="16"/>
  <c r="AI63" i="16" s="1"/>
  <c r="AM143" i="16"/>
  <c r="AI143" i="16" s="1"/>
  <c r="C24" i="16"/>
  <c r="Q24" i="16"/>
  <c r="M24" i="16" s="1"/>
  <c r="AB264" i="16"/>
  <c r="X264" i="16" s="1"/>
  <c r="AB224" i="16"/>
  <c r="X224" i="16" s="1"/>
  <c r="AB184" i="16"/>
  <c r="X184" i="16" s="1"/>
  <c r="AB144" i="16"/>
  <c r="X144" i="16" s="1"/>
  <c r="AB104" i="16"/>
  <c r="X104" i="16" s="1"/>
  <c r="AB64" i="16"/>
  <c r="X64" i="16" s="1"/>
  <c r="AU24" i="16"/>
  <c r="F25" i="16"/>
  <c r="B25" i="16" s="1"/>
  <c r="Q225" i="16"/>
  <c r="M225" i="16" s="1"/>
  <c r="Q265" i="16"/>
  <c r="M265" i="16" s="1"/>
  <c r="Q105" i="16"/>
  <c r="M105" i="16" s="1"/>
  <c r="Q185" i="16"/>
  <c r="M185" i="16" s="1"/>
  <c r="Q65" i="16"/>
  <c r="M65" i="16" s="1"/>
  <c r="Q145" i="16"/>
  <c r="M145" i="16" s="1"/>
  <c r="AJ25" i="16"/>
  <c r="AX25" i="16"/>
  <c r="AT25" i="16" s="1"/>
  <c r="F266" i="16"/>
  <c r="B266" i="16" s="1"/>
  <c r="F226" i="16"/>
  <c r="B226" i="16" s="1"/>
  <c r="F146" i="16"/>
  <c r="B146" i="16" s="1"/>
  <c r="F106" i="16"/>
  <c r="B106" i="16" s="1"/>
  <c r="F186" i="16"/>
  <c r="B186" i="16" s="1"/>
  <c r="F66" i="16"/>
  <c r="B66" i="16" s="1"/>
  <c r="Y26" i="16"/>
  <c r="AM26" i="16"/>
  <c r="AI26" i="16" s="1"/>
  <c r="AX266" i="16"/>
  <c r="AT266" i="16" s="1"/>
  <c r="AX226" i="16"/>
  <c r="AT226" i="16" s="1"/>
  <c r="AX186" i="16"/>
  <c r="AT186" i="16" s="1"/>
  <c r="AX106" i="16"/>
  <c r="AT106" i="16" s="1"/>
  <c r="AX146" i="16"/>
  <c r="AT146" i="16" s="1"/>
  <c r="AX66" i="16"/>
  <c r="AT66" i="16" s="1"/>
  <c r="N27" i="16"/>
  <c r="AB27" i="16"/>
  <c r="X27" i="16" s="1"/>
  <c r="AM267" i="16"/>
  <c r="AI267" i="16" s="1"/>
  <c r="AM227" i="16"/>
  <c r="AI227" i="16" s="1"/>
  <c r="AM187" i="16"/>
  <c r="AI187" i="16" s="1"/>
  <c r="AM147" i="16"/>
  <c r="AI147" i="16" s="1"/>
  <c r="AM107" i="16"/>
  <c r="AI107" i="16" s="1"/>
  <c r="AM67" i="16"/>
  <c r="AI67" i="16" s="1"/>
  <c r="C28" i="16"/>
  <c r="Q28" i="16"/>
  <c r="M28" i="16" s="1"/>
  <c r="AB228" i="16"/>
  <c r="X228" i="16" s="1"/>
  <c r="AB268" i="16"/>
  <c r="X268" i="16" s="1"/>
  <c r="AB108" i="16"/>
  <c r="X108" i="16" s="1"/>
  <c r="AB188" i="16"/>
  <c r="X188" i="16" s="1"/>
  <c r="AB148" i="16"/>
  <c r="X148" i="16" s="1"/>
  <c r="AB68" i="16"/>
  <c r="X68" i="16" s="1"/>
  <c r="AU28" i="16"/>
  <c r="F29" i="16"/>
  <c r="B29" i="16" s="1"/>
  <c r="Q269" i="16"/>
  <c r="M269" i="16" s="1"/>
  <c r="Q229" i="16"/>
  <c r="M229" i="16" s="1"/>
  <c r="Q109" i="16"/>
  <c r="M109" i="16" s="1"/>
  <c r="Q189" i="16"/>
  <c r="M189" i="16" s="1"/>
  <c r="Q69" i="16"/>
  <c r="M69" i="16" s="1"/>
  <c r="Q149" i="16"/>
  <c r="M149" i="16" s="1"/>
  <c r="AJ29" i="16"/>
  <c r="AX29" i="16"/>
  <c r="AT29" i="16" s="1"/>
  <c r="F270" i="16"/>
  <c r="B270" i="16" s="1"/>
  <c r="F230" i="16"/>
  <c r="B230" i="16" s="1"/>
  <c r="F190" i="16"/>
  <c r="B190" i="16" s="1"/>
  <c r="F150" i="16"/>
  <c r="B150" i="16" s="1"/>
  <c r="F110" i="16"/>
  <c r="B110" i="16" s="1"/>
  <c r="F70" i="16"/>
  <c r="B70" i="16" s="1"/>
  <c r="Y30" i="16"/>
  <c r="AM30" i="16"/>
  <c r="AI30" i="16" s="1"/>
  <c r="AX230" i="16"/>
  <c r="AT230" i="16" s="1"/>
  <c r="AX270" i="16"/>
  <c r="AT270" i="16" s="1"/>
  <c r="AX150" i="16"/>
  <c r="AT150" i="16" s="1"/>
  <c r="AX110" i="16"/>
  <c r="AT110" i="16" s="1"/>
  <c r="AX190" i="16"/>
  <c r="AT190" i="16" s="1"/>
  <c r="AX70" i="16"/>
  <c r="AT70" i="16" s="1"/>
  <c r="N31" i="16"/>
  <c r="AB31" i="16"/>
  <c r="X31" i="16" s="1"/>
  <c r="AM271" i="16"/>
  <c r="AI271" i="16" s="1"/>
  <c r="AM231" i="16"/>
  <c r="AI231" i="16" s="1"/>
  <c r="AM191" i="16"/>
  <c r="AI191" i="16" s="1"/>
  <c r="AM111" i="16"/>
  <c r="AI111" i="16" s="1"/>
  <c r="AM151" i="16"/>
  <c r="AI151" i="16" s="1"/>
  <c r="AM71" i="16"/>
  <c r="AI71" i="16" s="1"/>
  <c r="C32" i="16"/>
  <c r="Q32" i="16"/>
  <c r="M32" i="16" s="1"/>
  <c r="AB272" i="16"/>
  <c r="X272" i="16" s="1"/>
  <c r="AB232" i="16"/>
  <c r="X232" i="16" s="1"/>
  <c r="AB192" i="16"/>
  <c r="X192" i="16" s="1"/>
  <c r="AB112" i="16"/>
  <c r="X112" i="16" s="1"/>
  <c r="AB152" i="16"/>
  <c r="X152" i="16" s="1"/>
  <c r="AB72" i="16"/>
  <c r="X72" i="16" s="1"/>
  <c r="AU32" i="16"/>
  <c r="F33" i="16"/>
  <c r="B33" i="16" s="1"/>
  <c r="Q273" i="16"/>
  <c r="M273" i="16" s="1"/>
  <c r="Q233" i="16"/>
  <c r="M233" i="16" s="1"/>
  <c r="Q153" i="16"/>
  <c r="M153" i="16" s="1"/>
  <c r="Q113" i="16"/>
  <c r="M113" i="16" s="1"/>
  <c r="Q193" i="16"/>
  <c r="M193" i="16" s="1"/>
  <c r="Q73" i="16"/>
  <c r="M73" i="16" s="1"/>
  <c r="AJ33" i="16"/>
  <c r="AX33" i="16"/>
  <c r="AT33" i="16" s="1"/>
  <c r="F274" i="16"/>
  <c r="B274" i="16" s="1"/>
  <c r="F234" i="16"/>
  <c r="B234" i="16" s="1"/>
  <c r="F194" i="16"/>
  <c r="B194" i="16" s="1"/>
  <c r="F154" i="16"/>
  <c r="B154" i="16" s="1"/>
  <c r="F114" i="16"/>
  <c r="B114" i="16" s="1"/>
  <c r="F74" i="16"/>
  <c r="B74" i="16" s="1"/>
  <c r="Y34" i="16"/>
  <c r="AM34" i="16"/>
  <c r="AI34" i="16" s="1"/>
  <c r="AX274" i="16"/>
  <c r="AT274" i="16" s="1"/>
  <c r="AX234" i="16"/>
  <c r="AT234" i="16" s="1"/>
  <c r="AX114" i="16"/>
  <c r="AT114" i="16" s="1"/>
  <c r="AX154" i="16"/>
  <c r="AT154" i="16" s="1"/>
  <c r="AX74" i="16"/>
  <c r="AT74" i="16" s="1"/>
  <c r="AX194" i="16"/>
  <c r="AT194" i="16" s="1"/>
  <c r="N35" i="16"/>
  <c r="AB35" i="16"/>
  <c r="X35" i="16" s="1"/>
  <c r="AM275" i="16"/>
  <c r="AI275" i="16" s="1"/>
  <c r="AM235" i="16"/>
  <c r="AI235" i="16" s="1"/>
  <c r="AM115" i="16"/>
  <c r="AI115" i="16" s="1"/>
  <c r="AM195" i="16"/>
  <c r="AI195" i="16" s="1"/>
  <c r="AM75" i="16"/>
  <c r="AI75" i="16" s="1"/>
  <c r="AM155" i="16"/>
  <c r="AI155" i="16" s="1"/>
  <c r="C36" i="16"/>
  <c r="Q36" i="16"/>
  <c r="M36" i="16" s="1"/>
  <c r="AB276" i="16"/>
  <c r="X276" i="16" s="1"/>
  <c r="AB236" i="16"/>
  <c r="X236" i="16" s="1"/>
  <c r="AB196" i="16"/>
  <c r="X196" i="16" s="1"/>
  <c r="AB156" i="16"/>
  <c r="X156" i="16" s="1"/>
  <c r="AB116" i="16"/>
  <c r="X116" i="16" s="1"/>
  <c r="AB76" i="16"/>
  <c r="X76" i="16" s="1"/>
  <c r="AU36" i="16"/>
  <c r="F37" i="16"/>
  <c r="B37" i="16" s="1"/>
  <c r="Q277" i="16"/>
  <c r="M277" i="16" s="1"/>
  <c r="Q237" i="16"/>
  <c r="M237" i="16" s="1"/>
  <c r="Q197" i="16"/>
  <c r="M197" i="16" s="1"/>
  <c r="Q157" i="16"/>
  <c r="M157" i="16" s="1"/>
  <c r="Q117" i="16"/>
  <c r="M117" i="16" s="1"/>
  <c r="Q77" i="16"/>
  <c r="M77" i="16" s="1"/>
  <c r="AJ37" i="16"/>
  <c r="AX37" i="16"/>
  <c r="AT37" i="16" s="1"/>
  <c r="F278" i="16"/>
  <c r="B278" i="16" s="1"/>
  <c r="F238" i="16"/>
  <c r="B238" i="16" s="1"/>
  <c r="F198" i="16"/>
  <c r="B198" i="16" s="1"/>
  <c r="F118" i="16"/>
  <c r="B118" i="16" s="1"/>
  <c r="F158" i="16"/>
  <c r="B158" i="16" s="1"/>
  <c r="F78" i="16"/>
  <c r="B78" i="16" s="1"/>
  <c r="Y38" i="16"/>
  <c r="AM38" i="16"/>
  <c r="AI38" i="16" s="1"/>
  <c r="AX278" i="16"/>
  <c r="AT278" i="16" s="1"/>
  <c r="AX198" i="16"/>
  <c r="AT198" i="16" s="1"/>
  <c r="AX238" i="16"/>
  <c r="AT238" i="16" s="1"/>
  <c r="AX118" i="16"/>
  <c r="AT118" i="16" s="1"/>
  <c r="AX78" i="16"/>
  <c r="AT78" i="16" s="1"/>
  <c r="AX158" i="16"/>
  <c r="AT158" i="16" s="1"/>
  <c r="N39" i="16"/>
  <c r="AB39" i="16"/>
  <c r="X39" i="16" s="1"/>
  <c r="AM279" i="16"/>
  <c r="AI279" i="16" s="1"/>
  <c r="AM239" i="16"/>
  <c r="AI239" i="16" s="1"/>
  <c r="AM199" i="16"/>
  <c r="AI199" i="16" s="1"/>
  <c r="AM159" i="16"/>
  <c r="AI159" i="16" s="1"/>
  <c r="AM119" i="16"/>
  <c r="AI119" i="16" s="1"/>
  <c r="AM79" i="16"/>
  <c r="AI79" i="16" s="1"/>
  <c r="C40" i="16"/>
  <c r="Q40" i="16"/>
  <c r="M40" i="16" s="1"/>
  <c r="AB280" i="16"/>
  <c r="X280" i="16" s="1"/>
  <c r="AB240" i="16"/>
  <c r="X240" i="16" s="1"/>
  <c r="AB200" i="16"/>
  <c r="X200" i="16" s="1"/>
  <c r="AB160" i="16"/>
  <c r="X160" i="16" s="1"/>
  <c r="AB120" i="16"/>
  <c r="X120" i="16" s="1"/>
  <c r="AB80" i="16"/>
  <c r="X80" i="16" s="1"/>
  <c r="AU40" i="16"/>
  <c r="F41" i="16"/>
  <c r="B41" i="16" s="1"/>
  <c r="Q281" i="16"/>
  <c r="M281" i="16" s="1"/>
  <c r="Q241" i="16"/>
  <c r="M241" i="16" s="1"/>
  <c r="Q201" i="16"/>
  <c r="M201" i="16" s="1"/>
  <c r="Q121" i="16"/>
  <c r="M121" i="16" s="1"/>
  <c r="Q161" i="16"/>
  <c r="M161" i="16" s="1"/>
  <c r="Q81" i="16"/>
  <c r="M81" i="16" s="1"/>
  <c r="AJ41" i="16"/>
  <c r="AX41" i="16"/>
  <c r="AT41" i="16" s="1"/>
  <c r="F282" i="16"/>
  <c r="B282" i="16" s="1"/>
  <c r="F202" i="16"/>
  <c r="B202" i="16" s="1"/>
  <c r="F242" i="16"/>
  <c r="B242" i="16" s="1"/>
  <c r="F122" i="16"/>
  <c r="B122" i="16" s="1"/>
  <c r="F162" i="16"/>
  <c r="B162" i="16" s="1"/>
  <c r="F82" i="16"/>
  <c r="B82" i="16" s="1"/>
  <c r="Y42" i="16"/>
  <c r="AM42" i="16"/>
  <c r="AI42" i="16" s="1"/>
  <c r="AX282" i="16"/>
  <c r="AT282" i="16" s="1"/>
  <c r="AX202" i="16"/>
  <c r="AT202" i="16" s="1"/>
  <c r="AX242" i="16"/>
  <c r="AT242" i="16" s="1"/>
  <c r="AX162" i="16"/>
  <c r="AT162" i="16" s="1"/>
  <c r="AX122" i="16"/>
  <c r="AT122" i="16" s="1"/>
  <c r="AX82" i="16"/>
  <c r="AT82" i="16" s="1"/>
  <c r="N43" i="16"/>
  <c r="AB43" i="16"/>
  <c r="X43" i="16" s="1"/>
  <c r="AM283" i="16"/>
  <c r="AI283" i="16" s="1"/>
  <c r="AM243" i="16"/>
  <c r="AI243" i="16" s="1"/>
  <c r="AM203" i="16"/>
  <c r="AI203" i="16" s="1"/>
  <c r="AM163" i="16"/>
  <c r="AI163" i="16" s="1"/>
  <c r="AM123" i="16"/>
  <c r="AI123" i="16" s="1"/>
  <c r="AM83" i="16"/>
  <c r="AI83" i="16" s="1"/>
  <c r="C44" i="16"/>
  <c r="Q44" i="16"/>
  <c r="M44" i="16" s="1"/>
  <c r="AB284" i="16"/>
  <c r="X284" i="16" s="1"/>
  <c r="AB244" i="16"/>
  <c r="X244" i="16" s="1"/>
  <c r="AB204" i="16"/>
  <c r="X204" i="16" s="1"/>
  <c r="AB124" i="16"/>
  <c r="X124" i="16" s="1"/>
  <c r="AB164" i="16"/>
  <c r="X164" i="16" s="1"/>
  <c r="AB84" i="16"/>
  <c r="X84" i="16" s="1"/>
  <c r="AU44" i="16"/>
  <c r="F45" i="16"/>
  <c r="B45" i="16" s="1"/>
  <c r="AB45" i="16"/>
  <c r="X45" i="16" s="1"/>
  <c r="AX45" i="16"/>
  <c r="AT45" i="16" s="1"/>
  <c r="AL47" i="16"/>
  <c r="AW47" i="16"/>
  <c r="AW49" i="16"/>
  <c r="AW51" i="16"/>
  <c r="AW53" i="16"/>
  <c r="AW55" i="16"/>
  <c r="AW57" i="16"/>
  <c r="AW59" i="16"/>
  <c r="AW61" i="16"/>
  <c r="AW63" i="16"/>
  <c r="AW65" i="16"/>
  <c r="AW67" i="16"/>
  <c r="AW69" i="16"/>
  <c r="AW71" i="16"/>
  <c r="AW73" i="16"/>
  <c r="AW75" i="16"/>
  <c r="AW77" i="16"/>
  <c r="AW79" i="16"/>
  <c r="AW81" i="16"/>
  <c r="AW83" i="16"/>
  <c r="E124" i="16"/>
  <c r="E122" i="16"/>
  <c r="E120" i="16"/>
  <c r="E118" i="16"/>
  <c r="E116" i="16"/>
  <c r="E114" i="16"/>
  <c r="E112" i="16"/>
  <c r="E110" i="16"/>
  <c r="E108" i="16"/>
  <c r="E106" i="16"/>
  <c r="E104" i="16"/>
  <c r="E102" i="16"/>
  <c r="AA124" i="16"/>
  <c r="AA122" i="16"/>
  <c r="AA120" i="16"/>
  <c r="AA118" i="16"/>
  <c r="AA116" i="16"/>
  <c r="AA114" i="16"/>
  <c r="AA112" i="16"/>
  <c r="AA110" i="16"/>
  <c r="AA108" i="16"/>
  <c r="AA106" i="16"/>
  <c r="AA104" i="16"/>
  <c r="AA102" i="16"/>
  <c r="AA100" i="16"/>
  <c r="AW124" i="16"/>
  <c r="AW122" i="16"/>
  <c r="AW120" i="16"/>
  <c r="AW118" i="16"/>
  <c r="AW116" i="16"/>
  <c r="AW114" i="16"/>
  <c r="AW112" i="16"/>
  <c r="AW110" i="16"/>
  <c r="AW108" i="16"/>
  <c r="AW106" i="16"/>
  <c r="AW104" i="16"/>
  <c r="AW102" i="16"/>
  <c r="AW100" i="16"/>
  <c r="E87" i="16"/>
  <c r="AA87" i="16"/>
  <c r="AW87" i="16"/>
  <c r="P88" i="16"/>
  <c r="AL88" i="16"/>
  <c r="E89" i="16"/>
  <c r="AA89" i="16"/>
  <c r="AW89" i="16"/>
  <c r="P90" i="16"/>
  <c r="AL90" i="16"/>
  <c r="E91" i="16"/>
  <c r="AA91" i="16"/>
  <c r="AW91" i="16"/>
  <c r="P92" i="16"/>
  <c r="AL92" i="16"/>
  <c r="E93" i="16"/>
  <c r="AA93" i="16"/>
  <c r="AW93" i="16"/>
  <c r="P94" i="16"/>
  <c r="AL94" i="16"/>
  <c r="E95" i="16"/>
  <c r="AA95" i="16"/>
  <c r="AA96" i="16"/>
  <c r="AA99" i="16"/>
  <c r="E100" i="16"/>
  <c r="AW103" i="16"/>
  <c r="E107" i="16"/>
  <c r="P110" i="16"/>
  <c r="AA113" i="16"/>
  <c r="AL116" i="16"/>
  <c r="AW119" i="16"/>
  <c r="E123" i="16"/>
  <c r="E135" i="16"/>
  <c r="E97" i="16"/>
  <c r="P98" i="16"/>
  <c r="AW98" i="16"/>
  <c r="AW101" i="16"/>
  <c r="E105" i="16"/>
  <c r="P108" i="16"/>
  <c r="AA111" i="16"/>
  <c r="AL114" i="16"/>
  <c r="AW117" i="16"/>
  <c r="E121" i="16"/>
  <c r="P124" i="16"/>
  <c r="AA131" i="16"/>
  <c r="E96" i="16"/>
  <c r="AL97" i="16"/>
  <c r="P100" i="16"/>
  <c r="E101" i="16"/>
  <c r="E103" i="16"/>
  <c r="P106" i="16"/>
  <c r="AA109" i="16"/>
  <c r="AL112" i="16"/>
  <c r="AW115" i="16"/>
  <c r="E119" i="16"/>
  <c r="P122" i="16"/>
  <c r="E137" i="16"/>
  <c r="AL96" i="16"/>
  <c r="E99" i="16"/>
  <c r="AL99" i="16"/>
  <c r="P104" i="16"/>
  <c r="AA107" i="16"/>
  <c r="AW113" i="16"/>
  <c r="E117" i="16"/>
  <c r="AA123" i="16"/>
  <c r="AA164" i="16"/>
  <c r="AA162" i="16"/>
  <c r="AA160" i="16"/>
  <c r="AA158" i="16"/>
  <c r="AA156" i="16"/>
  <c r="AA154" i="16"/>
  <c r="AA152" i="16"/>
  <c r="AA150" i="16"/>
  <c r="AA148" i="16"/>
  <c r="AA146" i="16"/>
  <c r="AA144" i="16"/>
  <c r="AA142" i="16"/>
  <c r="AA140" i="16"/>
  <c r="AA138" i="16"/>
  <c r="AA163" i="16"/>
  <c r="AA161" i="16"/>
  <c r="AA159" i="16"/>
  <c r="AA157" i="16"/>
  <c r="AA155" i="16"/>
  <c r="AA153" i="16"/>
  <c r="AA151" i="16"/>
  <c r="AA149" i="16"/>
  <c r="AA147" i="16"/>
  <c r="AA145" i="16"/>
  <c r="AA143" i="16"/>
  <c r="AA141" i="16"/>
  <c r="AA139" i="16"/>
  <c r="AA136" i="16"/>
  <c r="AA134" i="16"/>
  <c r="AA132" i="16"/>
  <c r="AA130" i="16"/>
  <c r="AA128" i="16"/>
  <c r="AA126" i="16"/>
  <c r="AA127" i="16"/>
  <c r="AW48" i="16"/>
  <c r="AW50" i="16"/>
  <c r="AW52" i="16"/>
  <c r="AW54" i="16"/>
  <c r="AW56" i="16"/>
  <c r="AW58" i="16"/>
  <c r="AW60" i="16"/>
  <c r="AW62" i="16"/>
  <c r="AW64" i="16"/>
  <c r="AW66" i="16"/>
  <c r="AW68" i="16"/>
  <c r="AW70" i="16"/>
  <c r="AW72" i="16"/>
  <c r="AW74" i="16"/>
  <c r="AW76" i="16"/>
  <c r="AW78" i="16"/>
  <c r="AW80" i="16"/>
  <c r="AW82" i="16"/>
  <c r="P123" i="16"/>
  <c r="P121" i="16"/>
  <c r="P119" i="16"/>
  <c r="P117" i="16"/>
  <c r="P115" i="16"/>
  <c r="P113" i="16"/>
  <c r="P111" i="16"/>
  <c r="P109" i="16"/>
  <c r="P107" i="16"/>
  <c r="P105" i="16"/>
  <c r="P103" i="16"/>
  <c r="P101" i="16"/>
  <c r="AL123" i="16"/>
  <c r="AL121" i="16"/>
  <c r="AL119" i="16"/>
  <c r="AL117" i="16"/>
  <c r="AL115" i="16"/>
  <c r="AL113" i="16"/>
  <c r="AL111" i="16"/>
  <c r="AL109" i="16"/>
  <c r="AL107" i="16"/>
  <c r="AL105" i="16"/>
  <c r="AL103" i="16"/>
  <c r="AL101" i="16"/>
  <c r="E86" i="16"/>
  <c r="AA86" i="16"/>
  <c r="AW86" i="16"/>
  <c r="P87" i="16"/>
  <c r="AL87" i="16"/>
  <c r="E88" i="16"/>
  <c r="AA88" i="16"/>
  <c r="AW88" i="16"/>
  <c r="P89" i="16"/>
  <c r="AL89" i="16"/>
  <c r="E90" i="16"/>
  <c r="AA90" i="16"/>
  <c r="AW90" i="16"/>
  <c r="P91" i="16"/>
  <c r="AL91" i="16"/>
  <c r="E92" i="16"/>
  <c r="AA92" i="16"/>
  <c r="AW92" i="16"/>
  <c r="P93" i="16"/>
  <c r="AL93" i="16"/>
  <c r="E94" i="16"/>
  <c r="AA94" i="16"/>
  <c r="AW94" i="16"/>
  <c r="P95" i="16"/>
  <c r="AL95" i="16"/>
  <c r="P97" i="16"/>
  <c r="AW97" i="16"/>
  <c r="AA98" i="16"/>
  <c r="P102" i="16"/>
  <c r="AA105" i="16"/>
  <c r="AL108" i="16"/>
  <c r="AW111" i="16"/>
  <c r="E115" i="16"/>
  <c r="P118" i="16"/>
  <c r="AA121" i="16"/>
  <c r="AL124" i="16"/>
  <c r="AW131" i="16"/>
  <c r="AA137" i="16"/>
  <c r="P96" i="16"/>
  <c r="AW99" i="16"/>
  <c r="AA103" i="16"/>
  <c r="AL106" i="16"/>
  <c r="AW109" i="16"/>
  <c r="E113" i="16"/>
  <c r="P116" i="16"/>
  <c r="AA119" i="16"/>
  <c r="AL122" i="16"/>
  <c r="E133" i="16"/>
  <c r="AW96" i="16"/>
  <c r="AL98" i="16"/>
  <c r="P99" i="16"/>
  <c r="AL100" i="16"/>
  <c r="AA101" i="16"/>
  <c r="AL104" i="16"/>
  <c r="AW107" i="16"/>
  <c r="E111" i="16"/>
  <c r="P114" i="16"/>
  <c r="AA117" i="16"/>
  <c r="AL120" i="16"/>
  <c r="AW123" i="16"/>
  <c r="AW95" i="16"/>
  <c r="AA97" i="16"/>
  <c r="E98" i="16"/>
  <c r="AL102" i="16"/>
  <c r="AW105" i="16"/>
  <c r="E109" i="16"/>
  <c r="P112" i="16"/>
  <c r="AA115" i="16"/>
  <c r="AL118" i="16"/>
  <c r="AW121" i="16"/>
  <c r="E164" i="16"/>
  <c r="E162" i="16"/>
  <c r="E160" i="16"/>
  <c r="E158" i="16"/>
  <c r="E156" i="16"/>
  <c r="E154" i="16"/>
  <c r="E152" i="16"/>
  <c r="E150" i="16"/>
  <c r="E148" i="16"/>
  <c r="E146" i="16"/>
  <c r="E144" i="16"/>
  <c r="E142" i="16"/>
  <c r="E140" i="16"/>
  <c r="E163" i="16"/>
  <c r="E161" i="16"/>
  <c r="E159" i="16"/>
  <c r="E157" i="16"/>
  <c r="E155" i="16"/>
  <c r="E153" i="16"/>
  <c r="E151" i="16"/>
  <c r="E149" i="16"/>
  <c r="E147" i="16"/>
  <c r="E145" i="16"/>
  <c r="E143" i="16"/>
  <c r="E141" i="16"/>
  <c r="E139" i="16"/>
  <c r="E138" i="16"/>
  <c r="E136" i="16"/>
  <c r="E134" i="16"/>
  <c r="E132" i="16"/>
  <c r="E130" i="16"/>
  <c r="E128" i="16"/>
  <c r="E126" i="16"/>
  <c r="AW164" i="16"/>
  <c r="AW162" i="16"/>
  <c r="AW160" i="16"/>
  <c r="AW158" i="16"/>
  <c r="AW156" i="16"/>
  <c r="AW154" i="16"/>
  <c r="AW152" i="16"/>
  <c r="AW150" i="16"/>
  <c r="AW148" i="16"/>
  <c r="AW146" i="16"/>
  <c r="AW144" i="16"/>
  <c r="AW142" i="16"/>
  <c r="AW140" i="16"/>
  <c r="AW138" i="16"/>
  <c r="AW163" i="16"/>
  <c r="AW161" i="16"/>
  <c r="AW159" i="16"/>
  <c r="AW157" i="16"/>
  <c r="AW155" i="16"/>
  <c r="AW153" i="16"/>
  <c r="AW151" i="16"/>
  <c r="AW149" i="16"/>
  <c r="AW147" i="16"/>
  <c r="AW145" i="16"/>
  <c r="AW143" i="16"/>
  <c r="AW141" i="16"/>
  <c r="AW139" i="16"/>
  <c r="AW137" i="16"/>
  <c r="AW136" i="16"/>
  <c r="AW134" i="16"/>
  <c r="AW132" i="16"/>
  <c r="AW130" i="16"/>
  <c r="AW128" i="16"/>
  <c r="AW126" i="16"/>
  <c r="E129" i="16"/>
  <c r="P209" i="16"/>
  <c r="P163" i="16"/>
  <c r="P161" i="16"/>
  <c r="P159" i="16"/>
  <c r="P157" i="16"/>
  <c r="P155" i="16"/>
  <c r="P153" i="16"/>
  <c r="P151" i="16"/>
  <c r="P149" i="16"/>
  <c r="P147" i="16"/>
  <c r="P145" i="16"/>
  <c r="P143" i="16"/>
  <c r="P141" i="16"/>
  <c r="P139" i="16"/>
  <c r="P164" i="16"/>
  <c r="P162" i="16"/>
  <c r="P160" i="16"/>
  <c r="P158" i="16"/>
  <c r="P156" i="16"/>
  <c r="P154" i="16"/>
  <c r="P152" i="16"/>
  <c r="P150" i="16"/>
  <c r="P148" i="16"/>
  <c r="P146" i="16"/>
  <c r="P144" i="16"/>
  <c r="P142" i="16"/>
  <c r="P140" i="16"/>
  <c r="P138" i="16"/>
  <c r="AL163" i="16"/>
  <c r="AL161" i="16"/>
  <c r="AL159" i="16"/>
  <c r="AL157" i="16"/>
  <c r="AL155" i="16"/>
  <c r="AL153" i="16"/>
  <c r="AL151" i="16"/>
  <c r="AL149" i="16"/>
  <c r="AL147" i="16"/>
  <c r="AL145" i="16"/>
  <c r="AL143" i="16"/>
  <c r="AL141" i="16"/>
  <c r="AL139" i="16"/>
  <c r="AL164" i="16"/>
  <c r="AL162" i="16"/>
  <c r="AL160" i="16"/>
  <c r="AL158" i="16"/>
  <c r="AL156" i="16"/>
  <c r="AL154" i="16"/>
  <c r="AL152" i="16"/>
  <c r="AL150" i="16"/>
  <c r="AL148" i="16"/>
  <c r="AL146" i="16"/>
  <c r="AL144" i="16"/>
  <c r="AL142" i="16"/>
  <c r="AL140" i="16"/>
  <c r="AL138" i="16"/>
  <c r="P127" i="16"/>
  <c r="AL127" i="16"/>
  <c r="P129" i="16"/>
  <c r="AL129" i="16"/>
  <c r="P131" i="16"/>
  <c r="AL131" i="16"/>
  <c r="P133" i="16"/>
  <c r="AL133" i="16"/>
  <c r="P135" i="16"/>
  <c r="AL135" i="16"/>
  <c r="P137" i="16"/>
  <c r="AL137" i="16"/>
  <c r="P244" i="16"/>
  <c r="P242" i="16"/>
  <c r="P240" i="16"/>
  <c r="P238" i="16"/>
  <c r="P236" i="16"/>
  <c r="P234" i="16"/>
  <c r="P232" i="16"/>
  <c r="P230" i="16"/>
  <c r="P228" i="16"/>
  <c r="P226" i="16"/>
  <c r="P224" i="16"/>
  <c r="P222" i="16"/>
  <c r="P233" i="16"/>
  <c r="P220" i="16"/>
  <c r="P218" i="16"/>
  <c r="P216" i="16"/>
  <c r="P229" i="16"/>
  <c r="P243" i="16"/>
  <c r="P227" i="16"/>
  <c r="P241" i="16"/>
  <c r="P225" i="16"/>
  <c r="P221" i="16"/>
  <c r="P219" i="16"/>
  <c r="P217" i="16"/>
  <c r="P215" i="16"/>
  <c r="P213" i="16"/>
  <c r="P211" i="16"/>
  <c r="P239" i="16"/>
  <c r="P223" i="16"/>
  <c r="P231" i="16"/>
  <c r="P237" i="16"/>
  <c r="P210" i="16"/>
  <c r="P214" i="16"/>
  <c r="P208" i="16"/>
  <c r="P235" i="16"/>
  <c r="P207" i="16"/>
  <c r="P283" i="16"/>
  <c r="P281" i="16"/>
  <c r="P279" i="16"/>
  <c r="P277" i="16"/>
  <c r="P275" i="16"/>
  <c r="P273" i="16"/>
  <c r="P271" i="16"/>
  <c r="P269" i="16"/>
  <c r="P267" i="16"/>
  <c r="P265" i="16"/>
  <c r="P263" i="16"/>
  <c r="P261" i="16"/>
  <c r="P259" i="16"/>
  <c r="P257" i="16"/>
  <c r="P255" i="16"/>
  <c r="P253" i="16"/>
  <c r="P251" i="16"/>
  <c r="P249" i="16"/>
  <c r="P274" i="16"/>
  <c r="P272" i="16"/>
  <c r="P270" i="16"/>
  <c r="P268" i="16"/>
  <c r="P266" i="16"/>
  <c r="P264" i="16"/>
  <c r="P262" i="16"/>
  <c r="P260" i="16"/>
  <c r="P258" i="16"/>
  <c r="P256" i="16"/>
  <c r="P254" i="16"/>
  <c r="P252" i="16"/>
  <c r="P250" i="16"/>
  <c r="P248" i="16"/>
  <c r="P246" i="16"/>
  <c r="P284" i="16"/>
  <c r="P280" i="16"/>
  <c r="P276" i="16"/>
  <c r="P247" i="16"/>
  <c r="P282" i="16"/>
  <c r="P278" i="16"/>
  <c r="AA243" i="16"/>
  <c r="AA241" i="16"/>
  <c r="AA239" i="16"/>
  <c r="AA237" i="16"/>
  <c r="AA235" i="16"/>
  <c r="AA233" i="16"/>
  <c r="AA231" i="16"/>
  <c r="AA229" i="16"/>
  <c r="AA227" i="16"/>
  <c r="AA225" i="16"/>
  <c r="AA223" i="16"/>
  <c r="AA236" i="16"/>
  <c r="AA221" i="16"/>
  <c r="AA219" i="16"/>
  <c r="AA217" i="16"/>
  <c r="AA232" i="16"/>
  <c r="AA230" i="16"/>
  <c r="AA244" i="16"/>
  <c r="AA228" i="16"/>
  <c r="AA220" i="16"/>
  <c r="AA218" i="16"/>
  <c r="AA216" i="16"/>
  <c r="AA214" i="16"/>
  <c r="AA212" i="16"/>
  <c r="AA210" i="16"/>
  <c r="AA242" i="16"/>
  <c r="AA226" i="16"/>
  <c r="AA213" i="16"/>
  <c r="AA238" i="16"/>
  <c r="AA224" i="16"/>
  <c r="AA240" i="16"/>
  <c r="AA222" i="16"/>
  <c r="AA207" i="16"/>
  <c r="AA206" i="16"/>
  <c r="AA211" i="16"/>
  <c r="P212" i="16"/>
  <c r="AA190" i="16"/>
  <c r="P191" i="16"/>
  <c r="E192" i="16"/>
  <c r="AW192" i="16"/>
  <c r="AL193" i="16"/>
  <c r="AA194" i="16"/>
  <c r="P195" i="16"/>
  <c r="E196" i="16"/>
  <c r="AW196" i="16"/>
  <c r="AL197" i="16"/>
  <c r="AA198" i="16"/>
  <c r="P199" i="16"/>
  <c r="E200" i="16"/>
  <c r="AW200" i="16"/>
  <c r="AL201" i="16"/>
  <c r="AA202" i="16"/>
  <c r="P203" i="16"/>
  <c r="E204" i="16"/>
  <c r="AW204" i="16"/>
  <c r="AL244" i="16"/>
  <c r="AL242" i="16"/>
  <c r="AL240" i="16"/>
  <c r="AL238" i="16"/>
  <c r="AL236" i="16"/>
  <c r="AL234" i="16"/>
  <c r="AL232" i="16"/>
  <c r="AL230" i="16"/>
  <c r="AL228" i="16"/>
  <c r="AL226" i="16"/>
  <c r="AL224" i="16"/>
  <c r="AL222" i="16"/>
  <c r="AL239" i="16"/>
  <c r="AL223" i="16"/>
  <c r="AL220" i="16"/>
  <c r="AL218" i="16"/>
  <c r="AL216" i="16"/>
  <c r="AL235" i="16"/>
  <c r="AL233" i="16"/>
  <c r="AL231" i="16"/>
  <c r="AL221" i="16"/>
  <c r="AL219" i="16"/>
  <c r="AL217" i="16"/>
  <c r="AL215" i="16"/>
  <c r="AL213" i="16"/>
  <c r="AL211" i="16"/>
  <c r="AL209" i="16"/>
  <c r="AL229" i="16"/>
  <c r="AL243" i="16"/>
  <c r="AL227" i="16"/>
  <c r="AL241" i="16"/>
  <c r="AL212" i="16"/>
  <c r="E208" i="16"/>
  <c r="AW208" i="16"/>
  <c r="AL210" i="16"/>
  <c r="AW213" i="16"/>
  <c r="P166" i="16"/>
  <c r="AL166" i="16"/>
  <c r="E167" i="16"/>
  <c r="AA167" i="16"/>
  <c r="AW167" i="16"/>
  <c r="P168" i="16"/>
  <c r="AL168" i="16"/>
  <c r="E169" i="16"/>
  <c r="AA169" i="16"/>
  <c r="AW169" i="16"/>
  <c r="P170" i="16"/>
  <c r="AL170" i="16"/>
  <c r="E171" i="16"/>
  <c r="AA171" i="16"/>
  <c r="AW171" i="16"/>
  <c r="P172" i="16"/>
  <c r="AL172" i="16"/>
  <c r="E173" i="16"/>
  <c r="AA173" i="16"/>
  <c r="AW173" i="16"/>
  <c r="P174" i="16"/>
  <c r="AL174" i="16"/>
  <c r="E175" i="16"/>
  <c r="AA175" i="16"/>
  <c r="AW175" i="16"/>
  <c r="P176" i="16"/>
  <c r="AL176" i="16"/>
  <c r="E177" i="16"/>
  <c r="AA177" i="16"/>
  <c r="AW177" i="16"/>
  <c r="P178" i="16"/>
  <c r="AL178" i="16"/>
  <c r="E179" i="16"/>
  <c r="AA179" i="16"/>
  <c r="AW179" i="16"/>
  <c r="P180" i="16"/>
  <c r="AL180" i="16"/>
  <c r="E181" i="16"/>
  <c r="AA181" i="16"/>
  <c r="AW181" i="16"/>
  <c r="P182" i="16"/>
  <c r="AL182" i="16"/>
  <c r="E183" i="16"/>
  <c r="AA183" i="16"/>
  <c r="AW183" i="16"/>
  <c r="P184" i="16"/>
  <c r="AL184" i="16"/>
  <c r="E185" i="16"/>
  <c r="AA185" i="16"/>
  <c r="AW185" i="16"/>
  <c r="P186" i="16"/>
  <c r="AL186" i="16"/>
  <c r="E187" i="16"/>
  <c r="AA187" i="16"/>
  <c r="AW187" i="16"/>
  <c r="P188" i="16"/>
  <c r="AL188" i="16"/>
  <c r="E189" i="16"/>
  <c r="AA189" i="16"/>
  <c r="AW189" i="16"/>
  <c r="AL225" i="16"/>
  <c r="AL190" i="16"/>
  <c r="AA191" i="16"/>
  <c r="P192" i="16"/>
  <c r="E193" i="16"/>
  <c r="AW193" i="16"/>
  <c r="AL194" i="16"/>
  <c r="AA195" i="16"/>
  <c r="P196" i="16"/>
  <c r="E197" i="16"/>
  <c r="AW197" i="16"/>
  <c r="AL198" i="16"/>
  <c r="AA199" i="16"/>
  <c r="P200" i="16"/>
  <c r="E201" i="16"/>
  <c r="AW201" i="16"/>
  <c r="AL202" i="16"/>
  <c r="AA203" i="16"/>
  <c r="P204" i="16"/>
  <c r="E243" i="16"/>
  <c r="E241" i="16"/>
  <c r="E239" i="16"/>
  <c r="E237" i="16"/>
  <c r="E235" i="16"/>
  <c r="E233" i="16"/>
  <c r="E231" i="16"/>
  <c r="E229" i="16"/>
  <c r="E227" i="16"/>
  <c r="E225" i="16"/>
  <c r="E223" i="16"/>
  <c r="E230" i="16"/>
  <c r="E221" i="16"/>
  <c r="E219" i="16"/>
  <c r="E217" i="16"/>
  <c r="E242" i="16"/>
  <c r="E226" i="16"/>
  <c r="E240" i="16"/>
  <c r="E224" i="16"/>
  <c r="E238" i="16"/>
  <c r="E222" i="16"/>
  <c r="E220" i="16"/>
  <c r="E218" i="16"/>
  <c r="E216" i="16"/>
  <c r="E214" i="16"/>
  <c r="E212" i="16"/>
  <c r="E210" i="16"/>
  <c r="E236" i="16"/>
  <c r="E215" i="16"/>
  <c r="E244" i="16"/>
  <c r="E228" i="16"/>
  <c r="E211" i="16"/>
  <c r="AW243" i="16"/>
  <c r="AW241" i="16"/>
  <c r="AW239" i="16"/>
  <c r="AW237" i="16"/>
  <c r="AW235" i="16"/>
  <c r="AW233" i="16"/>
  <c r="AW231" i="16"/>
  <c r="AW229" i="16"/>
  <c r="AW227" i="16"/>
  <c r="AW225" i="16"/>
  <c r="AW223" i="16"/>
  <c r="AW242" i="16"/>
  <c r="AW226" i="16"/>
  <c r="AW221" i="16"/>
  <c r="AW219" i="16"/>
  <c r="AW217" i="16"/>
  <c r="AW238" i="16"/>
  <c r="AW222" i="16"/>
  <c r="AW236" i="16"/>
  <c r="AW234" i="16"/>
  <c r="AW220" i="16"/>
  <c r="AW218" i="16"/>
  <c r="AW216" i="16"/>
  <c r="AW214" i="16"/>
  <c r="AW212" i="16"/>
  <c r="AW210" i="16"/>
  <c r="AW232" i="16"/>
  <c r="AW240" i="16"/>
  <c r="AW228" i="16"/>
  <c r="AW211" i="16"/>
  <c r="AW224" i="16"/>
  <c r="AW215" i="16"/>
  <c r="AL206" i="16"/>
  <c r="E209" i="16"/>
  <c r="E213" i="16"/>
  <c r="E166" i="16"/>
  <c r="AA166" i="16"/>
  <c r="AW166" i="16"/>
  <c r="P167" i="16"/>
  <c r="AL167" i="16"/>
  <c r="E168" i="16"/>
  <c r="AA168" i="16"/>
  <c r="AW168" i="16"/>
  <c r="P169" i="16"/>
  <c r="AL169" i="16"/>
  <c r="E170" i="16"/>
  <c r="AA170" i="16"/>
  <c r="AW170" i="16"/>
  <c r="P171" i="16"/>
  <c r="AL171" i="16"/>
  <c r="E172" i="16"/>
  <c r="AA172" i="16"/>
  <c r="AW172" i="16"/>
  <c r="P173" i="16"/>
  <c r="AL173" i="16"/>
  <c r="E174" i="16"/>
  <c r="AA174" i="16"/>
  <c r="AW174" i="16"/>
  <c r="P175" i="16"/>
  <c r="AL175" i="16"/>
  <c r="E176" i="16"/>
  <c r="AA176" i="16"/>
  <c r="AW176" i="16"/>
  <c r="P177" i="16"/>
  <c r="AL177" i="16"/>
  <c r="E178" i="16"/>
  <c r="AA178" i="16"/>
  <c r="AW178" i="16"/>
  <c r="P179" i="16"/>
  <c r="AL179" i="16"/>
  <c r="E180" i="16"/>
  <c r="AA180" i="16"/>
  <c r="AW180" i="16"/>
  <c r="P181" i="16"/>
  <c r="AL181" i="16"/>
  <c r="E182" i="16"/>
  <c r="AA182" i="16"/>
  <c r="AW182" i="16"/>
  <c r="P183" i="16"/>
  <c r="AL183" i="16"/>
  <c r="E184" i="16"/>
  <c r="AA184" i="16"/>
  <c r="AW184" i="16"/>
  <c r="P185" i="16"/>
  <c r="AL185" i="16"/>
  <c r="E186" i="16"/>
  <c r="AA186" i="16"/>
  <c r="AW186" i="16"/>
  <c r="P187" i="16"/>
  <c r="AL187" i="16"/>
  <c r="E234" i="16"/>
  <c r="AL237" i="16"/>
  <c r="AL283" i="16"/>
  <c r="AL281" i="16"/>
  <c r="AL279" i="16"/>
  <c r="AL277" i="16"/>
  <c r="AL275" i="16"/>
  <c r="AL273" i="16"/>
  <c r="AL271" i="16"/>
  <c r="AL269" i="16"/>
  <c r="AL267" i="16"/>
  <c r="AL265" i="16"/>
  <c r="AL263" i="16"/>
  <c r="AL261" i="16"/>
  <c r="AL259" i="16"/>
  <c r="AL257" i="16"/>
  <c r="AL255" i="16"/>
  <c r="AL253" i="16"/>
  <c r="AL251" i="16"/>
  <c r="AL249" i="16"/>
  <c r="AL247" i="16"/>
  <c r="AL270" i="16"/>
  <c r="AL268" i="16"/>
  <c r="AL266" i="16"/>
  <c r="AL264" i="16"/>
  <c r="AL262" i="16"/>
  <c r="AL260" i="16"/>
  <c r="AL258" i="16"/>
  <c r="AL256" i="16"/>
  <c r="AL254" i="16"/>
  <c r="AL252" i="16"/>
  <c r="AL250" i="16"/>
  <c r="AL248" i="16"/>
  <c r="AL246" i="16"/>
  <c r="AL272" i="16"/>
  <c r="AL282" i="16"/>
  <c r="AL278" i="16"/>
  <c r="AL274" i="16"/>
  <c r="AL276" i="16"/>
  <c r="E273" i="16"/>
  <c r="AA275" i="16"/>
  <c r="E277" i="16"/>
  <c r="AW277" i="16"/>
  <c r="AA279" i="16"/>
  <c r="E284" i="16"/>
  <c r="E282" i="16"/>
  <c r="E280" i="16"/>
  <c r="E278" i="16"/>
  <c r="E276" i="16"/>
  <c r="E274" i="16"/>
  <c r="AA284" i="16"/>
  <c r="AA282" i="16"/>
  <c r="AA280" i="16"/>
  <c r="AA278" i="16"/>
  <c r="AA276" i="16"/>
  <c r="AA274" i="16"/>
  <c r="AA272" i="16"/>
  <c r="AW284" i="16"/>
  <c r="AW282" i="16"/>
  <c r="AW280" i="16"/>
  <c r="AW278" i="16"/>
  <c r="AW276" i="16"/>
  <c r="AW274" i="16"/>
  <c r="AW272" i="16"/>
  <c r="E247" i="16"/>
  <c r="AA247" i="16"/>
  <c r="AW247" i="16"/>
  <c r="E249" i="16"/>
  <c r="AA249" i="16"/>
  <c r="AW249" i="16"/>
  <c r="E251" i="16"/>
  <c r="AA251" i="16"/>
  <c r="AW251" i="16"/>
  <c r="E253" i="16"/>
  <c r="AA253" i="16"/>
  <c r="AW253" i="16"/>
  <c r="E255" i="16"/>
  <c r="AA255" i="16"/>
  <c r="AW255" i="16"/>
  <c r="E257" i="16"/>
  <c r="AA257" i="16"/>
  <c r="AW257" i="16"/>
  <c r="E259" i="16"/>
  <c r="AA259" i="16"/>
  <c r="AW259" i="16"/>
  <c r="E261" i="16"/>
  <c r="AA261" i="16"/>
  <c r="AW261" i="16"/>
  <c r="E263" i="16"/>
  <c r="AA263" i="16"/>
  <c r="AW263" i="16"/>
  <c r="E265" i="16"/>
  <c r="AA265" i="16"/>
  <c r="AW265" i="16"/>
  <c r="E267" i="16"/>
  <c r="AA267" i="16"/>
  <c r="AW267" i="16"/>
  <c r="E269" i="16"/>
  <c r="AA269" i="16"/>
  <c r="AW269" i="16"/>
  <c r="E271" i="16"/>
  <c r="AA271" i="16"/>
  <c r="AW271" i="16"/>
  <c r="E268" i="16"/>
  <c r="E270" i="16"/>
  <c r="AA270" i="16"/>
  <c r="AW270" i="16"/>
  <c r="E272" i="16"/>
  <c r="T136" i="20" l="1"/>
  <c r="Y122" i="20"/>
  <c r="AD129" i="20" s="1"/>
  <c r="U157" i="20"/>
  <c r="AD287" i="20" s="1"/>
  <c r="W133" i="20"/>
  <c r="AD181" i="20" s="1"/>
  <c r="W196" i="20"/>
  <c r="AD463" i="20" s="1"/>
  <c r="X210" i="20"/>
  <c r="AD524" i="20" s="1"/>
  <c r="U191" i="20"/>
  <c r="AD443" i="20" s="1"/>
  <c r="U133" i="20"/>
  <c r="AD179" i="20" s="1"/>
  <c r="Y211" i="20"/>
  <c r="AD531" i="20" s="1"/>
  <c r="Y125" i="20"/>
  <c r="AD147" i="20" s="1"/>
  <c r="U124" i="20"/>
  <c r="AD137" i="20" s="1"/>
  <c r="U202" i="20"/>
  <c r="AD485" i="20" s="1"/>
  <c r="U204" i="20"/>
  <c r="AD497" i="20" s="1"/>
  <c r="U143" i="20"/>
  <c r="AD227" i="20" s="1"/>
  <c r="Y147" i="20"/>
  <c r="AD243" i="20" s="1"/>
  <c r="Y124" i="20"/>
  <c r="AD141" i="20" s="1"/>
  <c r="U162" i="20"/>
  <c r="AD305" i="20" s="1"/>
  <c r="X197" i="20"/>
  <c r="AD470" i="20" s="1"/>
  <c r="W154" i="20"/>
  <c r="AD271" i="20" s="1"/>
  <c r="U188" i="20"/>
  <c r="AD425" i="20" s="1"/>
  <c r="U123" i="20"/>
  <c r="AD131" i="20" s="1"/>
  <c r="X125" i="20"/>
  <c r="AD146" i="20" s="1"/>
  <c r="T173" i="20"/>
  <c r="AD358" i="20" s="1"/>
  <c r="T167" i="20"/>
  <c r="AD334" i="20" s="1"/>
  <c r="U211" i="20"/>
  <c r="AD527" i="20" s="1"/>
  <c r="U205" i="20"/>
  <c r="AD503" i="20" s="1"/>
  <c r="W167" i="20"/>
  <c r="AD337" i="20" s="1"/>
  <c r="Y206" i="20"/>
  <c r="AD513" i="20" s="1"/>
  <c r="Y175" i="20"/>
  <c r="AD375" i="20" s="1"/>
  <c r="W223" i="20"/>
  <c r="AD589" i="20" s="1"/>
  <c r="W162" i="20"/>
  <c r="AD307" i="20" s="1"/>
  <c r="X178" i="20"/>
  <c r="AD380" i="20" s="1"/>
  <c r="W195" i="20"/>
  <c r="AD457" i="20" s="1"/>
  <c r="Y189" i="20"/>
  <c r="AD435" i="20" s="1"/>
  <c r="W134" i="20"/>
  <c r="AD187" i="20" s="1"/>
  <c r="W202" i="20"/>
  <c r="AD487" i="20" s="1"/>
  <c r="X139" i="20"/>
  <c r="AD206" i="20" s="1"/>
  <c r="Y156" i="20"/>
  <c r="AD285" i="20" s="1"/>
  <c r="U213" i="20"/>
  <c r="AD539" i="20" s="1"/>
  <c r="W156" i="20"/>
  <c r="AD283" i="20" s="1"/>
  <c r="U198" i="20"/>
  <c r="AD473" i="20" s="1"/>
  <c r="U170" i="20"/>
  <c r="AD341" i="20" s="1"/>
  <c r="T202" i="20"/>
  <c r="AD484" i="20" s="1"/>
  <c r="Y135" i="20"/>
  <c r="AD195" i="20" s="1"/>
  <c r="U156" i="20"/>
  <c r="AD281" i="20" s="1"/>
  <c r="X160" i="20"/>
  <c r="U130" i="20"/>
  <c r="AD161" i="20" s="1"/>
  <c r="U148" i="20"/>
  <c r="AD245" i="20" s="1"/>
  <c r="U165" i="20"/>
  <c r="AD323" i="20" s="1"/>
  <c r="U208" i="20"/>
  <c r="T138" i="20"/>
  <c r="T160" i="20"/>
  <c r="W174" i="20"/>
  <c r="AD367" i="20" s="1"/>
  <c r="U207" i="20"/>
  <c r="AD515" i="20" s="1"/>
  <c r="Y176" i="20"/>
  <c r="U182" i="20"/>
  <c r="AD401" i="20" s="1"/>
  <c r="W183" i="20"/>
  <c r="AD409" i="20" s="1"/>
  <c r="X146" i="20"/>
  <c r="AD236" i="20" s="1"/>
  <c r="T125" i="20"/>
  <c r="AD142" i="20" s="1"/>
  <c r="Y223" i="20"/>
  <c r="AD591" i="20" s="1"/>
  <c r="T197" i="20"/>
  <c r="AD466" i="20" s="1"/>
  <c r="X130" i="20"/>
  <c r="AD164" i="20" s="1"/>
  <c r="W143" i="20"/>
  <c r="AD229" i="20" s="1"/>
  <c r="Y163" i="20"/>
  <c r="AD315" i="20" s="1"/>
  <c r="W168" i="20"/>
  <c r="Y149" i="20"/>
  <c r="AD255" i="20" s="1"/>
  <c r="W182" i="20"/>
  <c r="AD403" i="20" s="1"/>
  <c r="W176" i="20"/>
  <c r="Y162" i="20"/>
  <c r="AD309" i="20" s="1"/>
  <c r="U128" i="20"/>
  <c r="W131" i="20"/>
  <c r="AD169" i="20" s="1"/>
  <c r="U176" i="20"/>
  <c r="Y212" i="20"/>
  <c r="AD537" i="20" s="1"/>
  <c r="Y207" i="20"/>
  <c r="AD519" i="20" s="1"/>
  <c r="U122" i="20"/>
  <c r="AD125" i="20" s="1"/>
  <c r="Y152" i="20"/>
  <c r="X211" i="20"/>
  <c r="AD530" i="20" s="1"/>
  <c r="Y196" i="20"/>
  <c r="AD465" i="20" s="1"/>
  <c r="Y130" i="20"/>
  <c r="AD165" i="20" s="1"/>
  <c r="Y195" i="20"/>
  <c r="AD459" i="20" s="1"/>
  <c r="W199" i="20"/>
  <c r="AD481" i="20" s="1"/>
  <c r="W125" i="20"/>
  <c r="AD145" i="20" s="1"/>
  <c r="W215" i="20"/>
  <c r="AD553" i="20" s="1"/>
  <c r="X154" i="20"/>
  <c r="AD272" i="20" s="1"/>
  <c r="T140" i="20"/>
  <c r="T158" i="20"/>
  <c r="AD292" i="20" s="1"/>
  <c r="U160" i="20"/>
  <c r="T133" i="20"/>
  <c r="AD178" i="20" s="1"/>
  <c r="T156" i="20"/>
  <c r="AD280" i="20" s="1"/>
  <c r="U175" i="20"/>
  <c r="AD371" i="20" s="1"/>
  <c r="Y170" i="20"/>
  <c r="AD345" i="20" s="1"/>
  <c r="W200" i="20"/>
  <c r="Y172" i="20"/>
  <c r="AD357" i="20" s="1"/>
  <c r="U140" i="20"/>
  <c r="AD209" i="20" s="1"/>
  <c r="T131" i="20"/>
  <c r="AD166" i="20" s="1"/>
  <c r="W197" i="20"/>
  <c r="AD469" i="20" s="1"/>
  <c r="W135" i="20"/>
  <c r="AD193" i="20" s="1"/>
  <c r="X170" i="20"/>
  <c r="AD344" i="20" s="1"/>
  <c r="T181" i="20"/>
  <c r="AD394" i="20" s="1"/>
  <c r="X172" i="20"/>
  <c r="AD356" i="20" s="1"/>
  <c r="U136" i="20"/>
  <c r="X158" i="20"/>
  <c r="AD296" i="20" s="1"/>
  <c r="X133" i="20"/>
  <c r="AD182" i="20" s="1"/>
  <c r="X156" i="20"/>
  <c r="AD284" i="20" s="1"/>
  <c r="Y166" i="20"/>
  <c r="AD333" i="20" s="1"/>
  <c r="Y131" i="20"/>
  <c r="AD171" i="20" s="1"/>
  <c r="U177" i="20"/>
  <c r="Y183" i="20"/>
  <c r="AD411" i="20" s="1"/>
  <c r="W193" i="20"/>
  <c r="Y168" i="20"/>
  <c r="W179" i="20"/>
  <c r="AD385" i="20" s="1"/>
  <c r="T201" i="20"/>
  <c r="Y191" i="20"/>
  <c r="AD447" i="20" s="1"/>
  <c r="T191" i="20"/>
  <c r="AD442" i="20" s="1"/>
  <c r="Y150" i="20"/>
  <c r="AD261" i="20" s="1"/>
  <c r="T142" i="20"/>
  <c r="U155" i="20"/>
  <c r="AD275" i="20" s="1"/>
  <c r="U142" i="20"/>
  <c r="AD221" i="20" s="1"/>
  <c r="X131" i="20"/>
  <c r="AD170" i="20" s="1"/>
  <c r="U135" i="20"/>
  <c r="AD191" i="20" s="1"/>
  <c r="X168" i="20"/>
  <c r="W170" i="20"/>
  <c r="AD343" i="20" s="1"/>
  <c r="Y181" i="20"/>
  <c r="AD399" i="20" s="1"/>
  <c r="U195" i="20"/>
  <c r="AD455" i="20" s="1"/>
  <c r="W172" i="20"/>
  <c r="AD355" i="20" s="1"/>
  <c r="T135" i="20"/>
  <c r="AD190" i="20" s="1"/>
  <c r="X150" i="20"/>
  <c r="AD260" i="20" s="1"/>
  <c r="U132" i="20"/>
  <c r="AD173" i="20" s="1"/>
  <c r="X166" i="20"/>
  <c r="AD332" i="20" s="1"/>
  <c r="W191" i="20"/>
  <c r="AD445" i="20" s="1"/>
  <c r="X152" i="20"/>
  <c r="U159" i="20"/>
  <c r="AD299" i="20" s="1"/>
  <c r="U138" i="20"/>
  <c r="AD197" i="20" s="1"/>
  <c r="U131" i="20"/>
  <c r="AD167" i="20" s="1"/>
  <c r="X135" i="20"/>
  <c r="AD194" i="20" s="1"/>
  <c r="U168" i="20"/>
  <c r="Y179" i="20"/>
  <c r="AD387" i="20" s="1"/>
  <c r="U181" i="20"/>
  <c r="AD395" i="20" s="1"/>
  <c r="X195" i="20"/>
  <c r="AD458" i="20" s="1"/>
  <c r="T172" i="20"/>
  <c r="AD352" i="20" s="1"/>
  <c r="M21" i="12" l="1"/>
  <c r="N21" i="12"/>
  <c r="O21" i="12"/>
  <c r="P21" i="12"/>
  <c r="Q21" i="12"/>
  <c r="R21" i="12"/>
  <c r="T21" i="12"/>
  <c r="U21" i="12"/>
  <c r="V21" i="12"/>
  <c r="W21" i="12"/>
  <c r="X21" i="12"/>
  <c r="Y21" i="12"/>
  <c r="Z21" i="12"/>
  <c r="AA21" i="12"/>
  <c r="AB21" i="12"/>
  <c r="AC21" i="12"/>
  <c r="AD21" i="12"/>
  <c r="AE21" i="12"/>
  <c r="AF21" i="12"/>
  <c r="AG21" i="12"/>
  <c r="AH21" i="12"/>
  <c r="AI21" i="12"/>
  <c r="AJ21" i="12"/>
  <c r="AK21" i="12"/>
  <c r="AL21" i="12"/>
  <c r="AM21" i="12"/>
  <c r="AN21" i="12"/>
  <c r="AO21" i="12"/>
  <c r="AP21" i="12"/>
  <c r="AQ21" i="12"/>
  <c r="AR21" i="12"/>
  <c r="AS21" i="12"/>
  <c r="AT21" i="12"/>
  <c r="AU21" i="12"/>
  <c r="AV21" i="12"/>
  <c r="AW21" i="12"/>
  <c r="AX21" i="12"/>
  <c r="AY21" i="12"/>
  <c r="AZ21" i="12"/>
  <c r="BA21" i="12"/>
  <c r="M22" i="12"/>
  <c r="N22" i="12"/>
  <c r="O22" i="12"/>
  <c r="P22" i="12"/>
  <c r="Q22" i="12"/>
  <c r="R22" i="12"/>
  <c r="T22" i="12"/>
  <c r="U22" i="12"/>
  <c r="V22" i="12"/>
  <c r="W22" i="12"/>
  <c r="X22" i="12"/>
  <c r="Y22" i="12"/>
  <c r="Z22" i="12"/>
  <c r="AA22" i="12"/>
  <c r="AB22" i="12"/>
  <c r="AC22" i="12"/>
  <c r="AD22" i="12"/>
  <c r="AE22" i="12"/>
  <c r="AF22" i="12"/>
  <c r="AG22" i="12"/>
  <c r="AH22" i="12"/>
  <c r="AI22" i="12"/>
  <c r="AJ22" i="12"/>
  <c r="AK22" i="12"/>
  <c r="AL22" i="12"/>
  <c r="AM22" i="12"/>
  <c r="AN22" i="12"/>
  <c r="AO22" i="12"/>
  <c r="AP22" i="12"/>
  <c r="AQ22" i="12"/>
  <c r="AR22" i="12"/>
  <c r="AS22" i="12"/>
  <c r="AT22" i="12"/>
  <c r="AU22" i="12"/>
  <c r="AV22" i="12"/>
  <c r="AW22" i="12"/>
  <c r="AX22" i="12"/>
  <c r="AY22" i="12"/>
  <c r="AZ22" i="12"/>
  <c r="BA22" i="12"/>
  <c r="M23" i="12"/>
  <c r="N23" i="12"/>
  <c r="O23" i="12"/>
  <c r="P23" i="12"/>
  <c r="Q23" i="12"/>
  <c r="R23" i="12"/>
  <c r="T23" i="12"/>
  <c r="U23" i="12"/>
  <c r="V23" i="12"/>
  <c r="W23" i="12"/>
  <c r="X23" i="12"/>
  <c r="Y23" i="12"/>
  <c r="Z23" i="12"/>
  <c r="AA23" i="12"/>
  <c r="AB23" i="12"/>
  <c r="AC23" i="12"/>
  <c r="AD23" i="12"/>
  <c r="AE23" i="12"/>
  <c r="AF23" i="12"/>
  <c r="AG23" i="12"/>
  <c r="AH23" i="12"/>
  <c r="AI23" i="12"/>
  <c r="AJ23" i="12"/>
  <c r="AK23" i="12"/>
  <c r="AL23" i="12"/>
  <c r="AM23" i="12"/>
  <c r="AN23" i="12"/>
  <c r="AO23" i="12"/>
  <c r="AP23" i="12"/>
  <c r="AQ23" i="12"/>
  <c r="AR23" i="12"/>
  <c r="AS23" i="12"/>
  <c r="AT23" i="12"/>
  <c r="AU23" i="12"/>
  <c r="AV23" i="12"/>
  <c r="AW23" i="12"/>
  <c r="AX23" i="12"/>
  <c r="AY23" i="12"/>
  <c r="AZ23" i="12"/>
  <c r="BA23" i="12"/>
  <c r="M24" i="12"/>
  <c r="N24" i="12"/>
  <c r="O24" i="12"/>
  <c r="P24" i="12"/>
  <c r="Q24" i="12"/>
  <c r="R24" i="12"/>
  <c r="T24" i="12"/>
  <c r="U24" i="12"/>
  <c r="V24" i="12"/>
  <c r="W24" i="12"/>
  <c r="X24" i="12"/>
  <c r="Y24" i="12"/>
  <c r="Z24" i="12"/>
  <c r="AA24" i="12"/>
  <c r="AB24" i="12"/>
  <c r="AC24" i="12"/>
  <c r="AD24" i="12"/>
  <c r="AE24" i="12"/>
  <c r="AF24" i="12"/>
  <c r="AG24" i="12"/>
  <c r="AH24" i="12"/>
  <c r="AI24" i="12"/>
  <c r="AJ24" i="12"/>
  <c r="AK24" i="12"/>
  <c r="AL24" i="12"/>
  <c r="AM24" i="12"/>
  <c r="AN24" i="12"/>
  <c r="AO24" i="12"/>
  <c r="AP24" i="12"/>
  <c r="AQ24" i="12"/>
  <c r="AR24" i="12"/>
  <c r="AS24" i="12"/>
  <c r="AT24" i="12"/>
  <c r="AU24" i="12"/>
  <c r="AV24" i="12"/>
  <c r="AW24" i="12"/>
  <c r="AX24" i="12"/>
  <c r="AY24" i="12"/>
  <c r="AZ24" i="12"/>
  <c r="BA24" i="12"/>
  <c r="M25" i="12"/>
  <c r="N25" i="12"/>
  <c r="O25" i="12"/>
  <c r="P25" i="12"/>
  <c r="Q25" i="12"/>
  <c r="R25" i="12"/>
  <c r="T25" i="12"/>
  <c r="U25" i="12"/>
  <c r="V25" i="12"/>
  <c r="W25" i="12"/>
  <c r="X25" i="12"/>
  <c r="Y25" i="12"/>
  <c r="Z25" i="12"/>
  <c r="AA25" i="12"/>
  <c r="AB25" i="12"/>
  <c r="AC25" i="12"/>
  <c r="AD25" i="12"/>
  <c r="AE25" i="12"/>
  <c r="AF25" i="12"/>
  <c r="AG25" i="12"/>
  <c r="AH25" i="12"/>
  <c r="AI25" i="12"/>
  <c r="AJ25" i="12"/>
  <c r="AK25" i="12"/>
  <c r="AL25" i="12"/>
  <c r="AM25" i="12"/>
  <c r="AN25" i="12"/>
  <c r="AO25" i="12"/>
  <c r="AP25" i="12"/>
  <c r="AQ25" i="12"/>
  <c r="AR25" i="12"/>
  <c r="AS25" i="12"/>
  <c r="AT25" i="12"/>
  <c r="AU25" i="12"/>
  <c r="AV25" i="12"/>
  <c r="AW25" i="12"/>
  <c r="AX25" i="12"/>
  <c r="AY25" i="12"/>
  <c r="AZ25" i="12"/>
  <c r="BA25" i="12"/>
  <c r="M26" i="12"/>
  <c r="N26" i="12"/>
  <c r="O26" i="12"/>
  <c r="P26" i="12"/>
  <c r="Q26" i="12"/>
  <c r="R26" i="12"/>
  <c r="T26" i="12"/>
  <c r="U26" i="12"/>
  <c r="V26" i="12"/>
  <c r="W26" i="12"/>
  <c r="X26" i="12"/>
  <c r="Y26" i="12"/>
  <c r="Z26" i="12"/>
  <c r="AA26" i="12"/>
  <c r="AB26" i="12"/>
  <c r="AC26" i="12"/>
  <c r="AD26" i="12"/>
  <c r="AE26" i="12"/>
  <c r="AF26" i="12"/>
  <c r="AG26" i="12"/>
  <c r="AH26" i="12"/>
  <c r="AI26" i="12"/>
  <c r="AJ26" i="12"/>
  <c r="AK26" i="12"/>
  <c r="AL26" i="12"/>
  <c r="AM26" i="12"/>
  <c r="AN26" i="12"/>
  <c r="AO26" i="12"/>
  <c r="AP26" i="12"/>
  <c r="AQ26" i="12"/>
  <c r="AR26" i="12"/>
  <c r="AS26" i="12"/>
  <c r="AT26" i="12"/>
  <c r="AU26" i="12"/>
  <c r="AV26" i="12"/>
  <c r="AW26" i="12"/>
  <c r="AX26" i="12"/>
  <c r="AY26" i="12"/>
  <c r="AZ26" i="12"/>
  <c r="BA26" i="12"/>
  <c r="M27" i="12"/>
  <c r="N27" i="12"/>
  <c r="O27" i="12"/>
  <c r="P27" i="12"/>
  <c r="Q27" i="12"/>
  <c r="R27" i="12"/>
  <c r="T27" i="12"/>
  <c r="U27" i="12"/>
  <c r="V27" i="12"/>
  <c r="W27" i="12"/>
  <c r="X27" i="12"/>
  <c r="Y27" i="12"/>
  <c r="Z27" i="12"/>
  <c r="AA27" i="12"/>
  <c r="AB27" i="12"/>
  <c r="AC27" i="12"/>
  <c r="AD27" i="12"/>
  <c r="AE27" i="12"/>
  <c r="AF27" i="12"/>
  <c r="AG27" i="12"/>
  <c r="AH27" i="12"/>
  <c r="AI27" i="12"/>
  <c r="AJ27" i="12"/>
  <c r="AK27" i="12"/>
  <c r="AL27" i="12"/>
  <c r="AM27" i="12"/>
  <c r="AN27" i="12"/>
  <c r="AO27" i="12"/>
  <c r="AP27" i="12"/>
  <c r="AQ27" i="12"/>
  <c r="AR27" i="12"/>
  <c r="AS27" i="12"/>
  <c r="AT27" i="12"/>
  <c r="AU27" i="12"/>
  <c r="AV27" i="12"/>
  <c r="AW27" i="12"/>
  <c r="AX27" i="12"/>
  <c r="AY27" i="12"/>
  <c r="AZ27" i="12"/>
  <c r="BA27" i="12"/>
  <c r="M28" i="12"/>
  <c r="N28" i="12"/>
  <c r="O28" i="12"/>
  <c r="P28" i="12"/>
  <c r="Q28" i="12"/>
  <c r="R28" i="12"/>
  <c r="T28" i="12"/>
  <c r="U28" i="12"/>
  <c r="V28" i="12"/>
  <c r="W28" i="12"/>
  <c r="X28" i="12"/>
  <c r="Y28" i="12"/>
  <c r="Z28" i="12"/>
  <c r="AA28" i="12"/>
  <c r="AB28" i="12"/>
  <c r="AC28" i="12"/>
  <c r="AD28" i="12"/>
  <c r="AE28" i="12"/>
  <c r="AF28" i="12"/>
  <c r="AG28" i="12"/>
  <c r="AH28" i="12"/>
  <c r="AI28" i="12"/>
  <c r="AJ28" i="12"/>
  <c r="AK28" i="12"/>
  <c r="AL28" i="12"/>
  <c r="AM28" i="12"/>
  <c r="AN28" i="12"/>
  <c r="AO28" i="12"/>
  <c r="AP28" i="12"/>
  <c r="AQ28" i="12"/>
  <c r="AR28" i="12"/>
  <c r="AS28" i="12"/>
  <c r="AT28" i="12"/>
  <c r="AU28" i="12"/>
  <c r="AV28" i="12"/>
  <c r="AW28" i="12"/>
  <c r="AX28" i="12"/>
  <c r="AY28" i="12"/>
  <c r="AZ28" i="12"/>
  <c r="BA28" i="12"/>
  <c r="M29" i="12"/>
  <c r="N29" i="12"/>
  <c r="O29" i="12"/>
  <c r="P29" i="12"/>
  <c r="Q29" i="12"/>
  <c r="R29" i="12"/>
  <c r="T29" i="12"/>
  <c r="U29" i="12"/>
  <c r="V29" i="12"/>
  <c r="W29" i="12"/>
  <c r="X29" i="12"/>
  <c r="Y29" i="12"/>
  <c r="Z29" i="12"/>
  <c r="AA29" i="12"/>
  <c r="AB29" i="12"/>
  <c r="AC29" i="12"/>
  <c r="AD29" i="12"/>
  <c r="AE29" i="12"/>
  <c r="AF29" i="12"/>
  <c r="AG29" i="12"/>
  <c r="AH29" i="12"/>
  <c r="AI29" i="12"/>
  <c r="AJ29" i="12"/>
  <c r="AK29" i="12"/>
  <c r="AL29" i="12"/>
  <c r="AM29" i="12"/>
  <c r="AN29" i="12"/>
  <c r="AO29" i="12"/>
  <c r="AP29" i="12"/>
  <c r="AQ29" i="12"/>
  <c r="AR29" i="12"/>
  <c r="AS29" i="12"/>
  <c r="AT29" i="12"/>
  <c r="AU29" i="12"/>
  <c r="AV29" i="12"/>
  <c r="AW29" i="12"/>
  <c r="AX29" i="12"/>
  <c r="AY29" i="12"/>
  <c r="AZ29" i="12"/>
  <c r="BA29" i="12"/>
  <c r="M30" i="12"/>
  <c r="N30" i="12"/>
  <c r="O30" i="12"/>
  <c r="P30" i="12"/>
  <c r="Q30" i="12"/>
  <c r="R30" i="12"/>
  <c r="T30" i="12"/>
  <c r="U30" i="12"/>
  <c r="V30" i="12"/>
  <c r="W30" i="12"/>
  <c r="X30" i="12"/>
  <c r="Y30" i="12"/>
  <c r="Z30" i="12"/>
  <c r="AA30" i="12"/>
  <c r="AB30" i="12"/>
  <c r="AC30" i="12"/>
  <c r="AD30" i="12"/>
  <c r="AE30" i="12"/>
  <c r="AF30" i="12"/>
  <c r="AG30" i="12"/>
  <c r="AH30" i="12"/>
  <c r="AI30" i="12"/>
  <c r="AJ30" i="12"/>
  <c r="AK30" i="12"/>
  <c r="AL30" i="12"/>
  <c r="AM30" i="12"/>
  <c r="AN30" i="12"/>
  <c r="AO30" i="12"/>
  <c r="AP30" i="12"/>
  <c r="AQ30" i="12"/>
  <c r="AR30" i="12"/>
  <c r="AS30" i="12"/>
  <c r="AT30" i="12"/>
  <c r="AU30" i="12"/>
  <c r="AV30" i="12"/>
  <c r="AW30" i="12"/>
  <c r="AX30" i="12"/>
  <c r="AY30" i="12"/>
  <c r="AZ30" i="12"/>
  <c r="BA30" i="12"/>
  <c r="M31" i="12"/>
  <c r="N31" i="12"/>
  <c r="O31" i="12"/>
  <c r="P31" i="12"/>
  <c r="Q31" i="12"/>
  <c r="R31" i="12"/>
  <c r="T31" i="12"/>
  <c r="U31" i="12"/>
  <c r="V31" i="12"/>
  <c r="W31" i="12"/>
  <c r="X31" i="12"/>
  <c r="Y31" i="12"/>
  <c r="Z31" i="12"/>
  <c r="AA31" i="12"/>
  <c r="AB31" i="12"/>
  <c r="AC31" i="12"/>
  <c r="AD31" i="12"/>
  <c r="AE31" i="12"/>
  <c r="AF31" i="12"/>
  <c r="AG31" i="12"/>
  <c r="AH31" i="12"/>
  <c r="AI31" i="12"/>
  <c r="AJ31" i="12"/>
  <c r="AK31" i="12"/>
  <c r="AL31" i="12"/>
  <c r="AM31" i="12"/>
  <c r="AN31" i="12"/>
  <c r="AO31" i="12"/>
  <c r="AP31" i="12"/>
  <c r="AQ31" i="12"/>
  <c r="AR31" i="12"/>
  <c r="AS31" i="12"/>
  <c r="AT31" i="12"/>
  <c r="AU31" i="12"/>
  <c r="AV31" i="12"/>
  <c r="AW31" i="12"/>
  <c r="AX31" i="12"/>
  <c r="AY31" i="12"/>
  <c r="AZ31" i="12"/>
  <c r="BA31" i="12"/>
  <c r="M32" i="12"/>
  <c r="N32" i="12"/>
  <c r="O32" i="12"/>
  <c r="P32" i="12"/>
  <c r="Q32" i="12"/>
  <c r="R32" i="12"/>
  <c r="T32" i="12"/>
  <c r="U32" i="12"/>
  <c r="V32" i="12"/>
  <c r="W32" i="12"/>
  <c r="X32" i="12"/>
  <c r="Y32" i="12"/>
  <c r="Z32" i="12"/>
  <c r="AA32" i="12"/>
  <c r="AB32" i="12"/>
  <c r="AC32" i="12"/>
  <c r="AD32" i="12"/>
  <c r="AE32" i="12"/>
  <c r="AF32" i="12"/>
  <c r="AG32" i="12"/>
  <c r="AH32" i="12"/>
  <c r="AI32" i="12"/>
  <c r="AJ32" i="12"/>
  <c r="AK32" i="12"/>
  <c r="AL32" i="12"/>
  <c r="AM32" i="12"/>
  <c r="AN32" i="12"/>
  <c r="AO32" i="12"/>
  <c r="AP32" i="12"/>
  <c r="AQ32" i="12"/>
  <c r="AR32" i="12"/>
  <c r="AS32" i="12"/>
  <c r="AT32" i="12"/>
  <c r="AU32" i="12"/>
  <c r="AV32" i="12"/>
  <c r="AW32" i="12"/>
  <c r="AX32" i="12"/>
  <c r="AY32" i="12"/>
  <c r="AZ32" i="12"/>
  <c r="BA32" i="12"/>
  <c r="D112" i="12"/>
  <c r="E112" i="12" s="1"/>
  <c r="D113" i="12"/>
  <c r="I113" i="12" s="1"/>
  <c r="D114" i="12"/>
  <c r="N114" i="12" s="1"/>
  <c r="G114" i="12"/>
  <c r="H114" i="12"/>
  <c r="I114" i="12"/>
  <c r="J114" i="12"/>
  <c r="M114" i="12"/>
  <c r="O114" i="12"/>
  <c r="P114" i="12"/>
  <c r="Q114" i="12"/>
  <c r="R114" i="12"/>
  <c r="D115" i="12"/>
  <c r="E115" i="12" s="1"/>
  <c r="Q115" i="12"/>
  <c r="R115" i="12"/>
  <c r="D116" i="12"/>
  <c r="H116" i="12" s="1"/>
  <c r="D117" i="12"/>
  <c r="M117" i="12" s="1"/>
  <c r="G117" i="12"/>
  <c r="H117" i="12"/>
  <c r="N117" i="12"/>
  <c r="O117" i="12"/>
  <c r="P117" i="12"/>
  <c r="Q117" i="12"/>
  <c r="D118" i="12"/>
  <c r="F118" i="12" s="1"/>
  <c r="I118" i="12"/>
  <c r="J118" i="12"/>
  <c r="N118" i="12"/>
  <c r="D119" i="12"/>
  <c r="G119" i="12" s="1"/>
  <c r="D120" i="12"/>
  <c r="R120" i="12" s="1"/>
  <c r="E120" i="12"/>
  <c r="H120" i="12"/>
  <c r="I120" i="12"/>
  <c r="M120" i="12"/>
  <c r="O120" i="12"/>
  <c r="P120" i="12"/>
  <c r="Q120" i="12"/>
  <c r="D121" i="12"/>
  <c r="E121" i="12" s="1"/>
  <c r="P121" i="12"/>
  <c r="R121" i="12"/>
  <c r="D122" i="12"/>
  <c r="F122" i="12" s="1"/>
  <c r="D123" i="12"/>
  <c r="Q123" i="12" s="1"/>
  <c r="D124" i="12"/>
  <c r="F124" i="12" s="1"/>
  <c r="D125" i="12"/>
  <c r="E125" i="12" s="1"/>
  <c r="D126" i="12"/>
  <c r="P126" i="12" s="1"/>
  <c r="I126" i="12"/>
  <c r="J126" i="12"/>
  <c r="O126" i="12"/>
  <c r="D127" i="12"/>
  <c r="E127" i="12" s="1"/>
  <c r="F127" i="12"/>
  <c r="I127" i="12"/>
  <c r="J127" i="12"/>
  <c r="N127" i="12"/>
  <c r="R127" i="12"/>
  <c r="D128" i="12"/>
  <c r="E128" i="12" s="1"/>
  <c r="H128" i="12"/>
  <c r="M128" i="12"/>
  <c r="N128" i="12"/>
  <c r="O128" i="12"/>
  <c r="R128" i="12"/>
  <c r="D129" i="12"/>
  <c r="O129" i="12" s="1"/>
  <c r="D130" i="12"/>
  <c r="F130" i="12" s="1"/>
  <c r="E130" i="12"/>
  <c r="H130" i="12"/>
  <c r="I130" i="12"/>
  <c r="M130" i="12"/>
  <c r="Q130" i="12"/>
  <c r="D131" i="12"/>
  <c r="I131" i="12" s="1"/>
  <c r="H131" i="12"/>
  <c r="R131" i="12"/>
  <c r="D132" i="12"/>
  <c r="D133" i="12"/>
  <c r="E133" i="12" s="1"/>
  <c r="M133" i="12"/>
  <c r="N133" i="12"/>
  <c r="D134" i="12"/>
  <c r="H134" i="12" s="1"/>
  <c r="E134" i="12"/>
  <c r="G134" i="12"/>
  <c r="I134" i="12"/>
  <c r="O134" i="12"/>
  <c r="D135" i="12"/>
  <c r="M135" i="12" s="1"/>
  <c r="F135" i="12"/>
  <c r="G135" i="12"/>
  <c r="H135" i="12"/>
  <c r="D136" i="12"/>
  <c r="P136" i="12" s="1"/>
  <c r="E136" i="12"/>
  <c r="H136" i="12"/>
  <c r="I136" i="12"/>
  <c r="J136" i="12"/>
  <c r="N136" i="12"/>
  <c r="O136" i="12"/>
  <c r="Q136" i="12"/>
  <c r="R136" i="12"/>
  <c r="D137" i="12"/>
  <c r="F137" i="12" s="1"/>
  <c r="E137" i="12"/>
  <c r="H137" i="12"/>
  <c r="M137" i="12"/>
  <c r="P137" i="12"/>
  <c r="D138" i="12"/>
  <c r="J138" i="12" s="1"/>
  <c r="D139" i="12"/>
  <c r="M139" i="12" s="1"/>
  <c r="D140" i="12"/>
  <c r="E140" i="12" s="1"/>
  <c r="G140" i="12"/>
  <c r="J140" i="12"/>
  <c r="O140" i="12"/>
  <c r="D141" i="12"/>
  <c r="I141" i="12" s="1"/>
  <c r="D142" i="12"/>
  <c r="E142" i="12" s="1"/>
  <c r="F142" i="12"/>
  <c r="G142" i="12"/>
  <c r="H142" i="12"/>
  <c r="J142" i="12"/>
  <c r="M142" i="12"/>
  <c r="O142" i="12"/>
  <c r="P142" i="12"/>
  <c r="Q142" i="12"/>
  <c r="R142" i="12"/>
  <c r="D143" i="12"/>
  <c r="E143" i="12" s="1"/>
  <c r="F143" i="12"/>
  <c r="R143" i="12"/>
  <c r="D144" i="12"/>
  <c r="H144" i="12" s="1"/>
  <c r="D145" i="12"/>
  <c r="M145" i="12" s="1"/>
  <c r="E145" i="12"/>
  <c r="F145" i="12"/>
  <c r="H145" i="12"/>
  <c r="I145" i="12"/>
  <c r="J145" i="12"/>
  <c r="N145" i="12"/>
  <c r="O145" i="12"/>
  <c r="P145" i="12"/>
  <c r="Q145" i="12"/>
  <c r="R145" i="12"/>
  <c r="D146" i="12"/>
  <c r="F146" i="12" s="1"/>
  <c r="G146" i="12"/>
  <c r="H146" i="12"/>
  <c r="I146" i="12"/>
  <c r="N146" i="12"/>
  <c r="O146" i="12"/>
  <c r="Q146" i="12"/>
  <c r="D147" i="12"/>
  <c r="G147" i="12" s="1"/>
  <c r="E147" i="12"/>
  <c r="F147" i="12"/>
  <c r="D148" i="12"/>
  <c r="R148" i="12" s="1"/>
  <c r="H148" i="12"/>
  <c r="N148" i="12"/>
  <c r="O148" i="12"/>
  <c r="P148" i="12"/>
  <c r="D149" i="12"/>
  <c r="E149" i="12" s="1"/>
  <c r="J149" i="12"/>
  <c r="P149" i="12"/>
  <c r="R149" i="12"/>
  <c r="D150" i="12"/>
  <c r="F150" i="12" s="1"/>
  <c r="E150" i="12"/>
  <c r="D151" i="12"/>
  <c r="Q151" i="12" s="1"/>
  <c r="D152" i="12"/>
  <c r="J152" i="12" s="1"/>
  <c r="E152" i="12"/>
  <c r="F152" i="12"/>
  <c r="G152" i="12"/>
  <c r="H152" i="12"/>
  <c r="M152" i="12"/>
  <c r="N152" i="12"/>
  <c r="O152" i="12"/>
  <c r="D153" i="12"/>
  <c r="E153" i="12" s="1"/>
  <c r="D154" i="12"/>
  <c r="P154" i="12" s="1"/>
  <c r="E154" i="12"/>
  <c r="F154" i="12"/>
  <c r="I154" i="12"/>
  <c r="J154" i="12"/>
  <c r="M154" i="12"/>
  <c r="N154" i="12"/>
  <c r="O154" i="12"/>
  <c r="D155" i="12"/>
  <c r="G155" i="12" s="1"/>
  <c r="O155" i="12"/>
  <c r="D156" i="12"/>
  <c r="I156" i="12" s="1"/>
  <c r="E156" i="12"/>
  <c r="F156" i="12"/>
  <c r="G156" i="12"/>
  <c r="H156" i="12"/>
  <c r="N156" i="12"/>
  <c r="Q156" i="12"/>
  <c r="R156" i="12"/>
  <c r="D157" i="12"/>
  <c r="O157" i="12" s="1"/>
  <c r="N157" i="12"/>
  <c r="D158" i="12"/>
  <c r="E158" i="12" s="1"/>
  <c r="D159" i="12"/>
  <c r="I159" i="12" s="1"/>
  <c r="E159" i="12"/>
  <c r="F159" i="12"/>
  <c r="G159" i="12"/>
  <c r="H159" i="12"/>
  <c r="O159" i="12"/>
  <c r="P159" i="12"/>
  <c r="R159" i="12"/>
  <c r="D160" i="12"/>
  <c r="D161" i="12"/>
  <c r="E161" i="12" s="1"/>
  <c r="F161" i="12"/>
  <c r="J161" i="12"/>
  <c r="M161" i="12"/>
  <c r="N161" i="12"/>
  <c r="O161" i="12"/>
  <c r="P161" i="12"/>
  <c r="R161" i="12"/>
  <c r="D162" i="12"/>
  <c r="H162" i="12" s="1"/>
  <c r="E162" i="12"/>
  <c r="F162" i="12"/>
  <c r="G162" i="12"/>
  <c r="I162" i="12"/>
  <c r="O162" i="12"/>
  <c r="Q162" i="12"/>
  <c r="D163" i="12"/>
  <c r="M163" i="12" s="1"/>
  <c r="G163" i="12"/>
  <c r="H163" i="12"/>
  <c r="J163" i="12"/>
  <c r="D164" i="12"/>
  <c r="P164" i="12" s="1"/>
  <c r="E164" i="12"/>
  <c r="F164" i="12"/>
  <c r="G164" i="12"/>
  <c r="H164" i="12"/>
  <c r="N164" i="12"/>
  <c r="R164" i="12"/>
  <c r="D165" i="12"/>
  <c r="G165" i="12" s="1"/>
  <c r="E165" i="12"/>
  <c r="M165" i="12"/>
  <c r="N165" i="12"/>
  <c r="D166" i="12"/>
  <c r="J166" i="12" s="1"/>
  <c r="E166" i="12"/>
  <c r="F166" i="12"/>
  <c r="G166" i="12"/>
  <c r="H166" i="12"/>
  <c r="I166" i="12"/>
  <c r="M166" i="12"/>
  <c r="N166" i="12"/>
  <c r="O166" i="12"/>
  <c r="P166" i="12"/>
  <c r="Q166" i="12"/>
  <c r="R166" i="12"/>
  <c r="D167" i="12"/>
  <c r="H167" i="12" s="1"/>
  <c r="D168" i="12"/>
  <c r="E168" i="12" s="1"/>
  <c r="D169" i="12"/>
  <c r="I169" i="12" s="1"/>
  <c r="D170" i="12"/>
  <c r="E170" i="12" s="1"/>
  <c r="F170" i="12"/>
  <c r="G170" i="12"/>
  <c r="H170" i="12"/>
  <c r="I170" i="12"/>
  <c r="J170" i="12"/>
  <c r="M170" i="12"/>
  <c r="O170" i="12"/>
  <c r="P170" i="12"/>
  <c r="Q170" i="12"/>
  <c r="R170" i="12"/>
  <c r="D171" i="12"/>
  <c r="E171" i="12" s="1"/>
  <c r="N171" i="12"/>
  <c r="D172" i="12"/>
  <c r="H172" i="12" s="1"/>
  <c r="F172" i="12"/>
  <c r="D173" i="12"/>
  <c r="M173" i="12" s="1"/>
  <c r="E173" i="12"/>
  <c r="F173" i="12"/>
  <c r="G173" i="12"/>
  <c r="N173" i="12"/>
  <c r="Q173" i="12"/>
  <c r="R173" i="12"/>
  <c r="D174" i="12"/>
  <c r="F174" i="12" s="1"/>
  <c r="H174" i="12"/>
  <c r="I174" i="12"/>
  <c r="D175" i="12"/>
  <c r="G175" i="12" s="1"/>
  <c r="D176" i="12"/>
  <c r="R176" i="12" s="1"/>
  <c r="G176" i="12"/>
  <c r="H176" i="12"/>
  <c r="P176" i="12"/>
  <c r="D177" i="12"/>
  <c r="E177" i="12" s="1"/>
  <c r="J177" i="12"/>
  <c r="P177" i="12"/>
  <c r="R177" i="12"/>
  <c r="D178" i="12"/>
  <c r="F178" i="12" s="1"/>
  <c r="E178" i="12"/>
  <c r="D179" i="12"/>
  <c r="G179" i="12" s="1"/>
  <c r="F179" i="12"/>
  <c r="D180" i="12"/>
  <c r="E180" i="12"/>
  <c r="F180" i="12"/>
  <c r="G180" i="12"/>
  <c r="H180" i="12"/>
  <c r="I180" i="12"/>
  <c r="J180" i="12"/>
  <c r="M180" i="12"/>
  <c r="N180" i="12"/>
  <c r="O180" i="12"/>
  <c r="P180" i="12"/>
  <c r="Q180" i="12"/>
  <c r="R180" i="12"/>
  <c r="D181" i="12"/>
  <c r="D182" i="12"/>
  <c r="P182" i="12" s="1"/>
  <c r="E182" i="12"/>
  <c r="F182" i="12"/>
  <c r="I182" i="12"/>
  <c r="J182" i="12"/>
  <c r="M182" i="12"/>
  <c r="N182" i="12"/>
  <c r="O182" i="12"/>
  <c r="D183" i="12"/>
  <c r="G183" i="12" s="1"/>
  <c r="H183" i="12"/>
  <c r="I183" i="12"/>
  <c r="D184" i="12"/>
  <c r="I184" i="12" s="1"/>
  <c r="D185" i="12"/>
  <c r="N185" i="12" s="1"/>
  <c r="E185" i="12"/>
  <c r="D186" i="12"/>
  <c r="E186" i="12" s="1"/>
  <c r="M186" i="12"/>
  <c r="P186" i="12"/>
  <c r="D187" i="12"/>
  <c r="I187" i="12" s="1"/>
  <c r="O187" i="12"/>
  <c r="D188" i="12"/>
  <c r="M188" i="12" s="1"/>
  <c r="D189" i="12"/>
  <c r="E189" i="12" s="1"/>
  <c r="F189" i="12"/>
  <c r="D190" i="12"/>
  <c r="H190" i="12" s="1"/>
  <c r="E190" i="12"/>
  <c r="F190" i="12"/>
  <c r="G190" i="12"/>
  <c r="N190" i="12"/>
  <c r="O190" i="12"/>
  <c r="Q190" i="12"/>
  <c r="D191" i="12"/>
  <c r="M191" i="12" s="1"/>
  <c r="G191" i="12"/>
  <c r="H191" i="12"/>
  <c r="I191" i="12"/>
  <c r="D192" i="12"/>
  <c r="P192" i="12" s="1"/>
  <c r="D193" i="12"/>
  <c r="G193" i="12" s="1"/>
  <c r="N193" i="12"/>
  <c r="D194" i="12"/>
  <c r="J194" i="12" s="1"/>
  <c r="E194" i="12"/>
  <c r="F194" i="12"/>
  <c r="G194" i="12"/>
  <c r="I194" i="12"/>
  <c r="M194" i="12"/>
  <c r="N194" i="12"/>
  <c r="P194" i="12"/>
  <c r="Q194" i="12"/>
  <c r="R194" i="12"/>
  <c r="D195" i="12"/>
  <c r="M195" i="12" s="1"/>
  <c r="P195" i="12"/>
  <c r="H4" i="10"/>
  <c r="C122" i="10" s="1"/>
  <c r="H5" i="10"/>
  <c r="C123" i="10" s="1"/>
  <c r="AC130" i="10" s="1"/>
  <c r="S5" i="10"/>
  <c r="T5" i="10"/>
  <c r="Z5" i="10"/>
  <c r="AA5" i="10"/>
  <c r="AB5" i="10"/>
  <c r="AC5" i="10"/>
  <c r="AD5" i="10"/>
  <c r="AE5" i="10"/>
  <c r="AF5" i="10"/>
  <c r="AG5" i="10"/>
  <c r="AH5" i="10"/>
  <c r="AI5" i="10"/>
  <c r="AJ5" i="10"/>
  <c r="AK5" i="10"/>
  <c r="AL5" i="10"/>
  <c r="AM5" i="10"/>
  <c r="AN5" i="10"/>
  <c r="AO5" i="10"/>
  <c r="AP5" i="10"/>
  <c r="AQ5" i="10"/>
  <c r="AR5" i="10"/>
  <c r="AS5" i="10"/>
  <c r="AT5" i="10"/>
  <c r="AU5" i="10"/>
  <c r="AV5" i="10"/>
  <c r="AW5" i="10"/>
  <c r="AX5" i="10"/>
  <c r="AY5" i="10"/>
  <c r="AZ5" i="10"/>
  <c r="BA5" i="10"/>
  <c r="BB5" i="10"/>
  <c r="BC5" i="10"/>
  <c r="BD5" i="10"/>
  <c r="BE5" i="10"/>
  <c r="BF5" i="10"/>
  <c r="BG5" i="10"/>
  <c r="BH5" i="10"/>
  <c r="BI5" i="10"/>
  <c r="H6" i="10"/>
  <c r="C124" i="10" s="1"/>
  <c r="S6" i="10"/>
  <c r="T6" i="10"/>
  <c r="Z6" i="10"/>
  <c r="AA6" i="10"/>
  <c r="AB6" i="10"/>
  <c r="AC6" i="10"/>
  <c r="AD6" i="10"/>
  <c r="AE6" i="10"/>
  <c r="AF6" i="10"/>
  <c r="AG6" i="10"/>
  <c r="AH6" i="10"/>
  <c r="AI6" i="10"/>
  <c r="AJ6" i="10"/>
  <c r="AK6" i="10"/>
  <c r="AL6" i="10"/>
  <c r="AM6" i="10"/>
  <c r="AN6" i="10"/>
  <c r="AO6" i="10"/>
  <c r="AP6" i="10"/>
  <c r="AQ6" i="10"/>
  <c r="AR6" i="10"/>
  <c r="AS6" i="10"/>
  <c r="AT6" i="10"/>
  <c r="AU6" i="10"/>
  <c r="AV6" i="10"/>
  <c r="AW6" i="10"/>
  <c r="AX6" i="10"/>
  <c r="AY6" i="10"/>
  <c r="AZ6" i="10"/>
  <c r="BA6" i="10"/>
  <c r="BB6" i="10"/>
  <c r="BC6" i="10"/>
  <c r="BD6" i="10"/>
  <c r="BE6" i="10"/>
  <c r="BF6" i="10"/>
  <c r="BG6" i="10"/>
  <c r="BH6" i="10"/>
  <c r="BI6" i="10"/>
  <c r="H7" i="10"/>
  <c r="C125" i="10" s="1"/>
  <c r="AC142" i="10" s="1"/>
  <c r="S7" i="10"/>
  <c r="T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BA7" i="10"/>
  <c r="BB7" i="10"/>
  <c r="BC7" i="10"/>
  <c r="BD7" i="10"/>
  <c r="BE7" i="10"/>
  <c r="BF7" i="10"/>
  <c r="BG7" i="10"/>
  <c r="BH7" i="10"/>
  <c r="BI7" i="10"/>
  <c r="H8" i="10"/>
  <c r="C126" i="10" s="1"/>
  <c r="S8" i="10"/>
  <c r="T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Y8" i="10"/>
  <c r="AZ8" i="10"/>
  <c r="BA8" i="10"/>
  <c r="BB8" i="10"/>
  <c r="BC8" i="10"/>
  <c r="BD8" i="10"/>
  <c r="BE8" i="10"/>
  <c r="BF8" i="10"/>
  <c r="BG8" i="10"/>
  <c r="BH8" i="10"/>
  <c r="BI8" i="10"/>
  <c r="H9" i="10"/>
  <c r="S9" i="10"/>
  <c r="T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B9" i="10"/>
  <c r="BC9" i="10"/>
  <c r="BD9" i="10"/>
  <c r="BE9" i="10"/>
  <c r="BF9" i="10"/>
  <c r="BG9" i="10"/>
  <c r="BH9" i="10"/>
  <c r="BI9" i="10"/>
  <c r="H10" i="10"/>
  <c r="C128" i="10" s="1"/>
  <c r="S10" i="10"/>
  <c r="T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Y10" i="10"/>
  <c r="AZ10" i="10"/>
  <c r="BA10" i="10"/>
  <c r="BB10" i="10"/>
  <c r="BC10" i="10"/>
  <c r="BD10" i="10"/>
  <c r="BE10" i="10"/>
  <c r="BF10" i="10"/>
  <c r="BG10" i="10"/>
  <c r="BH10" i="10"/>
  <c r="BI10" i="10"/>
  <c r="H11" i="10"/>
  <c r="S11" i="10"/>
  <c r="T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Y11" i="10"/>
  <c r="AZ11" i="10"/>
  <c r="BA11" i="10"/>
  <c r="BB11" i="10"/>
  <c r="BC11" i="10"/>
  <c r="BD11" i="10"/>
  <c r="BE11" i="10"/>
  <c r="BF11" i="10"/>
  <c r="BG11" i="10"/>
  <c r="BH11" i="10"/>
  <c r="BI11" i="10"/>
  <c r="H12" i="10"/>
  <c r="C131" i="10" s="1"/>
  <c r="S12" i="10"/>
  <c r="T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BA12" i="10"/>
  <c r="BB12" i="10"/>
  <c r="BC12" i="10"/>
  <c r="BD12" i="10"/>
  <c r="BE12" i="10"/>
  <c r="BF12" i="10"/>
  <c r="BG12" i="10"/>
  <c r="BH12" i="10"/>
  <c r="BI12" i="10"/>
  <c r="H13" i="10"/>
  <c r="S13" i="10"/>
  <c r="T13" i="10"/>
  <c r="Z13" i="10"/>
  <c r="AA13" i="10"/>
  <c r="AB13" i="10"/>
  <c r="AC13" i="10"/>
  <c r="AD13" i="10"/>
  <c r="AE13" i="10"/>
  <c r="AF13" i="10"/>
  <c r="AG13" i="10"/>
  <c r="AH13" i="10"/>
  <c r="AI13" i="10"/>
  <c r="AJ13" i="10"/>
  <c r="AK13" i="10"/>
  <c r="AL13" i="10"/>
  <c r="AM13" i="10"/>
  <c r="AN13" i="10"/>
  <c r="AO13" i="10"/>
  <c r="AP13" i="10"/>
  <c r="AQ13" i="10"/>
  <c r="AR13" i="10"/>
  <c r="AS13" i="10"/>
  <c r="AT13" i="10"/>
  <c r="AU13" i="10"/>
  <c r="AV13" i="10"/>
  <c r="AW13" i="10"/>
  <c r="AX13" i="10"/>
  <c r="AY13" i="10"/>
  <c r="AZ13" i="10"/>
  <c r="BA13" i="10"/>
  <c r="BB13" i="10"/>
  <c r="BC13" i="10"/>
  <c r="BD13" i="10"/>
  <c r="BE13" i="10"/>
  <c r="BF13" i="10"/>
  <c r="BG13" i="10"/>
  <c r="BH13" i="10"/>
  <c r="BI13" i="10"/>
  <c r="H14" i="10"/>
  <c r="C133" i="10" s="1"/>
  <c r="S14" i="10"/>
  <c r="T14" i="10"/>
  <c r="Z14" i="10"/>
  <c r="AA14" i="10"/>
  <c r="AB14" i="10"/>
  <c r="AC14" i="10"/>
  <c r="AD14" i="10"/>
  <c r="AE14" i="10"/>
  <c r="AF14" i="10"/>
  <c r="AG14" i="10"/>
  <c r="AH14" i="10"/>
  <c r="AI14" i="10"/>
  <c r="AJ14" i="10"/>
  <c r="AK14" i="10"/>
  <c r="AL14" i="10"/>
  <c r="AM14" i="10"/>
  <c r="AN14" i="10"/>
  <c r="AO14" i="10"/>
  <c r="AP14" i="10"/>
  <c r="AQ14" i="10"/>
  <c r="AR14" i="10"/>
  <c r="AS14" i="10"/>
  <c r="AT14" i="10"/>
  <c r="AU14" i="10"/>
  <c r="AV14" i="10"/>
  <c r="AW14" i="10"/>
  <c r="AX14" i="10"/>
  <c r="AY14" i="10"/>
  <c r="AZ14" i="10"/>
  <c r="BA14" i="10"/>
  <c r="BB14" i="10"/>
  <c r="BC14" i="10"/>
  <c r="BD14" i="10"/>
  <c r="BE14" i="10"/>
  <c r="BF14" i="10"/>
  <c r="BG14" i="10"/>
  <c r="BH14" i="10"/>
  <c r="BI14" i="10"/>
  <c r="H15" i="10"/>
  <c r="C134" i="10" s="1"/>
  <c r="S15" i="10"/>
  <c r="T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AW15" i="10"/>
  <c r="AX15" i="10"/>
  <c r="AY15" i="10"/>
  <c r="AZ15" i="10"/>
  <c r="BA15" i="10"/>
  <c r="BB15" i="10"/>
  <c r="BC15" i="10"/>
  <c r="BD15" i="10"/>
  <c r="BE15" i="10"/>
  <c r="BF15" i="10"/>
  <c r="BG15" i="10"/>
  <c r="BH15" i="10"/>
  <c r="BI15" i="10"/>
  <c r="H16" i="10"/>
  <c r="C135" i="10" s="1"/>
  <c r="AC190" i="10" s="1"/>
  <c r="S16" i="10"/>
  <c r="T16" i="10"/>
  <c r="Z16" i="10"/>
  <c r="AA16" i="10"/>
  <c r="AB16" i="10"/>
  <c r="AC16" i="10"/>
  <c r="AD16" i="10"/>
  <c r="AE16" i="10"/>
  <c r="AF16" i="10"/>
  <c r="AG16" i="10"/>
  <c r="AH16" i="10"/>
  <c r="AI16" i="10"/>
  <c r="AJ16" i="10"/>
  <c r="AK16" i="10"/>
  <c r="AL16" i="10"/>
  <c r="AM16" i="10"/>
  <c r="AN16" i="10"/>
  <c r="AO16" i="10"/>
  <c r="AP16" i="10"/>
  <c r="AQ16" i="10"/>
  <c r="AR16" i="10"/>
  <c r="AS16" i="10"/>
  <c r="AT16" i="10"/>
  <c r="AU16" i="10"/>
  <c r="AV16" i="10"/>
  <c r="AW16" i="10"/>
  <c r="AX16" i="10"/>
  <c r="AY16" i="10"/>
  <c r="AZ16" i="10"/>
  <c r="BA16" i="10"/>
  <c r="BB16" i="10"/>
  <c r="BC16" i="10"/>
  <c r="BD16" i="10"/>
  <c r="BE16" i="10"/>
  <c r="BF16" i="10"/>
  <c r="BG16" i="10"/>
  <c r="BH16" i="10"/>
  <c r="BI16" i="10"/>
  <c r="H17" i="10"/>
  <c r="C136" i="10" s="1"/>
  <c r="S17" i="10"/>
  <c r="T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AW17" i="10"/>
  <c r="AX17" i="10"/>
  <c r="AY17" i="10"/>
  <c r="AZ17" i="10"/>
  <c r="BA17" i="10"/>
  <c r="BB17" i="10"/>
  <c r="BC17" i="10"/>
  <c r="BD17" i="10"/>
  <c r="BE17" i="10"/>
  <c r="BF17" i="10"/>
  <c r="BG17" i="10"/>
  <c r="BH17" i="10"/>
  <c r="BI17" i="10"/>
  <c r="H18" i="10"/>
  <c r="H19" i="10"/>
  <c r="H20" i="10"/>
  <c r="H21" i="10"/>
  <c r="H22" i="10"/>
  <c r="H23" i="10"/>
  <c r="H24" i="10"/>
  <c r="C144" i="10" s="1"/>
  <c r="H25" i="10"/>
  <c r="H26" i="10"/>
  <c r="H27" i="10"/>
  <c r="H28" i="10"/>
  <c r="C149" i="10" s="1"/>
  <c r="AC250" i="10" s="1"/>
  <c r="H29" i="10"/>
  <c r="H30" i="10"/>
  <c r="C151" i="10" s="1"/>
  <c r="AC262" i="10" s="1"/>
  <c r="H31" i="10"/>
  <c r="C152" i="10" s="1"/>
  <c r="H32" i="10"/>
  <c r="H33" i="10"/>
  <c r="H34" i="10"/>
  <c r="H35" i="10"/>
  <c r="C157" i="10" s="1"/>
  <c r="H36" i="10"/>
  <c r="H37" i="10"/>
  <c r="H38" i="10"/>
  <c r="H39" i="10"/>
  <c r="L39" i="10"/>
  <c r="H40" i="10"/>
  <c r="H41" i="10"/>
  <c r="H42" i="10"/>
  <c r="H43" i="10"/>
  <c r="H44" i="10"/>
  <c r="C167" i="10" s="1"/>
  <c r="H45" i="10"/>
  <c r="H46" i="10"/>
  <c r="C170" i="10" s="1"/>
  <c r="AC340" i="10" s="1"/>
  <c r="H47" i="10"/>
  <c r="H48" i="10"/>
  <c r="H49" i="10"/>
  <c r="H50" i="10"/>
  <c r="H51" i="10"/>
  <c r="C175" i="10" s="1"/>
  <c r="AC370" i="10" s="1"/>
  <c r="H52" i="10"/>
  <c r="H53" i="10"/>
  <c r="H54" i="10"/>
  <c r="H55" i="10"/>
  <c r="H56" i="10"/>
  <c r="H57" i="10"/>
  <c r="H58" i="10"/>
  <c r="H59" i="10"/>
  <c r="H60" i="10"/>
  <c r="C186" i="10" s="1"/>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D122" i="10"/>
  <c r="L4" i="10" s="1"/>
  <c r="E122" i="10"/>
  <c r="G122" i="10"/>
  <c r="I122" i="10"/>
  <c r="D123" i="10"/>
  <c r="I123" i="10" s="1"/>
  <c r="D124" i="10"/>
  <c r="F124" i="10" s="1"/>
  <c r="AC124" i="10"/>
  <c r="AF124" i="10"/>
  <c r="D125" i="10"/>
  <c r="E125" i="10" s="1"/>
  <c r="J125" i="10"/>
  <c r="M125" i="10"/>
  <c r="N125" i="10"/>
  <c r="O125" i="10"/>
  <c r="Q125" i="10"/>
  <c r="D126" i="10"/>
  <c r="M126" i="10" s="1"/>
  <c r="C127" i="10"/>
  <c r="AC154" i="10" s="1"/>
  <c r="D127" i="10"/>
  <c r="J127" i="10" s="1"/>
  <c r="E127" i="10"/>
  <c r="H127" i="10"/>
  <c r="Q127" i="10"/>
  <c r="R127" i="10"/>
  <c r="D128" i="10"/>
  <c r="N128" i="10" s="1"/>
  <c r="J128" i="10"/>
  <c r="R128" i="10"/>
  <c r="C129" i="10"/>
  <c r="D129" i="10"/>
  <c r="E129" i="10"/>
  <c r="F129" i="10"/>
  <c r="G129" i="10"/>
  <c r="H129" i="10"/>
  <c r="I129" i="10"/>
  <c r="J129" i="10"/>
  <c r="M129" i="10"/>
  <c r="N129" i="10"/>
  <c r="O129" i="10"/>
  <c r="P129" i="10"/>
  <c r="Q129" i="10"/>
  <c r="R129" i="10"/>
  <c r="C130" i="10"/>
  <c r="AC160" i="10" s="1"/>
  <c r="D130" i="10"/>
  <c r="M130" i="10" s="1"/>
  <c r="E130" i="10"/>
  <c r="N130" i="10"/>
  <c r="O130" i="10"/>
  <c r="R130" i="10"/>
  <c r="D131" i="10"/>
  <c r="H131" i="10" s="1"/>
  <c r="O131" i="10"/>
  <c r="C132" i="10"/>
  <c r="AC172" i="10" s="1"/>
  <c r="D132" i="10"/>
  <c r="F132" i="10" s="1"/>
  <c r="E132" i="10"/>
  <c r="M132" i="10"/>
  <c r="N132" i="10"/>
  <c r="P132" i="10"/>
  <c r="Q132" i="10"/>
  <c r="D133" i="10"/>
  <c r="E133" i="10" s="1"/>
  <c r="D134" i="10"/>
  <c r="G134" i="10" s="1"/>
  <c r="E134" i="10"/>
  <c r="H134" i="10"/>
  <c r="M134" i="10"/>
  <c r="Q134" i="10"/>
  <c r="D135" i="10"/>
  <c r="E135" i="10" s="1"/>
  <c r="P135" i="10"/>
  <c r="D136" i="10"/>
  <c r="H136" i="10" s="1"/>
  <c r="G136" i="10"/>
  <c r="I136" i="10"/>
  <c r="M136" i="10"/>
  <c r="N136" i="10"/>
  <c r="O136" i="10"/>
  <c r="P136" i="10"/>
  <c r="R136" i="10"/>
  <c r="AC136" i="10"/>
  <c r="C137" i="10"/>
  <c r="D137" i="10"/>
  <c r="G137" i="10"/>
  <c r="I137" i="10"/>
  <c r="Q137" i="10"/>
  <c r="C138" i="10"/>
  <c r="D138" i="10"/>
  <c r="G138" i="10" s="1"/>
  <c r="E138" i="10"/>
  <c r="F138" i="10"/>
  <c r="J138" i="10"/>
  <c r="P138" i="10"/>
  <c r="C139" i="10"/>
  <c r="D139" i="10"/>
  <c r="E139" i="10" s="1"/>
  <c r="I139" i="10"/>
  <c r="J139" i="10"/>
  <c r="O139" i="10"/>
  <c r="P139" i="10"/>
  <c r="C140" i="10"/>
  <c r="D140" i="10"/>
  <c r="E140" i="10" s="1"/>
  <c r="I140" i="10"/>
  <c r="J140" i="10"/>
  <c r="M140" i="10"/>
  <c r="N140" i="10"/>
  <c r="P140" i="10"/>
  <c r="R140" i="10"/>
  <c r="C141" i="10"/>
  <c r="D141" i="10"/>
  <c r="Q141" i="10" s="1"/>
  <c r="C142" i="10"/>
  <c r="D142" i="10"/>
  <c r="G142" i="10" s="1"/>
  <c r="C143" i="10"/>
  <c r="AC226" i="10" s="1"/>
  <c r="D143" i="10"/>
  <c r="E143" i="10" s="1"/>
  <c r="F143" i="10"/>
  <c r="H143" i="10"/>
  <c r="J143" i="10"/>
  <c r="N143" i="10"/>
  <c r="O143" i="10"/>
  <c r="P143" i="10"/>
  <c r="R143" i="10"/>
  <c r="D144" i="10"/>
  <c r="F144" i="10" s="1"/>
  <c r="G144" i="10"/>
  <c r="H144" i="10"/>
  <c r="I144" i="10"/>
  <c r="J144" i="10"/>
  <c r="N144" i="10"/>
  <c r="O144" i="10"/>
  <c r="Q144" i="10"/>
  <c r="R144" i="10"/>
  <c r="C145" i="10"/>
  <c r="D145" i="10"/>
  <c r="G145" i="10" s="1"/>
  <c r="E145" i="10"/>
  <c r="F145" i="10"/>
  <c r="H145" i="10"/>
  <c r="I145" i="10"/>
  <c r="J145" i="10"/>
  <c r="M145" i="10"/>
  <c r="N145" i="10"/>
  <c r="O145" i="10"/>
  <c r="P145" i="10"/>
  <c r="Q145" i="10"/>
  <c r="R145" i="10"/>
  <c r="C146" i="10"/>
  <c r="D146" i="10"/>
  <c r="F146" i="10" s="1"/>
  <c r="C147" i="10"/>
  <c r="D147" i="10"/>
  <c r="E147" i="10" s="1"/>
  <c r="H147" i="10"/>
  <c r="I147" i="10"/>
  <c r="O147" i="10"/>
  <c r="R147" i="10"/>
  <c r="C148" i="10"/>
  <c r="D148" i="10"/>
  <c r="F148" i="10" s="1"/>
  <c r="AC148" i="10"/>
  <c r="D149" i="10"/>
  <c r="F149" i="10" s="1"/>
  <c r="I149" i="10"/>
  <c r="M149" i="10"/>
  <c r="P149" i="10"/>
  <c r="Q149" i="10"/>
  <c r="C150" i="10"/>
  <c r="D150" i="10"/>
  <c r="H150" i="10"/>
  <c r="D151" i="10"/>
  <c r="H151" i="10" s="1"/>
  <c r="E151" i="10"/>
  <c r="D152" i="10"/>
  <c r="P152" i="10" s="1"/>
  <c r="Q152" i="10"/>
  <c r="C153" i="10"/>
  <c r="D153" i="10"/>
  <c r="F153" i="10" s="1"/>
  <c r="E153" i="10"/>
  <c r="G153" i="10"/>
  <c r="H153" i="10"/>
  <c r="I153" i="10"/>
  <c r="J153" i="10"/>
  <c r="M153" i="10"/>
  <c r="N153" i="10"/>
  <c r="O153" i="10"/>
  <c r="P153" i="10"/>
  <c r="Q153" i="10"/>
  <c r="R153" i="10"/>
  <c r="C154" i="10"/>
  <c r="D154" i="10"/>
  <c r="E154" i="10" s="1"/>
  <c r="C155" i="10"/>
  <c r="D155" i="10"/>
  <c r="G155" i="10" s="1"/>
  <c r="C156" i="10"/>
  <c r="D156" i="10"/>
  <c r="N156" i="10" s="1"/>
  <c r="E156" i="10"/>
  <c r="F156" i="10"/>
  <c r="H156" i="10"/>
  <c r="I156" i="10"/>
  <c r="J156" i="10"/>
  <c r="M156" i="10"/>
  <c r="O156" i="10"/>
  <c r="P156" i="10"/>
  <c r="Q156" i="10"/>
  <c r="R156" i="10"/>
  <c r="D157" i="10"/>
  <c r="J157" i="10" s="1"/>
  <c r="C158" i="10"/>
  <c r="AC292" i="10" s="1"/>
  <c r="D158" i="10"/>
  <c r="C159" i="10"/>
  <c r="D159" i="10"/>
  <c r="G159" i="10" s="1"/>
  <c r="C160" i="10"/>
  <c r="D160" i="10"/>
  <c r="N160" i="10" s="1"/>
  <c r="E160" i="10"/>
  <c r="G160" i="10"/>
  <c r="Q160" i="10"/>
  <c r="AF160" i="10"/>
  <c r="C161" i="10"/>
  <c r="D161" i="10"/>
  <c r="O161" i="10" s="1"/>
  <c r="F161" i="10"/>
  <c r="G161" i="10"/>
  <c r="H161" i="10"/>
  <c r="J161" i="10"/>
  <c r="M161" i="10"/>
  <c r="N161" i="10"/>
  <c r="P161" i="10"/>
  <c r="Q161" i="10"/>
  <c r="R161" i="10"/>
  <c r="C162" i="10"/>
  <c r="AC304" i="10" s="1"/>
  <c r="D162" i="10"/>
  <c r="M39" i="10" s="1"/>
  <c r="E162" i="10"/>
  <c r="C163" i="10"/>
  <c r="D163" i="10"/>
  <c r="E163" i="10" s="1"/>
  <c r="R163" i="10"/>
  <c r="C164" i="10"/>
  <c r="D164" i="10"/>
  <c r="I164" i="10" s="1"/>
  <c r="N164" i="10"/>
  <c r="R164" i="10"/>
  <c r="C165" i="10"/>
  <c r="D165" i="10"/>
  <c r="H165" i="10" s="1"/>
  <c r="F165" i="10"/>
  <c r="M165" i="10"/>
  <c r="O165" i="10"/>
  <c r="Q165" i="10"/>
  <c r="C166" i="10"/>
  <c r="AC328" i="10" s="1"/>
  <c r="D166" i="10"/>
  <c r="E166" i="10" s="1"/>
  <c r="P166" i="10"/>
  <c r="R166" i="10"/>
  <c r="AC166" i="10"/>
  <c r="D167" i="10"/>
  <c r="G167" i="10" s="1"/>
  <c r="C168" i="10"/>
  <c r="D168" i="10"/>
  <c r="I168" i="10" s="1"/>
  <c r="E168" i="10"/>
  <c r="G168" i="10"/>
  <c r="J168" i="10"/>
  <c r="O168" i="10"/>
  <c r="C169" i="10"/>
  <c r="D169" i="10"/>
  <c r="J169" i="10" s="1"/>
  <c r="E169" i="10"/>
  <c r="F169" i="10"/>
  <c r="V169" i="10" s="1"/>
  <c r="G169" i="10"/>
  <c r="I169" i="10"/>
  <c r="M169" i="10"/>
  <c r="N169" i="10"/>
  <c r="O169" i="10"/>
  <c r="P169" i="10"/>
  <c r="Q169" i="10"/>
  <c r="D170" i="10"/>
  <c r="H170" i="10" s="1"/>
  <c r="C171" i="10"/>
  <c r="D171" i="10"/>
  <c r="E171" i="10"/>
  <c r="F171" i="10"/>
  <c r="G171" i="10"/>
  <c r="H171" i="10"/>
  <c r="Q171" i="10"/>
  <c r="C172" i="10"/>
  <c r="AC352" i="10" s="1"/>
  <c r="D172" i="10"/>
  <c r="I172" i="10" s="1"/>
  <c r="J172" i="10"/>
  <c r="C173" i="10"/>
  <c r="D173" i="10"/>
  <c r="Q173" i="10" s="1"/>
  <c r="H173" i="10"/>
  <c r="J173" i="10"/>
  <c r="N173" i="10"/>
  <c r="O173" i="10"/>
  <c r="P173" i="10"/>
  <c r="R173" i="10"/>
  <c r="C174" i="10"/>
  <c r="AC364" i="10" s="1"/>
  <c r="D174" i="10"/>
  <c r="M174" i="10" s="1"/>
  <c r="G174" i="10"/>
  <c r="J174" i="10"/>
  <c r="N174" i="10"/>
  <c r="P174" i="10"/>
  <c r="D175" i="10"/>
  <c r="F175" i="10" s="1"/>
  <c r="P175" i="10"/>
  <c r="C176" i="10"/>
  <c r="D176" i="10"/>
  <c r="E176" i="10" s="1"/>
  <c r="C177" i="10"/>
  <c r="D177" i="10"/>
  <c r="Q177" i="10" s="1"/>
  <c r="E177" i="10"/>
  <c r="F177" i="10"/>
  <c r="G177" i="10"/>
  <c r="H177" i="10"/>
  <c r="I177" i="10"/>
  <c r="J177" i="10"/>
  <c r="M177" i="10"/>
  <c r="O177" i="10"/>
  <c r="P177" i="10"/>
  <c r="R177" i="10"/>
  <c r="C178" i="10"/>
  <c r="AC376" i="10" s="1"/>
  <c r="D178" i="10"/>
  <c r="J178" i="10" s="1"/>
  <c r="G178" i="10"/>
  <c r="I178" i="10"/>
  <c r="N178" i="10"/>
  <c r="P178" i="10"/>
  <c r="Q178" i="10"/>
  <c r="R178" i="10"/>
  <c r="AC178" i="10"/>
  <c r="C179" i="10"/>
  <c r="D179" i="10"/>
  <c r="E179" i="10" s="1"/>
  <c r="C180" i="10"/>
  <c r="AC388" i="10" s="1"/>
  <c r="D180" i="10"/>
  <c r="F180" i="10" s="1"/>
  <c r="J180" i="10"/>
  <c r="N180" i="10"/>
  <c r="O180" i="10"/>
  <c r="P180" i="10"/>
  <c r="C181" i="10"/>
  <c r="AC394" i="10" s="1"/>
  <c r="D181" i="10"/>
  <c r="P181" i="10" s="1"/>
  <c r="H181" i="10"/>
  <c r="I181" i="10"/>
  <c r="M181" i="10"/>
  <c r="Q181" i="10"/>
  <c r="C182" i="10"/>
  <c r="AC400" i="10" s="1"/>
  <c r="D182" i="10"/>
  <c r="G182" i="10" s="1"/>
  <c r="E182" i="10"/>
  <c r="F182" i="10"/>
  <c r="R182" i="10"/>
  <c r="C183" i="10"/>
  <c r="D183" i="10"/>
  <c r="E183" i="10" s="1"/>
  <c r="F183" i="10"/>
  <c r="I183" i="10"/>
  <c r="O183" i="10"/>
  <c r="Q183" i="10"/>
  <c r="R183" i="10"/>
  <c r="C184" i="10"/>
  <c r="D184" i="10"/>
  <c r="H184" i="10" s="1"/>
  <c r="R184" i="10"/>
  <c r="AC184" i="10"/>
  <c r="C185" i="10"/>
  <c r="D185" i="10"/>
  <c r="M185" i="10" s="1"/>
  <c r="E185" i="10"/>
  <c r="F185" i="10"/>
  <c r="G185" i="10"/>
  <c r="H185" i="10"/>
  <c r="I185" i="10"/>
  <c r="N185" i="10"/>
  <c r="P185" i="10"/>
  <c r="Q185" i="10"/>
  <c r="R185" i="10"/>
  <c r="D186" i="10"/>
  <c r="L60" i="10" s="1"/>
  <c r="E186" i="10"/>
  <c r="G186" i="10"/>
  <c r="H186" i="10"/>
  <c r="I186" i="10"/>
  <c r="J186" i="10"/>
  <c r="M186" i="10"/>
  <c r="N186" i="10"/>
  <c r="O186" i="10"/>
  <c r="P186" i="10"/>
  <c r="Q186" i="10"/>
  <c r="R186" i="10"/>
  <c r="C187" i="10"/>
  <c r="AC418" i="10" s="1"/>
  <c r="D187" i="10"/>
  <c r="E187" i="10" s="1"/>
  <c r="Q187" i="10"/>
  <c r="C188" i="10"/>
  <c r="D188" i="10"/>
  <c r="O188" i="10" s="1"/>
  <c r="E188" i="10"/>
  <c r="C189" i="10"/>
  <c r="D189" i="10"/>
  <c r="E189" i="10" s="1"/>
  <c r="F189" i="10"/>
  <c r="I189" i="10"/>
  <c r="M189" i="10"/>
  <c r="O189" i="10"/>
  <c r="C190" i="10"/>
  <c r="D190" i="10"/>
  <c r="F190" i="10" s="1"/>
  <c r="E190" i="10"/>
  <c r="G190" i="10"/>
  <c r="H190" i="10"/>
  <c r="J190" i="10"/>
  <c r="N190" i="10"/>
  <c r="O190" i="10"/>
  <c r="P190" i="10"/>
  <c r="C191" i="10"/>
  <c r="D191" i="10"/>
  <c r="P191" i="10" s="1"/>
  <c r="G191" i="10"/>
  <c r="H191" i="10"/>
  <c r="J191" i="10"/>
  <c r="M191" i="10"/>
  <c r="O191" i="10"/>
  <c r="R191" i="10"/>
  <c r="C192" i="10"/>
  <c r="D192" i="10"/>
  <c r="G192" i="10" s="1"/>
  <c r="M192" i="10"/>
  <c r="N192" i="10"/>
  <c r="P192" i="10"/>
  <c r="C193" i="10"/>
  <c r="D193" i="10"/>
  <c r="E193" i="10"/>
  <c r="F193" i="10"/>
  <c r="G193" i="10"/>
  <c r="H193" i="10"/>
  <c r="M193" i="10"/>
  <c r="N193" i="10"/>
  <c r="O193" i="10"/>
  <c r="R193" i="10"/>
  <c r="C194" i="10"/>
  <c r="D194" i="10"/>
  <c r="O194" i="10" s="1"/>
  <c r="J194" i="10"/>
  <c r="N194" i="10"/>
  <c r="P194" i="10"/>
  <c r="Q194" i="10"/>
  <c r="C195" i="10"/>
  <c r="D195" i="10"/>
  <c r="G195" i="10" s="1"/>
  <c r="E195" i="10"/>
  <c r="H195" i="10"/>
  <c r="M195" i="10"/>
  <c r="P195" i="10"/>
  <c r="R195" i="10"/>
  <c r="C196" i="10"/>
  <c r="AC460" i="10" s="1"/>
  <c r="D196" i="10"/>
  <c r="G196" i="10" s="1"/>
  <c r="AC196" i="10"/>
  <c r="AF196" i="10"/>
  <c r="C197" i="10"/>
  <c r="AC466" i="10" s="1"/>
  <c r="D197" i="10"/>
  <c r="M197" i="10" s="1"/>
  <c r="I197" i="10"/>
  <c r="N197" i="10"/>
  <c r="O197" i="10"/>
  <c r="P197" i="10"/>
  <c r="R197" i="10"/>
  <c r="C198" i="10"/>
  <c r="D198" i="10"/>
  <c r="Q198" i="10" s="1"/>
  <c r="E198" i="10"/>
  <c r="F198" i="10"/>
  <c r="H198" i="10"/>
  <c r="J198" i="10"/>
  <c r="N198" i="10"/>
  <c r="C199" i="10"/>
  <c r="D199" i="10"/>
  <c r="I199" i="10" s="1"/>
  <c r="J199" i="10"/>
  <c r="N199" i="10"/>
  <c r="Q199" i="10"/>
  <c r="C200" i="10"/>
  <c r="D200" i="10"/>
  <c r="O200" i="10" s="1"/>
  <c r="E200" i="10"/>
  <c r="F200" i="10"/>
  <c r="G200" i="10"/>
  <c r="H200" i="10"/>
  <c r="J200" i="10"/>
  <c r="M200" i="10"/>
  <c r="P200" i="10"/>
  <c r="R200" i="10"/>
  <c r="C201" i="10"/>
  <c r="D201" i="10"/>
  <c r="O201" i="10" s="1"/>
  <c r="F201" i="10"/>
  <c r="H201" i="10"/>
  <c r="I201" i="10"/>
  <c r="J201" i="10"/>
  <c r="M201" i="10"/>
  <c r="N201" i="10"/>
  <c r="P201" i="10"/>
  <c r="Q201" i="10"/>
  <c r="R201" i="10"/>
  <c r="C202" i="10"/>
  <c r="D202" i="10"/>
  <c r="G202" i="10" s="1"/>
  <c r="I202" i="10"/>
  <c r="R202" i="10"/>
  <c r="AC202" i="10"/>
  <c r="C203" i="10"/>
  <c r="AC490" i="10" s="1"/>
  <c r="D203" i="10"/>
  <c r="I203" i="10" s="1"/>
  <c r="H203" i="10"/>
  <c r="M203" i="10"/>
  <c r="N203" i="10"/>
  <c r="Q203" i="10"/>
  <c r="R203" i="10"/>
  <c r="C204" i="10"/>
  <c r="AC496" i="10" s="1"/>
  <c r="D204" i="10"/>
  <c r="E204" i="10" s="1"/>
  <c r="F204" i="10"/>
  <c r="G204" i="10"/>
  <c r="J204" i="10"/>
  <c r="O204" i="10"/>
  <c r="R204" i="10"/>
  <c r="C205" i="10"/>
  <c r="D205" i="10"/>
  <c r="G205" i="10" s="1"/>
  <c r="C206" i="10"/>
  <c r="AC508" i="10" s="1"/>
  <c r="D206" i="10"/>
  <c r="F206" i="10" s="1"/>
  <c r="E206" i="10"/>
  <c r="J206" i="10"/>
  <c r="N206" i="10"/>
  <c r="C207" i="10"/>
  <c r="AC514" i="10" s="1"/>
  <c r="D207" i="10"/>
  <c r="F207" i="10" s="1"/>
  <c r="G207" i="10"/>
  <c r="C208" i="10"/>
  <c r="D208" i="10"/>
  <c r="F208" i="10" s="1"/>
  <c r="O208" i="10"/>
  <c r="Q208" i="10"/>
  <c r="AC208" i="10"/>
  <c r="C209" i="10"/>
  <c r="D209" i="10"/>
  <c r="M209" i="10" s="1"/>
  <c r="E209" i="10"/>
  <c r="F209" i="10"/>
  <c r="G209" i="10"/>
  <c r="H209" i="10"/>
  <c r="I209" i="10"/>
  <c r="J209" i="10"/>
  <c r="N209" i="10"/>
  <c r="O209" i="10"/>
  <c r="P209" i="10"/>
  <c r="Q209" i="10"/>
  <c r="R209" i="10"/>
  <c r="C210" i="10"/>
  <c r="AC520" i="10" s="1"/>
  <c r="D210" i="10"/>
  <c r="H210" i="10" s="1"/>
  <c r="F210" i="10"/>
  <c r="I210" i="10"/>
  <c r="J210" i="10"/>
  <c r="O210" i="10"/>
  <c r="P210" i="10"/>
  <c r="Q210" i="10"/>
  <c r="C211" i="10"/>
  <c r="D211" i="10"/>
  <c r="F211" i="10" s="1"/>
  <c r="I211" i="10"/>
  <c r="J211" i="10"/>
  <c r="P211" i="10"/>
  <c r="R211" i="10"/>
  <c r="C212" i="10"/>
  <c r="D212" i="10"/>
  <c r="N212" i="10" s="1"/>
  <c r="C213" i="10"/>
  <c r="AC538" i="10" s="1"/>
  <c r="D213" i="10"/>
  <c r="E213" i="10" s="1"/>
  <c r="H213" i="10"/>
  <c r="I213" i="10"/>
  <c r="J213" i="10"/>
  <c r="Q213" i="10"/>
  <c r="C214" i="10"/>
  <c r="AC544" i="10" s="1"/>
  <c r="D214" i="10"/>
  <c r="E214" i="10" s="1"/>
  <c r="F214" i="10"/>
  <c r="I214" i="10"/>
  <c r="M214" i="10"/>
  <c r="R214" i="10"/>
  <c r="AC214" i="10"/>
  <c r="C215" i="10"/>
  <c r="D215" i="10"/>
  <c r="N215" i="10" s="1"/>
  <c r="Q215" i="10"/>
  <c r="C216" i="10"/>
  <c r="D216" i="10"/>
  <c r="E216" i="10" s="1"/>
  <c r="J216" i="10"/>
  <c r="C217" i="10"/>
  <c r="D217" i="10"/>
  <c r="E217" i="10" s="1"/>
  <c r="H217" i="10"/>
  <c r="M217" i="10"/>
  <c r="N217" i="10"/>
  <c r="C218" i="10"/>
  <c r="D218" i="10"/>
  <c r="M218" i="10" s="1"/>
  <c r="F218" i="10"/>
  <c r="C219" i="10"/>
  <c r="D219" i="10"/>
  <c r="E219" i="10" s="1"/>
  <c r="F219" i="10"/>
  <c r="H219" i="10"/>
  <c r="I219" i="10"/>
  <c r="J219" i="10"/>
  <c r="M219" i="10"/>
  <c r="N219" i="10"/>
  <c r="O219" i="10"/>
  <c r="P219" i="10"/>
  <c r="Q219" i="10"/>
  <c r="R219" i="10"/>
  <c r="C220" i="10"/>
  <c r="AC568" i="10" s="1"/>
  <c r="D220" i="10"/>
  <c r="N220" i="10" s="1"/>
  <c r="I220" i="10"/>
  <c r="AC220" i="10"/>
  <c r="C221" i="10"/>
  <c r="D221" i="10"/>
  <c r="H221" i="10" s="1"/>
  <c r="E221" i="10"/>
  <c r="G221" i="10"/>
  <c r="J221" i="10"/>
  <c r="M221" i="10"/>
  <c r="P221" i="10"/>
  <c r="Q221" i="10"/>
  <c r="R221" i="10"/>
  <c r="C222" i="10"/>
  <c r="D222" i="10"/>
  <c r="P222" i="10" s="1"/>
  <c r="E222" i="10"/>
  <c r="F222" i="10"/>
  <c r="J222" i="10"/>
  <c r="M222" i="10"/>
  <c r="N222" i="10"/>
  <c r="C223" i="10"/>
  <c r="D223" i="10"/>
  <c r="E223" i="10" s="1"/>
  <c r="J223" i="10"/>
  <c r="C224" i="10"/>
  <c r="D224" i="10"/>
  <c r="C225" i="10"/>
  <c r="D225" i="10"/>
  <c r="N225" i="10" s="1"/>
  <c r="E225" i="10"/>
  <c r="F225" i="10"/>
  <c r="G225" i="10"/>
  <c r="H225" i="10"/>
  <c r="J225" i="10"/>
  <c r="M225" i="10"/>
  <c r="O225" i="10"/>
  <c r="P225" i="10"/>
  <c r="AC232" i="10"/>
  <c r="AF232" i="10"/>
  <c r="AC238" i="10"/>
  <c r="AC244" i="10"/>
  <c r="AC256" i="10"/>
  <c r="AC268" i="10"/>
  <c r="AF268" i="10"/>
  <c r="AC274" i="10"/>
  <c r="AC280" i="10"/>
  <c r="AC286" i="10"/>
  <c r="AC298" i="10"/>
  <c r="AF304" i="10"/>
  <c r="AC310" i="10"/>
  <c r="AC316" i="10"/>
  <c r="AC322" i="10"/>
  <c r="AC334" i="10"/>
  <c r="AF340" i="10"/>
  <c r="AC346" i="10"/>
  <c r="AC358" i="10"/>
  <c r="AF376" i="10"/>
  <c r="AC382" i="10"/>
  <c r="AC406" i="10"/>
  <c r="AC412" i="10"/>
  <c r="AF412" i="10"/>
  <c r="AC424" i="10"/>
  <c r="AC430" i="10"/>
  <c r="AC436" i="10"/>
  <c r="AC442" i="10"/>
  <c r="AC448" i="10"/>
  <c r="AF448" i="10"/>
  <c r="AC454" i="10"/>
  <c r="AC472" i="10"/>
  <c r="AC478" i="10"/>
  <c r="AC484" i="10"/>
  <c r="AF484" i="10"/>
  <c r="AC502" i="10"/>
  <c r="AF520" i="10"/>
  <c r="AC526" i="10"/>
  <c r="AC532" i="10"/>
  <c r="AC550" i="10"/>
  <c r="AC556" i="10"/>
  <c r="AF556" i="10"/>
  <c r="AC562" i="10"/>
  <c r="AC574" i="10"/>
  <c r="AC580" i="10"/>
  <c r="AC586" i="10"/>
  <c r="Z153" i="10" l="1"/>
  <c r="Z127" i="12"/>
  <c r="H195" i="12"/>
  <c r="H192" i="12"/>
  <c r="G188" i="12"/>
  <c r="H184" i="12"/>
  <c r="E176" i="12"/>
  <c r="G172" i="12"/>
  <c r="J159" i="12"/>
  <c r="I152" i="12"/>
  <c r="R146" i="12"/>
  <c r="I143" i="12"/>
  <c r="H138" i="12"/>
  <c r="Q134" i="12"/>
  <c r="N130" i="12"/>
  <c r="O127" i="12"/>
  <c r="E124" i="12"/>
  <c r="O118" i="12"/>
  <c r="G192" i="12"/>
  <c r="G184" i="12"/>
  <c r="R155" i="12"/>
  <c r="G138" i="12"/>
  <c r="F192" i="12"/>
  <c r="R187" i="12"/>
  <c r="F184" i="12"/>
  <c r="F175" i="12"/>
  <c r="I163" i="12"/>
  <c r="Q155" i="12"/>
  <c r="P146" i="12"/>
  <c r="F138" i="12"/>
  <c r="N134" i="12"/>
  <c r="J130" i="12"/>
  <c r="M127" i="12"/>
  <c r="J123" i="12"/>
  <c r="M118" i="12"/>
  <c r="E192" i="12"/>
  <c r="P187" i="12"/>
  <c r="E184" i="12"/>
  <c r="E175" i="12"/>
  <c r="R171" i="12"/>
  <c r="P155" i="12"/>
  <c r="E138" i="12"/>
  <c r="G123" i="12"/>
  <c r="O194" i="12"/>
  <c r="J191" i="12"/>
  <c r="N187" i="12"/>
  <c r="R183" i="12"/>
  <c r="R174" i="12"/>
  <c r="I171" i="12"/>
  <c r="F163" i="12"/>
  <c r="N155" i="12"/>
  <c r="M146" i="12"/>
  <c r="U146" i="12" s="1"/>
  <c r="X137" i="12"/>
  <c r="F134" i="12"/>
  <c r="V134" i="12" s="1"/>
  <c r="G130" i="12"/>
  <c r="H127" i="12"/>
  <c r="E122" i="12"/>
  <c r="H118" i="12"/>
  <c r="J187" i="12"/>
  <c r="Q183" i="12"/>
  <c r="Y183" i="12" s="1"/>
  <c r="Q174" i="12"/>
  <c r="F171" i="12"/>
  <c r="P158" i="12"/>
  <c r="M155" i="12"/>
  <c r="G151" i="12"/>
  <c r="G118" i="12"/>
  <c r="H187" i="12"/>
  <c r="P183" i="12"/>
  <c r="P174" i="12"/>
  <c r="O158" i="12"/>
  <c r="I155" i="12"/>
  <c r="E118" i="12"/>
  <c r="G187" i="12"/>
  <c r="W187" i="12" s="1"/>
  <c r="O183" i="12"/>
  <c r="W183" i="12" s="1"/>
  <c r="O174" i="12"/>
  <c r="N158" i="12"/>
  <c r="H155" i="12"/>
  <c r="X155" i="12" s="1"/>
  <c r="R133" i="12"/>
  <c r="N129" i="12"/>
  <c r="H194" i="12"/>
  <c r="F191" i="12"/>
  <c r="F187" i="12"/>
  <c r="V187" i="12" s="1"/>
  <c r="N183" i="12"/>
  <c r="N174" i="12"/>
  <c r="V174" i="12" s="1"/>
  <c r="Z166" i="12"/>
  <c r="N162" i="12"/>
  <c r="M158" i="12"/>
  <c r="F155" i="12"/>
  <c r="E146" i="12"/>
  <c r="I142" i="12"/>
  <c r="P133" i="12"/>
  <c r="H129" i="12"/>
  <c r="N126" i="12"/>
  <c r="J121" i="12"/>
  <c r="R117" i="12"/>
  <c r="F114" i="12"/>
  <c r="E187" i="12"/>
  <c r="M183" i="12"/>
  <c r="P179" i="12"/>
  <c r="M174" i="12"/>
  <c r="P165" i="12"/>
  <c r="G158" i="12"/>
  <c r="E155" i="12"/>
  <c r="O133" i="12"/>
  <c r="E129" i="12"/>
  <c r="M126" i="12"/>
  <c r="E114" i="12"/>
  <c r="U114" i="12" s="1"/>
  <c r="H113" i="12"/>
  <c r="O186" i="12"/>
  <c r="F183" i="12"/>
  <c r="V183" i="12" s="1"/>
  <c r="G174" i="12"/>
  <c r="W174" i="12" s="1"/>
  <c r="H165" i="12"/>
  <c r="X165" i="12" s="1"/>
  <c r="H157" i="12"/>
  <c r="J133" i="12"/>
  <c r="Q128" i="12"/>
  <c r="F126" i="12"/>
  <c r="G113" i="12"/>
  <c r="P193" i="12"/>
  <c r="I190" i="12"/>
  <c r="N186" i="12"/>
  <c r="E183" i="12"/>
  <c r="E174" i="12"/>
  <c r="F165" i="12"/>
  <c r="V165" i="12" s="1"/>
  <c r="E157" i="12"/>
  <c r="Q148" i="12"/>
  <c r="M136" i="12"/>
  <c r="F133" i="12"/>
  <c r="P128" i="12"/>
  <c r="E126" i="12"/>
  <c r="N120" i="12"/>
  <c r="J117" i="12"/>
  <c r="Z117" i="12" s="1"/>
  <c r="F113" i="12"/>
  <c r="I117" i="12"/>
  <c r="Y117" i="12" s="1"/>
  <c r="E113" i="12"/>
  <c r="M193" i="12"/>
  <c r="G186" i="12"/>
  <c r="W186" i="12" s="1"/>
  <c r="H193" i="12"/>
  <c r="X193" i="12" s="1"/>
  <c r="R124" i="12"/>
  <c r="Z124" i="12" s="1"/>
  <c r="F193" i="12"/>
  <c r="P173" i="12"/>
  <c r="X173" i="12" s="1"/>
  <c r="Q164" i="12"/>
  <c r="P156" i="12"/>
  <c r="X156" i="12" s="1"/>
  <c r="M148" i="12"/>
  <c r="G136" i="12"/>
  <c r="P131" i="12"/>
  <c r="J128" i="12"/>
  <c r="Z128" i="12" s="1"/>
  <c r="Q124" i="12"/>
  <c r="G120" i="12"/>
  <c r="F117" i="12"/>
  <c r="V117" i="12" s="1"/>
  <c r="E193" i="12"/>
  <c r="R189" i="12"/>
  <c r="Q176" i="12"/>
  <c r="O173" i="12"/>
  <c r="H169" i="12"/>
  <c r="O164" i="12"/>
  <c r="W164" i="12" s="1"/>
  <c r="O156" i="12"/>
  <c r="W156" i="12" s="1"/>
  <c r="I148" i="12"/>
  <c r="G145" i="12"/>
  <c r="F136" i="12"/>
  <c r="J131" i="12"/>
  <c r="I128" i="12"/>
  <c r="P124" i="12"/>
  <c r="F120" i="12"/>
  <c r="E117" i="12"/>
  <c r="U117" i="12" s="1"/>
  <c r="P189" i="12"/>
  <c r="R184" i="12"/>
  <c r="X131" i="12"/>
  <c r="O124" i="12"/>
  <c r="R192" i="12"/>
  <c r="O189" i="12"/>
  <c r="Q184" i="12"/>
  <c r="O176" i="12"/>
  <c r="J173" i="12"/>
  <c r="Z173" i="12" s="1"/>
  <c r="O168" i="12"/>
  <c r="M164" i="12"/>
  <c r="M156" i="12"/>
  <c r="R152" i="12"/>
  <c r="Z152" i="12" s="1"/>
  <c r="G148" i="12"/>
  <c r="R138" i="12"/>
  <c r="Z138" i="12" s="1"/>
  <c r="G131" i="12"/>
  <c r="G128" i="12"/>
  <c r="N124" i="12"/>
  <c r="G116" i="12"/>
  <c r="Q192" i="12"/>
  <c r="N189" i="12"/>
  <c r="P184" i="12"/>
  <c r="X184" i="12" s="1"/>
  <c r="N176" i="12"/>
  <c r="I173" i="12"/>
  <c r="J168" i="12"/>
  <c r="J164" i="12"/>
  <c r="U161" i="12"/>
  <c r="J156" i="12"/>
  <c r="Z156" i="12" s="1"/>
  <c r="Q152" i="12"/>
  <c r="Y152" i="12" s="1"/>
  <c r="F148" i="12"/>
  <c r="V148" i="12" s="1"/>
  <c r="Q138" i="12"/>
  <c r="Y138" i="12" s="1"/>
  <c r="J135" i="12"/>
  <c r="F131" i="12"/>
  <c r="F128" i="12"/>
  <c r="M124" i="12"/>
  <c r="F119" i="12"/>
  <c r="F116" i="12"/>
  <c r="O192" i="12"/>
  <c r="M189" i="12"/>
  <c r="O184" i="12"/>
  <c r="M176" i="12"/>
  <c r="U176" i="12" s="1"/>
  <c r="H173" i="12"/>
  <c r="G168" i="12"/>
  <c r="I164" i="12"/>
  <c r="P152" i="12"/>
  <c r="X152" i="12" s="1"/>
  <c r="E148" i="12"/>
  <c r="G144" i="12"/>
  <c r="P138" i="12"/>
  <c r="I135" i="12"/>
  <c r="E131" i="12"/>
  <c r="J124" i="12"/>
  <c r="E119" i="12"/>
  <c r="E116" i="12"/>
  <c r="N192" i="12"/>
  <c r="J189" i="12"/>
  <c r="N184" i="12"/>
  <c r="V184" i="12" s="1"/>
  <c r="I176" i="12"/>
  <c r="F144" i="12"/>
  <c r="O138" i="12"/>
  <c r="I124" i="12"/>
  <c r="Y124" i="12" s="1"/>
  <c r="M192" i="12"/>
  <c r="M184" i="12"/>
  <c r="N138" i="12"/>
  <c r="H124" i="12"/>
  <c r="R118" i="12"/>
  <c r="Z118" i="12" s="1"/>
  <c r="J192" i="12"/>
  <c r="J184" i="12"/>
  <c r="M138" i="12"/>
  <c r="U138" i="12" s="1"/>
  <c r="P130" i="12"/>
  <c r="X130" i="12" s="1"/>
  <c r="Q127" i="12"/>
  <c r="Y127" i="12" s="1"/>
  <c r="G124" i="12"/>
  <c r="Q118" i="12"/>
  <c r="Y118" i="12" s="1"/>
  <c r="J195" i="12"/>
  <c r="I192" i="12"/>
  <c r="F176" i="12"/>
  <c r="N159" i="12"/>
  <c r="N143" i="12"/>
  <c r="V143" i="12" s="1"/>
  <c r="I138" i="12"/>
  <c r="O130" i="12"/>
  <c r="W130" i="12" s="1"/>
  <c r="P127" i="12"/>
  <c r="P118" i="12"/>
  <c r="N223" i="10"/>
  <c r="M220" i="10"/>
  <c r="H218" i="10"/>
  <c r="G212" i="10"/>
  <c r="N205" i="10"/>
  <c r="P198" i="10"/>
  <c r="F196" i="10"/>
  <c r="R190" i="10"/>
  <c r="N172" i="10"/>
  <c r="Q168" i="10"/>
  <c r="G162" i="10"/>
  <c r="H154" i="10"/>
  <c r="J151" i="10"/>
  <c r="G148" i="10"/>
  <c r="I141" i="10"/>
  <c r="H138" i="10"/>
  <c r="G135" i="10"/>
  <c r="Q131" i="10"/>
  <c r="F126" i="10"/>
  <c r="N122" i="10"/>
  <c r="M223" i="10"/>
  <c r="U223" i="10" s="1"/>
  <c r="AE586" i="10" s="1"/>
  <c r="J220" i="10"/>
  <c r="G218" i="10"/>
  <c r="E212" i="10"/>
  <c r="I205" i="10"/>
  <c r="O198" i="10"/>
  <c r="E196" i="10"/>
  <c r="Q190" i="10"/>
  <c r="M172" i="10"/>
  <c r="P168" i="10"/>
  <c r="F162" i="10"/>
  <c r="F154" i="10"/>
  <c r="G151" i="10"/>
  <c r="E148" i="10"/>
  <c r="P131" i="10"/>
  <c r="E126" i="10"/>
  <c r="J122" i="10"/>
  <c r="I223" i="10"/>
  <c r="H220" i="10"/>
  <c r="E218" i="10"/>
  <c r="N214" i="10"/>
  <c r="V214" i="10" s="1"/>
  <c r="AE545" i="10" s="1"/>
  <c r="M198" i="10"/>
  <c r="U198" i="10" s="1"/>
  <c r="AE472" i="10" s="1"/>
  <c r="P187" i="10"/>
  <c r="O184" i="10"/>
  <c r="R181" i="10"/>
  <c r="H172" i="10"/>
  <c r="M168" i="10"/>
  <c r="N134" i="10"/>
  <c r="N131" i="10"/>
  <c r="R125" i="10"/>
  <c r="Z125" i="10" s="1"/>
  <c r="AE147" i="10" s="1"/>
  <c r="H122" i="10"/>
  <c r="G223" i="10"/>
  <c r="G220" i="10"/>
  <c r="J184" i="10"/>
  <c r="Z184" i="10" s="1"/>
  <c r="G172" i="10"/>
  <c r="M131" i="10"/>
  <c r="F223" i="10"/>
  <c r="F220" i="10"/>
  <c r="J214" i="10"/>
  <c r="Q211" i="10"/>
  <c r="P204" i="10"/>
  <c r="I198" i="10"/>
  <c r="Q195" i="10"/>
  <c r="M190" i="10"/>
  <c r="I184" i="10"/>
  <c r="O181" i="10"/>
  <c r="O178" i="10"/>
  <c r="O174" i="10"/>
  <c r="E172" i="10"/>
  <c r="H168" i="10"/>
  <c r="G165" i="10"/>
  <c r="P147" i="10"/>
  <c r="M144" i="10"/>
  <c r="O140" i="10"/>
  <c r="I134" i="10"/>
  <c r="G131" i="10"/>
  <c r="Q128" i="10"/>
  <c r="P125" i="10"/>
  <c r="F122" i="10"/>
  <c r="R157" i="10"/>
  <c r="Z157" i="10" s="1"/>
  <c r="AE291" i="10" s="1"/>
  <c r="G214" i="10"/>
  <c r="M211" i="10"/>
  <c r="R208" i="10"/>
  <c r="M204" i="10"/>
  <c r="U204" i="10" s="1"/>
  <c r="AE496" i="10" s="1"/>
  <c r="G198" i="10"/>
  <c r="O195" i="10"/>
  <c r="Q192" i="10"/>
  <c r="I190" i="10"/>
  <c r="J181" i="10"/>
  <c r="M178" i="10"/>
  <c r="F168" i="10"/>
  <c r="R149" i="10"/>
  <c r="J147" i="10"/>
  <c r="F134" i="10"/>
  <c r="G181" i="10"/>
  <c r="Q164" i="10"/>
  <c r="Y164" i="10" s="1"/>
  <c r="AE320" i="10" s="1"/>
  <c r="O149" i="10"/>
  <c r="F147" i="10"/>
  <c r="E144" i="10"/>
  <c r="U144" i="10" s="1"/>
  <c r="H140" i="10"/>
  <c r="J133" i="10"/>
  <c r="J130" i="10"/>
  <c r="P127" i="10"/>
  <c r="X127" i="10" s="1"/>
  <c r="AE157" i="10" s="1"/>
  <c r="I125" i="10"/>
  <c r="R216" i="10"/>
  <c r="Z216" i="10" s="1"/>
  <c r="R213" i="10"/>
  <c r="Z213" i="10" s="1"/>
  <c r="AE543" i="10" s="1"/>
  <c r="J192" i="10"/>
  <c r="J183" i="10"/>
  <c r="Z183" i="10" s="1"/>
  <c r="AE411" i="10" s="1"/>
  <c r="F181" i="10"/>
  <c r="M167" i="10"/>
  <c r="O164" i="10"/>
  <c r="N149" i="10"/>
  <c r="V149" i="10" s="1"/>
  <c r="AE251" i="10" s="1"/>
  <c r="F140" i="10"/>
  <c r="H133" i="10"/>
  <c r="I130" i="10"/>
  <c r="O127" i="10"/>
  <c r="H125" i="10"/>
  <c r="Q216" i="10"/>
  <c r="I207" i="10"/>
  <c r="I192" i="10"/>
  <c r="I167" i="10"/>
  <c r="Q136" i="10"/>
  <c r="Y136" i="10" s="1"/>
  <c r="H130" i="10"/>
  <c r="N127" i="10"/>
  <c r="G125" i="10"/>
  <c r="P216" i="10"/>
  <c r="O213" i="10"/>
  <c r="H207" i="10"/>
  <c r="Q197" i="10"/>
  <c r="R194" i="10"/>
  <c r="H192" i="10"/>
  <c r="G183" i="10"/>
  <c r="M164" i="10"/>
  <c r="J149" i="10"/>
  <c r="Z149" i="10" s="1"/>
  <c r="AE255" i="10" s="1"/>
  <c r="G130" i="10"/>
  <c r="W130" i="10" s="1"/>
  <c r="AE162" i="10" s="1"/>
  <c r="M127" i="10"/>
  <c r="U127" i="10" s="1"/>
  <c r="AE154" i="10" s="1"/>
  <c r="F125" i="10"/>
  <c r="F192" i="10"/>
  <c r="V192" i="10" s="1"/>
  <c r="Q139" i="10"/>
  <c r="R132" i="10"/>
  <c r="F130" i="10"/>
  <c r="I127" i="10"/>
  <c r="M60" i="10"/>
  <c r="H216" i="10"/>
  <c r="E192" i="10"/>
  <c r="H149" i="10"/>
  <c r="G149" i="10"/>
  <c r="W149" i="10" s="1"/>
  <c r="AE252" i="10" s="1"/>
  <c r="G127" i="10"/>
  <c r="G219" i="10"/>
  <c r="G210" i="10"/>
  <c r="Q206" i="10"/>
  <c r="J203" i="10"/>
  <c r="Z203" i="10" s="1"/>
  <c r="AE495" i="10" s="1"/>
  <c r="J197" i="10"/>
  <c r="M194" i="10"/>
  <c r="M180" i="10"/>
  <c r="U180" i="10" s="1"/>
  <c r="AE388" i="10" s="1"/>
  <c r="I173" i="10"/>
  <c r="Q166" i="10"/>
  <c r="R160" i="10"/>
  <c r="G156" i="10"/>
  <c r="R152" i="10"/>
  <c r="E149" i="10"/>
  <c r="I143" i="10"/>
  <c r="N139" i="10"/>
  <c r="J136" i="10"/>
  <c r="Z136" i="10" s="1"/>
  <c r="O132" i="10"/>
  <c r="F127" i="10"/>
  <c r="V127" i="10" s="1"/>
  <c r="AE155" i="10" s="1"/>
  <c r="P215" i="10"/>
  <c r="M206" i="10"/>
  <c r="F203" i="10"/>
  <c r="H197" i="10"/>
  <c r="I194" i="10"/>
  <c r="Q191" i="10"/>
  <c r="R188" i="10"/>
  <c r="Q182" i="10"/>
  <c r="I180" i="10"/>
  <c r="G173" i="10"/>
  <c r="O166" i="10"/>
  <c r="R162" i="10"/>
  <c r="P160" i="10"/>
  <c r="N152" i="10"/>
  <c r="R123" i="10"/>
  <c r="O215" i="10"/>
  <c r="R212" i="10"/>
  <c r="G197" i="10"/>
  <c r="H194" i="10"/>
  <c r="X194" i="10" s="1"/>
  <c r="AE451" i="10" s="1"/>
  <c r="Q188" i="10"/>
  <c r="P182" i="10"/>
  <c r="H180" i="10"/>
  <c r="X180" i="10" s="1"/>
  <c r="AE391" i="10" s="1"/>
  <c r="F173" i="10"/>
  <c r="N166" i="10"/>
  <c r="Q162" i="10"/>
  <c r="O160" i="10"/>
  <c r="W160" i="10" s="1"/>
  <c r="M152" i="10"/>
  <c r="R148" i="10"/>
  <c r="G139" i="10"/>
  <c r="F136" i="10"/>
  <c r="V136" i="10" s="1"/>
  <c r="J132" i="10"/>
  <c r="Q123" i="10"/>
  <c r="R218" i="10"/>
  <c r="M215" i="10"/>
  <c r="Q212" i="10"/>
  <c r="G206" i="10"/>
  <c r="F197" i="10"/>
  <c r="G194" i="10"/>
  <c r="N188" i="10"/>
  <c r="O182" i="10"/>
  <c r="E180" i="10"/>
  <c r="E173" i="10"/>
  <c r="M166" i="10"/>
  <c r="P162" i="10"/>
  <c r="M160" i="10"/>
  <c r="J152" i="10"/>
  <c r="Q148" i="10"/>
  <c r="F139" i="10"/>
  <c r="E136" i="10"/>
  <c r="I132" i="10"/>
  <c r="Y132" i="10" s="1"/>
  <c r="AE176" i="10" s="1"/>
  <c r="R126" i="10"/>
  <c r="P123" i="10"/>
  <c r="Q218" i="10"/>
  <c r="J215" i="10"/>
  <c r="P212" i="10"/>
  <c r="E197" i="10"/>
  <c r="U197" i="10" s="1"/>
  <c r="AE466" i="10" s="1"/>
  <c r="F194" i="10"/>
  <c r="M188" i="10"/>
  <c r="N182" i="10"/>
  <c r="J166" i="10"/>
  <c r="O162" i="10"/>
  <c r="J160" i="10"/>
  <c r="Q155" i="10"/>
  <c r="I152" i="10"/>
  <c r="O148" i="10"/>
  <c r="P142" i="10"/>
  <c r="H132" i="10"/>
  <c r="X132" i="10" s="1"/>
  <c r="AE175" i="10" s="1"/>
  <c r="O126" i="10"/>
  <c r="O123" i="10"/>
  <c r="M53" i="10"/>
  <c r="P218" i="10"/>
  <c r="I215" i="10"/>
  <c r="O212" i="10"/>
  <c r="J188" i="10"/>
  <c r="M182" i="10"/>
  <c r="U182" i="10" s="1"/>
  <c r="AE400" i="10" s="1"/>
  <c r="I166" i="10"/>
  <c r="N162" i="10"/>
  <c r="V162" i="10" s="1"/>
  <c r="AE305" i="10" s="1"/>
  <c r="I160" i="10"/>
  <c r="Y160" i="10" s="1"/>
  <c r="I155" i="10"/>
  <c r="H152" i="10"/>
  <c r="X152" i="10" s="1"/>
  <c r="N148" i="10"/>
  <c r="V148" i="10" s="1"/>
  <c r="AE245" i="10" s="1"/>
  <c r="J142" i="10"/>
  <c r="R135" i="10"/>
  <c r="G132" i="10"/>
  <c r="W132" i="10" s="1"/>
  <c r="AE174" i="10" s="1"/>
  <c r="N126" i="10"/>
  <c r="J123" i="10"/>
  <c r="R223" i="10"/>
  <c r="O218" i="10"/>
  <c r="H215" i="10"/>
  <c r="M212" i="10"/>
  <c r="I188" i="10"/>
  <c r="J182" i="10"/>
  <c r="R179" i="10"/>
  <c r="P176" i="10"/>
  <c r="H166" i="10"/>
  <c r="M162" i="10"/>
  <c r="H160" i="10"/>
  <c r="F152" i="10"/>
  <c r="M148" i="10"/>
  <c r="U148" i="10" s="1"/>
  <c r="AE244" i="10" s="1"/>
  <c r="R138" i="10"/>
  <c r="Z138" i="10" s="1"/>
  <c r="AE201" i="10" s="1"/>
  <c r="Q135" i="10"/>
  <c r="J126" i="10"/>
  <c r="F123" i="10"/>
  <c r="L11" i="10"/>
  <c r="Q223" i="10"/>
  <c r="R220" i="10"/>
  <c r="N218" i="10"/>
  <c r="V218" i="10" s="1"/>
  <c r="AE557" i="10" s="1"/>
  <c r="G215" i="10"/>
  <c r="W215" i="10" s="1"/>
  <c r="AE552" i="10" s="1"/>
  <c r="J212" i="10"/>
  <c r="Z212" i="10" s="1"/>
  <c r="AE537" i="10" s="1"/>
  <c r="H202" i="10"/>
  <c r="E191" i="10"/>
  <c r="H188" i="10"/>
  <c r="I182" i="10"/>
  <c r="Q179" i="10"/>
  <c r="M176" i="10"/>
  <c r="R172" i="10"/>
  <c r="Z172" i="10" s="1"/>
  <c r="AE357" i="10" s="1"/>
  <c r="G166" i="10"/>
  <c r="W166" i="10" s="1"/>
  <c r="AE330" i="10" s="1"/>
  <c r="J162" i="10"/>
  <c r="J148" i="10"/>
  <c r="I126" i="10"/>
  <c r="P223" i="10"/>
  <c r="Q220" i="10"/>
  <c r="J218" i="10"/>
  <c r="F215" i="10"/>
  <c r="I212" i="10"/>
  <c r="P205" i="10"/>
  <c r="R198" i="10"/>
  <c r="G188" i="10"/>
  <c r="W188" i="10" s="1"/>
  <c r="AE426" i="10" s="1"/>
  <c r="H182" i="10"/>
  <c r="I179" i="10"/>
  <c r="J176" i="10"/>
  <c r="P172" i="10"/>
  <c r="F166" i="10"/>
  <c r="V166" i="10" s="1"/>
  <c r="AE329" i="10" s="1"/>
  <c r="I162" i="10"/>
  <c r="Y162" i="10" s="1"/>
  <c r="AE308" i="10" s="1"/>
  <c r="F160" i="10"/>
  <c r="Q151" i="10"/>
  <c r="I148" i="10"/>
  <c r="Y148" i="10" s="1"/>
  <c r="AE248" i="10" s="1"/>
  <c r="M138" i="10"/>
  <c r="U138" i="10" s="1"/>
  <c r="N135" i="10"/>
  <c r="H126" i="10"/>
  <c r="R122" i="10"/>
  <c r="O223" i="10"/>
  <c r="P220" i="10"/>
  <c r="I218" i="10"/>
  <c r="H212" i="10"/>
  <c r="O205" i="10"/>
  <c r="O172" i="10"/>
  <c r="R168" i="10"/>
  <c r="H162" i="10"/>
  <c r="X162" i="10" s="1"/>
  <c r="AE307" i="10" s="1"/>
  <c r="I154" i="10"/>
  <c r="N151" i="10"/>
  <c r="H148" i="10"/>
  <c r="H135" i="10"/>
  <c r="G126" i="10"/>
  <c r="O122" i="10"/>
  <c r="Z190" i="10"/>
  <c r="AE441" i="10" s="1"/>
  <c r="W127" i="10"/>
  <c r="AE156" i="10" s="1"/>
  <c r="Z191" i="10"/>
  <c r="AE447" i="10" s="1"/>
  <c r="V127" i="12"/>
  <c r="Y194" i="12"/>
  <c r="V130" i="12"/>
  <c r="U127" i="12"/>
  <c r="Y148" i="12"/>
  <c r="Y128" i="12"/>
  <c r="V182" i="12"/>
  <c r="V145" i="12"/>
  <c r="U136" i="12"/>
  <c r="W148" i="12"/>
  <c r="U145" i="12"/>
  <c r="W128" i="12"/>
  <c r="Y156" i="12"/>
  <c r="V128" i="12"/>
  <c r="X124" i="12"/>
  <c r="W192" i="12"/>
  <c r="X159" i="12"/>
  <c r="U124" i="12"/>
  <c r="W134" i="12"/>
  <c r="U192" i="12"/>
  <c r="W204" i="10"/>
  <c r="AE498" i="10" s="1"/>
  <c r="U194" i="12"/>
  <c r="Y190" i="12"/>
  <c r="W190" i="12"/>
  <c r="W146" i="12"/>
  <c r="W162" i="12"/>
  <c r="V146" i="12"/>
  <c r="W183" i="10"/>
  <c r="AE408" i="10" s="1"/>
  <c r="V161" i="10"/>
  <c r="X200" i="10"/>
  <c r="U180" i="12"/>
  <c r="V138" i="12"/>
  <c r="V180" i="12"/>
  <c r="U152" i="12"/>
  <c r="U118" i="12"/>
  <c r="Z170" i="12"/>
  <c r="V162" i="12"/>
  <c r="U174" i="12"/>
  <c r="X170" i="12"/>
  <c r="U186" i="12"/>
  <c r="V193" i="12"/>
  <c r="U170" i="12"/>
  <c r="X145" i="12"/>
  <c r="U184" i="12"/>
  <c r="Y184" i="12"/>
  <c r="W124" i="12"/>
  <c r="Y130" i="12"/>
  <c r="Y183" i="10"/>
  <c r="AE410" i="10" s="1"/>
  <c r="X225" i="10"/>
  <c r="W186" i="10"/>
  <c r="AE414" i="10" s="1"/>
  <c r="V130" i="10"/>
  <c r="AE161" i="10" s="1"/>
  <c r="Z145" i="10"/>
  <c r="Z143" i="10"/>
  <c r="AE231" i="10" s="1"/>
  <c r="X219" i="10"/>
  <c r="AE565" i="10" s="1"/>
  <c r="U225" i="10"/>
  <c r="Z221" i="10"/>
  <c r="AE579" i="10" s="1"/>
  <c r="Y197" i="10"/>
  <c r="AE470" i="10" s="1"/>
  <c r="Z194" i="10"/>
  <c r="AE453" i="10" s="1"/>
  <c r="Y173" i="10"/>
  <c r="AE362" i="10" s="1"/>
  <c r="U149" i="10"/>
  <c r="AE250" i="10" s="1"/>
  <c r="U191" i="10"/>
  <c r="AE442" i="10" s="1"/>
  <c r="Y182" i="10"/>
  <c r="AE404" i="10" s="1"/>
  <c r="V132" i="10"/>
  <c r="AE173" i="10" s="1"/>
  <c r="Z129" i="10"/>
  <c r="U145" i="10"/>
  <c r="W162" i="10"/>
  <c r="AE306" i="10" s="1"/>
  <c r="V220" i="10"/>
  <c r="AE569" i="10" s="1"/>
  <c r="W195" i="10"/>
  <c r="AE456" i="10" s="1"/>
  <c r="W153" i="10"/>
  <c r="U153" i="10"/>
  <c r="W144" i="10"/>
  <c r="X197" i="10"/>
  <c r="AE469" i="10" s="1"/>
  <c r="V156" i="10"/>
  <c r="AE281" i="10" s="1"/>
  <c r="X221" i="10"/>
  <c r="AE577" i="10" s="1"/>
  <c r="V215" i="10"/>
  <c r="AE551" i="10" s="1"/>
  <c r="Y166" i="10"/>
  <c r="AE332" i="10" s="1"/>
  <c r="Y188" i="10"/>
  <c r="AE428" i="10" s="1"/>
  <c r="V160" i="10"/>
  <c r="V201" i="10"/>
  <c r="W129" i="10"/>
  <c r="W126" i="10"/>
  <c r="AE150" i="10" s="1"/>
  <c r="U162" i="10"/>
  <c r="AE304" i="10" s="1"/>
  <c r="V223" i="10"/>
  <c r="AE587" i="10" s="1"/>
  <c r="Z198" i="10"/>
  <c r="AE477" i="10" s="1"/>
  <c r="Y181" i="10"/>
  <c r="AE398" i="10" s="1"/>
  <c r="Z168" i="10"/>
  <c r="U222" i="10"/>
  <c r="AE580" i="10" s="1"/>
  <c r="Z200" i="10"/>
  <c r="X161" i="10"/>
  <c r="Y153" i="10"/>
  <c r="Z177" i="10"/>
  <c r="U192" i="10"/>
  <c r="X181" i="10"/>
  <c r="AE397" i="10" s="1"/>
  <c r="W118" i="12"/>
  <c r="W219" i="10"/>
  <c r="AE564" i="10" s="1"/>
  <c r="V118" i="12"/>
  <c r="Z219" i="10"/>
  <c r="AE567" i="10" s="1"/>
  <c r="V219" i="10"/>
  <c r="AE563" i="10" s="1"/>
  <c r="X129" i="10"/>
  <c r="X174" i="12"/>
  <c r="Z149" i="12"/>
  <c r="Y149" i="10"/>
  <c r="AE254" i="10" s="1"/>
  <c r="U142" i="12"/>
  <c r="U206" i="10"/>
  <c r="AE508" i="10" s="1"/>
  <c r="U133" i="12"/>
  <c r="X153" i="10"/>
  <c r="Y136" i="12"/>
  <c r="Z156" i="10"/>
  <c r="AE285" i="10" s="1"/>
  <c r="Z161" i="12"/>
  <c r="Y145" i="12"/>
  <c r="X136" i="12"/>
  <c r="Z209" i="10"/>
  <c r="W191" i="10"/>
  <c r="AE444" i="10" s="1"/>
  <c r="X218" i="10"/>
  <c r="AE559" i="10" s="1"/>
  <c r="Z162" i="10"/>
  <c r="AE309" i="10" s="1"/>
  <c r="X136" i="10"/>
  <c r="W136" i="12"/>
  <c r="Z131" i="12"/>
  <c r="W209" i="10"/>
  <c r="Y177" i="10"/>
  <c r="Z166" i="10"/>
  <c r="AE333" i="10" s="1"/>
  <c r="Z192" i="12"/>
  <c r="X148" i="12"/>
  <c r="W145" i="12"/>
  <c r="W176" i="12"/>
  <c r="Z159" i="12"/>
  <c r="X128" i="12"/>
  <c r="Y120" i="12"/>
  <c r="X117" i="12"/>
  <c r="X120" i="12"/>
  <c r="V198" i="10"/>
  <c r="AE473" i="10" s="1"/>
  <c r="V182" i="10"/>
  <c r="AE401" i="10" s="1"/>
  <c r="W136" i="10"/>
  <c r="W120" i="12"/>
  <c r="Z187" i="12"/>
  <c r="U156" i="12"/>
  <c r="U128" i="12"/>
  <c r="U120" i="12"/>
  <c r="U136" i="10"/>
  <c r="Y211" i="10"/>
  <c r="AE530" i="10" s="1"/>
  <c r="Y198" i="10"/>
  <c r="AE476" i="10" s="1"/>
  <c r="Y155" i="12"/>
  <c r="X138" i="12"/>
  <c r="X180" i="12"/>
  <c r="Y146" i="12"/>
  <c r="W138" i="12"/>
  <c r="X187" i="12"/>
  <c r="V152" i="12"/>
  <c r="U130" i="12"/>
  <c r="Z194" i="12"/>
  <c r="U164" i="12"/>
  <c r="X195" i="10"/>
  <c r="AE457" i="10" s="1"/>
  <c r="X190" i="10"/>
  <c r="AE439" i="10" s="1"/>
  <c r="X140" i="10"/>
  <c r="AE211" i="10" s="1"/>
  <c r="V134" i="10"/>
  <c r="AE185" i="10" s="1"/>
  <c r="V129" i="10"/>
  <c r="V171" i="12"/>
  <c r="Y166" i="12"/>
  <c r="U148" i="12"/>
  <c r="Z121" i="12"/>
  <c r="V140" i="10"/>
  <c r="AE209" i="10" s="1"/>
  <c r="U126" i="10"/>
  <c r="AE148" i="10" s="1"/>
  <c r="X166" i="12"/>
  <c r="V156" i="12"/>
  <c r="W152" i="12"/>
  <c r="V126" i="12"/>
  <c r="Z114" i="12"/>
  <c r="X114" i="12"/>
  <c r="Y179" i="10"/>
  <c r="AE386" i="10" s="1"/>
  <c r="U176" i="10"/>
  <c r="Y129" i="10"/>
  <c r="Y192" i="10"/>
  <c r="U190" i="10"/>
  <c r="AE436" i="10" s="1"/>
  <c r="W178" i="10"/>
  <c r="AE378" i="10" s="1"/>
  <c r="U140" i="10"/>
  <c r="Y174" i="12"/>
  <c r="W166" i="12"/>
  <c r="W159" i="12"/>
  <c r="Y114" i="12"/>
  <c r="Y220" i="10"/>
  <c r="AE572" i="10" s="1"/>
  <c r="X192" i="10"/>
  <c r="V190" i="10"/>
  <c r="AE437" i="10" s="1"/>
  <c r="V190" i="12"/>
  <c r="V166" i="12"/>
  <c r="V159" i="12"/>
  <c r="V206" i="10"/>
  <c r="AE509" i="10" s="1"/>
  <c r="W174" i="10"/>
  <c r="AE366" i="10" s="1"/>
  <c r="U166" i="12"/>
  <c r="W114" i="12"/>
  <c r="V114" i="12"/>
  <c r="Y162" i="12"/>
  <c r="V155" i="12"/>
  <c r="Y134" i="12"/>
  <c r="X209" i="10"/>
  <c r="Z177" i="12"/>
  <c r="Y170" i="12"/>
  <c r="W158" i="12"/>
  <c r="V120" i="12"/>
  <c r="W117" i="12"/>
  <c r="W170" i="12"/>
  <c r="U165" i="12"/>
  <c r="Z214" i="10"/>
  <c r="AE549" i="10" s="1"/>
  <c r="U209" i="10"/>
  <c r="U189" i="12"/>
  <c r="U182" i="12"/>
  <c r="U155" i="12"/>
  <c r="X146" i="12"/>
  <c r="W125" i="10"/>
  <c r="AE144" i="10" s="1"/>
  <c r="W155" i="12"/>
  <c r="Z142" i="12"/>
  <c r="U137" i="12"/>
  <c r="V222" i="10"/>
  <c r="AE581" i="10" s="1"/>
  <c r="Z173" i="10"/>
  <c r="AE363" i="10" s="1"/>
  <c r="Y142" i="12"/>
  <c r="W205" i="10"/>
  <c r="AE504" i="10" s="1"/>
  <c r="X142" i="12"/>
  <c r="V209" i="10"/>
  <c r="U214" i="10"/>
  <c r="AE544" i="10" s="1"/>
  <c r="X198" i="10"/>
  <c r="AE475" i="10" s="1"/>
  <c r="X173" i="10"/>
  <c r="AE361" i="10" s="1"/>
  <c r="U132" i="10"/>
  <c r="AE172" i="10" s="1"/>
  <c r="W168" i="12"/>
  <c r="W142" i="12"/>
  <c r="Z211" i="10"/>
  <c r="AE531" i="10" s="1"/>
  <c r="U177" i="10"/>
  <c r="W173" i="10"/>
  <c r="AE360" i="10" s="1"/>
  <c r="W161" i="10"/>
  <c r="X138" i="10"/>
  <c r="AE199" i="10" s="1"/>
  <c r="Z180" i="12"/>
  <c r="X176" i="12"/>
  <c r="Y173" i="12"/>
  <c r="V164" i="12"/>
  <c r="V124" i="12"/>
  <c r="Y219" i="10"/>
  <c r="AE566" i="10" s="1"/>
  <c r="X166" i="10"/>
  <c r="AE331" i="10" s="1"/>
  <c r="Z147" i="10"/>
  <c r="AE243" i="10" s="1"/>
  <c r="Y144" i="10"/>
  <c r="X194" i="12"/>
  <c r="W184" i="12"/>
  <c r="V176" i="12"/>
  <c r="W173" i="12"/>
  <c r="Z164" i="12"/>
  <c r="V161" i="12"/>
  <c r="V154" i="12"/>
  <c r="V136" i="12"/>
  <c r="V225" i="10"/>
  <c r="Y213" i="10"/>
  <c r="AE542" i="10" s="1"/>
  <c r="V193" i="10"/>
  <c r="Y169" i="10"/>
  <c r="Y156" i="10"/>
  <c r="AE284" i="10" s="1"/>
  <c r="W194" i="12"/>
  <c r="W180" i="12"/>
  <c r="V173" i="12"/>
  <c r="Y164" i="12"/>
  <c r="U154" i="12"/>
  <c r="W140" i="12"/>
  <c r="Z133" i="12"/>
  <c r="X127" i="12"/>
  <c r="V194" i="12"/>
  <c r="X164" i="12"/>
  <c r="Z145" i="12"/>
  <c r="Z136" i="12"/>
  <c r="V133" i="12"/>
  <c r="Y186" i="10"/>
  <c r="AE416" i="10" s="1"/>
  <c r="Y194" i="10"/>
  <c r="AE452" i="10" s="1"/>
  <c r="X143" i="10"/>
  <c r="AE229" i="10" s="1"/>
  <c r="W169" i="10"/>
  <c r="U189" i="10"/>
  <c r="AE430" i="10" s="1"/>
  <c r="X186" i="10"/>
  <c r="AE415" i="10" s="1"/>
  <c r="Y178" i="10"/>
  <c r="AE380" i="10" s="1"/>
  <c r="Y145" i="10"/>
  <c r="Z128" i="10"/>
  <c r="Y199" i="10"/>
  <c r="AE482" i="10" s="1"/>
  <c r="X145" i="10"/>
  <c r="Z201" i="10"/>
  <c r="U186" i="10"/>
  <c r="AE412" i="10" s="1"/>
  <c r="Z178" i="10"/>
  <c r="AE381" i="10" s="1"/>
  <c r="W148" i="10"/>
  <c r="AE246" i="10" s="1"/>
  <c r="V145" i="10"/>
  <c r="V122" i="10"/>
  <c r="AE125" i="10" s="1"/>
  <c r="Y201" i="10"/>
  <c r="W145" i="10"/>
  <c r="Y210" i="10"/>
  <c r="AE524" i="10" s="1"/>
  <c r="X220" i="10"/>
  <c r="AE571" i="10" s="1"/>
  <c r="X185" i="10"/>
  <c r="U130" i="10"/>
  <c r="AE160" i="10" s="1"/>
  <c r="X210" i="10"/>
  <c r="AE523" i="10" s="1"/>
  <c r="U172" i="10"/>
  <c r="AE352" i="10" s="1"/>
  <c r="Y125" i="10"/>
  <c r="AE146" i="10" s="1"/>
  <c r="Z188" i="10"/>
  <c r="AE429" i="10" s="1"/>
  <c r="Y127" i="10"/>
  <c r="AE158" i="10" s="1"/>
  <c r="Z204" i="10"/>
  <c r="AE501" i="10" s="1"/>
  <c r="U218" i="10"/>
  <c r="AE556" i="10" s="1"/>
  <c r="W156" i="10"/>
  <c r="V125" i="10"/>
  <c r="AE143" i="10" s="1"/>
  <c r="Y212" i="10"/>
  <c r="AE536" i="10" s="1"/>
  <c r="V185" i="10"/>
  <c r="U125" i="10"/>
  <c r="AE142" i="10" s="1"/>
  <c r="U156" i="10"/>
  <c r="AE280" i="10" s="1"/>
  <c r="V153" i="10"/>
  <c r="Z140" i="10"/>
  <c r="AE213" i="10" s="1"/>
  <c r="W212" i="10"/>
  <c r="AE534" i="10" s="1"/>
  <c r="Z182" i="10"/>
  <c r="AE405" i="10" s="1"/>
  <c r="Z144" i="10"/>
  <c r="Z127" i="10"/>
  <c r="AE159" i="10" s="1"/>
  <c r="Y209" i="10"/>
  <c r="Y203" i="10"/>
  <c r="AE494" i="10" s="1"/>
  <c r="X182" i="10"/>
  <c r="AE403" i="10" s="1"/>
  <c r="X149" i="10"/>
  <c r="AE253" i="10" s="1"/>
  <c r="U195" i="10"/>
  <c r="AE454" i="10" s="1"/>
  <c r="V152" i="10"/>
  <c r="U134" i="10"/>
  <c r="AE184" i="10" s="1"/>
  <c r="V126" i="10"/>
  <c r="AE149" i="10" s="1"/>
  <c r="U219" i="10"/>
  <c r="AE562" i="10" s="1"/>
  <c r="E139" i="12"/>
  <c r="U139" i="12" s="1"/>
  <c r="F139" i="12"/>
  <c r="G139" i="12"/>
  <c r="H139" i="12"/>
  <c r="I139" i="12"/>
  <c r="J139" i="12"/>
  <c r="N139" i="12"/>
  <c r="O139" i="12"/>
  <c r="P139" i="12"/>
  <c r="Q139" i="12"/>
  <c r="R139" i="12"/>
  <c r="N132" i="12"/>
  <c r="O132" i="12"/>
  <c r="P132" i="12"/>
  <c r="Q132" i="12"/>
  <c r="R132" i="12"/>
  <c r="E132" i="12"/>
  <c r="F132" i="12"/>
  <c r="G132" i="12"/>
  <c r="H132" i="12"/>
  <c r="I132" i="12"/>
  <c r="J132" i="12"/>
  <c r="M132" i="12"/>
  <c r="Y180" i="12"/>
  <c r="U158" i="12"/>
  <c r="U173" i="12"/>
  <c r="X195" i="12"/>
  <c r="X183" i="12"/>
  <c r="E195" i="12"/>
  <c r="U195" i="12" s="1"/>
  <c r="F195" i="12"/>
  <c r="G195" i="12"/>
  <c r="I195" i="12"/>
  <c r="N195" i="12"/>
  <c r="O195" i="12"/>
  <c r="Q195" i="12"/>
  <c r="R195" i="12"/>
  <c r="Z195" i="12" s="1"/>
  <c r="O185" i="12"/>
  <c r="P185" i="12"/>
  <c r="Q185" i="12"/>
  <c r="R185" i="12"/>
  <c r="F185" i="12"/>
  <c r="V185" i="12" s="1"/>
  <c r="G185" i="12"/>
  <c r="H185" i="12"/>
  <c r="I185" i="12"/>
  <c r="J185" i="12"/>
  <c r="M185" i="12"/>
  <c r="U185" i="12" s="1"/>
  <c r="M167" i="12"/>
  <c r="X192" i="12"/>
  <c r="Z189" i="12"/>
  <c r="V189" i="12"/>
  <c r="E167" i="12"/>
  <c r="F167" i="12"/>
  <c r="G167" i="12"/>
  <c r="I167" i="12"/>
  <c r="J167" i="12"/>
  <c r="N167" i="12"/>
  <c r="O167" i="12"/>
  <c r="P167" i="12"/>
  <c r="X167" i="12" s="1"/>
  <c r="Q167" i="12"/>
  <c r="R167" i="12"/>
  <c r="Q179" i="12"/>
  <c r="R179" i="12"/>
  <c r="E179" i="12"/>
  <c r="H179" i="12"/>
  <c r="X179" i="12" s="1"/>
  <c r="I179" i="12"/>
  <c r="J179" i="12"/>
  <c r="M179" i="12"/>
  <c r="N179" i="12"/>
  <c r="V179" i="12" s="1"/>
  <c r="O179" i="12"/>
  <c r="W179" i="12" s="1"/>
  <c r="N160" i="12"/>
  <c r="O160" i="12"/>
  <c r="P160" i="12"/>
  <c r="Q160" i="12"/>
  <c r="R160" i="12"/>
  <c r="E160" i="12"/>
  <c r="F160" i="12"/>
  <c r="G160" i="12"/>
  <c r="H160" i="12"/>
  <c r="I160" i="12"/>
  <c r="J160" i="12"/>
  <c r="M160" i="12"/>
  <c r="N188" i="12"/>
  <c r="O188" i="12"/>
  <c r="W188" i="12" s="1"/>
  <c r="P188" i="12"/>
  <c r="Q188" i="12"/>
  <c r="R188" i="12"/>
  <c r="E188" i="12"/>
  <c r="U188" i="12" s="1"/>
  <c r="F188" i="12"/>
  <c r="H188" i="12"/>
  <c r="I188" i="12"/>
  <c r="J188" i="12"/>
  <c r="E181" i="12"/>
  <c r="F181" i="12"/>
  <c r="G181" i="12"/>
  <c r="H181" i="12"/>
  <c r="I181" i="12"/>
  <c r="J181" i="12"/>
  <c r="M181" i="12"/>
  <c r="N181" i="12"/>
  <c r="O181" i="12"/>
  <c r="Q181" i="12"/>
  <c r="P181" i="12"/>
  <c r="R181" i="12"/>
  <c r="P151" i="12"/>
  <c r="H141" i="12"/>
  <c r="P123" i="12"/>
  <c r="G169" i="12"/>
  <c r="M157" i="12"/>
  <c r="U157" i="12" s="1"/>
  <c r="O151" i="12"/>
  <c r="W151" i="12" s="1"/>
  <c r="G141" i="12"/>
  <c r="M129" i="12"/>
  <c r="U129" i="12" s="1"/>
  <c r="O123" i="12"/>
  <c r="W123" i="12" s="1"/>
  <c r="E172" i="12"/>
  <c r="F169" i="12"/>
  <c r="J157" i="12"/>
  <c r="N151" i="12"/>
  <c r="E144" i="12"/>
  <c r="F141" i="12"/>
  <c r="J129" i="12"/>
  <c r="N123" i="12"/>
  <c r="E169" i="12"/>
  <c r="I157" i="12"/>
  <c r="M151" i="12"/>
  <c r="E141" i="12"/>
  <c r="I129" i="12"/>
  <c r="M123" i="12"/>
  <c r="J151" i="12"/>
  <c r="E191" i="12"/>
  <c r="U191" i="12" s="1"/>
  <c r="Q189" i="12"/>
  <c r="R186" i="12"/>
  <c r="H182" i="12"/>
  <c r="X182" i="12" s="1"/>
  <c r="J176" i="12"/>
  <c r="Z176" i="12" s="1"/>
  <c r="N170" i="12"/>
  <c r="V170" i="12" s="1"/>
  <c r="E163" i="12"/>
  <c r="U163" i="12" s="1"/>
  <c r="Q161" i="12"/>
  <c r="R158" i="12"/>
  <c r="G157" i="12"/>
  <c r="W157" i="12" s="1"/>
  <c r="H154" i="12"/>
  <c r="X154" i="12" s="1"/>
  <c r="I151" i="12"/>
  <c r="Y151" i="12" s="1"/>
  <c r="J148" i="12"/>
  <c r="Z148" i="12" s="1"/>
  <c r="N142" i="12"/>
  <c r="V142" i="12" s="1"/>
  <c r="E135" i="12"/>
  <c r="U135" i="12" s="1"/>
  <c r="Q133" i="12"/>
  <c r="R130" i="12"/>
  <c r="Z130" i="12" s="1"/>
  <c r="G129" i="12"/>
  <c r="W129" i="12" s="1"/>
  <c r="H126" i="12"/>
  <c r="X126" i="12" s="1"/>
  <c r="I123" i="12"/>
  <c r="Y123" i="12" s="1"/>
  <c r="J120" i="12"/>
  <c r="Z120" i="12" s="1"/>
  <c r="Q186" i="12"/>
  <c r="G182" i="12"/>
  <c r="W182" i="12" s="1"/>
  <c r="Q158" i="12"/>
  <c r="F157" i="12"/>
  <c r="V157" i="12" s="1"/>
  <c r="G154" i="12"/>
  <c r="W154" i="12" s="1"/>
  <c r="H151" i="12"/>
  <c r="F129" i="12"/>
  <c r="V129" i="12" s="1"/>
  <c r="G126" i="12"/>
  <c r="W126" i="12" s="1"/>
  <c r="H123" i="12"/>
  <c r="F151" i="12"/>
  <c r="F123" i="12"/>
  <c r="Q177" i="12"/>
  <c r="E151" i="12"/>
  <c r="Q149" i="12"/>
  <c r="E123" i="12"/>
  <c r="Q121" i="12"/>
  <c r="I189" i="12"/>
  <c r="J186" i="12"/>
  <c r="O177" i="12"/>
  <c r="Q171" i="12"/>
  <c r="Y171" i="12" s="1"/>
  <c r="R168" i="12"/>
  <c r="Z168" i="12" s="1"/>
  <c r="I161" i="12"/>
  <c r="J158" i="12"/>
  <c r="O149" i="12"/>
  <c r="Q143" i="12"/>
  <c r="Y143" i="12" s="1"/>
  <c r="R140" i="12"/>
  <c r="Z140" i="12" s="1"/>
  <c r="I133" i="12"/>
  <c r="O121" i="12"/>
  <c r="R112" i="12"/>
  <c r="R193" i="12"/>
  <c r="H189" i="12"/>
  <c r="X189" i="12" s="1"/>
  <c r="I186" i="12"/>
  <c r="J183" i="12"/>
  <c r="Z183" i="12" s="1"/>
  <c r="N177" i="12"/>
  <c r="P171" i="12"/>
  <c r="Q168" i="12"/>
  <c r="R165" i="12"/>
  <c r="H161" i="12"/>
  <c r="X161" i="12" s="1"/>
  <c r="I158" i="12"/>
  <c r="J155" i="12"/>
  <c r="Z155" i="12" s="1"/>
  <c r="N149" i="12"/>
  <c r="P143" i="12"/>
  <c r="Q140" i="12"/>
  <c r="R137" i="12"/>
  <c r="H133" i="12"/>
  <c r="X133" i="12" s="1"/>
  <c r="N121" i="12"/>
  <c r="P115" i="12"/>
  <c r="Q112" i="12"/>
  <c r="Q193" i="12"/>
  <c r="R190" i="12"/>
  <c r="G189" i="12"/>
  <c r="W189" i="12" s="1"/>
  <c r="H186" i="12"/>
  <c r="X186" i="12" s="1"/>
  <c r="M177" i="12"/>
  <c r="U177" i="12" s="1"/>
  <c r="O171" i="12"/>
  <c r="P168" i="12"/>
  <c r="Q165" i="12"/>
  <c r="R162" i="12"/>
  <c r="G161" i="12"/>
  <c r="W161" i="12" s="1"/>
  <c r="H158" i="12"/>
  <c r="X158" i="12" s="1"/>
  <c r="M149" i="12"/>
  <c r="U149" i="12" s="1"/>
  <c r="O143" i="12"/>
  <c r="P140" i="12"/>
  <c r="Q137" i="12"/>
  <c r="R134" i="12"/>
  <c r="G133" i="12"/>
  <c r="W133" i="12" s="1"/>
  <c r="M121" i="12"/>
  <c r="U121" i="12" s="1"/>
  <c r="O115" i="12"/>
  <c r="P112" i="12"/>
  <c r="N115" i="12"/>
  <c r="O112" i="12"/>
  <c r="O193" i="12"/>
  <c r="W193" i="12" s="1"/>
  <c r="P190" i="12"/>
  <c r="X190" i="12" s="1"/>
  <c r="Q187" i="12"/>
  <c r="Y187" i="12" s="1"/>
  <c r="F186" i="12"/>
  <c r="V186" i="12" s="1"/>
  <c r="I177" i="12"/>
  <c r="J174" i="12"/>
  <c r="Z174" i="12" s="1"/>
  <c r="M171" i="12"/>
  <c r="U171" i="12" s="1"/>
  <c r="N168" i="12"/>
  <c r="O165" i="12"/>
  <c r="W165" i="12" s="1"/>
  <c r="P162" i="12"/>
  <c r="X162" i="12" s="1"/>
  <c r="Q159" i="12"/>
  <c r="Y159" i="12" s="1"/>
  <c r="F158" i="12"/>
  <c r="V158" i="12" s="1"/>
  <c r="I149" i="12"/>
  <c r="J146" i="12"/>
  <c r="Z146" i="12" s="1"/>
  <c r="M143" i="12"/>
  <c r="U143" i="12" s="1"/>
  <c r="N140" i="12"/>
  <c r="O137" i="12"/>
  <c r="P134" i="12"/>
  <c r="X134" i="12" s="1"/>
  <c r="Q131" i="12"/>
  <c r="Y131" i="12" s="1"/>
  <c r="G127" i="12"/>
  <c r="W127" i="12" s="1"/>
  <c r="I121" i="12"/>
  <c r="M115" i="12"/>
  <c r="U115" i="12" s="1"/>
  <c r="N112" i="12"/>
  <c r="H177" i="12"/>
  <c r="X177" i="12" s="1"/>
  <c r="J171" i="12"/>
  <c r="Z171" i="12" s="1"/>
  <c r="M168" i="12"/>
  <c r="U168" i="12" s="1"/>
  <c r="R153" i="12"/>
  <c r="H149" i="12"/>
  <c r="X149" i="12" s="1"/>
  <c r="J143" i="12"/>
  <c r="Z143" i="12" s="1"/>
  <c r="M140" i="12"/>
  <c r="U140" i="12" s="1"/>
  <c r="N137" i="12"/>
  <c r="V137" i="12" s="1"/>
  <c r="R125" i="12"/>
  <c r="H121" i="12"/>
  <c r="X121" i="12" s="1"/>
  <c r="J115" i="12"/>
  <c r="Z115" i="12" s="1"/>
  <c r="M112" i="12"/>
  <c r="U112" i="12" s="1"/>
  <c r="R178" i="12"/>
  <c r="G177" i="12"/>
  <c r="Q153" i="12"/>
  <c r="R150" i="12"/>
  <c r="G149" i="12"/>
  <c r="O131" i="12"/>
  <c r="W131" i="12" s="1"/>
  <c r="Q125" i="12"/>
  <c r="R122" i="12"/>
  <c r="G121" i="12"/>
  <c r="I115" i="12"/>
  <c r="Y115" i="12" s="1"/>
  <c r="J112" i="12"/>
  <c r="J193" i="12"/>
  <c r="M190" i="12"/>
  <c r="U190" i="12" s="1"/>
  <c r="Q178" i="12"/>
  <c r="F177" i="12"/>
  <c r="R175" i="12"/>
  <c r="H171" i="12"/>
  <c r="I168" i="12"/>
  <c r="J165" i="12"/>
  <c r="M162" i="12"/>
  <c r="U162" i="12" s="1"/>
  <c r="P153" i="12"/>
  <c r="Q150" i="12"/>
  <c r="F149" i="12"/>
  <c r="R147" i="12"/>
  <c r="H143" i="12"/>
  <c r="I140" i="12"/>
  <c r="J137" i="12"/>
  <c r="M134" i="12"/>
  <c r="U134" i="12" s="1"/>
  <c r="N131" i="12"/>
  <c r="V131" i="12" s="1"/>
  <c r="P125" i="12"/>
  <c r="Q122" i="12"/>
  <c r="F121" i="12"/>
  <c r="R119" i="12"/>
  <c r="H115" i="12"/>
  <c r="I112" i="12"/>
  <c r="I193" i="12"/>
  <c r="J190" i="12"/>
  <c r="M187" i="12"/>
  <c r="U187" i="12" s="1"/>
  <c r="P178" i="12"/>
  <c r="Q175" i="12"/>
  <c r="R172" i="12"/>
  <c r="G171" i="12"/>
  <c r="H168" i="12"/>
  <c r="I165" i="12"/>
  <c r="J162" i="12"/>
  <c r="M159" i="12"/>
  <c r="U159" i="12" s="1"/>
  <c r="O153" i="12"/>
  <c r="P150" i="12"/>
  <c r="Q147" i="12"/>
  <c r="R144" i="12"/>
  <c r="G143" i="12"/>
  <c r="H140" i="12"/>
  <c r="I137" i="12"/>
  <c r="J134" i="12"/>
  <c r="M131" i="12"/>
  <c r="U131" i="12" s="1"/>
  <c r="O125" i="12"/>
  <c r="P122" i="12"/>
  <c r="Q119" i="12"/>
  <c r="R116" i="12"/>
  <c r="G115" i="12"/>
  <c r="H112" i="12"/>
  <c r="O178" i="12"/>
  <c r="P175" i="12"/>
  <c r="Q172" i="12"/>
  <c r="R169" i="12"/>
  <c r="N153" i="12"/>
  <c r="O150" i="12"/>
  <c r="P147" i="12"/>
  <c r="Q144" i="12"/>
  <c r="R141" i="12"/>
  <c r="N125" i="12"/>
  <c r="O122" i="12"/>
  <c r="P119" i="12"/>
  <c r="Q116" i="12"/>
  <c r="F115" i="12"/>
  <c r="R113" i="12"/>
  <c r="G112" i="12"/>
  <c r="W112" i="12" s="1"/>
  <c r="N178" i="12"/>
  <c r="V178" i="12" s="1"/>
  <c r="O175" i="12"/>
  <c r="W175" i="12" s="1"/>
  <c r="P172" i="12"/>
  <c r="X172" i="12" s="1"/>
  <c r="Q169" i="12"/>
  <c r="Y169" i="12" s="1"/>
  <c r="F168" i="12"/>
  <c r="M153" i="12"/>
  <c r="U153" i="12" s="1"/>
  <c r="N150" i="12"/>
  <c r="V150" i="12" s="1"/>
  <c r="O147" i="12"/>
  <c r="W147" i="12" s="1"/>
  <c r="P144" i="12"/>
  <c r="X144" i="12" s="1"/>
  <c r="Q141" i="12"/>
  <c r="Y141" i="12" s="1"/>
  <c r="F140" i="12"/>
  <c r="G137" i="12"/>
  <c r="M125" i="12"/>
  <c r="U125" i="12" s="1"/>
  <c r="N122" i="12"/>
  <c r="V122" i="12" s="1"/>
  <c r="O119" i="12"/>
  <c r="W119" i="12" s="1"/>
  <c r="P116" i="12"/>
  <c r="X116" i="12" s="1"/>
  <c r="Q113" i="12"/>
  <c r="Y113" i="12" s="1"/>
  <c r="F112" i="12"/>
  <c r="R191" i="12"/>
  <c r="Z191" i="12" s="1"/>
  <c r="M178" i="12"/>
  <c r="U178" i="12" s="1"/>
  <c r="N175" i="12"/>
  <c r="O172" i="12"/>
  <c r="W172" i="12" s="1"/>
  <c r="P169" i="12"/>
  <c r="X169" i="12" s="1"/>
  <c r="R163" i="12"/>
  <c r="Z163" i="12" s="1"/>
  <c r="J153" i="12"/>
  <c r="M150" i="12"/>
  <c r="U150" i="12" s="1"/>
  <c r="N147" i="12"/>
  <c r="V147" i="12" s="1"/>
  <c r="O144" i="12"/>
  <c r="W144" i="12" s="1"/>
  <c r="P141" i="12"/>
  <c r="R135" i="12"/>
  <c r="Z135" i="12" s="1"/>
  <c r="J125" i="12"/>
  <c r="M122" i="12"/>
  <c r="U122" i="12" s="1"/>
  <c r="N119" i="12"/>
  <c r="V119" i="12" s="1"/>
  <c r="O116" i="12"/>
  <c r="W116" i="12" s="1"/>
  <c r="P113" i="12"/>
  <c r="X113" i="12" s="1"/>
  <c r="Q191" i="12"/>
  <c r="Y191" i="12" s="1"/>
  <c r="J178" i="12"/>
  <c r="M175" i="12"/>
  <c r="U175" i="12" s="1"/>
  <c r="N172" i="12"/>
  <c r="V172" i="12" s="1"/>
  <c r="O169" i="12"/>
  <c r="Q163" i="12"/>
  <c r="Y163" i="12" s="1"/>
  <c r="I153" i="12"/>
  <c r="J150" i="12"/>
  <c r="M147" i="12"/>
  <c r="U147" i="12" s="1"/>
  <c r="N144" i="12"/>
  <c r="O141" i="12"/>
  <c r="Q135" i="12"/>
  <c r="Y135" i="12" s="1"/>
  <c r="I125" i="12"/>
  <c r="J122" i="12"/>
  <c r="M119" i="12"/>
  <c r="U119" i="12" s="1"/>
  <c r="N116" i="12"/>
  <c r="V116" i="12" s="1"/>
  <c r="O113" i="12"/>
  <c r="W113" i="12" s="1"/>
  <c r="P191" i="12"/>
  <c r="X191" i="12" s="1"/>
  <c r="I178" i="12"/>
  <c r="J175" i="12"/>
  <c r="M172" i="12"/>
  <c r="N169" i="12"/>
  <c r="P163" i="12"/>
  <c r="X163" i="12" s="1"/>
  <c r="R157" i="12"/>
  <c r="H153" i="12"/>
  <c r="I150" i="12"/>
  <c r="J147" i="12"/>
  <c r="Z147" i="12" s="1"/>
  <c r="M144" i="12"/>
  <c r="N141" i="12"/>
  <c r="P135" i="12"/>
  <c r="X135" i="12" s="1"/>
  <c r="R129" i="12"/>
  <c r="H125" i="12"/>
  <c r="I122" i="12"/>
  <c r="Y122" i="12" s="1"/>
  <c r="J119" i="12"/>
  <c r="Z119" i="12" s="1"/>
  <c r="M116" i="12"/>
  <c r="U116" i="12" s="1"/>
  <c r="N113" i="12"/>
  <c r="V113" i="12" s="1"/>
  <c r="O191" i="12"/>
  <c r="W191" i="12" s="1"/>
  <c r="R182" i="12"/>
  <c r="Z182" i="12" s="1"/>
  <c r="H178" i="12"/>
  <c r="I175" i="12"/>
  <c r="J172" i="12"/>
  <c r="M169" i="12"/>
  <c r="O163" i="12"/>
  <c r="W163" i="12" s="1"/>
  <c r="Q157" i="12"/>
  <c r="R154" i="12"/>
  <c r="Z154" i="12" s="1"/>
  <c r="G153" i="12"/>
  <c r="H150" i="12"/>
  <c r="I147" i="12"/>
  <c r="J144" i="12"/>
  <c r="M141" i="12"/>
  <c r="O135" i="12"/>
  <c r="W135" i="12" s="1"/>
  <c r="Q129" i="12"/>
  <c r="R126" i="12"/>
  <c r="Z126" i="12" s="1"/>
  <c r="G125" i="12"/>
  <c r="H122" i="12"/>
  <c r="I119" i="12"/>
  <c r="J116" i="12"/>
  <c r="M113" i="12"/>
  <c r="U113" i="12" s="1"/>
  <c r="N191" i="12"/>
  <c r="Q182" i="12"/>
  <c r="Y182" i="12" s="1"/>
  <c r="G178" i="12"/>
  <c r="H175" i="12"/>
  <c r="I172" i="12"/>
  <c r="J169" i="12"/>
  <c r="N163" i="12"/>
  <c r="V163" i="12" s="1"/>
  <c r="P157" i="12"/>
  <c r="X157" i="12" s="1"/>
  <c r="Q154" i="12"/>
  <c r="Y154" i="12" s="1"/>
  <c r="F153" i="12"/>
  <c r="R151" i="12"/>
  <c r="G150" i="12"/>
  <c r="H147" i="12"/>
  <c r="I144" i="12"/>
  <c r="J141" i="12"/>
  <c r="N135" i="12"/>
  <c r="V135" i="12" s="1"/>
  <c r="P129" i="12"/>
  <c r="X129" i="12" s="1"/>
  <c r="Q126" i="12"/>
  <c r="Y126" i="12" s="1"/>
  <c r="F125" i="12"/>
  <c r="R123" i="12"/>
  <c r="Z123" i="12" s="1"/>
  <c r="G122" i="12"/>
  <c r="H119" i="12"/>
  <c r="I116" i="12"/>
  <c r="J113" i="12"/>
  <c r="U217" i="10"/>
  <c r="N224" i="10"/>
  <c r="G224" i="10"/>
  <c r="H224" i="10"/>
  <c r="O224" i="10"/>
  <c r="R224" i="10"/>
  <c r="E224" i="10"/>
  <c r="F224" i="10"/>
  <c r="I224" i="10"/>
  <c r="J224" i="10"/>
  <c r="M224" i="10"/>
  <c r="P224" i="10"/>
  <c r="Q224" i="10"/>
  <c r="Y137" i="10"/>
  <c r="Y155" i="10"/>
  <c r="AE278" i="10" s="1"/>
  <c r="F158" i="10"/>
  <c r="I158" i="10"/>
  <c r="J158" i="10"/>
  <c r="N158" i="10"/>
  <c r="P158" i="10"/>
  <c r="Q158" i="10"/>
  <c r="R158" i="10"/>
  <c r="G158" i="10"/>
  <c r="H158" i="10"/>
  <c r="M158" i="10"/>
  <c r="E158" i="10"/>
  <c r="O158" i="10"/>
  <c r="V194" i="10"/>
  <c r="AE449" i="10" s="1"/>
  <c r="Y215" i="10"/>
  <c r="AE554" i="10" s="1"/>
  <c r="G150" i="10"/>
  <c r="J150" i="10"/>
  <c r="M150" i="10"/>
  <c r="O150" i="10"/>
  <c r="Q150" i="10"/>
  <c r="R150" i="10"/>
  <c r="E150" i="10"/>
  <c r="F150" i="10"/>
  <c r="I150" i="10"/>
  <c r="N150" i="10"/>
  <c r="P150" i="10"/>
  <c r="X150" i="10" s="1"/>
  <c r="AE259" i="10" s="1"/>
  <c r="I222" i="10"/>
  <c r="G217" i="10"/>
  <c r="M205" i="10"/>
  <c r="O196" i="10"/>
  <c r="W196" i="10" s="1"/>
  <c r="AE462" i="10" s="1"/>
  <c r="R196" i="10"/>
  <c r="H196" i="10"/>
  <c r="I196" i="10"/>
  <c r="P196" i="10"/>
  <c r="Q196" i="10"/>
  <c r="J167" i="10"/>
  <c r="O167" i="10"/>
  <c r="W167" i="10" s="1"/>
  <c r="AE336" i="10" s="1"/>
  <c r="P167" i="10"/>
  <c r="R167" i="10"/>
  <c r="E167" i="10"/>
  <c r="F167" i="10"/>
  <c r="H167" i="10"/>
  <c r="O155" i="10"/>
  <c r="W155" i="10" s="1"/>
  <c r="R155" i="10"/>
  <c r="E155" i="10"/>
  <c r="F155" i="10"/>
  <c r="H155" i="10"/>
  <c r="J155" i="10"/>
  <c r="M155" i="10"/>
  <c r="N155" i="10"/>
  <c r="P155" i="10"/>
  <c r="F217" i="10"/>
  <c r="V217" i="10" s="1"/>
  <c r="V143" i="10"/>
  <c r="AE227" i="10" s="1"/>
  <c r="H222" i="10"/>
  <c r="X222" i="10" s="1"/>
  <c r="AE583" i="10" s="1"/>
  <c r="E207" i="10"/>
  <c r="R207" i="10"/>
  <c r="J207" i="10"/>
  <c r="U169" i="10"/>
  <c r="G222" i="10"/>
  <c r="W194" i="10"/>
  <c r="AE450" i="10" s="1"/>
  <c r="R176" i="10"/>
  <c r="Z176" i="10" s="1"/>
  <c r="H176" i="10"/>
  <c r="X176" i="10" s="1"/>
  <c r="F176" i="10"/>
  <c r="G176" i="10"/>
  <c r="I176" i="10"/>
  <c r="N176" i="10"/>
  <c r="O176" i="10"/>
  <c r="Q176" i="10"/>
  <c r="I217" i="10"/>
  <c r="J217" i="10"/>
  <c r="P217" i="10"/>
  <c r="X217" i="10" s="1"/>
  <c r="Q217" i="10"/>
  <c r="W210" i="10"/>
  <c r="AE522" i="10" s="1"/>
  <c r="E205" i="10"/>
  <c r="F205" i="10"/>
  <c r="V205" i="10" s="1"/>
  <c r="AE503" i="10" s="1"/>
  <c r="H205" i="10"/>
  <c r="X205" i="10" s="1"/>
  <c r="AE505" i="10" s="1"/>
  <c r="J205" i="10"/>
  <c r="Z186" i="10"/>
  <c r="AE417" i="10" s="1"/>
  <c r="Q184" i="10"/>
  <c r="Y184" i="10" s="1"/>
  <c r="G184" i="10"/>
  <c r="W184" i="10" s="1"/>
  <c r="E184" i="10"/>
  <c r="F184" i="10"/>
  <c r="M184" i="10"/>
  <c r="N184" i="10"/>
  <c r="P184" i="10"/>
  <c r="X184" i="10" s="1"/>
  <c r="V203" i="10"/>
  <c r="AE491" i="10" s="1"/>
  <c r="M81" i="10"/>
  <c r="M210" i="10"/>
  <c r="N210" i="10"/>
  <c r="V210" i="10" s="1"/>
  <c r="AE521" i="10" s="1"/>
  <c r="R210" i="10"/>
  <c r="Z210" i="10" s="1"/>
  <c r="AE525" i="10" s="1"/>
  <c r="E210" i="10"/>
  <c r="E203" i="10"/>
  <c r="U203" i="10" s="1"/>
  <c r="AE490" i="10" s="1"/>
  <c r="O203" i="10"/>
  <c r="P203" i="10"/>
  <c r="X203" i="10" s="1"/>
  <c r="AE493" i="10" s="1"/>
  <c r="G203" i="10"/>
  <c r="Y190" i="10"/>
  <c r="AE440" i="10" s="1"/>
  <c r="Z160" i="10"/>
  <c r="W225" i="10"/>
  <c r="P208" i="10"/>
  <c r="E157" i="10"/>
  <c r="G157" i="10"/>
  <c r="H157" i="10"/>
  <c r="I157" i="10"/>
  <c r="M157" i="10"/>
  <c r="F157" i="10"/>
  <c r="N157" i="10"/>
  <c r="O157" i="10"/>
  <c r="P157" i="10"/>
  <c r="Q157" i="10"/>
  <c r="X201" i="10"/>
  <c r="E199" i="10"/>
  <c r="H199" i="10"/>
  <c r="M199" i="10"/>
  <c r="F199" i="10"/>
  <c r="V199" i="10" s="1"/>
  <c r="AE479" i="10" s="1"/>
  <c r="G199" i="10"/>
  <c r="O199" i="10"/>
  <c r="P199" i="10"/>
  <c r="R199" i="10"/>
  <c r="Z199" i="10" s="1"/>
  <c r="AE483" i="10" s="1"/>
  <c r="W190" i="10"/>
  <c r="AE438" i="10" s="1"/>
  <c r="W182" i="10"/>
  <c r="AE402" i="10" s="1"/>
  <c r="V180" i="10"/>
  <c r="AE389" i="10" s="1"/>
  <c r="M208" i="10"/>
  <c r="J171" i="10"/>
  <c r="O171" i="10"/>
  <c r="W171" i="10" s="1"/>
  <c r="AE348" i="10" s="1"/>
  <c r="P171" i="10"/>
  <c r="X171" i="10" s="1"/>
  <c r="AE349" i="10" s="1"/>
  <c r="R171" i="10"/>
  <c r="I171" i="10"/>
  <c r="Y171" i="10" s="1"/>
  <c r="AE350" i="10" s="1"/>
  <c r="M171" i="10"/>
  <c r="U171" i="10" s="1"/>
  <c r="AE346" i="10" s="1"/>
  <c r="N171" i="10"/>
  <c r="V171" i="10" s="1"/>
  <c r="AE347" i="10" s="1"/>
  <c r="Z152" i="10"/>
  <c r="I142" i="10"/>
  <c r="N142" i="10"/>
  <c r="O142" i="10"/>
  <c r="W142" i="10" s="1"/>
  <c r="AE222" i="10" s="1"/>
  <c r="Q142" i="10"/>
  <c r="E142" i="10"/>
  <c r="F142" i="10"/>
  <c r="H142" i="10"/>
  <c r="X142" i="10" s="1"/>
  <c r="AE223" i="10" s="1"/>
  <c r="M142" i="10"/>
  <c r="R142" i="10"/>
  <c r="L81" i="10"/>
  <c r="Q225" i="10"/>
  <c r="R225" i="10"/>
  <c r="Z225" i="10" s="1"/>
  <c r="I225" i="10"/>
  <c r="E215" i="10"/>
  <c r="U215" i="10" s="1"/>
  <c r="AE550" i="10" s="1"/>
  <c r="R215" i="10"/>
  <c r="J208" i="10"/>
  <c r="Z208" i="10" s="1"/>
  <c r="E201" i="10"/>
  <c r="U201" i="10" s="1"/>
  <c r="G201" i="10"/>
  <c r="W201" i="10" s="1"/>
  <c r="Z197" i="10"/>
  <c r="AE471" i="10" s="1"/>
  <c r="V173" i="10"/>
  <c r="AE359" i="10" s="1"/>
  <c r="J164" i="10"/>
  <c r="Z164" i="10" s="1"/>
  <c r="AE321" i="10" s="1"/>
  <c r="E164" i="10"/>
  <c r="U164" i="10" s="1"/>
  <c r="AE316" i="10" s="1"/>
  <c r="F164" i="10"/>
  <c r="V164" i="10" s="1"/>
  <c r="AE317" i="10" s="1"/>
  <c r="G164" i="10"/>
  <c r="W164" i="10" s="1"/>
  <c r="AE318" i="10" s="1"/>
  <c r="H164" i="10"/>
  <c r="P164" i="10"/>
  <c r="G154" i="10"/>
  <c r="J154" i="10"/>
  <c r="M154" i="10"/>
  <c r="U154" i="10" s="1"/>
  <c r="AE268" i="10" s="1"/>
  <c r="O154" i="10"/>
  <c r="Q154" i="10"/>
  <c r="Y154" i="10" s="1"/>
  <c r="AE272" i="10" s="1"/>
  <c r="R154" i="10"/>
  <c r="N154" i="10"/>
  <c r="V154" i="10" s="1"/>
  <c r="AE269" i="10" s="1"/>
  <c r="P154" i="10"/>
  <c r="X154" i="10" s="1"/>
  <c r="AE271" i="10" s="1"/>
  <c r="L32" i="10"/>
  <c r="M32" i="10"/>
  <c r="Y152" i="10"/>
  <c r="Y139" i="10"/>
  <c r="AE206" i="10" s="1"/>
  <c r="Z218" i="10"/>
  <c r="AE561" i="10" s="1"/>
  <c r="I208" i="10"/>
  <c r="Y208" i="10" s="1"/>
  <c r="U160" i="10"/>
  <c r="W131" i="10"/>
  <c r="AE168" i="10" s="1"/>
  <c r="U129" i="10"/>
  <c r="Z123" i="10"/>
  <c r="AE135" i="10" s="1"/>
  <c r="Z223" i="10"/>
  <c r="AE591" i="10" s="1"/>
  <c r="F213" i="10"/>
  <c r="G213" i="10"/>
  <c r="W213" i="10" s="1"/>
  <c r="AE540" i="10" s="1"/>
  <c r="M213" i="10"/>
  <c r="U213" i="10" s="1"/>
  <c r="AE538" i="10" s="1"/>
  <c r="N213" i="10"/>
  <c r="P213" i="10"/>
  <c r="X213" i="10" s="1"/>
  <c r="AE541" i="10" s="1"/>
  <c r="N211" i="10"/>
  <c r="V211" i="10" s="1"/>
  <c r="AE527" i="10" s="1"/>
  <c r="H208" i="10"/>
  <c r="H175" i="10"/>
  <c r="X175" i="10" s="1"/>
  <c r="AE373" i="10" s="1"/>
  <c r="X147" i="10"/>
  <c r="AE241" i="10" s="1"/>
  <c r="V139" i="10"/>
  <c r="AE203" i="10" s="1"/>
  <c r="X131" i="10"/>
  <c r="AE169" i="10" s="1"/>
  <c r="G208" i="10"/>
  <c r="W208" i="10" s="1"/>
  <c r="W197" i="10"/>
  <c r="AE468" i="10" s="1"/>
  <c r="F133" i="10"/>
  <c r="G133" i="10"/>
  <c r="I133" i="10"/>
  <c r="M133" i="10"/>
  <c r="U133" i="10" s="1"/>
  <c r="AE178" i="10" s="1"/>
  <c r="N133" i="10"/>
  <c r="O133" i="10"/>
  <c r="P133" i="10"/>
  <c r="X133" i="10" s="1"/>
  <c r="AE181" i="10" s="1"/>
  <c r="Q133" i="10"/>
  <c r="R133" i="10"/>
  <c r="Z133" i="10" s="1"/>
  <c r="AE183" i="10" s="1"/>
  <c r="Y123" i="10"/>
  <c r="AE134" i="10" s="1"/>
  <c r="V197" i="10"/>
  <c r="AE467" i="10" s="1"/>
  <c r="W193" i="10"/>
  <c r="I175" i="10"/>
  <c r="N175" i="10"/>
  <c r="V175" i="10" s="1"/>
  <c r="AE371" i="10" s="1"/>
  <c r="O175" i="10"/>
  <c r="Q175" i="10"/>
  <c r="E175" i="10"/>
  <c r="G175" i="10"/>
  <c r="J175" i="10"/>
  <c r="M175" i="10"/>
  <c r="R175" i="10"/>
  <c r="W168" i="10"/>
  <c r="N208" i="10"/>
  <c r="V208" i="10" s="1"/>
  <c r="E208" i="10"/>
  <c r="J163" i="10"/>
  <c r="Z163" i="10" s="1"/>
  <c r="AE315" i="10" s="1"/>
  <c r="Q159" i="10"/>
  <c r="Y141" i="10"/>
  <c r="AE218" i="10" s="1"/>
  <c r="U193" i="10"/>
  <c r="G179" i="10"/>
  <c r="O170" i="10"/>
  <c r="I163" i="10"/>
  <c r="P159" i="10"/>
  <c r="E141" i="10"/>
  <c r="F141" i="10"/>
  <c r="H141" i="10"/>
  <c r="J141" i="10"/>
  <c r="M141" i="10"/>
  <c r="N141" i="10"/>
  <c r="O141" i="10"/>
  <c r="P141" i="10"/>
  <c r="R141" i="10"/>
  <c r="G141" i="10"/>
  <c r="I221" i="10"/>
  <c r="Y221" i="10" s="1"/>
  <c r="AE578" i="10" s="1"/>
  <c r="O216" i="10"/>
  <c r="H211" i="10"/>
  <c r="X211" i="10" s="1"/>
  <c r="AE529" i="10" s="1"/>
  <c r="I204" i="10"/>
  <c r="P202" i="10"/>
  <c r="N187" i="10"/>
  <c r="M216" i="10"/>
  <c r="U216" i="10" s="1"/>
  <c r="O214" i="10"/>
  <c r="W214" i="10" s="1"/>
  <c r="AE546" i="10" s="1"/>
  <c r="G211" i="10"/>
  <c r="H206" i="10"/>
  <c r="I206" i="10"/>
  <c r="Y206" i="10" s="1"/>
  <c r="AE512" i="10" s="1"/>
  <c r="O206" i="10"/>
  <c r="W206" i="10" s="1"/>
  <c r="AE510" i="10" s="1"/>
  <c r="P206" i="10"/>
  <c r="R206" i="10"/>
  <c r="Z206" i="10" s="1"/>
  <c r="AE513" i="10" s="1"/>
  <c r="H204" i="10"/>
  <c r="X204" i="10" s="1"/>
  <c r="AE499" i="10" s="1"/>
  <c r="N202" i="10"/>
  <c r="I193" i="10"/>
  <c r="J193" i="10"/>
  <c r="Z193" i="10" s="1"/>
  <c r="P193" i="10"/>
  <c r="X193" i="10" s="1"/>
  <c r="Q193" i="10"/>
  <c r="Q189" i="10"/>
  <c r="Y189" i="10" s="1"/>
  <c r="AE434" i="10" s="1"/>
  <c r="F187" i="10"/>
  <c r="F179" i="10"/>
  <c r="M170" i="10"/>
  <c r="U166" i="10"/>
  <c r="AE328" i="10" s="1"/>
  <c r="N159" i="10"/>
  <c r="Q146" i="10"/>
  <c r="X191" i="10"/>
  <c r="AE445" i="10" s="1"/>
  <c r="Y185" i="10"/>
  <c r="M163" i="10"/>
  <c r="U163" i="10" s="1"/>
  <c r="AE310" i="10" s="1"/>
  <c r="P163" i="10"/>
  <c r="Q163" i="10"/>
  <c r="F163" i="10"/>
  <c r="G163" i="10"/>
  <c r="H163" i="10"/>
  <c r="N163" i="10"/>
  <c r="O163" i="10"/>
  <c r="X156" i="10"/>
  <c r="AE283" i="10" s="1"/>
  <c r="U221" i="10"/>
  <c r="AE574" i="10" s="1"/>
  <c r="E211" i="10"/>
  <c r="O211" i="10"/>
  <c r="G187" i="10"/>
  <c r="J187" i="10"/>
  <c r="M187" i="10"/>
  <c r="U187" i="10" s="1"/>
  <c r="AE418" i="10" s="1"/>
  <c r="O187" i="10"/>
  <c r="H187" i="10"/>
  <c r="X187" i="10" s="1"/>
  <c r="AE421" i="10" s="1"/>
  <c r="I187" i="10"/>
  <c r="Y187" i="10" s="1"/>
  <c r="AE422" i="10" s="1"/>
  <c r="R187" i="10"/>
  <c r="H179" i="10"/>
  <c r="M179" i="10"/>
  <c r="U179" i="10" s="1"/>
  <c r="AE382" i="10" s="1"/>
  <c r="N179" i="10"/>
  <c r="P179" i="10"/>
  <c r="J179" i="10"/>
  <c r="Z179" i="10" s="1"/>
  <c r="AE387" i="10" s="1"/>
  <c r="O179" i="10"/>
  <c r="X177" i="10"/>
  <c r="F170" i="10"/>
  <c r="G170" i="10"/>
  <c r="I170" i="10"/>
  <c r="Q170" i="10"/>
  <c r="L46" i="10"/>
  <c r="M46" i="10"/>
  <c r="E170" i="10"/>
  <c r="J170" i="10"/>
  <c r="N170" i="10"/>
  <c r="P170" i="10"/>
  <c r="X170" i="10" s="1"/>
  <c r="AE343" i="10" s="1"/>
  <c r="R170" i="10"/>
  <c r="O159" i="10"/>
  <c r="W159" i="10" s="1"/>
  <c r="R159" i="10"/>
  <c r="E159" i="10"/>
  <c r="F159" i="10"/>
  <c r="H159" i="10"/>
  <c r="I159" i="10"/>
  <c r="J159" i="10"/>
  <c r="M159" i="10"/>
  <c r="H146" i="10"/>
  <c r="M146" i="10"/>
  <c r="N146" i="10"/>
  <c r="V146" i="10" s="1"/>
  <c r="AE233" i="10" s="1"/>
  <c r="P146" i="10"/>
  <c r="R146" i="10"/>
  <c r="L25" i="10"/>
  <c r="E146" i="10"/>
  <c r="M25" i="10"/>
  <c r="G146" i="10"/>
  <c r="I146" i="10"/>
  <c r="J146" i="10"/>
  <c r="O146" i="10"/>
  <c r="N221" i="10"/>
  <c r="O221" i="10"/>
  <c r="W221" i="10" s="1"/>
  <c r="AE576" i="10" s="1"/>
  <c r="F221" i="10"/>
  <c r="W181" i="10"/>
  <c r="AE396" i="10" s="1"/>
  <c r="W177" i="10"/>
  <c r="Z161" i="10"/>
  <c r="N216" i="10"/>
  <c r="F216" i="10"/>
  <c r="G216" i="10"/>
  <c r="I216" i="10"/>
  <c r="Y216" i="10" s="1"/>
  <c r="Q207" i="10"/>
  <c r="Y207" i="10" s="1"/>
  <c r="AE518" i="10" s="1"/>
  <c r="N204" i="10"/>
  <c r="V204" i="10" s="1"/>
  <c r="AE497" i="10" s="1"/>
  <c r="L74" i="10"/>
  <c r="Q204" i="10"/>
  <c r="E202" i="10"/>
  <c r="F202" i="10"/>
  <c r="J202" i="10"/>
  <c r="Z202" i="10" s="1"/>
  <c r="AE489" i="10" s="1"/>
  <c r="M202" i="10"/>
  <c r="O202" i="10"/>
  <c r="W202" i="10" s="1"/>
  <c r="AE486" i="10" s="1"/>
  <c r="Q202" i="10"/>
  <c r="Y202" i="10" s="1"/>
  <c r="AE488" i="10" s="1"/>
  <c r="M74" i="10"/>
  <c r="W200" i="10"/>
  <c r="V144" i="10"/>
  <c r="P207" i="10"/>
  <c r="X207" i="10" s="1"/>
  <c r="AE517" i="10" s="1"/>
  <c r="U185" i="10"/>
  <c r="R222" i="10"/>
  <c r="Z222" i="10" s="1"/>
  <c r="AE585" i="10" s="1"/>
  <c r="O207" i="10"/>
  <c r="W207" i="10" s="1"/>
  <c r="AE516" i="10" s="1"/>
  <c r="U200" i="10"/>
  <c r="N196" i="10"/>
  <c r="V196" i="10" s="1"/>
  <c r="AE461" i="10" s="1"/>
  <c r="G189" i="10"/>
  <c r="W189" i="10" s="1"/>
  <c r="AE432" i="10" s="1"/>
  <c r="H189" i="10"/>
  <c r="J189" i="10"/>
  <c r="N189" i="10"/>
  <c r="V189" i="10" s="1"/>
  <c r="AE431" i="10" s="1"/>
  <c r="P189" i="10"/>
  <c r="R189" i="10"/>
  <c r="O185" i="10"/>
  <c r="W185" i="10" s="1"/>
  <c r="J185" i="10"/>
  <c r="Z185" i="10" s="1"/>
  <c r="Q222" i="10"/>
  <c r="R217" i="10"/>
  <c r="N207" i="10"/>
  <c r="V207" i="10" s="1"/>
  <c r="AE515" i="10" s="1"/>
  <c r="R205" i="10"/>
  <c r="N200" i="10"/>
  <c r="V200" i="10" s="1"/>
  <c r="Q200" i="10"/>
  <c r="I200" i="10"/>
  <c r="M196" i="10"/>
  <c r="U196" i="10" s="1"/>
  <c r="AE460" i="10" s="1"/>
  <c r="E174" i="10"/>
  <c r="U174" i="10" s="1"/>
  <c r="AE364" i="10" s="1"/>
  <c r="F174" i="10"/>
  <c r="V174" i="10" s="1"/>
  <c r="AE365" i="10" s="1"/>
  <c r="H174" i="10"/>
  <c r="X174" i="10" s="1"/>
  <c r="AE367" i="10" s="1"/>
  <c r="Q174" i="10"/>
  <c r="R174" i="10"/>
  <c r="Z174" i="10" s="1"/>
  <c r="AE369" i="10" s="1"/>
  <c r="I174" i="10"/>
  <c r="X172" i="10"/>
  <c r="AE355" i="10" s="1"/>
  <c r="Q167" i="10"/>
  <c r="Y167" i="10" s="1"/>
  <c r="AE338" i="10" s="1"/>
  <c r="O222" i="10"/>
  <c r="O217" i="10"/>
  <c r="P214" i="10"/>
  <c r="Q214" i="10"/>
  <c r="Y214" i="10" s="1"/>
  <c r="AE548" i="10" s="1"/>
  <c r="H214" i="10"/>
  <c r="M207" i="10"/>
  <c r="Q205" i="10"/>
  <c r="Y205" i="10" s="1"/>
  <c r="AE506" i="10" s="1"/>
  <c r="J196" i="10"/>
  <c r="N167" i="10"/>
  <c r="W165" i="10"/>
  <c r="AE324" i="10" s="1"/>
  <c r="R180" i="10"/>
  <c r="Z180" i="10" s="1"/>
  <c r="AE393" i="10" s="1"/>
  <c r="N177" i="10"/>
  <c r="V177" i="10" s="1"/>
  <c r="Q172" i="10"/>
  <c r="Y172" i="10" s="1"/>
  <c r="AE356" i="10" s="1"/>
  <c r="Q147" i="10"/>
  <c r="Y147" i="10" s="1"/>
  <c r="AE242" i="10" s="1"/>
  <c r="G147" i="10"/>
  <c r="W147" i="10" s="1"/>
  <c r="AE240" i="10" s="1"/>
  <c r="M143" i="10"/>
  <c r="U143" i="10" s="1"/>
  <c r="AE226" i="10" s="1"/>
  <c r="M139" i="10"/>
  <c r="U139" i="10" s="1"/>
  <c r="E137" i="10"/>
  <c r="F137" i="10"/>
  <c r="H137" i="10"/>
  <c r="J137" i="10"/>
  <c r="M137" i="10"/>
  <c r="N137" i="10"/>
  <c r="O137" i="10"/>
  <c r="W137" i="10" s="1"/>
  <c r="P137" i="10"/>
  <c r="R137" i="10"/>
  <c r="O135" i="10"/>
  <c r="W135" i="10" s="1"/>
  <c r="AE192" i="10" s="1"/>
  <c r="M135" i="10"/>
  <c r="U135" i="10" s="1"/>
  <c r="AE190" i="10" s="1"/>
  <c r="E131" i="10"/>
  <c r="U131" i="10" s="1"/>
  <c r="AE166" i="10" s="1"/>
  <c r="F131" i="10"/>
  <c r="V131" i="10" s="1"/>
  <c r="AE167" i="10" s="1"/>
  <c r="I131" i="10"/>
  <c r="Y131" i="10" s="1"/>
  <c r="AE170" i="10" s="1"/>
  <c r="J131" i="10"/>
  <c r="E123" i="10"/>
  <c r="G123" i="10"/>
  <c r="W123" i="10" s="1"/>
  <c r="AE132" i="10" s="1"/>
  <c r="H123" i="10"/>
  <c r="M123" i="10"/>
  <c r="N123" i="10"/>
  <c r="V123" i="10" s="1"/>
  <c r="AE131" i="10" s="1"/>
  <c r="W139" i="10"/>
  <c r="AE204" i="10" s="1"/>
  <c r="X135" i="10"/>
  <c r="AE193" i="10" s="1"/>
  <c r="H169" i="10"/>
  <c r="X169" i="10" s="1"/>
  <c r="R169" i="10"/>
  <c r="Z169" i="10" s="1"/>
  <c r="L53" i="10"/>
  <c r="Q143" i="10"/>
  <c r="G143" i="10"/>
  <c r="W143" i="10" s="1"/>
  <c r="AE228" i="10" s="1"/>
  <c r="R139" i="10"/>
  <c r="Z139" i="10" s="1"/>
  <c r="AE207" i="10" s="1"/>
  <c r="H139" i="10"/>
  <c r="X139" i="10" s="1"/>
  <c r="AE205" i="10" s="1"/>
  <c r="F135" i="10"/>
  <c r="V135" i="10" s="1"/>
  <c r="AE191" i="10" s="1"/>
  <c r="I135" i="10"/>
  <c r="Y135" i="10" s="1"/>
  <c r="AE194" i="10" s="1"/>
  <c r="J135" i="10"/>
  <c r="Z135" i="10" s="1"/>
  <c r="AE195" i="10" s="1"/>
  <c r="F191" i="10"/>
  <c r="I191" i="10"/>
  <c r="Y191" i="10" s="1"/>
  <c r="AE446" i="10" s="1"/>
  <c r="N191" i="10"/>
  <c r="U188" i="10"/>
  <c r="AE424" i="10" s="1"/>
  <c r="E161" i="10"/>
  <c r="U161" i="10" s="1"/>
  <c r="I161" i="10"/>
  <c r="Y161" i="10" s="1"/>
  <c r="E152" i="10"/>
  <c r="U152" i="10" s="1"/>
  <c r="G152" i="10"/>
  <c r="O152" i="10"/>
  <c r="Z122" i="10"/>
  <c r="AE129" i="10" s="1"/>
  <c r="E194" i="10"/>
  <c r="U194" i="10" s="1"/>
  <c r="AE448" i="10" s="1"/>
  <c r="M67" i="10"/>
  <c r="P188" i="10"/>
  <c r="F188" i="10"/>
  <c r="V188" i="10" s="1"/>
  <c r="AE425" i="10" s="1"/>
  <c r="F172" i="10"/>
  <c r="V172" i="10" s="1"/>
  <c r="AE353" i="10" s="1"/>
  <c r="Z130" i="10"/>
  <c r="AE165" i="10" s="1"/>
  <c r="Q180" i="10"/>
  <c r="Y180" i="10" s="1"/>
  <c r="AE392" i="10" s="1"/>
  <c r="G180" i="10"/>
  <c r="W180" i="10" s="1"/>
  <c r="AE390" i="10" s="1"/>
  <c r="R165" i="10"/>
  <c r="R151" i="10"/>
  <c r="Z151" i="10" s="1"/>
  <c r="AE267" i="10" s="1"/>
  <c r="Z126" i="10"/>
  <c r="AE153" i="10" s="1"/>
  <c r="W122" i="10"/>
  <c r="AE126" i="10" s="1"/>
  <c r="J195" i="10"/>
  <c r="Z195" i="10" s="1"/>
  <c r="AE459" i="10" s="1"/>
  <c r="H183" i="10"/>
  <c r="M183" i="10"/>
  <c r="U183" i="10" s="1"/>
  <c r="AE406" i="10" s="1"/>
  <c r="N183" i="10"/>
  <c r="V183" i="10" s="1"/>
  <c r="AE407" i="10" s="1"/>
  <c r="P183" i="10"/>
  <c r="P165" i="10"/>
  <c r="X165" i="10" s="1"/>
  <c r="AE325" i="10" s="1"/>
  <c r="O151" i="10"/>
  <c r="W151" i="10" s="1"/>
  <c r="AE264" i="10" s="1"/>
  <c r="Y134" i="10"/>
  <c r="AE188" i="10" s="1"/>
  <c r="H223" i="10"/>
  <c r="X223" i="10" s="1"/>
  <c r="AE589" i="10" s="1"/>
  <c r="O220" i="10"/>
  <c r="W220" i="10" s="1"/>
  <c r="AE570" i="10" s="1"/>
  <c r="F212" i="10"/>
  <c r="V212" i="10" s="1"/>
  <c r="AE533" i="10" s="1"/>
  <c r="N181" i="10"/>
  <c r="V181" i="10" s="1"/>
  <c r="AE395" i="10" s="1"/>
  <c r="M173" i="10"/>
  <c r="U173" i="10" s="1"/>
  <c r="AE358" i="10" s="1"/>
  <c r="N168" i="10"/>
  <c r="V168" i="10" s="1"/>
  <c r="N165" i="10"/>
  <c r="V165" i="10" s="1"/>
  <c r="AE323" i="10" s="1"/>
  <c r="M151" i="10"/>
  <c r="U151" i="10" s="1"/>
  <c r="AE262" i="10" s="1"/>
  <c r="P124" i="10"/>
  <c r="F195" i="10"/>
  <c r="I195" i="10"/>
  <c r="Y195" i="10" s="1"/>
  <c r="AE458" i="10" s="1"/>
  <c r="N195" i="10"/>
  <c r="Z181" i="10"/>
  <c r="AE399" i="10" s="1"/>
  <c r="J165" i="10"/>
  <c r="I151" i="10"/>
  <c r="E128" i="10"/>
  <c r="F128" i="10"/>
  <c r="V128" i="10" s="1"/>
  <c r="G128" i="10"/>
  <c r="H128" i="10"/>
  <c r="I128" i="10"/>
  <c r="Y128" i="10" s="1"/>
  <c r="M128" i="10"/>
  <c r="O128" i="10"/>
  <c r="P128" i="10"/>
  <c r="N124" i="10"/>
  <c r="V124" i="10" s="1"/>
  <c r="AE137" i="10" s="1"/>
  <c r="L67" i="10"/>
  <c r="O192" i="10"/>
  <c r="W192" i="10" s="1"/>
  <c r="R192" i="10"/>
  <c r="Z192" i="10" s="1"/>
  <c r="E178" i="10"/>
  <c r="U178" i="10" s="1"/>
  <c r="AE376" i="10" s="1"/>
  <c r="F178" i="10"/>
  <c r="V178" i="10" s="1"/>
  <c r="AE377" i="10" s="1"/>
  <c r="H178" i="10"/>
  <c r="X178" i="10" s="1"/>
  <c r="AE379" i="10" s="1"/>
  <c r="X168" i="10"/>
  <c r="I138" i="10"/>
  <c r="N138" i="10"/>
  <c r="V138" i="10" s="1"/>
  <c r="AE197" i="10" s="1"/>
  <c r="O138" i="10"/>
  <c r="W138" i="10" s="1"/>
  <c r="AE198" i="10" s="1"/>
  <c r="Q138" i="10"/>
  <c r="L18" i="10"/>
  <c r="M18" i="10"/>
  <c r="J134" i="10"/>
  <c r="O134" i="10"/>
  <c r="W134" i="10" s="1"/>
  <c r="AE186" i="10" s="1"/>
  <c r="P134" i="10"/>
  <c r="X134" i="10" s="1"/>
  <c r="AE187" i="10" s="1"/>
  <c r="R134" i="10"/>
  <c r="E124" i="10"/>
  <c r="G124" i="10"/>
  <c r="H124" i="10"/>
  <c r="I124" i="10"/>
  <c r="J124" i="10"/>
  <c r="M124" i="10"/>
  <c r="O124" i="10"/>
  <c r="Q124" i="10"/>
  <c r="R124" i="10"/>
  <c r="U168" i="10"/>
  <c r="E165" i="10"/>
  <c r="U165" i="10" s="1"/>
  <c r="AE322" i="10" s="1"/>
  <c r="I165" i="10"/>
  <c r="Y165" i="10" s="1"/>
  <c r="AE326" i="10" s="1"/>
  <c r="P151" i="10"/>
  <c r="X151" i="10" s="1"/>
  <c r="AE265" i="10" s="1"/>
  <c r="F151" i="10"/>
  <c r="V151" i="10" s="1"/>
  <c r="AE263" i="10" s="1"/>
  <c r="E220" i="10"/>
  <c r="U220" i="10" s="1"/>
  <c r="AE568" i="10" s="1"/>
  <c r="E181" i="10"/>
  <c r="U181" i="10" s="1"/>
  <c r="AE394" i="10" s="1"/>
  <c r="Y168" i="10"/>
  <c r="N147" i="10"/>
  <c r="V147" i="10" s="1"/>
  <c r="AE239" i="10" s="1"/>
  <c r="X160" i="10"/>
  <c r="M147" i="10"/>
  <c r="U147" i="10" s="1"/>
  <c r="AE238" i="10" s="1"/>
  <c r="R131" i="10"/>
  <c r="P148" i="10"/>
  <c r="X148" i="10" s="1"/>
  <c r="AE247" i="10" s="1"/>
  <c r="P144" i="10"/>
  <c r="X144" i="10" s="1"/>
  <c r="Q140" i="10"/>
  <c r="Y140" i="10" s="1"/>
  <c r="AE212" i="10" s="1"/>
  <c r="M11" i="10"/>
  <c r="G140" i="10"/>
  <c r="W140" i="10" s="1"/>
  <c r="AE210" i="10" s="1"/>
  <c r="F186" i="10"/>
  <c r="V186" i="10" s="1"/>
  <c r="AE413" i="10" s="1"/>
  <c r="Q130" i="10"/>
  <c r="Y130" i="10" s="1"/>
  <c r="AE164" i="10" s="1"/>
  <c r="Q126" i="10"/>
  <c r="Y126" i="10" s="1"/>
  <c r="AE152" i="10" s="1"/>
  <c r="Q122" i="10"/>
  <c r="Y122" i="10" s="1"/>
  <c r="AE128" i="10" s="1"/>
  <c r="P130" i="10"/>
  <c r="X130" i="10" s="1"/>
  <c r="AE163" i="10" s="1"/>
  <c r="P126" i="10"/>
  <c r="P122" i="10"/>
  <c r="X122" i="10" s="1"/>
  <c r="AE127" i="10" s="1"/>
  <c r="M4" i="10"/>
  <c r="M122" i="10"/>
  <c r="U122" i="10" s="1"/>
  <c r="AE124" i="10" s="1"/>
  <c r="V175" i="12" l="1"/>
  <c r="V144" i="12"/>
  <c r="U126" i="12"/>
  <c r="Y112" i="12"/>
  <c r="Y149" i="12"/>
  <c r="X125" i="12"/>
  <c r="V191" i="12"/>
  <c r="U183" i="12"/>
  <c r="W125" i="12"/>
  <c r="Y176" i="12"/>
  <c r="Z148" i="10"/>
  <c r="AE249" i="10" s="1"/>
  <c r="W198" i="10"/>
  <c r="AE474" i="10" s="1"/>
  <c r="U193" i="12"/>
  <c r="Z184" i="12"/>
  <c r="V192" i="12"/>
  <c r="U212" i="10"/>
  <c r="AE532" i="10" s="1"/>
  <c r="X215" i="10"/>
  <c r="AE553" i="10" s="1"/>
  <c r="W172" i="10"/>
  <c r="AE354" i="10" s="1"/>
  <c r="W218" i="10"/>
  <c r="AE558" i="10" s="1"/>
  <c r="X216" i="10"/>
  <c r="X125" i="10"/>
  <c r="AE145" i="10" s="1"/>
  <c r="Y223" i="10"/>
  <c r="AE590" i="10" s="1"/>
  <c r="Z220" i="10"/>
  <c r="AE573" i="10" s="1"/>
  <c r="X212" i="10"/>
  <c r="AE535" i="10" s="1"/>
  <c r="Z132" i="10"/>
  <c r="AE177" i="10" s="1"/>
  <c r="W223" i="10"/>
  <c r="AE588" i="10" s="1"/>
  <c r="Y218" i="10"/>
  <c r="AE560" i="10" s="1"/>
  <c r="Y192" i="12"/>
  <c r="X118" i="12"/>
  <c r="X202" i="10"/>
  <c r="AE487" i="10" s="1"/>
  <c r="U167" i="10"/>
  <c r="AE334" i="10" s="1"/>
  <c r="Y143" i="10"/>
  <c r="AE230" i="10" s="1"/>
  <c r="X126" i="10"/>
  <c r="AE151" i="10" s="1"/>
  <c r="Z142" i="10"/>
  <c r="AE225" i="10" s="1"/>
  <c r="Y151" i="10"/>
  <c r="AE266" i="10" s="1"/>
  <c r="X123" i="10"/>
  <c r="AE133" i="10" s="1"/>
  <c r="X188" i="10"/>
  <c r="AE427" i="10" s="1"/>
  <c r="U211" i="10"/>
  <c r="AE526" i="10" s="1"/>
  <c r="Z215" i="10"/>
  <c r="AE555" i="10" s="1"/>
  <c r="Z141" i="12"/>
  <c r="X150" i="12"/>
  <c r="W137" i="12"/>
  <c r="W153" i="12"/>
  <c r="V140" i="12"/>
  <c r="Z175" i="12"/>
  <c r="Z122" i="12"/>
  <c r="X132" i="12"/>
  <c r="Z113" i="12"/>
  <c r="W115" i="12"/>
  <c r="Y185" i="12"/>
  <c r="V125" i="12"/>
  <c r="Y165" i="12"/>
  <c r="Y179" i="12"/>
  <c r="V167" i="12"/>
  <c r="Z116" i="12"/>
  <c r="V149" i="12"/>
  <c r="Z179" i="12"/>
  <c r="Y186" i="12"/>
  <c r="Y193" i="12"/>
  <c r="U199" i="10"/>
  <c r="AE478" i="10" s="1"/>
  <c r="W199" i="10"/>
  <c r="AE480" i="10" s="1"/>
  <c r="Z165" i="10"/>
  <c r="AE327" i="10" s="1"/>
  <c r="Z150" i="10"/>
  <c r="AE261" i="10" s="1"/>
  <c r="Y132" i="12"/>
  <c r="Z196" i="10"/>
  <c r="AE465" i="10" s="1"/>
  <c r="V112" i="12"/>
  <c r="Z137" i="12"/>
  <c r="W149" i="12"/>
  <c r="Z185" i="12"/>
  <c r="W132" i="12"/>
  <c r="Y140" i="12"/>
  <c r="Z224" i="10"/>
  <c r="U123" i="12"/>
  <c r="Y200" i="10"/>
  <c r="Z178" i="12"/>
  <c r="W177" i="12"/>
  <c r="Y144" i="12"/>
  <c r="Y178" i="12"/>
  <c r="X157" i="10"/>
  <c r="AE289" i="10" s="1"/>
  <c r="Y146" i="10"/>
  <c r="AE236" i="10" s="1"/>
  <c r="X151" i="12"/>
  <c r="Y188" i="12"/>
  <c r="V221" i="10"/>
  <c r="AE575" i="10" s="1"/>
  <c r="W203" i="10"/>
  <c r="AE492" i="10" s="1"/>
  <c r="Y150" i="10"/>
  <c r="AE260" i="10" s="1"/>
  <c r="W163" i="10"/>
  <c r="AE312" i="10" s="1"/>
  <c r="Z153" i="12"/>
  <c r="U146" i="10"/>
  <c r="AE232" i="10" s="1"/>
  <c r="W211" i="10"/>
  <c r="AE528" i="10" s="1"/>
  <c r="W150" i="12"/>
  <c r="Z190" i="12"/>
  <c r="X123" i="12"/>
  <c r="V153" i="12"/>
  <c r="V202" i="10"/>
  <c r="AE485" i="10" s="1"/>
  <c r="Z172" i="12"/>
  <c r="X112" i="12"/>
  <c r="V177" i="12"/>
  <c r="Z132" i="12"/>
  <c r="Y133" i="12"/>
  <c r="V150" i="10"/>
  <c r="AE257" i="10" s="1"/>
  <c r="Z160" i="12"/>
  <c r="Z187" i="10"/>
  <c r="AE423" i="10" s="1"/>
  <c r="Z188" i="12"/>
  <c r="Y125" i="12"/>
  <c r="W133" i="10"/>
  <c r="AE180" i="10" s="1"/>
  <c r="X188" i="12"/>
  <c r="Y116" i="12"/>
  <c r="X189" i="10"/>
  <c r="AE433" i="10" s="1"/>
  <c r="Z162" i="12"/>
  <c r="Z129" i="12"/>
  <c r="Y157" i="10"/>
  <c r="AE290" i="10" s="1"/>
  <c r="X168" i="12"/>
  <c r="X143" i="12"/>
  <c r="U167" i="12"/>
  <c r="W171" i="12"/>
  <c r="Z137" i="10"/>
  <c r="V224" i="10"/>
  <c r="Z144" i="12"/>
  <c r="U151" i="12"/>
  <c r="Y147" i="12"/>
  <c r="X181" i="12"/>
  <c r="Z146" i="10"/>
  <c r="AE237" i="10" s="1"/>
  <c r="X137" i="10"/>
  <c r="V123" i="12"/>
  <c r="Y225" i="10"/>
  <c r="U137" i="10"/>
  <c r="W141" i="10"/>
  <c r="AE216" i="10" s="1"/>
  <c r="X206" i="10"/>
  <c r="AE511" i="10" s="1"/>
  <c r="W124" i="10"/>
  <c r="AE138" i="10" s="1"/>
  <c r="U124" i="10"/>
  <c r="AE136" i="10" s="1"/>
  <c r="V213" i="10"/>
  <c r="AE539" i="10" s="1"/>
  <c r="Z141" i="10"/>
  <c r="AE219" i="10" s="1"/>
  <c r="X167" i="10"/>
  <c r="AE337" i="10" s="1"/>
  <c r="V195" i="10"/>
  <c r="AE455" i="10" s="1"/>
  <c r="Z154" i="10"/>
  <c r="AE273" i="10" s="1"/>
  <c r="Y174" i="10"/>
  <c r="AE368" i="10" s="1"/>
  <c r="Z159" i="10"/>
  <c r="AE303" i="10" s="1"/>
  <c r="Y163" i="10"/>
  <c r="AE314" i="10" s="1"/>
  <c r="V137" i="10"/>
  <c r="X214" i="10"/>
  <c r="AE547" i="10" s="1"/>
  <c r="W216" i="10"/>
  <c r="Z167" i="10"/>
  <c r="AE339" i="10" s="1"/>
  <c r="W179" i="10"/>
  <c r="AE384" i="10" s="1"/>
  <c r="U207" i="10"/>
  <c r="AE514" i="10" s="1"/>
  <c r="V179" i="10"/>
  <c r="AE383" i="10" s="1"/>
  <c r="U158" i="10"/>
  <c r="AE292" i="10" s="1"/>
  <c r="Z189" i="10"/>
  <c r="AE435" i="10" s="1"/>
  <c r="U150" i="10"/>
  <c r="AE256" i="10" s="1"/>
  <c r="X158" i="10"/>
  <c r="AE295" i="10" s="1"/>
  <c r="X163" i="10"/>
  <c r="AE313" i="10" s="1"/>
  <c r="W217" i="10"/>
  <c r="U144" i="12"/>
  <c r="V141" i="12"/>
  <c r="Y150" i="12"/>
  <c r="X153" i="12"/>
  <c r="Z157" i="12"/>
  <c r="V169" i="12"/>
  <c r="Z167" i="12"/>
  <c r="U172" i="12"/>
  <c r="Y167" i="12"/>
  <c r="Z139" i="12"/>
  <c r="X147" i="12"/>
  <c r="V151" i="12"/>
  <c r="W167" i="12"/>
  <c r="Y139" i="12"/>
  <c r="Z165" i="12"/>
  <c r="X139" i="12"/>
  <c r="Y168" i="12"/>
  <c r="Y177" i="12"/>
  <c r="W141" i="12"/>
  <c r="W139" i="12"/>
  <c r="X171" i="12"/>
  <c r="V139" i="12"/>
  <c r="W169" i="12"/>
  <c r="Y175" i="12"/>
  <c r="Z125" i="12"/>
  <c r="V168" i="12"/>
  <c r="Z169" i="12"/>
  <c r="X178" i="12"/>
  <c r="X141" i="12"/>
  <c r="Y172" i="12"/>
  <c r="Z193" i="12"/>
  <c r="Y195" i="12"/>
  <c r="X175" i="12"/>
  <c r="W195" i="12"/>
  <c r="W178" i="12"/>
  <c r="V195" i="12"/>
  <c r="Z158" i="12"/>
  <c r="Z134" i="12"/>
  <c r="Y161" i="12"/>
  <c r="Y137" i="12"/>
  <c r="Z151" i="12"/>
  <c r="X140" i="12"/>
  <c r="X115" i="12"/>
  <c r="Y121" i="12"/>
  <c r="W143" i="12"/>
  <c r="Z112" i="12"/>
  <c r="Y129" i="12"/>
  <c r="Z181" i="12"/>
  <c r="V188" i="12"/>
  <c r="Y160" i="12"/>
  <c r="V132" i="12"/>
  <c r="V121" i="12"/>
  <c r="Z186" i="12"/>
  <c r="U141" i="12"/>
  <c r="Y181" i="12"/>
  <c r="X160" i="12"/>
  <c r="X185" i="12"/>
  <c r="U132" i="12"/>
  <c r="W121" i="12"/>
  <c r="Y189" i="12"/>
  <c r="W160" i="12"/>
  <c r="U179" i="12"/>
  <c r="W185" i="12"/>
  <c r="Y119" i="12"/>
  <c r="Z150" i="12"/>
  <c r="Y157" i="12"/>
  <c r="W181" i="12"/>
  <c r="V160" i="12"/>
  <c r="X119" i="12"/>
  <c r="X122" i="12"/>
  <c r="Y153" i="12"/>
  <c r="V115" i="12"/>
  <c r="U169" i="12"/>
  <c r="V181" i="12"/>
  <c r="U160" i="12"/>
  <c r="W122" i="12"/>
  <c r="Y158" i="12"/>
  <c r="U181" i="12"/>
  <c r="V167" i="10"/>
  <c r="AE335" i="10" s="1"/>
  <c r="Y176" i="10"/>
  <c r="Z170" i="10"/>
  <c r="AE345" i="10" s="1"/>
  <c r="Z134" i="10"/>
  <c r="AE189" i="10" s="1"/>
  <c r="U170" i="10"/>
  <c r="AE340" i="10" s="1"/>
  <c r="V187" i="10"/>
  <c r="AE419" i="10" s="1"/>
  <c r="W176" i="10"/>
  <c r="W158" i="10"/>
  <c r="W157" i="10"/>
  <c r="V176" i="10"/>
  <c r="U157" i="10"/>
  <c r="AE286" i="10" s="1"/>
  <c r="Y224" i="10"/>
  <c r="Y133" i="10"/>
  <c r="AE182" i="10" s="1"/>
  <c r="V157" i="10"/>
  <c r="AE287" i="10" s="1"/>
  <c r="Y170" i="10"/>
  <c r="AE344" i="10" s="1"/>
  <c r="V163" i="10"/>
  <c r="AE311" i="10" s="1"/>
  <c r="U224" i="10"/>
  <c r="W170" i="10"/>
  <c r="AE342" i="10" s="1"/>
  <c r="Y193" i="10"/>
  <c r="V133" i="10"/>
  <c r="AE179" i="10" s="1"/>
  <c r="W154" i="10"/>
  <c r="V184" i="10"/>
  <c r="W222" i="10"/>
  <c r="AE582" i="10" s="1"/>
  <c r="Z158" i="10"/>
  <c r="AE297" i="10" s="1"/>
  <c r="Y138" i="10"/>
  <c r="AE200" i="10" s="1"/>
  <c r="W146" i="10"/>
  <c r="AE234" i="10" s="1"/>
  <c r="V170" i="10"/>
  <c r="AE341" i="10" s="1"/>
  <c r="U208" i="10"/>
  <c r="U184" i="10"/>
  <c r="Y158" i="10"/>
  <c r="AE296" i="10" s="1"/>
  <c r="X164" i="10"/>
  <c r="AE319" i="10" s="1"/>
  <c r="V158" i="10"/>
  <c r="AE293" i="10" s="1"/>
  <c r="X224" i="10"/>
  <c r="V142" i="10"/>
  <c r="AE221" i="10" s="1"/>
  <c r="Y196" i="10"/>
  <c r="AE464" i="10" s="1"/>
  <c r="W224" i="10"/>
  <c r="U123" i="10"/>
  <c r="AE130" i="10" s="1"/>
  <c r="U202" i="10"/>
  <c r="AE484" i="10" s="1"/>
  <c r="U142" i="10"/>
  <c r="X196" i="10"/>
  <c r="AE463" i="10" s="1"/>
  <c r="Z205" i="10"/>
  <c r="AE507" i="10" s="1"/>
  <c r="Z131" i="10"/>
  <c r="AE171" i="10" s="1"/>
  <c r="Y204" i="10"/>
  <c r="AE500" i="10" s="1"/>
  <c r="X179" i="10"/>
  <c r="AE385" i="10" s="1"/>
  <c r="U205" i="10"/>
  <c r="AE502" i="10" s="1"/>
  <c r="W152" i="10"/>
  <c r="Z175" i="10"/>
  <c r="AE375" i="10" s="1"/>
  <c r="Y142" i="10"/>
  <c r="AE224" i="10" s="1"/>
  <c r="X146" i="10"/>
  <c r="AE235" i="10" s="1"/>
  <c r="W175" i="10"/>
  <c r="AE372" i="10" s="1"/>
  <c r="Y222" i="10"/>
  <c r="AE584" i="10" s="1"/>
  <c r="U175" i="10"/>
  <c r="AE370" i="10" s="1"/>
  <c r="X199" i="10"/>
  <c r="AE481" i="10" s="1"/>
  <c r="V216" i="10"/>
  <c r="Z217" i="10"/>
  <c r="Y159" i="10"/>
  <c r="AE302" i="10" s="1"/>
  <c r="X208" i="10"/>
  <c r="Y217" i="10"/>
  <c r="X128" i="10"/>
  <c r="X159" i="10"/>
  <c r="AE301" i="10" s="1"/>
  <c r="Y175" i="10"/>
  <c r="AE374" i="10" s="1"/>
  <c r="Z155" i="10"/>
  <c r="AE279" i="10" s="1"/>
  <c r="W150" i="10"/>
  <c r="AE258" i="10" s="1"/>
  <c r="Z124" i="10"/>
  <c r="AE141" i="10" s="1"/>
  <c r="W128" i="10"/>
  <c r="X183" i="10"/>
  <c r="AE409" i="10" s="1"/>
  <c r="V191" i="10"/>
  <c r="AE443" i="10" s="1"/>
  <c r="V159" i="10"/>
  <c r="AE299" i="10" s="1"/>
  <c r="W187" i="10"/>
  <c r="AE420" i="10" s="1"/>
  <c r="X141" i="10"/>
  <c r="AE217" i="10" s="1"/>
  <c r="U210" i="10"/>
  <c r="AE520" i="10" s="1"/>
  <c r="X155" i="10"/>
  <c r="AE277" i="10" s="1"/>
  <c r="Y124" i="10"/>
  <c r="AE140" i="10" s="1"/>
  <c r="U159" i="10"/>
  <c r="AE298" i="10" s="1"/>
  <c r="V141" i="10"/>
  <c r="AE215" i="10" s="1"/>
  <c r="V155" i="10"/>
  <c r="AE275" i="10" s="1"/>
  <c r="X124" i="10"/>
  <c r="AE139" i="10" s="1"/>
  <c r="U128" i="10"/>
  <c r="U141" i="10"/>
  <c r="Z171" i="10"/>
  <c r="AE351" i="10" s="1"/>
  <c r="Z207" i="10"/>
  <c r="AE519" i="10" s="1"/>
  <c r="U155" i="10"/>
  <c r="AE274" i="10" s="1"/>
  <c r="J4" i="8" l="1"/>
  <c r="J5" i="8"/>
  <c r="S5" i="8"/>
  <c r="T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J6" i="8"/>
  <c r="C124" i="8" s="1"/>
  <c r="S6" i="8"/>
  <c r="T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J7" i="8"/>
  <c r="S7" i="8"/>
  <c r="T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BG7" i="8"/>
  <c r="BH7" i="8"/>
  <c r="BI7" i="8"/>
  <c r="J8" i="8"/>
  <c r="S8" i="8"/>
  <c r="T8" i="8"/>
  <c r="Z8" i="8"/>
  <c r="AA8" i="8"/>
  <c r="AB8" i="8"/>
  <c r="AC8" i="8"/>
  <c r="AD8" i="8"/>
  <c r="AE8" i="8"/>
  <c r="AF8" i="8"/>
  <c r="AG8" i="8"/>
  <c r="AH8" i="8"/>
  <c r="AI8" i="8"/>
  <c r="AJ8" i="8"/>
  <c r="AK8" i="8"/>
  <c r="AL8" i="8"/>
  <c r="AM8" i="8"/>
  <c r="AN8" i="8"/>
  <c r="AO8" i="8"/>
  <c r="AP8" i="8"/>
  <c r="AQ8" i="8"/>
  <c r="AR8" i="8"/>
  <c r="AS8" i="8"/>
  <c r="AT8" i="8"/>
  <c r="AU8" i="8"/>
  <c r="AV8" i="8"/>
  <c r="AW8" i="8"/>
  <c r="AX8" i="8"/>
  <c r="AY8" i="8"/>
  <c r="AZ8" i="8"/>
  <c r="BA8" i="8"/>
  <c r="BB8" i="8"/>
  <c r="BC8" i="8"/>
  <c r="BD8" i="8"/>
  <c r="BE8" i="8"/>
  <c r="BF8" i="8"/>
  <c r="BG8" i="8"/>
  <c r="BH8" i="8"/>
  <c r="BI8" i="8"/>
  <c r="J9" i="8"/>
  <c r="S9" i="8"/>
  <c r="T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J10" i="8"/>
  <c r="C128" i="8" s="1"/>
  <c r="S10" i="8"/>
  <c r="T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BA10" i="8"/>
  <c r="BB10" i="8"/>
  <c r="BC10" i="8"/>
  <c r="BD10" i="8"/>
  <c r="BE10" i="8"/>
  <c r="BF10" i="8"/>
  <c r="BG10" i="8"/>
  <c r="BH10" i="8"/>
  <c r="BI10" i="8"/>
  <c r="J11" i="8"/>
  <c r="S11" i="8"/>
  <c r="T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BE11" i="8"/>
  <c r="BF11" i="8"/>
  <c r="BG11" i="8"/>
  <c r="BH11" i="8"/>
  <c r="BI11" i="8"/>
  <c r="J12" i="8"/>
  <c r="S12" i="8"/>
  <c r="T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BC12" i="8"/>
  <c r="BD12" i="8"/>
  <c r="BE12" i="8"/>
  <c r="BF12" i="8"/>
  <c r="BG12" i="8"/>
  <c r="BH12" i="8"/>
  <c r="BI12" i="8"/>
  <c r="J13" i="8"/>
  <c r="C132" i="8" s="1"/>
  <c r="S13" i="8"/>
  <c r="T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J14" i="8"/>
  <c r="S14" i="8"/>
  <c r="T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AY14" i="8"/>
  <c r="AZ14" i="8"/>
  <c r="BA14" i="8"/>
  <c r="BB14" i="8"/>
  <c r="BC14" i="8"/>
  <c r="BD14" i="8"/>
  <c r="BE14" i="8"/>
  <c r="BF14" i="8"/>
  <c r="BG14" i="8"/>
  <c r="BH14" i="8"/>
  <c r="BI14" i="8"/>
  <c r="J15" i="8"/>
  <c r="S15" i="8"/>
  <c r="T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AY15" i="8"/>
  <c r="AZ15" i="8"/>
  <c r="BA15" i="8"/>
  <c r="BB15" i="8"/>
  <c r="BC15" i="8"/>
  <c r="BD15" i="8"/>
  <c r="BE15" i="8"/>
  <c r="BF15" i="8"/>
  <c r="BG15" i="8"/>
  <c r="BH15" i="8"/>
  <c r="BI15" i="8"/>
  <c r="J16" i="8"/>
  <c r="S16" i="8"/>
  <c r="T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AY16" i="8"/>
  <c r="AZ16" i="8"/>
  <c r="BA16" i="8"/>
  <c r="BB16" i="8"/>
  <c r="BC16" i="8"/>
  <c r="BD16" i="8"/>
  <c r="BE16" i="8"/>
  <c r="BF16" i="8"/>
  <c r="BG16" i="8"/>
  <c r="BH16" i="8"/>
  <c r="BI16" i="8"/>
  <c r="J17" i="8"/>
  <c r="S17" i="8"/>
  <c r="T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BA17" i="8"/>
  <c r="BB17" i="8"/>
  <c r="BC17" i="8"/>
  <c r="BD17" i="8"/>
  <c r="BE17" i="8"/>
  <c r="BF17" i="8"/>
  <c r="BG17" i="8"/>
  <c r="BH17" i="8"/>
  <c r="BI17" i="8"/>
  <c r="J18" i="8"/>
  <c r="J19" i="8"/>
  <c r="J20" i="8"/>
  <c r="J21" i="8"/>
  <c r="C141" i="8" s="1"/>
  <c r="J22" i="8"/>
  <c r="C142" i="8" s="1"/>
  <c r="J23" i="8"/>
  <c r="J24" i="8"/>
  <c r="C144" i="8" s="1"/>
  <c r="J25" i="8"/>
  <c r="J26" i="8"/>
  <c r="J27" i="8"/>
  <c r="J28" i="8"/>
  <c r="J29" i="8"/>
  <c r="C150" i="8" s="1"/>
  <c r="AC254" i="8" s="1"/>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L60" i="8"/>
  <c r="J61" i="8"/>
  <c r="J62" i="8"/>
  <c r="J63" i="8"/>
  <c r="J64" i="8"/>
  <c r="J65" i="8"/>
  <c r="J66" i="8"/>
  <c r="J67" i="8"/>
  <c r="J68" i="8"/>
  <c r="J69" i="8"/>
  <c r="J70" i="8"/>
  <c r="J71" i="8"/>
  <c r="C198" i="8" s="1"/>
  <c r="J72" i="8"/>
  <c r="J73" i="8"/>
  <c r="J74" i="8"/>
  <c r="J75" i="8"/>
  <c r="J76" i="8"/>
  <c r="J77" i="8"/>
  <c r="J78" i="8"/>
  <c r="J79" i="8"/>
  <c r="J80" i="8"/>
  <c r="C208" i="8" s="1"/>
  <c r="J81" i="8"/>
  <c r="J82" i="8"/>
  <c r="J83" i="8"/>
  <c r="J84" i="8"/>
  <c r="J85" i="8"/>
  <c r="J86" i="8"/>
  <c r="J87" i="8"/>
  <c r="J88" i="8"/>
  <c r="J89" i="8"/>
  <c r="J90" i="8"/>
  <c r="J91" i="8"/>
  <c r="J92" i="8"/>
  <c r="J93" i="8"/>
  <c r="J94" i="8"/>
  <c r="C122" i="8"/>
  <c r="D122" i="8"/>
  <c r="G122" i="8" s="1"/>
  <c r="AC122" i="8"/>
  <c r="AF122" i="8"/>
  <c r="C123" i="8"/>
  <c r="D123" i="8"/>
  <c r="H123" i="8" s="1"/>
  <c r="I123" i="8"/>
  <c r="N123" i="8"/>
  <c r="O123" i="8"/>
  <c r="P123" i="8"/>
  <c r="Q123" i="8"/>
  <c r="R123" i="8"/>
  <c r="D124" i="8"/>
  <c r="N124" i="8" s="1"/>
  <c r="F124" i="8"/>
  <c r="G124" i="8"/>
  <c r="H124" i="8"/>
  <c r="I124" i="8"/>
  <c r="J124" i="8"/>
  <c r="M124" i="8"/>
  <c r="C125" i="8"/>
  <c r="AC140" i="8" s="1"/>
  <c r="D125" i="8"/>
  <c r="Q125" i="8" s="1"/>
  <c r="C126" i="8"/>
  <c r="AC146" i="8" s="1"/>
  <c r="D126" i="8"/>
  <c r="F126" i="8" s="1"/>
  <c r="H126" i="8"/>
  <c r="C127" i="8"/>
  <c r="AC152" i="8" s="1"/>
  <c r="D127" i="8"/>
  <c r="E127" i="8" s="1"/>
  <c r="F127" i="8"/>
  <c r="G127" i="8"/>
  <c r="J127" i="8"/>
  <c r="N127" i="8"/>
  <c r="D128" i="8"/>
  <c r="J128" i="8" s="1"/>
  <c r="F128" i="8"/>
  <c r="G128" i="8"/>
  <c r="H128" i="8"/>
  <c r="I128" i="8"/>
  <c r="AC128" i="8"/>
  <c r="C129" i="8"/>
  <c r="D129" i="8"/>
  <c r="E129" i="8" s="1"/>
  <c r="G129" i="8"/>
  <c r="H129" i="8"/>
  <c r="M129" i="8"/>
  <c r="N129" i="8"/>
  <c r="O129" i="8"/>
  <c r="P129" i="8"/>
  <c r="Q129" i="8"/>
  <c r="R129" i="8"/>
  <c r="C130" i="8"/>
  <c r="D130" i="8"/>
  <c r="E130" i="8" s="1"/>
  <c r="C131" i="8"/>
  <c r="D131" i="8"/>
  <c r="J131" i="8" s="1"/>
  <c r="D132" i="8"/>
  <c r="P132" i="8" s="1"/>
  <c r="F132" i="8"/>
  <c r="H132" i="8"/>
  <c r="X132" i="8" s="1"/>
  <c r="AE173" i="8" s="1"/>
  <c r="I132" i="8"/>
  <c r="N132" i="8"/>
  <c r="O132" i="8"/>
  <c r="Q132" i="8"/>
  <c r="R132" i="8"/>
  <c r="C133" i="8"/>
  <c r="D133" i="8"/>
  <c r="E133" i="8" s="1"/>
  <c r="H133" i="8"/>
  <c r="M133" i="8"/>
  <c r="N133" i="8"/>
  <c r="O133" i="8"/>
  <c r="P133" i="8"/>
  <c r="Q133" i="8"/>
  <c r="C134" i="8"/>
  <c r="D134" i="8"/>
  <c r="E134" i="8" s="1"/>
  <c r="P134" i="8"/>
  <c r="AC134" i="8"/>
  <c r="C135" i="8"/>
  <c r="AC188" i="8" s="1"/>
  <c r="D135" i="8"/>
  <c r="P135" i="8" s="1"/>
  <c r="H135" i="8"/>
  <c r="O135" i="8"/>
  <c r="C136" i="8"/>
  <c r="D136" i="8"/>
  <c r="E136" i="8" s="1"/>
  <c r="G136" i="8"/>
  <c r="I136" i="8"/>
  <c r="J136" i="8"/>
  <c r="C137" i="8"/>
  <c r="D137" i="8"/>
  <c r="H137" i="8" s="1"/>
  <c r="E137" i="8"/>
  <c r="F137" i="8"/>
  <c r="G137" i="8"/>
  <c r="J137" i="8"/>
  <c r="M137" i="8"/>
  <c r="N137" i="8"/>
  <c r="O137" i="8"/>
  <c r="P137" i="8"/>
  <c r="Q137" i="8"/>
  <c r="R137" i="8"/>
  <c r="C138" i="8"/>
  <c r="D138" i="8"/>
  <c r="L18" i="8" s="1"/>
  <c r="I138" i="8"/>
  <c r="C139" i="8"/>
  <c r="AC200" i="8" s="1"/>
  <c r="D139" i="8"/>
  <c r="E139" i="8" s="1"/>
  <c r="I139" i="8"/>
  <c r="J139" i="8"/>
  <c r="N139" i="8"/>
  <c r="P139" i="8"/>
  <c r="C140" i="8"/>
  <c r="D140" i="8"/>
  <c r="Q140" i="8" s="1"/>
  <c r="E140" i="8"/>
  <c r="F140" i="8"/>
  <c r="H140" i="8"/>
  <c r="M140" i="8"/>
  <c r="D141" i="8"/>
  <c r="G141" i="8" s="1"/>
  <c r="J141" i="8"/>
  <c r="O141" i="8"/>
  <c r="Q141" i="8"/>
  <c r="R141" i="8"/>
  <c r="D142" i="8"/>
  <c r="N142" i="8" s="1"/>
  <c r="F142" i="8"/>
  <c r="G142" i="8"/>
  <c r="H142" i="8"/>
  <c r="O142" i="8"/>
  <c r="R142" i="8"/>
  <c r="C143" i="8"/>
  <c r="D143" i="8"/>
  <c r="N143" i="8" s="1"/>
  <c r="F143" i="8"/>
  <c r="H143" i="8"/>
  <c r="I143" i="8"/>
  <c r="J143" i="8"/>
  <c r="Q143" i="8"/>
  <c r="D144" i="8"/>
  <c r="E144" i="8" s="1"/>
  <c r="C145" i="8"/>
  <c r="D145" i="8"/>
  <c r="G145" i="8" s="1"/>
  <c r="E145" i="8"/>
  <c r="F145" i="8"/>
  <c r="I145" i="8"/>
  <c r="J145" i="8"/>
  <c r="M145" i="8"/>
  <c r="N145" i="8"/>
  <c r="O145" i="8"/>
  <c r="P145" i="8"/>
  <c r="Q145" i="8"/>
  <c r="R145" i="8"/>
  <c r="C146" i="8"/>
  <c r="D146" i="8"/>
  <c r="E146" i="8" s="1"/>
  <c r="C147" i="8"/>
  <c r="D147" i="8"/>
  <c r="Q147" i="8" s="1"/>
  <c r="C148" i="8"/>
  <c r="D148" i="8"/>
  <c r="E148" i="8" s="1"/>
  <c r="H148" i="8"/>
  <c r="Q148" i="8"/>
  <c r="R148" i="8"/>
  <c r="C149" i="8"/>
  <c r="D149" i="8"/>
  <c r="H149" i="8" s="1"/>
  <c r="J149" i="8"/>
  <c r="D150" i="8"/>
  <c r="N150" i="8" s="1"/>
  <c r="E150" i="8"/>
  <c r="F150" i="8"/>
  <c r="G150" i="8"/>
  <c r="H150" i="8"/>
  <c r="J150" i="8"/>
  <c r="M150" i="8"/>
  <c r="U150" i="8" s="1"/>
  <c r="AE254" i="8" s="1"/>
  <c r="R150" i="8"/>
  <c r="C151" i="8"/>
  <c r="D151" i="8"/>
  <c r="F151" i="8" s="1"/>
  <c r="G151" i="8"/>
  <c r="C152" i="8"/>
  <c r="D152" i="8"/>
  <c r="F152" i="8" s="1"/>
  <c r="E152" i="8"/>
  <c r="H152" i="8"/>
  <c r="I152" i="8"/>
  <c r="J152" i="8"/>
  <c r="M152" i="8"/>
  <c r="N152" i="8"/>
  <c r="O152" i="8"/>
  <c r="P152" i="8"/>
  <c r="R152" i="8"/>
  <c r="C153" i="8"/>
  <c r="D153" i="8"/>
  <c r="G153" i="8"/>
  <c r="C154" i="8"/>
  <c r="D154" i="8"/>
  <c r="R154" i="8" s="1"/>
  <c r="E154" i="8"/>
  <c r="F154" i="8"/>
  <c r="I154" i="8"/>
  <c r="P154" i="8"/>
  <c r="C155" i="8"/>
  <c r="D155" i="8"/>
  <c r="N155" i="8" s="1"/>
  <c r="P155" i="8"/>
  <c r="C156" i="8"/>
  <c r="D156" i="8"/>
  <c r="Q156" i="8" s="1"/>
  <c r="H156" i="8"/>
  <c r="I156" i="8"/>
  <c r="J156" i="8"/>
  <c r="M156" i="8"/>
  <c r="C157" i="8"/>
  <c r="D157" i="8"/>
  <c r="J157" i="8" s="1"/>
  <c r="C158" i="8"/>
  <c r="D158" i="8"/>
  <c r="E158" i="8" s="1"/>
  <c r="F158" i="8"/>
  <c r="J158" i="8"/>
  <c r="P158" i="8"/>
  <c r="Q158" i="8"/>
  <c r="AC158" i="8"/>
  <c r="AF158" i="8"/>
  <c r="C159" i="8"/>
  <c r="D159" i="8"/>
  <c r="N159" i="8" s="1"/>
  <c r="E159" i="8"/>
  <c r="F159" i="8"/>
  <c r="C160" i="8"/>
  <c r="D160" i="8"/>
  <c r="F160" i="8" s="1"/>
  <c r="P160" i="8"/>
  <c r="R160" i="8"/>
  <c r="C161" i="8"/>
  <c r="D161" i="8"/>
  <c r="E161" i="8" s="1"/>
  <c r="H161" i="8"/>
  <c r="I161" i="8"/>
  <c r="J161" i="8"/>
  <c r="N161" i="8"/>
  <c r="P161" i="8"/>
  <c r="Q161" i="8"/>
  <c r="C162" i="8"/>
  <c r="D162" i="8"/>
  <c r="E162" i="8" s="1"/>
  <c r="H162" i="8"/>
  <c r="I162" i="8"/>
  <c r="M162" i="8"/>
  <c r="N162" i="8"/>
  <c r="O162" i="8"/>
  <c r="P162" i="8"/>
  <c r="C163" i="8"/>
  <c r="D163" i="8"/>
  <c r="E163" i="8" s="1"/>
  <c r="C164" i="8"/>
  <c r="D164" i="8"/>
  <c r="H164" i="8" s="1"/>
  <c r="I164" i="8"/>
  <c r="P164" i="8"/>
  <c r="AC164" i="8"/>
  <c r="C165" i="8"/>
  <c r="D165" i="8"/>
  <c r="Q165" i="8" s="1"/>
  <c r="H165" i="8"/>
  <c r="I165" i="8"/>
  <c r="J165" i="8"/>
  <c r="M165" i="8"/>
  <c r="N165" i="8"/>
  <c r="P165" i="8"/>
  <c r="R165" i="8"/>
  <c r="C166" i="8"/>
  <c r="D166" i="8"/>
  <c r="F166" i="8" s="1"/>
  <c r="E166" i="8"/>
  <c r="C167" i="8"/>
  <c r="D167" i="8"/>
  <c r="R167" i="8" s="1"/>
  <c r="G167" i="8"/>
  <c r="M167" i="8"/>
  <c r="O167" i="8"/>
  <c r="C168" i="8"/>
  <c r="D168" i="8"/>
  <c r="J168" i="8" s="1"/>
  <c r="F168" i="8"/>
  <c r="G168" i="8"/>
  <c r="H168" i="8"/>
  <c r="I168" i="8"/>
  <c r="M168" i="8"/>
  <c r="P168" i="8"/>
  <c r="Q168" i="8"/>
  <c r="R168" i="8"/>
  <c r="C169" i="8"/>
  <c r="D169" i="8"/>
  <c r="E169" i="8"/>
  <c r="F169" i="8"/>
  <c r="G169" i="8"/>
  <c r="H169" i="8"/>
  <c r="I169" i="8"/>
  <c r="J169" i="8"/>
  <c r="M169" i="8"/>
  <c r="N169" i="8"/>
  <c r="O169" i="8"/>
  <c r="P169" i="8"/>
  <c r="Q169" i="8"/>
  <c r="R169" i="8"/>
  <c r="C170" i="8"/>
  <c r="D170" i="8"/>
  <c r="H170" i="8" s="1"/>
  <c r="J170" i="8"/>
  <c r="M170" i="8"/>
  <c r="O170" i="8"/>
  <c r="AC170" i="8"/>
  <c r="C171" i="8"/>
  <c r="D171" i="8"/>
  <c r="Q171" i="8" s="1"/>
  <c r="E171" i="8"/>
  <c r="F171" i="8"/>
  <c r="G171" i="8"/>
  <c r="H171" i="8"/>
  <c r="I171" i="8"/>
  <c r="J171" i="8"/>
  <c r="O171" i="8"/>
  <c r="R171" i="8"/>
  <c r="C172" i="8"/>
  <c r="D172" i="8"/>
  <c r="N172" i="8" s="1"/>
  <c r="G172" i="8"/>
  <c r="I172" i="8"/>
  <c r="M172" i="8"/>
  <c r="Q172" i="8"/>
  <c r="R172" i="8"/>
  <c r="C173" i="8"/>
  <c r="D173" i="8"/>
  <c r="F173" i="8" s="1"/>
  <c r="I173" i="8"/>
  <c r="C174" i="8"/>
  <c r="D174" i="8"/>
  <c r="M174" i="8" s="1"/>
  <c r="F174" i="8"/>
  <c r="G174" i="8"/>
  <c r="I174" i="8"/>
  <c r="J174" i="8"/>
  <c r="C175" i="8"/>
  <c r="D175" i="8"/>
  <c r="J175" i="8" s="1"/>
  <c r="H175" i="8"/>
  <c r="M175" i="8"/>
  <c r="N175" i="8"/>
  <c r="R175" i="8"/>
  <c r="C176" i="8"/>
  <c r="D176" i="8"/>
  <c r="Q176" i="8" s="1"/>
  <c r="H176" i="8"/>
  <c r="I176" i="8"/>
  <c r="AC176" i="8"/>
  <c r="C177" i="8"/>
  <c r="D177" i="8"/>
  <c r="H177" i="8" s="1"/>
  <c r="E177" i="8"/>
  <c r="F177" i="8"/>
  <c r="G177" i="8"/>
  <c r="I177" i="8"/>
  <c r="J177" i="8"/>
  <c r="M177" i="8"/>
  <c r="N177" i="8"/>
  <c r="O177" i="8"/>
  <c r="P177" i="8"/>
  <c r="R177" i="8"/>
  <c r="C178" i="8"/>
  <c r="D178" i="8"/>
  <c r="I178" i="8" s="1"/>
  <c r="H178" i="8"/>
  <c r="M178" i="8"/>
  <c r="N178" i="8"/>
  <c r="Q178" i="8"/>
  <c r="C179" i="8"/>
  <c r="D179" i="8"/>
  <c r="G179" i="8" s="1"/>
  <c r="E179" i="8"/>
  <c r="F179" i="8"/>
  <c r="C180" i="8"/>
  <c r="AC386" i="8" s="1"/>
  <c r="D180" i="8"/>
  <c r="E180" i="8" s="1"/>
  <c r="G180" i="8"/>
  <c r="H180" i="8"/>
  <c r="J180" i="8"/>
  <c r="M180" i="8"/>
  <c r="C181" i="8"/>
  <c r="D181" i="8"/>
  <c r="G181" i="8" s="1"/>
  <c r="E181" i="8"/>
  <c r="H181" i="8"/>
  <c r="I181" i="8"/>
  <c r="M181" i="8"/>
  <c r="N181" i="8"/>
  <c r="O181" i="8"/>
  <c r="Q181" i="8"/>
  <c r="R181" i="8"/>
  <c r="C182" i="8"/>
  <c r="AC398" i="8" s="1"/>
  <c r="D182" i="8"/>
  <c r="G182" i="8" s="1"/>
  <c r="E182" i="8"/>
  <c r="AC182" i="8"/>
  <c r="C183" i="8"/>
  <c r="AC404" i="8" s="1"/>
  <c r="D183" i="8"/>
  <c r="H183" i="8" s="1"/>
  <c r="F183" i="8"/>
  <c r="J183" i="8"/>
  <c r="C184" i="8"/>
  <c r="D184" i="8"/>
  <c r="J184" i="8" s="1"/>
  <c r="C185" i="8"/>
  <c r="D185" i="8"/>
  <c r="E185" i="8" s="1"/>
  <c r="F185" i="8"/>
  <c r="G185" i="8"/>
  <c r="H185" i="8"/>
  <c r="I185" i="8"/>
  <c r="J185" i="8"/>
  <c r="N185" i="8"/>
  <c r="O185" i="8"/>
  <c r="P185" i="8"/>
  <c r="Q185" i="8"/>
  <c r="R185" i="8"/>
  <c r="C186" i="8"/>
  <c r="AC410" i="8" s="1"/>
  <c r="D186" i="8"/>
  <c r="E186" i="8" s="1"/>
  <c r="I186" i="8"/>
  <c r="C187" i="8"/>
  <c r="D187" i="8"/>
  <c r="E187" i="8" s="1"/>
  <c r="G187" i="8"/>
  <c r="M187" i="8"/>
  <c r="P187" i="8"/>
  <c r="C188" i="8"/>
  <c r="D188" i="8"/>
  <c r="E188" i="8" s="1"/>
  <c r="G188" i="8"/>
  <c r="I188" i="8"/>
  <c r="J188" i="8"/>
  <c r="M188" i="8"/>
  <c r="N188" i="8"/>
  <c r="Q188" i="8"/>
  <c r="R188" i="8"/>
  <c r="C189" i="8"/>
  <c r="D189" i="8"/>
  <c r="G189" i="8" s="1"/>
  <c r="C190" i="8"/>
  <c r="AC434" i="8" s="1"/>
  <c r="D190" i="8"/>
  <c r="F190" i="8" s="1"/>
  <c r="C191" i="8"/>
  <c r="D191" i="8"/>
  <c r="N191" i="8" s="1"/>
  <c r="G191" i="8"/>
  <c r="J191" i="8"/>
  <c r="M191" i="8"/>
  <c r="O191" i="8"/>
  <c r="P191" i="8"/>
  <c r="Q191" i="8"/>
  <c r="C192" i="8"/>
  <c r="D192" i="8"/>
  <c r="O192" i="8" s="1"/>
  <c r="F192" i="8"/>
  <c r="G192" i="8"/>
  <c r="H192" i="8"/>
  <c r="I192" i="8"/>
  <c r="M192" i="8"/>
  <c r="N192" i="8"/>
  <c r="C193" i="8"/>
  <c r="D193" i="8"/>
  <c r="E193" i="8"/>
  <c r="F193" i="8"/>
  <c r="G193" i="8"/>
  <c r="H193" i="8"/>
  <c r="I193" i="8"/>
  <c r="J193" i="8"/>
  <c r="M193" i="8"/>
  <c r="N193" i="8"/>
  <c r="O193" i="8"/>
  <c r="P193" i="8"/>
  <c r="Q193" i="8"/>
  <c r="R193" i="8"/>
  <c r="C194" i="8"/>
  <c r="AC446" i="8" s="1"/>
  <c r="D194" i="8"/>
  <c r="F194" i="8"/>
  <c r="G194" i="8"/>
  <c r="H194" i="8"/>
  <c r="I194" i="8"/>
  <c r="J194" i="8"/>
  <c r="M194" i="8"/>
  <c r="O194" i="8"/>
  <c r="P194" i="8"/>
  <c r="Q194" i="8"/>
  <c r="R194" i="8"/>
  <c r="AC194" i="8"/>
  <c r="AF194" i="8"/>
  <c r="C195" i="8"/>
  <c r="D195" i="8"/>
  <c r="J195" i="8" s="1"/>
  <c r="E195" i="8"/>
  <c r="F195" i="8"/>
  <c r="I195" i="8"/>
  <c r="M195" i="8"/>
  <c r="N195" i="8"/>
  <c r="O195" i="8"/>
  <c r="P195" i="8"/>
  <c r="Q195" i="8"/>
  <c r="R195" i="8"/>
  <c r="C196" i="8"/>
  <c r="AC458" i="8" s="1"/>
  <c r="D196" i="8"/>
  <c r="G196" i="8" s="1"/>
  <c r="C197" i="8"/>
  <c r="AC464" i="8" s="1"/>
  <c r="D197" i="8"/>
  <c r="F197" i="8"/>
  <c r="D198" i="8"/>
  <c r="O198" i="8" s="1"/>
  <c r="C199" i="8"/>
  <c r="AC476" i="8" s="1"/>
  <c r="D199" i="8"/>
  <c r="J199" i="8" s="1"/>
  <c r="E199" i="8"/>
  <c r="G199" i="8"/>
  <c r="H199" i="8"/>
  <c r="I199" i="8"/>
  <c r="N199" i="8"/>
  <c r="O199" i="8"/>
  <c r="Q199" i="8"/>
  <c r="R199" i="8"/>
  <c r="C200" i="8"/>
  <c r="D200" i="8"/>
  <c r="F200" i="8" s="1"/>
  <c r="G200" i="8"/>
  <c r="H200" i="8"/>
  <c r="M200" i="8"/>
  <c r="N200" i="8"/>
  <c r="C201" i="8"/>
  <c r="D201" i="8"/>
  <c r="F201" i="8" s="1"/>
  <c r="I201" i="8"/>
  <c r="J201" i="8"/>
  <c r="N201" i="8"/>
  <c r="P201" i="8"/>
  <c r="Q201" i="8"/>
  <c r="R201" i="8"/>
  <c r="C202" i="8"/>
  <c r="D202" i="8"/>
  <c r="Q202" i="8" s="1"/>
  <c r="E202" i="8"/>
  <c r="F202" i="8"/>
  <c r="H202" i="8"/>
  <c r="I202" i="8"/>
  <c r="M202" i="8"/>
  <c r="O202" i="8"/>
  <c r="P202" i="8"/>
  <c r="R202" i="8"/>
  <c r="C203" i="8"/>
  <c r="AC488" i="8" s="1"/>
  <c r="D203" i="8"/>
  <c r="F203" i="8" s="1"/>
  <c r="C204" i="8"/>
  <c r="D204" i="8"/>
  <c r="O204" i="8" s="1"/>
  <c r="E204" i="8"/>
  <c r="F204" i="8"/>
  <c r="G204" i="8"/>
  <c r="H204" i="8"/>
  <c r="M204" i="8"/>
  <c r="N204" i="8"/>
  <c r="C205" i="8"/>
  <c r="D205" i="8"/>
  <c r="J205" i="8" s="1"/>
  <c r="E205" i="8"/>
  <c r="F205" i="8"/>
  <c r="H205" i="8"/>
  <c r="I205" i="8"/>
  <c r="N205" i="8"/>
  <c r="O205" i="8"/>
  <c r="P205" i="8"/>
  <c r="R205" i="8"/>
  <c r="C206" i="8"/>
  <c r="D206" i="8"/>
  <c r="E206" i="8"/>
  <c r="F206" i="8"/>
  <c r="AC206" i="8"/>
  <c r="C207" i="8"/>
  <c r="AC512" i="8" s="1"/>
  <c r="D207" i="8"/>
  <c r="E207" i="8" s="1"/>
  <c r="D208" i="8"/>
  <c r="Q208" i="8" s="1"/>
  <c r="E208" i="8"/>
  <c r="F208" i="8"/>
  <c r="G208" i="8"/>
  <c r="H208" i="8"/>
  <c r="J208" i="8"/>
  <c r="M208" i="8"/>
  <c r="R208" i="8"/>
  <c r="C209" i="8"/>
  <c r="D209" i="8"/>
  <c r="N209" i="8" s="1"/>
  <c r="F209" i="8"/>
  <c r="G209" i="8"/>
  <c r="H209" i="8"/>
  <c r="I209" i="8"/>
  <c r="J209" i="8"/>
  <c r="O209" i="8"/>
  <c r="P209" i="8"/>
  <c r="Q209" i="8"/>
  <c r="R209" i="8"/>
  <c r="C210" i="8"/>
  <c r="AC518" i="8" s="1"/>
  <c r="D210" i="8"/>
  <c r="C211" i="8"/>
  <c r="AC524" i="8" s="1"/>
  <c r="D211" i="8"/>
  <c r="E211" i="8" s="1"/>
  <c r="G211" i="8"/>
  <c r="I211" i="8"/>
  <c r="J211" i="8"/>
  <c r="M211" i="8"/>
  <c r="N211" i="8"/>
  <c r="O211" i="8"/>
  <c r="P211" i="8"/>
  <c r="Q211" i="8"/>
  <c r="C212" i="8"/>
  <c r="D212" i="8"/>
  <c r="I212" i="8" s="1"/>
  <c r="E212" i="8"/>
  <c r="F212" i="8"/>
  <c r="H212" i="8"/>
  <c r="J212" i="8"/>
  <c r="M212" i="8"/>
  <c r="N212" i="8"/>
  <c r="O212" i="8"/>
  <c r="P212" i="8"/>
  <c r="R212" i="8"/>
  <c r="AC212" i="8"/>
  <c r="C213" i="8"/>
  <c r="D213" i="8"/>
  <c r="E213" i="8"/>
  <c r="F213" i="8"/>
  <c r="C214" i="8"/>
  <c r="D214" i="8"/>
  <c r="E214" i="8" s="1"/>
  <c r="C215" i="8"/>
  <c r="AC548" i="8" s="1"/>
  <c r="D215" i="8"/>
  <c r="G215" i="8" s="1"/>
  <c r="H215" i="8"/>
  <c r="C216" i="8"/>
  <c r="D216" i="8"/>
  <c r="Q216" i="8" s="1"/>
  <c r="E216" i="8"/>
  <c r="F216" i="8"/>
  <c r="H216" i="8"/>
  <c r="J216" i="8"/>
  <c r="M216" i="8"/>
  <c r="O216" i="8"/>
  <c r="R216" i="8"/>
  <c r="C217" i="8"/>
  <c r="D217" i="8"/>
  <c r="E217" i="8" s="1"/>
  <c r="C218" i="8"/>
  <c r="D218" i="8"/>
  <c r="E218" i="8" s="1"/>
  <c r="F218" i="8"/>
  <c r="G218" i="8"/>
  <c r="H218" i="8"/>
  <c r="I218" i="8"/>
  <c r="J218" i="8"/>
  <c r="M218" i="8"/>
  <c r="N218" i="8"/>
  <c r="O218" i="8"/>
  <c r="P218" i="8"/>
  <c r="Q218" i="8"/>
  <c r="R218" i="8"/>
  <c r="AC218" i="8"/>
  <c r="C219" i="8"/>
  <c r="D219" i="8"/>
  <c r="F219" i="8" s="1"/>
  <c r="E219" i="8"/>
  <c r="G219" i="8"/>
  <c r="I219" i="8"/>
  <c r="M219" i="8"/>
  <c r="P219" i="8"/>
  <c r="Q219" i="8"/>
  <c r="R219" i="8"/>
  <c r="C220" i="8"/>
  <c r="AC566" i="8" s="1"/>
  <c r="D220" i="8"/>
  <c r="E220" i="8" s="1"/>
  <c r="C221" i="8"/>
  <c r="AC572" i="8" s="1"/>
  <c r="D221" i="8"/>
  <c r="O221" i="8" s="1"/>
  <c r="R221" i="8"/>
  <c r="C222" i="8"/>
  <c r="D222" i="8"/>
  <c r="E222" i="8" s="1"/>
  <c r="F222" i="8"/>
  <c r="M222" i="8"/>
  <c r="N222" i="8"/>
  <c r="O222" i="8"/>
  <c r="P222" i="8"/>
  <c r="Q222" i="8"/>
  <c r="C223" i="8"/>
  <c r="D223" i="8"/>
  <c r="Q223" i="8"/>
  <c r="C224" i="8"/>
  <c r="D224" i="8"/>
  <c r="AC224" i="8"/>
  <c r="C225" i="8"/>
  <c r="D225" i="8"/>
  <c r="E225" i="8"/>
  <c r="F225" i="8"/>
  <c r="G225" i="8"/>
  <c r="H225" i="8"/>
  <c r="I225" i="8"/>
  <c r="J225" i="8"/>
  <c r="M225" i="8"/>
  <c r="N225" i="8"/>
  <c r="O225" i="8"/>
  <c r="P225" i="8"/>
  <c r="Q225" i="8"/>
  <c r="R225" i="8"/>
  <c r="AC230" i="8"/>
  <c r="AF230" i="8"/>
  <c r="AC236" i="8"/>
  <c r="AC242" i="8"/>
  <c r="AC248" i="8"/>
  <c r="AC260" i="8"/>
  <c r="AC266" i="8"/>
  <c r="AF266" i="8"/>
  <c r="AC272" i="8"/>
  <c r="AC278" i="8"/>
  <c r="AC284" i="8"/>
  <c r="AC290" i="8"/>
  <c r="AC296" i="8"/>
  <c r="AC302" i="8"/>
  <c r="AF302" i="8"/>
  <c r="AC308" i="8"/>
  <c r="AC314" i="8"/>
  <c r="AC320" i="8"/>
  <c r="AC326" i="8"/>
  <c r="AC332" i="8"/>
  <c r="AC338" i="8"/>
  <c r="AF338" i="8"/>
  <c r="AC344" i="8"/>
  <c r="AC350" i="8"/>
  <c r="AC356" i="8"/>
  <c r="AC362" i="8"/>
  <c r="AC368" i="8"/>
  <c r="AC374" i="8"/>
  <c r="AF374" i="8"/>
  <c r="AC380" i="8"/>
  <c r="AC392" i="8"/>
  <c r="AF410" i="8"/>
  <c r="AC416" i="8"/>
  <c r="AC422" i="8"/>
  <c r="AC428" i="8"/>
  <c r="AC440" i="8"/>
  <c r="AF446" i="8"/>
  <c r="AC452" i="8"/>
  <c r="AC470" i="8"/>
  <c r="AC482" i="8"/>
  <c r="AF482" i="8"/>
  <c r="AC494" i="8"/>
  <c r="AC500" i="8"/>
  <c r="AC506" i="8"/>
  <c r="AF518" i="8"/>
  <c r="AC530" i="8"/>
  <c r="AC536" i="8"/>
  <c r="AC542" i="8"/>
  <c r="AC554" i="8"/>
  <c r="AF554" i="8"/>
  <c r="AC560" i="8"/>
  <c r="AC578" i="8"/>
  <c r="AC584" i="8"/>
  <c r="W194" i="8" l="1"/>
  <c r="AE448" i="8" s="1"/>
  <c r="J215" i="8"/>
  <c r="H198" i="8"/>
  <c r="F189" i="8"/>
  <c r="P182" i="8"/>
  <c r="M166" i="8"/>
  <c r="Q159" i="8"/>
  <c r="H157" i="8"/>
  <c r="F147" i="8"/>
  <c r="F122" i="8"/>
  <c r="I215" i="8"/>
  <c r="G198" i="8"/>
  <c r="W198" i="8" s="1"/>
  <c r="AE472" i="8" s="1"/>
  <c r="E189" i="8"/>
  <c r="O182" i="8"/>
  <c r="J166" i="8"/>
  <c r="P159" i="8"/>
  <c r="G157" i="8"/>
  <c r="E147" i="8"/>
  <c r="E122" i="8"/>
  <c r="M182" i="8"/>
  <c r="U182" i="8" s="1"/>
  <c r="AE398" i="8" s="1"/>
  <c r="M159" i="8"/>
  <c r="J130" i="8"/>
  <c r="P220" i="8"/>
  <c r="E192" i="8"/>
  <c r="U192" i="8" s="1"/>
  <c r="J182" i="8"/>
  <c r="F180" i="8"/>
  <c r="E174" i="8"/>
  <c r="J159" i="8"/>
  <c r="R156" i="8"/>
  <c r="R146" i="8"/>
  <c r="R136" i="8"/>
  <c r="I130" i="8"/>
  <c r="E128" i="8"/>
  <c r="N182" i="8"/>
  <c r="G220" i="8"/>
  <c r="J214" i="8"/>
  <c r="I182" i="8"/>
  <c r="I159" i="8"/>
  <c r="P156" i="8"/>
  <c r="X156" i="8" s="1"/>
  <c r="AE281" i="8" s="1"/>
  <c r="O146" i="8"/>
  <c r="Q136" i="8"/>
  <c r="Y136" i="8" s="1"/>
  <c r="H130" i="8"/>
  <c r="O159" i="8"/>
  <c r="F220" i="8"/>
  <c r="I214" i="8"/>
  <c r="H203" i="8"/>
  <c r="F196" i="8"/>
  <c r="P188" i="8"/>
  <c r="H182" i="8"/>
  <c r="X182" i="8" s="1"/>
  <c r="AE401" i="8" s="1"/>
  <c r="O168" i="8"/>
  <c r="W168" i="8" s="1"/>
  <c r="H159" i="8"/>
  <c r="X159" i="8" s="1"/>
  <c r="AE299" i="8" s="1"/>
  <c r="O156" i="8"/>
  <c r="M146" i="8"/>
  <c r="R139" i="8"/>
  <c r="N136" i="8"/>
  <c r="G133" i="8"/>
  <c r="W133" i="8" s="1"/>
  <c r="AE178" i="8" s="1"/>
  <c r="G130" i="8"/>
  <c r="Q127" i="8"/>
  <c r="E124" i="8"/>
  <c r="R220" i="8"/>
  <c r="P130" i="8"/>
  <c r="N4" i="8"/>
  <c r="Q220" i="8"/>
  <c r="R222" i="8"/>
  <c r="H214" i="8"/>
  <c r="G203" i="8"/>
  <c r="E196" i="8"/>
  <c r="R191" i="8"/>
  <c r="O188" i="8"/>
  <c r="W188" i="8" s="1"/>
  <c r="AE424" i="8" s="1"/>
  <c r="F182" i="8"/>
  <c r="V182" i="8" s="1"/>
  <c r="AE399" i="8" s="1"/>
  <c r="J173" i="8"/>
  <c r="N168" i="8"/>
  <c r="V168" i="8" s="1"/>
  <c r="O165" i="8"/>
  <c r="G159" i="8"/>
  <c r="N156" i="8"/>
  <c r="M149" i="8"/>
  <c r="H146" i="8"/>
  <c r="Q139" i="8"/>
  <c r="Y139" i="8" s="1"/>
  <c r="AE204" i="8" s="1"/>
  <c r="M136" i="8"/>
  <c r="F130" i="8"/>
  <c r="O127" i="8"/>
  <c r="Q184" i="8"/>
  <c r="G170" i="8"/>
  <c r="G156" i="8"/>
  <c r="J222" i="8"/>
  <c r="O219" i="8"/>
  <c r="N216" i="8"/>
  <c r="Q205" i="8"/>
  <c r="N202" i="8"/>
  <c r="M199" i="8"/>
  <c r="I191" i="8"/>
  <c r="F188" i="8"/>
  <c r="P184" i="8"/>
  <c r="P181" i="8"/>
  <c r="P178" i="8"/>
  <c r="P175" i="8"/>
  <c r="P172" i="8"/>
  <c r="F170" i="8"/>
  <c r="E168" i="8"/>
  <c r="U168" i="8" s="1"/>
  <c r="G165" i="8"/>
  <c r="W165" i="8" s="1"/>
  <c r="AE322" i="8" s="1"/>
  <c r="F156" i="8"/>
  <c r="V156" i="8" s="1"/>
  <c r="AE279" i="8" s="1"/>
  <c r="P148" i="8"/>
  <c r="E142" i="8"/>
  <c r="R135" i="8"/>
  <c r="M132" i="8"/>
  <c r="M123" i="8"/>
  <c r="I222" i="8"/>
  <c r="N219" i="8"/>
  <c r="V219" i="8" s="1"/>
  <c r="AE561" i="8" s="1"/>
  <c r="H191" i="8"/>
  <c r="E184" i="8"/>
  <c r="O178" i="8"/>
  <c r="O175" i="8"/>
  <c r="O172" i="8"/>
  <c r="E170" i="8"/>
  <c r="R158" i="8"/>
  <c r="E156" i="8"/>
  <c r="N148" i="8"/>
  <c r="P138" i="8"/>
  <c r="Q135" i="8"/>
  <c r="J132" i="8"/>
  <c r="Z132" i="8" s="1"/>
  <c r="AE175" i="8" s="1"/>
  <c r="J126" i="8"/>
  <c r="J123" i="8"/>
  <c r="Z123" i="8" s="1"/>
  <c r="AE133" i="8" s="1"/>
  <c r="F191" i="8"/>
  <c r="F148" i="8"/>
  <c r="G138" i="8"/>
  <c r="G126" i="8"/>
  <c r="G123" i="8"/>
  <c r="H219" i="8"/>
  <c r="X219" i="8" s="1"/>
  <c r="AE563" i="8" s="1"/>
  <c r="G216" i="8"/>
  <c r="M205" i="8"/>
  <c r="G202" i="8"/>
  <c r="W202" i="8" s="1"/>
  <c r="AE484" i="8" s="1"/>
  <c r="F199" i="8"/>
  <c r="V199" i="8" s="1"/>
  <c r="AE477" i="8" s="1"/>
  <c r="H195" i="8"/>
  <c r="X195" i="8" s="1"/>
  <c r="AE455" i="8" s="1"/>
  <c r="E191" i="8"/>
  <c r="U191" i="8" s="1"/>
  <c r="AE440" i="8" s="1"/>
  <c r="N187" i="8"/>
  <c r="N183" i="8"/>
  <c r="V183" i="8" s="1"/>
  <c r="AE405" i="8" s="1"/>
  <c r="J181" i="8"/>
  <c r="J178" i="8"/>
  <c r="I175" i="8"/>
  <c r="H172" i="8"/>
  <c r="N167" i="8"/>
  <c r="Q164" i="8"/>
  <c r="Q160" i="8"/>
  <c r="M158" i="8"/>
  <c r="R155" i="8"/>
  <c r="P141" i="8"/>
  <c r="E138" i="8"/>
  <c r="E135" i="8"/>
  <c r="G132" i="8"/>
  <c r="W132" i="8" s="1"/>
  <c r="AE172" i="8" s="1"/>
  <c r="F123" i="8"/>
  <c r="L11" i="8"/>
  <c r="Q221" i="8"/>
  <c r="I187" i="8"/>
  <c r="I183" i="8"/>
  <c r="F178" i="8"/>
  <c r="V178" i="8" s="1"/>
  <c r="AE375" i="8" s="1"/>
  <c r="F175" i="8"/>
  <c r="V175" i="8" s="1"/>
  <c r="AE369" i="8" s="1"/>
  <c r="F172" i="8"/>
  <c r="I167" i="8"/>
  <c r="M164" i="8"/>
  <c r="O160" i="8"/>
  <c r="I158" i="8"/>
  <c r="Y158" i="8" s="1"/>
  <c r="AE294" i="8" s="1"/>
  <c r="M155" i="8"/>
  <c r="N141" i="8"/>
  <c r="E132" i="8"/>
  <c r="U132" i="8" s="1"/>
  <c r="AE170" i="8" s="1"/>
  <c r="P221" i="8"/>
  <c r="Q190" i="8"/>
  <c r="H187" i="8"/>
  <c r="G183" i="8"/>
  <c r="F181" i="8"/>
  <c r="E178" i="8"/>
  <c r="E175" i="8"/>
  <c r="E172" i="8"/>
  <c r="H167" i="8"/>
  <c r="J164" i="8"/>
  <c r="N160" i="8"/>
  <c r="V160" i="8" s="1"/>
  <c r="G158" i="8"/>
  <c r="J155" i="8"/>
  <c r="P147" i="8"/>
  <c r="M141" i="8"/>
  <c r="O125" i="8"/>
  <c r="N221" i="8"/>
  <c r="R198" i="8"/>
  <c r="P190" i="8"/>
  <c r="M160" i="8"/>
  <c r="I155" i="8"/>
  <c r="O147" i="8"/>
  <c r="P131" i="8"/>
  <c r="R128" i="8"/>
  <c r="Z128" i="8" s="1"/>
  <c r="J221" i="8"/>
  <c r="Z221" i="8" s="1"/>
  <c r="AE577" i="8" s="1"/>
  <c r="R215" i="8"/>
  <c r="Z215" i="8" s="1"/>
  <c r="AE553" i="8" s="1"/>
  <c r="P208" i="8"/>
  <c r="X208" i="8" s="1"/>
  <c r="Q198" i="8"/>
  <c r="R192" i="8"/>
  <c r="M190" i="8"/>
  <c r="E183" i="8"/>
  <c r="J160" i="8"/>
  <c r="H155" i="8"/>
  <c r="N147" i="8"/>
  <c r="R144" i="8"/>
  <c r="I141" i="8"/>
  <c r="J134" i="8"/>
  <c r="O131" i="8"/>
  <c r="Q128" i="8"/>
  <c r="Y128" i="8" s="1"/>
  <c r="O122" i="8"/>
  <c r="I221" i="8"/>
  <c r="Q215" i="8"/>
  <c r="O208" i="8"/>
  <c r="W208" i="8" s="1"/>
  <c r="P198" i="8"/>
  <c r="X198" i="8" s="1"/>
  <c r="AE473" i="8" s="1"/>
  <c r="Q192" i="8"/>
  <c r="Y192" i="8" s="1"/>
  <c r="J190" i="8"/>
  <c r="R174" i="8"/>
  <c r="H160" i="8"/>
  <c r="X160" i="8" s="1"/>
  <c r="G155" i="8"/>
  <c r="M147" i="8"/>
  <c r="Q144" i="8"/>
  <c r="F141" i="8"/>
  <c r="V141" i="8" s="1"/>
  <c r="AE213" i="8" s="1"/>
  <c r="H134" i="8"/>
  <c r="X134" i="8" s="1"/>
  <c r="AE185" i="8" s="1"/>
  <c r="M131" i="8"/>
  <c r="P128" i="8"/>
  <c r="X128" i="8" s="1"/>
  <c r="R124" i="8"/>
  <c r="Z124" i="8" s="1"/>
  <c r="AE139" i="8" s="1"/>
  <c r="M122" i="8"/>
  <c r="H221" i="8"/>
  <c r="P215" i="8"/>
  <c r="N208" i="8"/>
  <c r="Q204" i="8"/>
  <c r="N198" i="8"/>
  <c r="P192" i="8"/>
  <c r="H190" i="8"/>
  <c r="J186" i="8"/>
  <c r="R180" i="8"/>
  <c r="Q174" i="8"/>
  <c r="P171" i="8"/>
  <c r="R166" i="8"/>
  <c r="E160" i="8"/>
  <c r="U160" i="8" s="1"/>
  <c r="F155" i="8"/>
  <c r="J147" i="8"/>
  <c r="O144" i="8"/>
  <c r="E141" i="8"/>
  <c r="U141" i="8" s="1"/>
  <c r="AE212" i="8" s="1"/>
  <c r="G134" i="8"/>
  <c r="I131" i="8"/>
  <c r="O128" i="8"/>
  <c r="Q124" i="8"/>
  <c r="J122" i="8"/>
  <c r="G221" i="8"/>
  <c r="W221" i="8" s="1"/>
  <c r="AE574" i="8" s="1"/>
  <c r="O215" i="8"/>
  <c r="W215" i="8" s="1"/>
  <c r="AE550" i="8" s="1"/>
  <c r="M198" i="8"/>
  <c r="Q180" i="8"/>
  <c r="O174" i="8"/>
  <c r="W174" i="8" s="1"/>
  <c r="AE364" i="8" s="1"/>
  <c r="P166" i="8"/>
  <c r="R157" i="8"/>
  <c r="I147" i="8"/>
  <c r="J144" i="8"/>
  <c r="H131" i="8"/>
  <c r="N128" i="8"/>
  <c r="P124" i="8"/>
  <c r="I122" i="8"/>
  <c r="F221" i="8"/>
  <c r="N215" i="8"/>
  <c r="J198" i="8"/>
  <c r="R182" i="8"/>
  <c r="P180" i="8"/>
  <c r="N174" i="8"/>
  <c r="N171" i="8"/>
  <c r="V171" i="8" s="1"/>
  <c r="AE345" i="8" s="1"/>
  <c r="O166" i="8"/>
  <c r="R162" i="8"/>
  <c r="Q157" i="8"/>
  <c r="Q150" i="8"/>
  <c r="H147" i="8"/>
  <c r="I144" i="8"/>
  <c r="R140" i="8"/>
  <c r="F131" i="8"/>
  <c r="M128" i="8"/>
  <c r="U128" i="8" s="1"/>
  <c r="O124" i="8"/>
  <c r="W124" i="8" s="1"/>
  <c r="AE136" i="8" s="1"/>
  <c r="H122" i="8"/>
  <c r="E221" i="8"/>
  <c r="M215" i="8"/>
  <c r="I208" i="8"/>
  <c r="I204" i="8"/>
  <c r="I198" i="8"/>
  <c r="J192" i="8"/>
  <c r="Q182" i="8"/>
  <c r="N180" i="8"/>
  <c r="M171" i="8"/>
  <c r="N166" i="8"/>
  <c r="Q162" i="8"/>
  <c r="Y162" i="8" s="1"/>
  <c r="AE306" i="8" s="1"/>
  <c r="R159" i="8"/>
  <c r="O157" i="8"/>
  <c r="G147" i="8"/>
  <c r="H144" i="8"/>
  <c r="P140" i="8"/>
  <c r="X140" i="8" s="1"/>
  <c r="AE209" i="8" s="1"/>
  <c r="R133" i="8"/>
  <c r="E131" i="8"/>
  <c r="U131" i="8" s="1"/>
  <c r="AE164" i="8" s="1"/>
  <c r="Z216" i="8"/>
  <c r="X171" i="8"/>
  <c r="AE347" i="8" s="1"/>
  <c r="W128" i="8"/>
  <c r="X225" i="8"/>
  <c r="V177" i="8"/>
  <c r="Y168" i="8"/>
  <c r="Y182" i="8"/>
  <c r="AE402" i="8" s="1"/>
  <c r="U216" i="8"/>
  <c r="V145" i="8"/>
  <c r="X152" i="8"/>
  <c r="X135" i="8"/>
  <c r="AE191" i="8" s="1"/>
  <c r="X133" i="8"/>
  <c r="AE179" i="8" s="1"/>
  <c r="U162" i="8"/>
  <c r="AE302" i="8" s="1"/>
  <c r="X191" i="8"/>
  <c r="AE443" i="8" s="1"/>
  <c r="V185" i="8"/>
  <c r="W182" i="8"/>
  <c r="AE400" i="8" s="1"/>
  <c r="Y188" i="8"/>
  <c r="AE426" i="8" s="1"/>
  <c r="Z168" i="8"/>
  <c r="U222" i="8"/>
  <c r="AE578" i="8" s="1"/>
  <c r="V148" i="8"/>
  <c r="AE243" i="8" s="1"/>
  <c r="Y172" i="8"/>
  <c r="AE354" i="8" s="1"/>
  <c r="X178" i="8"/>
  <c r="AE377" i="8" s="1"/>
  <c r="X175" i="8"/>
  <c r="AE371" i="8" s="1"/>
  <c r="W172" i="8"/>
  <c r="AE352" i="8" s="1"/>
  <c r="V152" i="8"/>
  <c r="V205" i="8"/>
  <c r="AE501" i="8" s="1"/>
  <c r="Z195" i="8"/>
  <c r="AE457" i="8" s="1"/>
  <c r="X181" i="8"/>
  <c r="AE395" i="8" s="1"/>
  <c r="V172" i="8"/>
  <c r="AE351" i="8" s="1"/>
  <c r="X212" i="8"/>
  <c r="AE533" i="8" s="1"/>
  <c r="U205" i="8"/>
  <c r="AE500" i="8" s="1"/>
  <c r="V212" i="8"/>
  <c r="AE531" i="8" s="1"/>
  <c r="Z175" i="8"/>
  <c r="AE373" i="8" s="1"/>
  <c r="V192" i="8"/>
  <c r="U177" i="8"/>
  <c r="Z212" i="8"/>
  <c r="AE535" i="8" s="1"/>
  <c r="Y209" i="8"/>
  <c r="Y202" i="8"/>
  <c r="AE486" i="8" s="1"/>
  <c r="X124" i="8"/>
  <c r="AE137" i="8" s="1"/>
  <c r="W219" i="8"/>
  <c r="AE562" i="8" s="1"/>
  <c r="X202" i="8"/>
  <c r="AE485" i="8" s="1"/>
  <c r="W199" i="8"/>
  <c r="AE478" i="8" s="1"/>
  <c r="Y193" i="8"/>
  <c r="W159" i="8"/>
  <c r="AE298" i="8" s="1"/>
  <c r="U219" i="8"/>
  <c r="AE560" i="8" s="1"/>
  <c r="W191" i="8"/>
  <c r="AE442" i="8" s="1"/>
  <c r="V159" i="8"/>
  <c r="AE297" i="8" s="1"/>
  <c r="Z165" i="8"/>
  <c r="AE325" i="8" s="1"/>
  <c r="V209" i="8"/>
  <c r="X205" i="8"/>
  <c r="AE503" i="8" s="1"/>
  <c r="U202" i="8"/>
  <c r="AE482" i="8" s="1"/>
  <c r="Z199" i="8"/>
  <c r="AE481" i="8" s="1"/>
  <c r="Y165" i="8"/>
  <c r="AE324" i="8" s="1"/>
  <c r="V127" i="8"/>
  <c r="AE153" i="8" s="1"/>
  <c r="U181" i="8"/>
  <c r="AE392" i="8" s="1"/>
  <c r="U175" i="8"/>
  <c r="AE368" i="8" s="1"/>
  <c r="U172" i="8"/>
  <c r="AE350" i="8" s="1"/>
  <c r="U152" i="8"/>
  <c r="Z192" i="8"/>
  <c r="Y208" i="8"/>
  <c r="V201" i="8"/>
  <c r="X169" i="8"/>
  <c r="Z160" i="8"/>
  <c r="W211" i="8"/>
  <c r="AE526" i="8" s="1"/>
  <c r="V218" i="8"/>
  <c r="AE555" i="8" s="1"/>
  <c r="X192" i="8"/>
  <c r="V174" i="8"/>
  <c r="AE363" i="8" s="1"/>
  <c r="W169" i="8"/>
  <c r="U169" i="8"/>
  <c r="Y222" i="8"/>
  <c r="AE582" i="8" s="1"/>
  <c r="Y174" i="8"/>
  <c r="AE366" i="8" s="1"/>
  <c r="X162" i="8"/>
  <c r="AE305" i="8" s="1"/>
  <c r="Y124" i="8"/>
  <c r="AE138" i="8" s="1"/>
  <c r="Y219" i="8"/>
  <c r="AE564" i="8" s="1"/>
  <c r="W185" i="8"/>
  <c r="U166" i="8"/>
  <c r="AE326" i="8" s="1"/>
  <c r="Z150" i="8"/>
  <c r="AE259" i="8" s="1"/>
  <c r="W209" i="8"/>
  <c r="Y145" i="8"/>
  <c r="V128" i="8"/>
  <c r="Y225" i="8"/>
  <c r="U225" i="8"/>
  <c r="V202" i="8"/>
  <c r="AE483" i="8" s="1"/>
  <c r="Y185" i="8"/>
  <c r="Z177" i="8"/>
  <c r="U156" i="8"/>
  <c r="AE278" i="8" s="1"/>
  <c r="U122" i="8"/>
  <c r="AE122" i="8" s="1"/>
  <c r="X148" i="8"/>
  <c r="AE245" i="8" s="1"/>
  <c r="X215" i="8"/>
  <c r="AE551" i="8" s="1"/>
  <c r="Y195" i="8"/>
  <c r="AE456" i="8" s="1"/>
  <c r="Z191" i="8"/>
  <c r="AE445" i="8" s="1"/>
  <c r="U199" i="8"/>
  <c r="AE476" i="8" s="1"/>
  <c r="X193" i="8"/>
  <c r="Y191" i="8"/>
  <c r="AE444" i="8" s="1"/>
  <c r="V188" i="8"/>
  <c r="AE423" i="8" s="1"/>
  <c r="U145" i="8"/>
  <c r="Y132" i="8"/>
  <c r="AE174" i="8" s="1"/>
  <c r="W193" i="8"/>
  <c r="U195" i="8"/>
  <c r="AE452" i="8" s="1"/>
  <c r="V193" i="8"/>
  <c r="U171" i="8"/>
  <c r="AE344" i="8" s="1"/>
  <c r="Z141" i="8"/>
  <c r="AE217" i="8" s="1"/>
  <c r="W129" i="8"/>
  <c r="Y171" i="8"/>
  <c r="AE348" i="8" s="1"/>
  <c r="Z166" i="8"/>
  <c r="AE331" i="8" s="1"/>
  <c r="U129" i="8"/>
  <c r="V181" i="8"/>
  <c r="AE393" i="8" s="1"/>
  <c r="V222" i="8"/>
  <c r="AE579" i="8" s="1"/>
  <c r="W157" i="8"/>
  <c r="AE286" i="8" s="1"/>
  <c r="Z144" i="8"/>
  <c r="U137" i="8"/>
  <c r="U211" i="8"/>
  <c r="AE524" i="8" s="1"/>
  <c r="V204" i="8"/>
  <c r="AE495" i="8" s="1"/>
  <c r="X147" i="8"/>
  <c r="AE239" i="8" s="1"/>
  <c r="Y144" i="8"/>
  <c r="U204" i="8"/>
  <c r="AE494" i="8" s="1"/>
  <c r="W147" i="8"/>
  <c r="AE238" i="8" s="1"/>
  <c r="W137" i="8"/>
  <c r="Z157" i="8"/>
  <c r="AE289" i="8" s="1"/>
  <c r="W181" i="8"/>
  <c r="AE394" i="8" s="1"/>
  <c r="Y178" i="8"/>
  <c r="AE378" i="8" s="1"/>
  <c r="Y143" i="8"/>
  <c r="AE228" i="8" s="1"/>
  <c r="U140" i="8"/>
  <c r="AE206" i="8" s="1"/>
  <c r="X194" i="8"/>
  <c r="AE449" i="8" s="1"/>
  <c r="X165" i="8"/>
  <c r="AE323" i="8" s="1"/>
  <c r="W216" i="8"/>
  <c r="Z205" i="8"/>
  <c r="AE505" i="8" s="1"/>
  <c r="U146" i="8"/>
  <c r="AE230" i="8" s="1"/>
  <c r="Z136" i="8"/>
  <c r="V216" i="8"/>
  <c r="W156" i="8"/>
  <c r="AE280" i="8" s="1"/>
  <c r="Z193" i="8"/>
  <c r="Y156" i="8"/>
  <c r="AE282" i="8" s="1"/>
  <c r="X209" i="8"/>
  <c r="Z218" i="8"/>
  <c r="AE559" i="8" s="1"/>
  <c r="U193" i="8"/>
  <c r="Y218" i="8"/>
  <c r="AE558" i="8" s="1"/>
  <c r="U212" i="8"/>
  <c r="AE530" i="8" s="1"/>
  <c r="V191" i="8"/>
  <c r="AE441" i="8" s="1"/>
  <c r="X180" i="8"/>
  <c r="AE389" i="8" s="1"/>
  <c r="Z158" i="8"/>
  <c r="AE295" i="8" s="1"/>
  <c r="X218" i="8"/>
  <c r="AE557" i="8" s="1"/>
  <c r="V200" i="8"/>
  <c r="V166" i="8"/>
  <c r="AE327" i="8" s="1"/>
  <c r="U218" i="8"/>
  <c r="AE554" i="8" s="1"/>
  <c r="U158" i="8"/>
  <c r="AE290" i="8" s="1"/>
  <c r="Y123" i="8"/>
  <c r="AE132" i="8" s="1"/>
  <c r="X177" i="8"/>
  <c r="Z145" i="8"/>
  <c r="V142" i="8"/>
  <c r="AE219" i="8" s="1"/>
  <c r="W123" i="8"/>
  <c r="AE130" i="8" s="1"/>
  <c r="W218" i="8"/>
  <c r="AE556" i="8" s="1"/>
  <c r="Y205" i="8"/>
  <c r="AE504" i="8" s="1"/>
  <c r="Z194" i="8"/>
  <c r="AE451" i="8" s="1"/>
  <c r="X190" i="8"/>
  <c r="AE437" i="8" s="1"/>
  <c r="Z174" i="8"/>
  <c r="AE367" i="8" s="1"/>
  <c r="X168" i="8"/>
  <c r="U136" i="8"/>
  <c r="U133" i="8"/>
  <c r="AE176" i="8" s="1"/>
  <c r="V123" i="8"/>
  <c r="AE129" i="8" s="1"/>
  <c r="Z169" i="8"/>
  <c r="Z225" i="8"/>
  <c r="Z208" i="8"/>
  <c r="U174" i="8"/>
  <c r="AE362" i="8" s="1"/>
  <c r="Y169" i="8"/>
  <c r="Z181" i="8"/>
  <c r="AE397" i="8" s="1"/>
  <c r="Y159" i="8"/>
  <c r="AE300" i="8" s="1"/>
  <c r="V208" i="8"/>
  <c r="Y181" i="8"/>
  <c r="AE396" i="8" s="1"/>
  <c r="U178" i="8"/>
  <c r="AE374" i="8" s="1"/>
  <c r="Y147" i="8"/>
  <c r="AE240" i="8" s="1"/>
  <c r="Z185" i="8"/>
  <c r="Z171" i="8"/>
  <c r="AE349" i="8" s="1"/>
  <c r="V132" i="8"/>
  <c r="AE171" i="8" s="1"/>
  <c r="U124" i="8"/>
  <c r="AE134" i="8" s="1"/>
  <c r="X129" i="8"/>
  <c r="X185" i="8"/>
  <c r="E197" i="8"/>
  <c r="R197" i="8"/>
  <c r="H197" i="8"/>
  <c r="N197" i="8"/>
  <c r="V197" i="8" s="1"/>
  <c r="AE465" i="8" s="1"/>
  <c r="O197" i="8"/>
  <c r="G197" i="8"/>
  <c r="I197" i="8"/>
  <c r="J197" i="8"/>
  <c r="M197" i="8"/>
  <c r="P197" i="8"/>
  <c r="Q197" i="8"/>
  <c r="U208" i="8"/>
  <c r="L81" i="8"/>
  <c r="M81" i="8"/>
  <c r="N81" i="8"/>
  <c r="M210" i="8"/>
  <c r="N210" i="8"/>
  <c r="O210" i="8"/>
  <c r="P210" i="8"/>
  <c r="Q210" i="8"/>
  <c r="R210" i="8"/>
  <c r="O81" i="8"/>
  <c r="G210" i="8"/>
  <c r="E210" i="8"/>
  <c r="F210" i="8"/>
  <c r="H210" i="8"/>
  <c r="I210" i="8"/>
  <c r="J210" i="8"/>
  <c r="O224" i="8"/>
  <c r="Q224" i="8"/>
  <c r="R224" i="8"/>
  <c r="J224" i="8"/>
  <c r="E224" i="8"/>
  <c r="F224" i="8"/>
  <c r="G224" i="8"/>
  <c r="H224" i="8"/>
  <c r="I224" i="8"/>
  <c r="M224" i="8"/>
  <c r="N224" i="8"/>
  <c r="P224" i="8"/>
  <c r="Z188" i="8"/>
  <c r="AE427" i="8" s="1"/>
  <c r="G214" i="8"/>
  <c r="M221" i="8"/>
  <c r="F214" i="8"/>
  <c r="M201" i="8"/>
  <c r="Y176" i="8"/>
  <c r="I203" i="8"/>
  <c r="J203" i="8"/>
  <c r="M203" i="8"/>
  <c r="N203" i="8"/>
  <c r="V203" i="8" s="1"/>
  <c r="AE489" i="8" s="1"/>
  <c r="O203" i="8"/>
  <c r="W203" i="8" s="1"/>
  <c r="AE490" i="8" s="1"/>
  <c r="P203" i="8"/>
  <c r="X203" i="8" s="1"/>
  <c r="AE491" i="8" s="1"/>
  <c r="Q203" i="8"/>
  <c r="R203" i="8"/>
  <c r="E203" i="8"/>
  <c r="Z201" i="8"/>
  <c r="Y221" i="8"/>
  <c r="AE576" i="8" s="1"/>
  <c r="R214" i="8"/>
  <c r="Z214" i="8" s="1"/>
  <c r="AE547" i="8" s="1"/>
  <c r="N214" i="8"/>
  <c r="Y201" i="8"/>
  <c r="X221" i="8"/>
  <c r="AE575" i="8" s="1"/>
  <c r="H201" i="8"/>
  <c r="X201" i="8" s="1"/>
  <c r="N217" i="8"/>
  <c r="P207" i="8"/>
  <c r="F223" i="8"/>
  <c r="G223" i="8"/>
  <c r="E223" i="8"/>
  <c r="H223" i="8"/>
  <c r="I223" i="8"/>
  <c r="Y223" i="8" s="1"/>
  <c r="AE588" i="8" s="1"/>
  <c r="J223" i="8"/>
  <c r="M223" i="8"/>
  <c r="N223" i="8"/>
  <c r="O223" i="8"/>
  <c r="P223" i="8"/>
  <c r="R223" i="8"/>
  <c r="M217" i="8"/>
  <c r="U217" i="8" s="1"/>
  <c r="O207" i="8"/>
  <c r="G201" i="8"/>
  <c r="E201" i="8"/>
  <c r="O201" i="8"/>
  <c r="J217" i="8"/>
  <c r="N207" i="8"/>
  <c r="Y194" i="8"/>
  <c r="AE450" i="8" s="1"/>
  <c r="H217" i="8"/>
  <c r="J207" i="8"/>
  <c r="U188" i="8"/>
  <c r="AE422" i="8" s="1"/>
  <c r="Y161" i="8"/>
  <c r="G217" i="8"/>
  <c r="I207" i="8"/>
  <c r="X161" i="8"/>
  <c r="W225" i="8"/>
  <c r="F217" i="8"/>
  <c r="G207" i="8"/>
  <c r="W167" i="8"/>
  <c r="AE334" i="8" s="1"/>
  <c r="V225" i="8"/>
  <c r="P213" i="8"/>
  <c r="G213" i="8"/>
  <c r="H213" i="8"/>
  <c r="I213" i="8"/>
  <c r="J213" i="8"/>
  <c r="M213" i="8"/>
  <c r="U213" i="8" s="1"/>
  <c r="AE536" i="8" s="1"/>
  <c r="N213" i="8"/>
  <c r="V213" i="8" s="1"/>
  <c r="AE537" i="8" s="1"/>
  <c r="O213" i="8"/>
  <c r="Q213" i="8"/>
  <c r="R213" i="8"/>
  <c r="Y211" i="8"/>
  <c r="AE528" i="8" s="1"/>
  <c r="O200" i="8"/>
  <c r="W200" i="8" s="1"/>
  <c r="P200" i="8"/>
  <c r="X200" i="8" s="1"/>
  <c r="Q200" i="8"/>
  <c r="R200" i="8"/>
  <c r="E200" i="8"/>
  <c r="U200" i="8" s="1"/>
  <c r="I200" i="8"/>
  <c r="J200" i="8"/>
  <c r="E190" i="8"/>
  <c r="U190" i="8" s="1"/>
  <c r="AE434" i="8" s="1"/>
  <c r="I190" i="8"/>
  <c r="Y190" i="8" s="1"/>
  <c r="AE438" i="8" s="1"/>
  <c r="R190" i="8"/>
  <c r="G190" i="8"/>
  <c r="N190" i="8"/>
  <c r="V190" i="8" s="1"/>
  <c r="AE435" i="8" s="1"/>
  <c r="O190" i="8"/>
  <c r="O217" i="8"/>
  <c r="P217" i="8"/>
  <c r="Q217" i="8"/>
  <c r="R217" i="8"/>
  <c r="I217" i="8"/>
  <c r="F211" i="8"/>
  <c r="V211" i="8" s="1"/>
  <c r="AE525" i="8" s="1"/>
  <c r="Y198" i="8"/>
  <c r="AE474" i="8" s="1"/>
  <c r="Z180" i="8"/>
  <c r="AE391" i="8" s="1"/>
  <c r="Y164" i="8"/>
  <c r="AE318" i="8" s="1"/>
  <c r="E153" i="8"/>
  <c r="F153" i="8"/>
  <c r="R153" i="8"/>
  <c r="H153" i="8"/>
  <c r="I153" i="8"/>
  <c r="J153" i="8"/>
  <c r="M153" i="8"/>
  <c r="N153" i="8"/>
  <c r="O153" i="8"/>
  <c r="W153" i="8" s="1"/>
  <c r="P153" i="8"/>
  <c r="Q153" i="8"/>
  <c r="X187" i="8"/>
  <c r="AE419" i="8" s="1"/>
  <c r="X164" i="8"/>
  <c r="AE317" i="8" s="1"/>
  <c r="H207" i="8"/>
  <c r="Q207" i="8"/>
  <c r="R207" i="8"/>
  <c r="F207" i="8"/>
  <c r="M207" i="8"/>
  <c r="U207" i="8" s="1"/>
  <c r="AE512" i="8" s="1"/>
  <c r="Y215" i="8"/>
  <c r="AE552" i="8" s="1"/>
  <c r="H211" i="8"/>
  <c r="X211" i="8" s="1"/>
  <c r="AE527" i="8" s="1"/>
  <c r="R211" i="8"/>
  <c r="Z211" i="8" s="1"/>
  <c r="AE529" i="8" s="1"/>
  <c r="Y204" i="8"/>
  <c r="AE498" i="8" s="1"/>
  <c r="U187" i="8"/>
  <c r="AE416" i="8" s="1"/>
  <c r="U180" i="8"/>
  <c r="AE386" i="8" s="1"/>
  <c r="P163" i="8"/>
  <c r="F163" i="8"/>
  <c r="G163" i="8"/>
  <c r="H163" i="8"/>
  <c r="I163" i="8"/>
  <c r="J163" i="8"/>
  <c r="M163" i="8"/>
  <c r="U163" i="8" s="1"/>
  <c r="AE308" i="8" s="1"/>
  <c r="N163" i="8"/>
  <c r="O163" i="8"/>
  <c r="Q163" i="8"/>
  <c r="R163" i="8"/>
  <c r="Z222" i="8"/>
  <c r="AE583" i="8" s="1"/>
  <c r="W204" i="8"/>
  <c r="AE496" i="8" s="1"/>
  <c r="F184" i="8"/>
  <c r="G184" i="8"/>
  <c r="H184" i="8"/>
  <c r="X184" i="8" s="1"/>
  <c r="I184" i="8"/>
  <c r="Y184" i="8" s="1"/>
  <c r="M184" i="8"/>
  <c r="U184" i="8" s="1"/>
  <c r="N184" i="8"/>
  <c r="O184" i="8"/>
  <c r="R184" i="8"/>
  <c r="Z184" i="8" s="1"/>
  <c r="Z137" i="8"/>
  <c r="Q214" i="8"/>
  <c r="Y214" i="8" s="1"/>
  <c r="AE546" i="8" s="1"/>
  <c r="G206" i="8"/>
  <c r="H206" i="8"/>
  <c r="I206" i="8"/>
  <c r="J206" i="8"/>
  <c r="M206" i="8"/>
  <c r="U206" i="8" s="1"/>
  <c r="AE506" i="8" s="1"/>
  <c r="N206" i="8"/>
  <c r="V206" i="8" s="1"/>
  <c r="AE507" i="8" s="1"/>
  <c r="O206" i="8"/>
  <c r="P206" i="8"/>
  <c r="Q206" i="8"/>
  <c r="R206" i="8"/>
  <c r="P214" i="8"/>
  <c r="X214" i="8" s="1"/>
  <c r="AE545" i="8" s="1"/>
  <c r="W177" i="8"/>
  <c r="W170" i="8"/>
  <c r="AE340" i="8" s="1"/>
  <c r="O214" i="8"/>
  <c r="R204" i="8"/>
  <c r="L74" i="8"/>
  <c r="O74" i="8"/>
  <c r="M74" i="8"/>
  <c r="N74" i="8"/>
  <c r="J204" i="8"/>
  <c r="P204" i="8"/>
  <c r="X204" i="8" s="1"/>
  <c r="AE497" i="8" s="1"/>
  <c r="M214" i="8"/>
  <c r="U214" i="8" s="1"/>
  <c r="AE542" i="8" s="1"/>
  <c r="U170" i="8"/>
  <c r="AE338" i="8" s="1"/>
  <c r="H186" i="8"/>
  <c r="G176" i="8"/>
  <c r="H173" i="8"/>
  <c r="O164" i="8"/>
  <c r="R151" i="8"/>
  <c r="E151" i="8"/>
  <c r="I151" i="8"/>
  <c r="M151" i="8"/>
  <c r="N151" i="8"/>
  <c r="V151" i="8" s="1"/>
  <c r="AE261" i="8" s="1"/>
  <c r="P151" i="8"/>
  <c r="I149" i="8"/>
  <c r="O220" i="8"/>
  <c r="W220" i="8" s="1"/>
  <c r="AE568" i="8" s="1"/>
  <c r="M220" i="8"/>
  <c r="U220" i="8" s="1"/>
  <c r="AE566" i="8" s="1"/>
  <c r="R187" i="8"/>
  <c r="O180" i="8"/>
  <c r="W180" i="8" s="1"/>
  <c r="AE388" i="8" s="1"/>
  <c r="P179" i="8"/>
  <c r="I179" i="8"/>
  <c r="Q177" i="8"/>
  <c r="Y177" i="8" s="1"/>
  <c r="F176" i="8"/>
  <c r="G173" i="8"/>
  <c r="J167" i="8"/>
  <c r="Z167" i="8" s="1"/>
  <c r="AE337" i="8" s="1"/>
  <c r="N164" i="8"/>
  <c r="M161" i="8"/>
  <c r="U161" i="8" s="1"/>
  <c r="O139" i="8"/>
  <c r="R127" i="8"/>
  <c r="Z127" i="8" s="1"/>
  <c r="AE157" i="8" s="1"/>
  <c r="F186" i="8"/>
  <c r="M60" i="8"/>
  <c r="G186" i="8"/>
  <c r="N60" i="8"/>
  <c r="O60" i="8"/>
  <c r="E176" i="8"/>
  <c r="E173" i="8"/>
  <c r="F149" i="8"/>
  <c r="G149" i="8"/>
  <c r="Q149" i="8"/>
  <c r="E149" i="8"/>
  <c r="U149" i="8" s="1"/>
  <c r="AE248" i="8" s="1"/>
  <c r="Z139" i="8"/>
  <c r="AE205" i="8" s="1"/>
  <c r="X131" i="8"/>
  <c r="AE167" i="8" s="1"/>
  <c r="Z156" i="8"/>
  <c r="AE283" i="8" s="1"/>
  <c r="Y141" i="8"/>
  <c r="AE216" i="8" s="1"/>
  <c r="J187" i="8"/>
  <c r="O183" i="8"/>
  <c r="W183" i="8" s="1"/>
  <c r="AE406" i="8" s="1"/>
  <c r="M183" i="8"/>
  <c r="U183" i="8" s="1"/>
  <c r="AE404" i="8" s="1"/>
  <c r="I180" i="8"/>
  <c r="Y180" i="8" s="1"/>
  <c r="AE390" i="8" s="1"/>
  <c r="L46" i="8"/>
  <c r="M46" i="8"/>
  <c r="O46" i="8"/>
  <c r="I170" i="8"/>
  <c r="N46" i="8"/>
  <c r="N170" i="8"/>
  <c r="F167" i="8"/>
  <c r="V167" i="8" s="1"/>
  <c r="AE333" i="8" s="1"/>
  <c r="G164" i="8"/>
  <c r="G161" i="8"/>
  <c r="V143" i="8"/>
  <c r="AE225" i="8" s="1"/>
  <c r="H139" i="8"/>
  <c r="X139" i="8" s="1"/>
  <c r="AE203" i="8" s="1"/>
  <c r="F135" i="8"/>
  <c r="G135" i="8"/>
  <c r="W135" i="8" s="1"/>
  <c r="AE190" i="8" s="1"/>
  <c r="I135" i="8"/>
  <c r="Y135" i="8" s="1"/>
  <c r="AE192" i="8" s="1"/>
  <c r="J135" i="8"/>
  <c r="Z135" i="8" s="1"/>
  <c r="AE193" i="8" s="1"/>
  <c r="M135" i="8"/>
  <c r="U135" i="8" s="1"/>
  <c r="AE188" i="8" s="1"/>
  <c r="N135" i="8"/>
  <c r="E167" i="8"/>
  <c r="U167" i="8" s="1"/>
  <c r="AE332" i="8" s="1"/>
  <c r="F164" i="8"/>
  <c r="F161" i="8"/>
  <c r="V161" i="8" s="1"/>
  <c r="R143" i="8"/>
  <c r="Z143" i="8" s="1"/>
  <c r="AE229" i="8" s="1"/>
  <c r="E143" i="8"/>
  <c r="G143" i="8"/>
  <c r="M143" i="8"/>
  <c r="O143" i="8"/>
  <c r="P143" i="8"/>
  <c r="X143" i="8" s="1"/>
  <c r="AE227" i="8" s="1"/>
  <c r="G139" i="8"/>
  <c r="V137" i="8"/>
  <c r="G131" i="8"/>
  <c r="W131" i="8" s="1"/>
  <c r="AE166" i="8" s="1"/>
  <c r="N131" i="8"/>
  <c r="V131" i="8" s="1"/>
  <c r="AE165" i="8" s="1"/>
  <c r="R131" i="8"/>
  <c r="Z131" i="8" s="1"/>
  <c r="AE169" i="8" s="1"/>
  <c r="I127" i="8"/>
  <c r="Y127" i="8" s="1"/>
  <c r="AE156" i="8" s="1"/>
  <c r="E164" i="8"/>
  <c r="U164" i="8" s="1"/>
  <c r="AE314" i="8" s="1"/>
  <c r="W127" i="8"/>
  <c r="AE154" i="8" s="1"/>
  <c r="M53" i="8"/>
  <c r="O161" i="8"/>
  <c r="R161" i="8"/>
  <c r="Z161" i="8" s="1"/>
  <c r="F139" i="8"/>
  <c r="V139" i="8" s="1"/>
  <c r="AE201" i="8" s="1"/>
  <c r="M139" i="8"/>
  <c r="U139" i="8" s="1"/>
  <c r="AE200" i="8" s="1"/>
  <c r="X137" i="8"/>
  <c r="F187" i="8"/>
  <c r="V187" i="8" s="1"/>
  <c r="AE417" i="8" s="1"/>
  <c r="H154" i="8"/>
  <c r="X154" i="8" s="1"/>
  <c r="AE269" i="8" s="1"/>
  <c r="N154" i="8"/>
  <c r="V154" i="8" s="1"/>
  <c r="AE267" i="8" s="1"/>
  <c r="O154" i="8"/>
  <c r="L32" i="8"/>
  <c r="M32" i="8"/>
  <c r="N32" i="8"/>
  <c r="O32" i="8"/>
  <c r="G154" i="8"/>
  <c r="J154" i="8"/>
  <c r="Z154" i="8" s="1"/>
  <c r="AE271" i="8" s="1"/>
  <c r="M154" i="8"/>
  <c r="U154" i="8" s="1"/>
  <c r="AE266" i="8" s="1"/>
  <c r="Q154" i="8"/>
  <c r="Y154" i="8" s="1"/>
  <c r="AE270" i="8" s="1"/>
  <c r="O25" i="8"/>
  <c r="W171" i="8"/>
  <c r="AE346" i="8" s="1"/>
  <c r="Z152" i="8"/>
  <c r="H127" i="8"/>
  <c r="M127" i="8"/>
  <c r="U127" i="8" s="1"/>
  <c r="AE152" i="8" s="1"/>
  <c r="P127" i="8"/>
  <c r="L25" i="8"/>
  <c r="O187" i="8"/>
  <c r="W187" i="8" s="1"/>
  <c r="AE418" i="8" s="1"/>
  <c r="Q187" i="8"/>
  <c r="E194" i="8"/>
  <c r="U194" i="8" s="1"/>
  <c r="AE446" i="8" s="1"/>
  <c r="L67" i="8"/>
  <c r="M67" i="8"/>
  <c r="N67" i="8"/>
  <c r="O67" i="8"/>
  <c r="N194" i="8"/>
  <c r="V194" i="8" s="1"/>
  <c r="AE447" i="8" s="1"/>
  <c r="H174" i="8"/>
  <c r="P174" i="8"/>
  <c r="W122" i="8"/>
  <c r="AE124" i="8" s="1"/>
  <c r="V124" i="8"/>
  <c r="AE135" i="8" s="1"/>
  <c r="H222" i="8"/>
  <c r="X222" i="8" s="1"/>
  <c r="AE581" i="8" s="1"/>
  <c r="F215" i="8"/>
  <c r="V215" i="8" s="1"/>
  <c r="AE549" i="8" s="1"/>
  <c r="F198" i="8"/>
  <c r="V198" i="8" s="1"/>
  <c r="AE471" i="8" s="1"/>
  <c r="F165" i="8"/>
  <c r="V165" i="8" s="1"/>
  <c r="AE321" i="8" s="1"/>
  <c r="G162" i="8"/>
  <c r="W162" i="8" s="1"/>
  <c r="AE304" i="8" s="1"/>
  <c r="U159" i="8"/>
  <c r="AE296" i="8" s="1"/>
  <c r="Q152" i="8"/>
  <c r="Y152" i="8" s="1"/>
  <c r="G152" i="8"/>
  <c r="W152" i="8" s="1"/>
  <c r="V150" i="8"/>
  <c r="AE255" i="8" s="1"/>
  <c r="G146" i="8"/>
  <c r="W146" i="8" s="1"/>
  <c r="AE232" i="8" s="1"/>
  <c r="G222" i="8"/>
  <c r="W222" i="8" s="1"/>
  <c r="AE580" i="8" s="1"/>
  <c r="J219" i="8"/>
  <c r="Z219" i="8" s="1"/>
  <c r="AE565" i="8" s="1"/>
  <c r="E215" i="8"/>
  <c r="U215" i="8" s="1"/>
  <c r="AE548" i="8" s="1"/>
  <c r="M209" i="8"/>
  <c r="G205" i="8"/>
  <c r="W205" i="8" s="1"/>
  <c r="AE502" i="8" s="1"/>
  <c r="J202" i="8"/>
  <c r="Z202" i="8" s="1"/>
  <c r="AE487" i="8" s="1"/>
  <c r="P199" i="8"/>
  <c r="X199" i="8" s="1"/>
  <c r="AE479" i="8" s="1"/>
  <c r="E198" i="8"/>
  <c r="R196" i="8"/>
  <c r="G195" i="8"/>
  <c r="W195" i="8" s="1"/>
  <c r="AE454" i="8" s="1"/>
  <c r="R189" i="8"/>
  <c r="H188" i="8"/>
  <c r="X188" i="8" s="1"/>
  <c r="AE425" i="8" s="1"/>
  <c r="M185" i="8"/>
  <c r="U185" i="8" s="1"/>
  <c r="J172" i="8"/>
  <c r="Z172" i="8" s="1"/>
  <c r="AE355" i="8" s="1"/>
  <c r="Q166" i="8"/>
  <c r="E165" i="8"/>
  <c r="U165" i="8" s="1"/>
  <c r="AE320" i="8" s="1"/>
  <c r="M148" i="8"/>
  <c r="U148" i="8" s="1"/>
  <c r="AE242" i="8" s="1"/>
  <c r="G148" i="8"/>
  <c r="I148" i="8"/>
  <c r="Y148" i="8" s="1"/>
  <c r="AE246" i="8" s="1"/>
  <c r="J148" i="8"/>
  <c r="Z148" i="8" s="1"/>
  <c r="AE247" i="8" s="1"/>
  <c r="O148" i="8"/>
  <c r="F146" i="8"/>
  <c r="P144" i="8"/>
  <c r="X144" i="8" s="1"/>
  <c r="H138" i="8"/>
  <c r="X138" i="8" s="1"/>
  <c r="AE197" i="8" s="1"/>
  <c r="P136" i="8"/>
  <c r="F134" i="8"/>
  <c r="N126" i="8"/>
  <c r="V126" i="8" s="1"/>
  <c r="AE147" i="8" s="1"/>
  <c r="O126" i="8"/>
  <c r="P126" i="8"/>
  <c r="X126" i="8" s="1"/>
  <c r="AE149" i="8" s="1"/>
  <c r="R126" i="8"/>
  <c r="Z126" i="8" s="1"/>
  <c r="AE151" i="8" s="1"/>
  <c r="E126" i="8"/>
  <c r="I126" i="8"/>
  <c r="M126" i="8"/>
  <c r="Q126" i="8"/>
  <c r="Z209" i="8"/>
  <c r="Q196" i="8"/>
  <c r="V195" i="8"/>
  <c r="AE453" i="8" s="1"/>
  <c r="Q189" i="8"/>
  <c r="J162" i="8"/>
  <c r="M39" i="8"/>
  <c r="N39" i="8"/>
  <c r="O39" i="8"/>
  <c r="F162" i="8"/>
  <c r="V162" i="8" s="1"/>
  <c r="AE303" i="8" s="1"/>
  <c r="P196" i="8"/>
  <c r="P189" i="8"/>
  <c r="Z155" i="8"/>
  <c r="AE277" i="8" s="1"/>
  <c r="I146" i="8"/>
  <c r="J146" i="8"/>
  <c r="Z146" i="8" s="1"/>
  <c r="AE235" i="8" s="1"/>
  <c r="P146" i="8"/>
  <c r="Q146" i="8"/>
  <c r="N146" i="8"/>
  <c r="M25" i="8"/>
  <c r="N25" i="8"/>
  <c r="W142" i="8"/>
  <c r="AE220" i="8" s="1"/>
  <c r="M134" i="8"/>
  <c r="U134" i="8" s="1"/>
  <c r="AE182" i="8" s="1"/>
  <c r="N134" i="8"/>
  <c r="O134" i="8"/>
  <c r="W134" i="8" s="1"/>
  <c r="AE184" i="8" s="1"/>
  <c r="Q134" i="8"/>
  <c r="R134" i="8"/>
  <c r="Z134" i="8" s="1"/>
  <c r="AE187" i="8" s="1"/>
  <c r="I134" i="8"/>
  <c r="O196" i="8"/>
  <c r="W196" i="8" s="1"/>
  <c r="AE460" i="8" s="1"/>
  <c r="O189" i="8"/>
  <c r="W189" i="8" s="1"/>
  <c r="AE430" i="8" s="1"/>
  <c r="R179" i="8"/>
  <c r="E157" i="8"/>
  <c r="F157" i="8"/>
  <c r="I157" i="8"/>
  <c r="Y157" i="8" s="1"/>
  <c r="AE288" i="8" s="1"/>
  <c r="M157" i="8"/>
  <c r="N157" i="8"/>
  <c r="P157" i="8"/>
  <c r="X157" i="8" s="1"/>
  <c r="AE287" i="8" s="1"/>
  <c r="J138" i="8"/>
  <c r="M138" i="8"/>
  <c r="U138" i="8" s="1"/>
  <c r="AE194" i="8" s="1"/>
  <c r="N138" i="8"/>
  <c r="Q138" i="8"/>
  <c r="Y138" i="8" s="1"/>
  <c r="AE198" i="8" s="1"/>
  <c r="R138" i="8"/>
  <c r="M18" i="8"/>
  <c r="F138" i="8"/>
  <c r="O138" i="8"/>
  <c r="N18" i="8"/>
  <c r="O18" i="8"/>
  <c r="Q212" i="8"/>
  <c r="Y212" i="8" s="1"/>
  <c r="AE534" i="8" s="1"/>
  <c r="G212" i="8"/>
  <c r="W212" i="8" s="1"/>
  <c r="AE532" i="8" s="1"/>
  <c r="Y199" i="8"/>
  <c r="AE480" i="8" s="1"/>
  <c r="N196" i="8"/>
  <c r="V196" i="8" s="1"/>
  <c r="AE459" i="8" s="1"/>
  <c r="N189" i="8"/>
  <c r="V189" i="8" s="1"/>
  <c r="AE429" i="8" s="1"/>
  <c r="R186" i="8"/>
  <c r="Z186" i="8" s="1"/>
  <c r="AE415" i="8" s="1"/>
  <c r="Q179" i="8"/>
  <c r="G178" i="8"/>
  <c r="W178" i="8" s="1"/>
  <c r="AE376" i="8" s="1"/>
  <c r="L53" i="8"/>
  <c r="N53" i="8"/>
  <c r="O53" i="8"/>
  <c r="R178" i="8"/>
  <c r="Z178" i="8" s="1"/>
  <c r="AE379" i="8" s="1"/>
  <c r="R176" i="8"/>
  <c r="R173" i="8"/>
  <c r="Z173" i="8" s="1"/>
  <c r="AE361" i="8" s="1"/>
  <c r="X155" i="8"/>
  <c r="AE275" i="8" s="1"/>
  <c r="M196" i="8"/>
  <c r="U196" i="8" s="1"/>
  <c r="AE458" i="8" s="1"/>
  <c r="M189" i="8"/>
  <c r="U189" i="8" s="1"/>
  <c r="AE428" i="8" s="1"/>
  <c r="Q186" i="8"/>
  <c r="Y186" i="8" s="1"/>
  <c r="AE414" i="8" s="1"/>
  <c r="O179" i="8"/>
  <c r="W179" i="8" s="1"/>
  <c r="AE382" i="8" s="1"/>
  <c r="P176" i="8"/>
  <c r="X176" i="8" s="1"/>
  <c r="Q175" i="8"/>
  <c r="Y175" i="8" s="1"/>
  <c r="AE372" i="8" s="1"/>
  <c r="G175" i="8"/>
  <c r="W175" i="8" s="1"/>
  <c r="AE370" i="8" s="1"/>
  <c r="Q173" i="8"/>
  <c r="Y173" i="8" s="1"/>
  <c r="AE360" i="8" s="1"/>
  <c r="G144" i="8"/>
  <c r="I142" i="8"/>
  <c r="J142" i="8"/>
  <c r="Z142" i="8" s="1"/>
  <c r="AE223" i="8" s="1"/>
  <c r="M142" i="8"/>
  <c r="U142" i="8" s="1"/>
  <c r="AE218" i="8" s="1"/>
  <c r="P142" i="8"/>
  <c r="X142" i="8" s="1"/>
  <c r="AE221" i="8" s="1"/>
  <c r="Q142" i="8"/>
  <c r="N220" i="8"/>
  <c r="E209" i="8"/>
  <c r="J196" i="8"/>
  <c r="W192" i="8"/>
  <c r="J189" i="8"/>
  <c r="P186" i="8"/>
  <c r="N179" i="8"/>
  <c r="V179" i="8" s="1"/>
  <c r="AE381" i="8" s="1"/>
  <c r="O176" i="8"/>
  <c r="P173" i="8"/>
  <c r="G166" i="8"/>
  <c r="V155" i="8"/>
  <c r="AE273" i="8" s="1"/>
  <c r="Q151" i="8"/>
  <c r="R149" i="8"/>
  <c r="Z149" i="8" s="1"/>
  <c r="AE253" i="8" s="1"/>
  <c r="F144" i="8"/>
  <c r="O140" i="8"/>
  <c r="G140" i="8"/>
  <c r="I140" i="8"/>
  <c r="Y140" i="8" s="1"/>
  <c r="AE210" i="8" s="1"/>
  <c r="J140" i="8"/>
  <c r="Z140" i="8" s="1"/>
  <c r="AE211" i="8" s="1"/>
  <c r="N140" i="8"/>
  <c r="V140" i="8" s="1"/>
  <c r="AE207" i="8" s="1"/>
  <c r="F136" i="8"/>
  <c r="V136" i="8" s="1"/>
  <c r="L39" i="8"/>
  <c r="J220" i="8"/>
  <c r="Z220" i="8" s="1"/>
  <c r="AE571" i="8" s="1"/>
  <c r="I196" i="8"/>
  <c r="I189" i="8"/>
  <c r="O186" i="8"/>
  <c r="R183" i="8"/>
  <c r="Z183" i="8" s="1"/>
  <c r="AE409" i="8" s="1"/>
  <c r="M179" i="8"/>
  <c r="U179" i="8" s="1"/>
  <c r="AE380" i="8" s="1"/>
  <c r="N176" i="8"/>
  <c r="O173" i="8"/>
  <c r="R170" i="8"/>
  <c r="Z170" i="8" s="1"/>
  <c r="AE343" i="8" s="1"/>
  <c r="V169" i="8"/>
  <c r="Q155" i="8"/>
  <c r="Y155" i="8" s="1"/>
  <c r="AE276" i="8" s="1"/>
  <c r="O155" i="8"/>
  <c r="W155" i="8" s="1"/>
  <c r="AE274" i="8" s="1"/>
  <c r="E155" i="8"/>
  <c r="O151" i="8"/>
  <c r="W151" i="8" s="1"/>
  <c r="AE262" i="8" s="1"/>
  <c r="P149" i="8"/>
  <c r="X149" i="8" s="1"/>
  <c r="AE251" i="8" s="1"/>
  <c r="I220" i="8"/>
  <c r="Y220" i="8" s="1"/>
  <c r="AE570" i="8" s="1"/>
  <c r="H196" i="8"/>
  <c r="H189" i="8"/>
  <c r="N186" i="8"/>
  <c r="Q183" i="8"/>
  <c r="J179" i="8"/>
  <c r="M176" i="8"/>
  <c r="N173" i="8"/>
  <c r="V173" i="8" s="1"/>
  <c r="AE357" i="8" s="1"/>
  <c r="Q170" i="8"/>
  <c r="Q167" i="8"/>
  <c r="Y167" i="8" s="1"/>
  <c r="AE336" i="8" s="1"/>
  <c r="J151" i="8"/>
  <c r="O149" i="8"/>
  <c r="N144" i="8"/>
  <c r="M144" i="8"/>
  <c r="U144" i="8" s="1"/>
  <c r="O136" i="8"/>
  <c r="W136" i="8" s="1"/>
  <c r="H136" i="8"/>
  <c r="H220" i="8"/>
  <c r="P216" i="8"/>
  <c r="X216" i="8" s="1"/>
  <c r="I216" i="8"/>
  <c r="Y216" i="8" s="1"/>
  <c r="M186" i="8"/>
  <c r="U186" i="8" s="1"/>
  <c r="AE410" i="8" s="1"/>
  <c r="P183" i="8"/>
  <c r="X183" i="8" s="1"/>
  <c r="AE407" i="8" s="1"/>
  <c r="H179" i="8"/>
  <c r="X179" i="8" s="1"/>
  <c r="AE383" i="8" s="1"/>
  <c r="J176" i="8"/>
  <c r="M173" i="8"/>
  <c r="P170" i="8"/>
  <c r="X170" i="8" s="1"/>
  <c r="AE341" i="8" s="1"/>
  <c r="P167" i="8"/>
  <c r="X167" i="8" s="1"/>
  <c r="AE335" i="8" s="1"/>
  <c r="I166" i="8"/>
  <c r="H166" i="8"/>
  <c r="X166" i="8" s="1"/>
  <c r="AE329" i="8" s="1"/>
  <c r="R164" i="8"/>
  <c r="Z164" i="8" s="1"/>
  <c r="AE319" i="8" s="1"/>
  <c r="H151" i="8"/>
  <c r="N149" i="8"/>
  <c r="Q131" i="8"/>
  <c r="Y131" i="8" s="1"/>
  <c r="AE168" i="8" s="1"/>
  <c r="E125" i="8"/>
  <c r="F125" i="8"/>
  <c r="G125" i="8"/>
  <c r="W125" i="8" s="1"/>
  <c r="AE142" i="8" s="1"/>
  <c r="I125" i="8"/>
  <c r="Y125" i="8" s="1"/>
  <c r="AE144" i="8" s="1"/>
  <c r="J125" i="8"/>
  <c r="M125" i="8"/>
  <c r="N125" i="8"/>
  <c r="P125" i="8"/>
  <c r="R125" i="8"/>
  <c r="H125" i="8"/>
  <c r="H158" i="8"/>
  <c r="X158" i="8" s="1"/>
  <c r="AE293" i="8" s="1"/>
  <c r="N158" i="8"/>
  <c r="V158" i="8" s="1"/>
  <c r="AE291" i="8" s="1"/>
  <c r="O158" i="8"/>
  <c r="W158" i="8" s="1"/>
  <c r="AE292" i="8" s="1"/>
  <c r="W141" i="8"/>
  <c r="AE214" i="8" s="1"/>
  <c r="P122" i="8"/>
  <c r="X122" i="8" s="1"/>
  <c r="AE125" i="8" s="1"/>
  <c r="L4" i="8"/>
  <c r="Q122" i="8"/>
  <c r="Y122" i="8" s="1"/>
  <c r="AE126" i="8" s="1"/>
  <c r="M4" i="8"/>
  <c r="R122" i="8"/>
  <c r="Z122" i="8" s="1"/>
  <c r="AE127" i="8" s="1"/>
  <c r="O4" i="8"/>
  <c r="O11" i="8"/>
  <c r="I160" i="8"/>
  <c r="Y160" i="8" s="1"/>
  <c r="I150" i="8"/>
  <c r="O150" i="8"/>
  <c r="W150" i="8" s="1"/>
  <c r="AE256" i="8" s="1"/>
  <c r="P150" i="8"/>
  <c r="X150" i="8" s="1"/>
  <c r="AE257" i="8" s="1"/>
  <c r="E123" i="8"/>
  <c r="M130" i="8"/>
  <c r="U130" i="8" s="1"/>
  <c r="AE158" i="8" s="1"/>
  <c r="N130" i="8"/>
  <c r="V130" i="8" s="1"/>
  <c r="AE159" i="8" s="1"/>
  <c r="O130" i="8"/>
  <c r="W130" i="8" s="1"/>
  <c r="AE160" i="8" s="1"/>
  <c r="Q130" i="8"/>
  <c r="Y130" i="8" s="1"/>
  <c r="AE162" i="8" s="1"/>
  <c r="R130" i="8"/>
  <c r="M11" i="8"/>
  <c r="N11" i="8"/>
  <c r="X123" i="8"/>
  <c r="AE131" i="8" s="1"/>
  <c r="G160" i="8"/>
  <c r="W160" i="8" s="1"/>
  <c r="W145" i="8"/>
  <c r="N122" i="8"/>
  <c r="V122" i="8" s="1"/>
  <c r="AE123" i="8" s="1"/>
  <c r="H145" i="8"/>
  <c r="X145" i="8" s="1"/>
  <c r="H141" i="8"/>
  <c r="X141" i="8" s="1"/>
  <c r="AE215" i="8" s="1"/>
  <c r="I137" i="8"/>
  <c r="Y137" i="8" s="1"/>
  <c r="J133" i="8"/>
  <c r="Z133" i="8" s="1"/>
  <c r="AE181" i="8" s="1"/>
  <c r="J129" i="8"/>
  <c r="Z129" i="8" s="1"/>
  <c r="I133" i="8"/>
  <c r="Y133" i="8" s="1"/>
  <c r="AE180" i="8" s="1"/>
  <c r="I129" i="8"/>
  <c r="Y129" i="8" s="1"/>
  <c r="F133" i="8"/>
  <c r="V133" i="8" s="1"/>
  <c r="AE177" i="8" s="1"/>
  <c r="F129" i="8"/>
  <c r="V129" i="8" s="1"/>
  <c r="R147" i="8"/>
  <c r="Z147" i="8" s="1"/>
  <c r="AE241" i="8" s="1"/>
  <c r="Z198" i="8" l="1"/>
  <c r="AE475" i="8" s="1"/>
  <c r="V147" i="8"/>
  <c r="AE237" i="8" s="1"/>
  <c r="V221" i="8"/>
  <c r="AE573" i="8" s="1"/>
  <c r="X130" i="8"/>
  <c r="AE161" i="8" s="1"/>
  <c r="X172" i="8"/>
  <c r="AE353" i="8" s="1"/>
  <c r="Z182" i="8"/>
  <c r="AE403" i="8" s="1"/>
  <c r="U147" i="8"/>
  <c r="AE236" i="8" s="1"/>
  <c r="Z190" i="8"/>
  <c r="AE439" i="8" s="1"/>
  <c r="Y183" i="8"/>
  <c r="AE408" i="8" s="1"/>
  <c r="U123" i="8"/>
  <c r="AE128" i="8" s="1"/>
  <c r="Z162" i="8"/>
  <c r="AE307" i="8" s="1"/>
  <c r="U221" i="8"/>
  <c r="AE572" i="8" s="1"/>
  <c r="Y150" i="8"/>
  <c r="AE258" i="8" s="1"/>
  <c r="U198" i="8"/>
  <c r="AE470" i="8" s="1"/>
  <c r="W166" i="8"/>
  <c r="AE328" i="8" s="1"/>
  <c r="U155" i="8"/>
  <c r="AE272" i="8" s="1"/>
  <c r="V170" i="8"/>
  <c r="AE339" i="8" s="1"/>
  <c r="Y187" i="8"/>
  <c r="AE420" i="8" s="1"/>
  <c r="W126" i="8"/>
  <c r="AE148" i="8" s="1"/>
  <c r="X220" i="8"/>
  <c r="AE569" i="8" s="1"/>
  <c r="V220" i="8"/>
  <c r="AE567" i="8" s="1"/>
  <c r="W138" i="8"/>
  <c r="AE196" i="8" s="1"/>
  <c r="X146" i="8"/>
  <c r="AE233" i="8" s="1"/>
  <c r="W144" i="8"/>
  <c r="Z159" i="8"/>
  <c r="AE301" i="8" s="1"/>
  <c r="Z130" i="8"/>
  <c r="AE163" i="8" s="1"/>
  <c r="V180" i="8"/>
  <c r="AE387" i="8" s="1"/>
  <c r="V214" i="8"/>
  <c r="AE543" i="8" s="1"/>
  <c r="Z210" i="8"/>
  <c r="AE523" i="8" s="1"/>
  <c r="Y210" i="8"/>
  <c r="AE522" i="8" s="1"/>
  <c r="Z138" i="8"/>
  <c r="AE199" i="8" s="1"/>
  <c r="V210" i="8"/>
  <c r="AE519" i="8" s="1"/>
  <c r="U210" i="8"/>
  <c r="AE518" i="8" s="1"/>
  <c r="Y153" i="8"/>
  <c r="Y166" i="8"/>
  <c r="AE330" i="8" s="1"/>
  <c r="U173" i="8"/>
  <c r="AE356" i="8" s="1"/>
  <c r="Y151" i="8"/>
  <c r="AE264" i="8" s="1"/>
  <c r="W161" i="8"/>
  <c r="Z213" i="8"/>
  <c r="AE541" i="8" s="1"/>
  <c r="X125" i="8"/>
  <c r="AE143" i="8" s="1"/>
  <c r="X127" i="8"/>
  <c r="AE155" i="8" s="1"/>
  <c r="Z125" i="8"/>
  <c r="AE145" i="8" s="1"/>
  <c r="Z224" i="8"/>
  <c r="W201" i="8"/>
  <c r="Z197" i="8"/>
  <c r="AE469" i="8" s="1"/>
  <c r="Z200" i="8"/>
  <c r="W197" i="8"/>
  <c r="AE466" i="8" s="1"/>
  <c r="Z176" i="8"/>
  <c r="X163" i="8"/>
  <c r="AE311" i="8" s="1"/>
  <c r="U176" i="8"/>
  <c r="U209" i="8"/>
  <c r="X173" i="8"/>
  <c r="AE359" i="8" s="1"/>
  <c r="W164" i="8"/>
  <c r="AE316" i="8" s="1"/>
  <c r="W176" i="8"/>
  <c r="X153" i="8"/>
  <c r="X210" i="8"/>
  <c r="AE521" i="8" s="1"/>
  <c r="X186" i="8"/>
  <c r="AE413" i="8" s="1"/>
  <c r="Z223" i="8"/>
  <c r="AE589" i="8" s="1"/>
  <c r="W210" i="8"/>
  <c r="AE520" i="8" s="1"/>
  <c r="Z151" i="8"/>
  <c r="AE265" i="8" s="1"/>
  <c r="V138" i="8"/>
  <c r="AE195" i="8" s="1"/>
  <c r="W173" i="8"/>
  <c r="AE358" i="8" s="1"/>
  <c r="Z217" i="8"/>
  <c r="V125" i="8"/>
  <c r="AE141" i="8" s="1"/>
  <c r="W148" i="8"/>
  <c r="AE244" i="8" s="1"/>
  <c r="Y179" i="8"/>
  <c r="AE384" i="8" s="1"/>
  <c r="Z203" i="8"/>
  <c r="AE493" i="8" s="1"/>
  <c r="Z179" i="8"/>
  <c r="AE385" i="8" s="1"/>
  <c r="Y213" i="8"/>
  <c r="AE540" i="8" s="1"/>
  <c r="W143" i="8"/>
  <c r="AE226" i="8" s="1"/>
  <c r="Y126" i="8"/>
  <c r="AE150" i="8" s="1"/>
  <c r="X151" i="8"/>
  <c r="AE263" i="8" s="1"/>
  <c r="W184" i="8"/>
  <c r="W213" i="8"/>
  <c r="AE538" i="8" s="1"/>
  <c r="V144" i="8"/>
  <c r="X196" i="8"/>
  <c r="AE461" i="8" s="1"/>
  <c r="V207" i="8"/>
  <c r="AE513" i="8" s="1"/>
  <c r="U151" i="8"/>
  <c r="AE260" i="8" s="1"/>
  <c r="V146" i="8"/>
  <c r="AE231" i="8" s="1"/>
  <c r="Z153" i="8"/>
  <c r="X213" i="8"/>
  <c r="AE539" i="8" s="1"/>
  <c r="Y146" i="8"/>
  <c r="AE234" i="8" s="1"/>
  <c r="W186" i="8"/>
  <c r="AE412" i="8" s="1"/>
  <c r="W214" i="8"/>
  <c r="AE544" i="8" s="1"/>
  <c r="U125" i="8"/>
  <c r="AE140" i="8" s="1"/>
  <c r="V186" i="8"/>
  <c r="AE411" i="8" s="1"/>
  <c r="Y203" i="8"/>
  <c r="AE492" i="8" s="1"/>
  <c r="W140" i="8"/>
  <c r="AE208" i="8" s="1"/>
  <c r="Y170" i="8"/>
  <c r="AE342" i="8" s="1"/>
  <c r="V153" i="8"/>
  <c r="Y200" i="8"/>
  <c r="U153" i="8"/>
  <c r="X189" i="8"/>
  <c r="AE431" i="8" s="1"/>
  <c r="W190" i="8"/>
  <c r="AE436" i="8" s="1"/>
  <c r="V184" i="8"/>
  <c r="X223" i="8"/>
  <c r="AE587" i="8" s="1"/>
  <c r="Y197" i="8"/>
  <c r="AE468" i="8" s="1"/>
  <c r="W139" i="8"/>
  <c r="AE202" i="8" s="1"/>
  <c r="U223" i="8"/>
  <c r="AE584" i="8" s="1"/>
  <c r="V157" i="8"/>
  <c r="AE285" i="8" s="1"/>
  <c r="W223" i="8"/>
  <c r="AE586" i="8" s="1"/>
  <c r="U157" i="8"/>
  <c r="AE284" i="8" s="1"/>
  <c r="Z187" i="8"/>
  <c r="AE421" i="8" s="1"/>
  <c r="V176" i="8"/>
  <c r="Z163" i="8"/>
  <c r="AE313" i="8" s="1"/>
  <c r="V223" i="8"/>
  <c r="AE585" i="8" s="1"/>
  <c r="Y163" i="8"/>
  <c r="AE312" i="8" s="1"/>
  <c r="X197" i="8"/>
  <c r="AE467" i="8" s="1"/>
  <c r="Z206" i="8"/>
  <c r="AE511" i="8" s="1"/>
  <c r="W207" i="8"/>
  <c r="AE514" i="8" s="1"/>
  <c r="U143" i="8"/>
  <c r="AE224" i="8" s="1"/>
  <c r="Y206" i="8"/>
  <c r="AE510" i="8" s="1"/>
  <c r="W163" i="8"/>
  <c r="AE310" i="8" s="1"/>
  <c r="U197" i="8"/>
  <c r="AE464" i="8" s="1"/>
  <c r="Z189" i="8"/>
  <c r="AE433" i="8" s="1"/>
  <c r="Y134" i="8"/>
  <c r="AE186" i="8" s="1"/>
  <c r="W154" i="8"/>
  <c r="AE268" i="8" s="1"/>
  <c r="X206" i="8"/>
  <c r="AE509" i="8" s="1"/>
  <c r="V163" i="8"/>
  <c r="AE309" i="8" s="1"/>
  <c r="V217" i="8"/>
  <c r="W206" i="8"/>
  <c r="AE508" i="8" s="1"/>
  <c r="Y207" i="8"/>
  <c r="AE516" i="8" s="1"/>
  <c r="Z196" i="8"/>
  <c r="AE463" i="8" s="1"/>
  <c r="V164" i="8"/>
  <c r="AE315" i="8" s="1"/>
  <c r="U126" i="8"/>
  <c r="AE146" i="8" s="1"/>
  <c r="W217" i="8"/>
  <c r="Z204" i="8"/>
  <c r="AE499" i="8" s="1"/>
  <c r="X207" i="8"/>
  <c r="AE515" i="8" s="1"/>
  <c r="Z207" i="8"/>
  <c r="AE517" i="8" s="1"/>
  <c r="Y224" i="8"/>
  <c r="X136" i="8"/>
  <c r="X217" i="8"/>
  <c r="X224" i="8"/>
  <c r="X174" i="8"/>
  <c r="AE365" i="8" s="1"/>
  <c r="Y149" i="8"/>
  <c r="AE252" i="8" s="1"/>
  <c r="W224" i="8"/>
  <c r="Y189" i="8"/>
  <c r="AE432" i="8" s="1"/>
  <c r="W149" i="8"/>
  <c r="AE250" i="8" s="1"/>
  <c r="Y217" i="8"/>
  <c r="U203" i="8"/>
  <c r="AE488" i="8" s="1"/>
  <c r="V224" i="8"/>
  <c r="Y196" i="8"/>
  <c r="AE462" i="8" s="1"/>
  <c r="Y142" i="8"/>
  <c r="AE222" i="8" s="1"/>
  <c r="V134" i="8"/>
  <c r="AE183" i="8" s="1"/>
  <c r="V135" i="8"/>
  <c r="AE189" i="8" s="1"/>
  <c r="V149" i="8"/>
  <c r="AE249" i="8" s="1"/>
  <c r="U201" i="8"/>
  <c r="U224" i="8"/>
  <c r="K128" i="7" l="1"/>
  <c r="J128" i="7"/>
  <c r="I128" i="7"/>
  <c r="H128" i="7"/>
  <c r="F128" i="7"/>
  <c r="K127" i="7"/>
  <c r="J127" i="7"/>
  <c r="I127" i="7"/>
  <c r="H127" i="7"/>
  <c r="F127" i="7"/>
  <c r="K126" i="7"/>
  <c r="J126" i="7"/>
  <c r="I126" i="7"/>
  <c r="H126" i="7"/>
  <c r="F126" i="7"/>
  <c r="K125" i="7"/>
  <c r="J125" i="7"/>
  <c r="I125" i="7"/>
  <c r="H125" i="7"/>
  <c r="F125" i="7"/>
  <c r="K124" i="7"/>
  <c r="J124" i="7"/>
  <c r="I124" i="7"/>
  <c r="H124" i="7"/>
  <c r="F124" i="7"/>
  <c r="K123" i="7"/>
  <c r="J123" i="7"/>
  <c r="I123" i="7"/>
  <c r="H123" i="7"/>
  <c r="F123" i="7"/>
  <c r="K122" i="7"/>
  <c r="J122" i="7"/>
  <c r="I122" i="7"/>
  <c r="H122" i="7"/>
  <c r="F122" i="7"/>
  <c r="K121" i="7"/>
  <c r="J121" i="7"/>
  <c r="I121" i="7"/>
  <c r="H121" i="7"/>
  <c r="F121" i="7"/>
  <c r="K120" i="7"/>
  <c r="J120" i="7"/>
  <c r="I120" i="7"/>
  <c r="H120" i="7"/>
  <c r="F120" i="7"/>
  <c r="K119" i="7"/>
  <c r="J119" i="7"/>
  <c r="I119" i="7"/>
  <c r="H119" i="7"/>
  <c r="F119" i="7"/>
  <c r="K118" i="7"/>
  <c r="J118" i="7"/>
  <c r="I118" i="7"/>
  <c r="H118" i="7"/>
  <c r="F118" i="7"/>
  <c r="K117" i="7"/>
  <c r="J117" i="7"/>
  <c r="I117" i="7"/>
  <c r="H117" i="7"/>
  <c r="F117" i="7"/>
  <c r="K116" i="7"/>
  <c r="J116" i="7"/>
  <c r="P116" i="7" s="1"/>
  <c r="I116" i="7"/>
  <c r="H116" i="7"/>
  <c r="F116" i="7"/>
  <c r="K115" i="7"/>
  <c r="J115" i="7"/>
  <c r="I115" i="7"/>
  <c r="H115" i="7"/>
  <c r="F115" i="7"/>
  <c r="K114" i="7"/>
  <c r="J114" i="7"/>
  <c r="I114" i="7"/>
  <c r="H114" i="7"/>
  <c r="F114" i="7"/>
  <c r="K113" i="7"/>
  <c r="J113" i="7"/>
  <c r="I113" i="7"/>
  <c r="H113" i="7"/>
  <c r="F113" i="7"/>
  <c r="K112" i="7"/>
  <c r="J112" i="7"/>
  <c r="I112" i="7"/>
  <c r="H112" i="7"/>
  <c r="F112" i="7"/>
  <c r="K111" i="7"/>
  <c r="J111" i="7"/>
  <c r="I111" i="7"/>
  <c r="H111" i="7"/>
  <c r="F111" i="7"/>
  <c r="Q110" i="7"/>
  <c r="P110" i="7"/>
  <c r="O110" i="7"/>
  <c r="N110" i="7"/>
  <c r="M110" i="7"/>
  <c r="Q109" i="7"/>
  <c r="P109" i="7"/>
  <c r="O109" i="7"/>
  <c r="N109" i="7"/>
  <c r="M109" i="7"/>
  <c r="Q108" i="7"/>
  <c r="P108" i="7"/>
  <c r="O108" i="7"/>
  <c r="N108" i="7"/>
  <c r="M108" i="7"/>
  <c r="Q107" i="7"/>
  <c r="P107" i="7"/>
  <c r="O107" i="7"/>
  <c r="N107" i="7"/>
  <c r="M107" i="7"/>
  <c r="Q106" i="7"/>
  <c r="P106" i="7"/>
  <c r="O106" i="7"/>
  <c r="N106" i="7"/>
  <c r="M106" i="7"/>
  <c r="Q105" i="7"/>
  <c r="O105" i="7"/>
  <c r="N105" i="7"/>
  <c r="M105" i="7"/>
  <c r="D93" i="7"/>
  <c r="D94" i="7" s="1"/>
  <c r="D95" i="7" s="1"/>
  <c r="T91" i="7"/>
  <c r="U91" i="7" s="1"/>
  <c r="V91" i="7" s="1"/>
  <c r="W91" i="7" s="1"/>
  <c r="K21" i="7" s="1"/>
  <c r="J21" i="7" s="1"/>
  <c r="T90" i="7"/>
  <c r="U90" i="7" s="1"/>
  <c r="V90" i="7" s="1"/>
  <c r="W90" i="7" s="1"/>
  <c r="K20" i="7" s="1"/>
  <c r="J20" i="7" s="1"/>
  <c r="T89" i="7"/>
  <c r="U89" i="7" s="1"/>
  <c r="V89" i="7" s="1"/>
  <c r="W89" i="7" s="1"/>
  <c r="K19" i="7" s="1"/>
  <c r="J19" i="7" s="1"/>
  <c r="T88" i="7"/>
  <c r="U88" i="7" s="1"/>
  <c r="V88" i="7" s="1"/>
  <c r="W88" i="7" s="1"/>
  <c r="K18" i="7" s="1"/>
  <c r="J18" i="7" s="1"/>
  <c r="T87" i="7"/>
  <c r="U87" i="7" s="1"/>
  <c r="V87" i="7" s="1"/>
  <c r="W87" i="7" s="1"/>
  <c r="K17" i="7" s="1"/>
  <c r="J17" i="7" s="1"/>
  <c r="T86" i="7"/>
  <c r="U86" i="7" s="1"/>
  <c r="V86" i="7" s="1"/>
  <c r="W86" i="7" s="1"/>
  <c r="K16" i="7" s="1"/>
  <c r="J16" i="7" s="1"/>
  <c r="T85" i="7"/>
  <c r="U85" i="7" s="1"/>
  <c r="V85" i="7" s="1"/>
  <c r="W85" i="7" s="1"/>
  <c r="K15" i="7" s="1"/>
  <c r="J15" i="7" s="1"/>
  <c r="T84" i="7"/>
  <c r="U84" i="7" s="1"/>
  <c r="V84" i="7" s="1"/>
  <c r="T83" i="7"/>
  <c r="U83" i="7" s="1"/>
  <c r="V83" i="7" s="1"/>
  <c r="Y82" i="7"/>
  <c r="T82" i="7"/>
  <c r="U82" i="7" s="1"/>
  <c r="V82" i="7" s="1"/>
  <c r="T81" i="7"/>
  <c r="U81" i="7" s="1"/>
  <c r="V81" i="7" s="1"/>
  <c r="T80" i="7"/>
  <c r="U80" i="7" s="1"/>
  <c r="V80" i="7" s="1"/>
  <c r="T79" i="7"/>
  <c r="U79" i="7" s="1"/>
  <c r="V79" i="7" s="1"/>
  <c r="T78" i="7"/>
  <c r="U78" i="7" s="1"/>
  <c r="V78" i="7" s="1"/>
  <c r="T77" i="7"/>
  <c r="U77" i="7" s="1"/>
  <c r="V77" i="7" s="1"/>
  <c r="U76" i="7"/>
  <c r="V76" i="7" s="1"/>
  <c r="F64" i="7"/>
  <c r="J36" i="7"/>
  <c r="J6" i="7"/>
  <c r="P119" i="7" l="1"/>
  <c r="O118" i="7"/>
  <c r="M112" i="7"/>
  <c r="N114" i="7"/>
  <c r="M126" i="7"/>
  <c r="F6" i="7"/>
  <c r="N112" i="7"/>
  <c r="Q116" i="7"/>
  <c r="Q118" i="7"/>
  <c r="Q119" i="7"/>
  <c r="Q123" i="7"/>
  <c r="P124" i="7"/>
  <c r="N126" i="7"/>
  <c r="T92" i="7"/>
  <c r="U92" i="7" s="1"/>
  <c r="V92" i="7" s="1"/>
  <c r="W92" i="7" s="1"/>
  <c r="K22" i="7" s="1"/>
  <c r="J22" i="7" s="1"/>
  <c r="P115" i="7"/>
  <c r="M117" i="7"/>
  <c r="N120" i="7"/>
  <c r="P125" i="7"/>
  <c r="Q115" i="7"/>
  <c r="M122" i="7"/>
  <c r="F17" i="7"/>
  <c r="O111" i="7"/>
  <c r="O116" i="7"/>
  <c r="Q113" i="7"/>
  <c r="N119" i="7"/>
  <c r="Q120" i="7"/>
  <c r="N127" i="7"/>
  <c r="Q128" i="7"/>
  <c r="M119" i="7"/>
  <c r="F36" i="7"/>
  <c r="F16" i="7"/>
  <c r="F20" i="7"/>
  <c r="P111" i="7"/>
  <c r="O114" i="7"/>
  <c r="O120" i="7"/>
  <c r="Q121" i="7"/>
  <c r="N123" i="7"/>
  <c r="Q124" i="7"/>
  <c r="O127" i="7"/>
  <c r="Q111" i="7"/>
  <c r="P114" i="7"/>
  <c r="F15" i="7" s="1"/>
  <c r="P118" i="7"/>
  <c r="F19" i="7" s="1"/>
  <c r="P120" i="7"/>
  <c r="F21" i="7" s="1"/>
  <c r="O126" i="7"/>
  <c r="P127" i="7"/>
  <c r="N113" i="7"/>
  <c r="Q114" i="7"/>
  <c r="N117" i="7"/>
  <c r="N125" i="7"/>
  <c r="P126" i="7"/>
  <c r="Q127" i="7"/>
  <c r="X83" i="7"/>
  <c r="K43" i="7" s="1"/>
  <c r="J43" i="7" s="1"/>
  <c r="O113" i="7"/>
  <c r="M115" i="7"/>
  <c r="N116" i="7"/>
  <c r="O117" i="7"/>
  <c r="N118" i="7"/>
  <c r="O119" i="7"/>
  <c r="O125" i="7"/>
  <c r="Q126" i="7"/>
  <c r="M128" i="7"/>
  <c r="O112" i="7"/>
  <c r="P113" i="7"/>
  <c r="N115" i="7"/>
  <c r="P117" i="7"/>
  <c r="F18" i="7" s="1"/>
  <c r="P121" i="7"/>
  <c r="P122" i="7"/>
  <c r="N124" i="7"/>
  <c r="N128" i="7"/>
  <c r="P112" i="7"/>
  <c r="O115" i="7"/>
  <c r="Q117" i="7"/>
  <c r="N121" i="7"/>
  <c r="Q122" i="7"/>
  <c r="Q125" i="7"/>
  <c r="O128" i="7"/>
  <c r="T93" i="7"/>
  <c r="U93" i="7" s="1"/>
  <c r="V93" i="7" s="1"/>
  <c r="W93" i="7" s="1"/>
  <c r="K23" i="7" s="1"/>
  <c r="J23" i="7" s="1"/>
  <c r="N111" i="7"/>
  <c r="Q112" i="7"/>
  <c r="M114" i="7"/>
  <c r="M118" i="7"/>
  <c r="M120" i="7"/>
  <c r="O124" i="7"/>
  <c r="M127" i="7"/>
  <c r="P128" i="7"/>
  <c r="X76" i="7"/>
  <c r="W76" i="7"/>
  <c r="X78" i="7"/>
  <c r="K38" i="7" s="1"/>
  <c r="J38" i="7" s="1"/>
  <c r="W78" i="7"/>
  <c r="K8" i="7" s="1"/>
  <c r="J8" i="7" s="1"/>
  <c r="X79" i="7"/>
  <c r="K39" i="7" s="1"/>
  <c r="J39" i="7" s="1"/>
  <c r="W79" i="7"/>
  <c r="K9" i="7" s="1"/>
  <c r="J9" i="7" s="1"/>
  <c r="D96" i="7"/>
  <c r="T94" i="7"/>
  <c r="U94" i="7" s="1"/>
  <c r="V94" i="7" s="1"/>
  <c r="W94" i="7" s="1"/>
  <c r="K24" i="7" s="1"/>
  <c r="J24" i="7" s="1"/>
  <c r="X80" i="7"/>
  <c r="K40" i="7" s="1"/>
  <c r="J40" i="7" s="1"/>
  <c r="W80" i="7"/>
  <c r="K10" i="7" s="1"/>
  <c r="J10" i="7" s="1"/>
  <c r="X81" i="7"/>
  <c r="K41" i="7" s="1"/>
  <c r="J41" i="7" s="1"/>
  <c r="W81" i="7"/>
  <c r="K11" i="7" s="1"/>
  <c r="J11" i="7" s="1"/>
  <c r="X82" i="7"/>
  <c r="K42" i="7" s="1"/>
  <c r="J42" i="7" s="1"/>
  <c r="W82" i="7"/>
  <c r="K12" i="7" s="1"/>
  <c r="J12" i="7" s="1"/>
  <c r="W83" i="7"/>
  <c r="K13" i="7" s="1"/>
  <c r="J13" i="7" s="1"/>
  <c r="X84" i="7"/>
  <c r="W84" i="7"/>
  <c r="K14" i="7" s="1"/>
  <c r="J14" i="7" s="1"/>
  <c r="W77" i="7"/>
  <c r="K7" i="7" s="1"/>
  <c r="J7" i="7" s="1"/>
  <c r="X77" i="7"/>
  <c r="K37" i="7" s="1"/>
  <c r="J37" i="7" s="1"/>
  <c r="M123" i="7"/>
  <c r="O123" i="7"/>
  <c r="P123" i="7"/>
  <c r="M121" i="7"/>
  <c r="O121" i="7"/>
  <c r="M124" i="7"/>
  <c r="M113" i="7"/>
  <c r="M116" i="7"/>
  <c r="N122" i="7"/>
  <c r="M111" i="7"/>
  <c r="O122" i="7"/>
  <c r="M125" i="7"/>
  <c r="G7" i="2"/>
  <c r="G8" i="2"/>
  <c r="F22" i="7" l="1"/>
  <c r="F40" i="7"/>
  <c r="F14" i="7"/>
  <c r="F24" i="7"/>
  <c r="F23" i="7"/>
  <c r="F9" i="7"/>
  <c r="F39" i="7"/>
  <c r="F8" i="7"/>
  <c r="F13" i="7"/>
  <c r="F37" i="7"/>
  <c r="F41" i="7"/>
  <c r="F38" i="7"/>
  <c r="F11" i="7"/>
  <c r="F7" i="7"/>
  <c r="F10" i="7"/>
  <c r="F43" i="7"/>
  <c r="F12" i="7"/>
  <c r="F42" i="7"/>
  <c r="D97" i="7"/>
  <c r="T95" i="7"/>
  <c r="U95" i="7" s="1"/>
  <c r="V95" i="7" s="1"/>
  <c r="W95" i="7" s="1"/>
  <c r="K25" i="7" s="1"/>
  <c r="J25" i="7" s="1"/>
  <c r="X92" i="7"/>
  <c r="K52" i="7" s="1"/>
  <c r="J52" i="7" s="1"/>
  <c r="X96" i="7"/>
  <c r="K56" i="7" s="1"/>
  <c r="J56" i="7" s="1"/>
  <c r="X91" i="7"/>
  <c r="K51" i="7" s="1"/>
  <c r="J51" i="7" s="1"/>
  <c r="X85" i="7"/>
  <c r="K45" i="7" s="1"/>
  <c r="J45" i="7" s="1"/>
  <c r="X95" i="7"/>
  <c r="K55" i="7" s="1"/>
  <c r="J55" i="7" s="1"/>
  <c r="X90" i="7"/>
  <c r="K50" i="7" s="1"/>
  <c r="J50" i="7" s="1"/>
  <c r="X99" i="7"/>
  <c r="K59" i="7" s="1"/>
  <c r="J59" i="7" s="1"/>
  <c r="X89" i="7"/>
  <c r="K49" i="7" s="1"/>
  <c r="J49" i="7" s="1"/>
  <c r="X94" i="7"/>
  <c r="K54" i="7" s="1"/>
  <c r="J54" i="7" s="1"/>
  <c r="X93" i="7"/>
  <c r="K53" i="7" s="1"/>
  <c r="J53" i="7" s="1"/>
  <c r="X98" i="7"/>
  <c r="K58" i="7" s="1"/>
  <c r="J58" i="7" s="1"/>
  <c r="X88" i="7"/>
  <c r="K48" i="7" s="1"/>
  <c r="J48" i="7" s="1"/>
  <c r="X87" i="7"/>
  <c r="K47" i="7" s="1"/>
  <c r="J47" i="7" s="1"/>
  <c r="X97" i="7"/>
  <c r="K57" i="7" s="1"/>
  <c r="J57" i="7" s="1"/>
  <c r="X86" i="7"/>
  <c r="K46" i="7" s="1"/>
  <c r="J46" i="7" s="1"/>
  <c r="K44" i="7"/>
  <c r="J44" i="7" s="1"/>
  <c r="F54" i="7" l="1"/>
  <c r="F52" i="7"/>
  <c r="F46" i="7"/>
  <c r="F44" i="7"/>
  <c r="F49" i="7"/>
  <c r="F25" i="7"/>
  <c r="F57" i="7"/>
  <c r="F50" i="7"/>
  <c r="F55" i="7"/>
  <c r="F45" i="7"/>
  <c r="F59" i="7"/>
  <c r="F48" i="7"/>
  <c r="F51" i="7"/>
  <c r="F47" i="7"/>
  <c r="F58" i="7"/>
  <c r="F53" i="7"/>
  <c r="F56" i="7"/>
  <c r="T96" i="7"/>
  <c r="U96" i="7" s="1"/>
  <c r="V96" i="7" s="1"/>
  <c r="W96" i="7" s="1"/>
  <c r="K26" i="7" s="1"/>
  <c r="J26" i="7" s="1"/>
  <c r="D98" i="7"/>
  <c r="F26" i="7" l="1"/>
  <c r="D99" i="7"/>
  <c r="T97" i="7"/>
  <c r="U97" i="7" s="1"/>
  <c r="V97" i="7" s="1"/>
  <c r="W97" i="7" s="1"/>
  <c r="K27" i="7" s="1"/>
  <c r="J27" i="7" s="1"/>
  <c r="F27" i="7" l="1"/>
  <c r="D100" i="7"/>
  <c r="T99" i="7" s="1"/>
  <c r="U99" i="7" s="1"/>
  <c r="V99" i="7" s="1"/>
  <c r="W99" i="7" s="1"/>
  <c r="K29" i="7" s="1"/>
  <c r="J29" i="7" s="1"/>
  <c r="T98" i="7"/>
  <c r="U98" i="7" s="1"/>
  <c r="V98" i="7" s="1"/>
  <c r="W98" i="7" s="1"/>
  <c r="K28" i="7" s="1"/>
  <c r="J28" i="7" s="1"/>
  <c r="F29" i="7" l="1"/>
  <c r="F2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EDB381D9-5184-47E4-AF5B-3571AB797428}">
      <text>
        <r>
          <rPr>
            <b/>
            <sz val="8"/>
            <color indexed="81"/>
            <rFont val="Tahoma"/>
            <family val="2"/>
          </rPr>
          <t>Insert Table</t>
        </r>
      </text>
    </comment>
    <comment ref="M3" authorId="0" shapeId="0" xr:uid="{1AF63C0F-2709-42BD-8940-8086F9B5FE08}">
      <text>
        <r>
          <rPr>
            <b/>
            <sz val="8"/>
            <color indexed="81"/>
            <rFont val="Tahoma"/>
            <family val="2"/>
          </rPr>
          <t>Insert Table</t>
        </r>
      </text>
    </comment>
    <comment ref="X3" authorId="0" shapeId="0" xr:uid="{E3CCA718-F416-4282-9C5C-799CEA85EE2E}">
      <text>
        <r>
          <rPr>
            <b/>
            <sz val="8"/>
            <color indexed="81"/>
            <rFont val="Tahoma"/>
            <family val="2"/>
          </rPr>
          <t>Insert Table</t>
        </r>
      </text>
    </comment>
    <comment ref="AI3" authorId="0" shapeId="0" xr:uid="{ACBC1808-21AE-489E-820B-DA53B78BC8CA}">
      <text>
        <r>
          <rPr>
            <b/>
            <sz val="8"/>
            <color indexed="81"/>
            <rFont val="Tahoma"/>
            <family val="2"/>
          </rPr>
          <t>Insert Table</t>
        </r>
      </text>
    </comment>
    <comment ref="AT3" authorId="0" shapeId="0" xr:uid="{A5DA2D30-8F60-4C85-8054-32DB759BC592}">
      <text>
        <r>
          <rPr>
            <b/>
            <sz val="8"/>
            <color indexed="81"/>
            <rFont val="Tahoma"/>
            <family val="2"/>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E0100C84-3619-4207-BED4-0A597CBCACF1}">
      <text>
        <r>
          <rPr>
            <b/>
            <sz val="8"/>
            <color indexed="81"/>
            <rFont val="Tahoma"/>
            <family val="2"/>
          </rPr>
          <t>Insert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Q8" authorId="0" shapeId="0" xr:uid="{FE47C0A5-98DD-47BD-94A9-E98BB0B8E67D}">
      <text>
        <r>
          <rPr>
            <sz val="8"/>
            <color indexed="81"/>
            <rFont val="Tahoma"/>
            <family val="2"/>
          </rPr>
          <t>Define the qualifiers based upon commodity set + name + descriptions, according to both include and exclude specifications.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%displayname%</author>
  </authors>
  <commentList>
    <comment ref="G3" authorId="0" shapeId="0" xr:uid="{1F008F16-FAE2-4516-9B37-97C8044DD927}">
      <text>
        <r>
          <rPr>
            <sz val="8"/>
            <color indexed="81"/>
            <rFont val="Tahoma"/>
            <family val="2"/>
          </rPr>
          <t>Define the qualifiers based upon commodity set + name + descriptions, according to both include and exclude specifications.</t>
        </r>
      </text>
    </comment>
    <comment ref="G33" authorId="0" shapeId="0" xr:uid="{E6FE318D-6C48-4C0C-9864-809F44BE0517}">
      <text>
        <r>
          <rPr>
            <sz val="8"/>
            <color indexed="81"/>
            <rFont val="Tahoma"/>
            <family val="2"/>
          </rPr>
          <t>Define the qualifiers based upon commodity set + name + descriptions, according to both include and exclude specifications.</t>
        </r>
      </text>
    </comment>
    <comment ref="S74" authorId="1" shapeId="0" xr:uid="{5336322A-30E6-4572-B549-3535BC193107}">
      <text>
        <r>
          <rPr>
            <b/>
            <sz val="9"/>
            <color indexed="81"/>
            <rFont val="Tahoma"/>
            <family val="2"/>
          </rPr>
          <t>Alessandro:</t>
        </r>
        <r>
          <rPr>
            <sz val="9"/>
            <color indexed="81"/>
            <rFont val="Tahoma"/>
            <family val="2"/>
          </rPr>
          <t xml:space="preserve">
Values of the projection comes from an anticipation of Steffen</t>
        </r>
      </text>
    </comment>
    <comment ref="U75" authorId="1" shapeId="0" xr:uid="{E3930F27-5527-4686-A144-A4AFDE7A923E}">
      <text>
        <r>
          <rPr>
            <b/>
            <sz val="9"/>
            <color indexed="81"/>
            <rFont val="Tahoma"/>
            <family val="2"/>
          </rPr>
          <t>Alessandro:</t>
        </r>
        <r>
          <rPr>
            <sz val="9"/>
            <color indexed="81"/>
            <rFont val="Tahoma"/>
            <family val="2"/>
          </rPr>
          <t xml:space="preserve">
Estimated power of IT components (servers, disks, ports) and power supply systems (UPSs, PDUs). 
This number includes everything that is not the cooling system
</t>
        </r>
      </text>
    </comment>
    <comment ref="V75" authorId="1" shapeId="0" xr:uid="{EBB18BF5-37C9-43FA-AF32-3C792C127858}">
      <text>
        <r>
          <rPr>
            <b/>
            <sz val="9"/>
            <color indexed="81"/>
            <rFont val="Tahoma"/>
            <family val="2"/>
          </rPr>
          <t>Alessandro:</t>
        </r>
        <r>
          <rPr>
            <sz val="9"/>
            <color indexed="81"/>
            <rFont val="Tahoma"/>
            <family val="2"/>
          </rPr>
          <t xml:space="preserve">
Energy projection comes from hypothesis that data centers work always at maximum power</t>
        </r>
      </text>
    </comment>
    <comment ref="Y78" authorId="1" shapeId="0" xr:uid="{FFA455E2-5E6A-424A-BF49-1526E9AC62B7}">
      <text>
        <r>
          <rPr>
            <b/>
            <sz val="9"/>
            <color indexed="81"/>
            <rFont val="Tahoma"/>
            <family val="2"/>
          </rPr>
          <t>Alessandro:</t>
        </r>
        <r>
          <rPr>
            <sz val="9"/>
            <color indexed="81"/>
            <rFont val="Tahoma"/>
            <family val="2"/>
          </rPr>
          <t xml:space="preserve">
Assumption based on EIA of Viborg data center (made by COWI) and confirmed by Google and Facebook environmental report</t>
        </r>
      </text>
    </comment>
    <comment ref="Y81" authorId="1" shapeId="0" xr:uid="{E3ED9936-9C59-45D5-8495-986F26776000}">
      <text>
        <r>
          <rPr>
            <b/>
            <sz val="9"/>
            <color indexed="81"/>
            <rFont val="Tahoma"/>
            <family val="2"/>
          </rPr>
          <t>Alessandro:</t>
        </r>
        <r>
          <rPr>
            <sz val="9"/>
            <color indexed="81"/>
            <rFont val="Tahoma"/>
            <family val="2"/>
          </rPr>
          <t xml:space="preserve">
The only Large Data Center to be Decentral is Viborg, whose IT installed power is 160 MW when fully operative in 2025 (according to the EIA).
Assumption that the data centers coming after 2025 will be in central location (Fredericia, Aabenraa...)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H7" authorId="0" shapeId="0" xr:uid="{8E70B7E1-4EC5-446C-8A9F-3571E54E9BE7}">
      <text>
        <r>
          <rPr>
            <b/>
            <sz val="9"/>
            <color indexed="81"/>
            <rFont val="Tahoma"/>
            <family val="2"/>
          </rPr>
          <t>Olexandr Balyk:</t>
        </r>
        <r>
          <rPr>
            <sz val="9"/>
            <color indexed="81"/>
            <rFont val="Tahoma"/>
            <family val="2"/>
          </rPr>
          <t xml:space="preserve">
Inter-/extrapolation rule</t>
        </r>
      </text>
    </comment>
    <comment ref="R7" authorId="0" shapeId="0" xr:uid="{6BE3BCD2-3F03-4516-BDB8-46D571CA5951}">
      <text>
        <r>
          <rPr>
            <b/>
            <sz val="9"/>
            <color indexed="81"/>
            <rFont val="Tahoma"/>
            <family val="2"/>
          </rPr>
          <t>Olexandr Balyk:</t>
        </r>
        <r>
          <rPr>
            <sz val="9"/>
            <color indexed="81"/>
            <rFont val="Tahoma"/>
            <family val="2"/>
          </rPr>
          <t xml:space="preserve">
Inter-/extrapolation rule</t>
        </r>
      </text>
    </comment>
    <comment ref="AD7" authorId="0" shapeId="0" xr:uid="{3C38CD8E-E8BF-4722-938D-BAC10A8B9C94}">
      <text>
        <r>
          <rPr>
            <b/>
            <sz val="9"/>
            <color indexed="81"/>
            <rFont val="Tahoma"/>
            <family val="2"/>
          </rPr>
          <t>Olexandr Balyk:</t>
        </r>
        <r>
          <rPr>
            <sz val="9"/>
            <color indexed="81"/>
            <rFont val="Tahoma"/>
            <family val="2"/>
          </rPr>
          <t xml:space="preserve">
Inter-/extrapolation rule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Raffaele Salvucci</author>
  </authors>
  <commentList>
    <comment ref="B3" authorId="0" shapeId="0" xr:uid="{1EF3848F-D48E-4A36-A4F1-69B76FE7DBB1}">
      <text>
        <r>
          <rPr>
            <b/>
            <sz val="8"/>
            <color indexed="81"/>
            <rFont val="Tahoma"/>
            <family val="2"/>
          </rPr>
          <t>Insert Table</t>
        </r>
      </text>
    </comment>
    <comment ref="J3" authorId="1" shapeId="0" xr:uid="{D0D9432A-85F6-451B-B9D9-6CFAF657E63E}">
      <text>
        <r>
          <rPr>
            <sz val="8"/>
            <color indexed="81"/>
            <rFont val="Tahoma"/>
            <family val="2"/>
          </rPr>
          <t>Define the qualifiers based upon technology set + topology + name + descriptions, according to both include and exclude specifications.</t>
        </r>
      </text>
    </comment>
    <comment ref="N3" authorId="1" shapeId="0" xr:uid="{358B2C36-CC51-471C-BFE2-EA61297BC1A2}">
      <text>
        <r>
          <rPr>
            <sz val="8"/>
            <color indexed="81"/>
            <rFont val="Tahoma"/>
            <family val="2"/>
          </rPr>
          <t>Define the qualifiers based upon commodity set + name + descriptions, according to both include and exclude specifications.</t>
        </r>
      </text>
    </comment>
    <comment ref="L5" authorId="2" shapeId="0" xr:uid="{E35A0A5F-9961-4EFA-9443-871DB7519AC5}">
      <text>
        <r>
          <rPr>
            <b/>
            <sz val="9"/>
            <color indexed="81"/>
            <rFont val="Tahoma"/>
            <family val="2"/>
          </rPr>
          <t>Raffaele Salvucci:</t>
        </r>
        <r>
          <rPr>
            <sz val="9"/>
            <color indexed="81"/>
            <rFont val="Tahoma"/>
            <family val="2"/>
          </rPr>
          <t xml:space="preserve">
from NETP 2016 report pp. 166</t>
        </r>
      </text>
    </comment>
    <comment ref="M5" authorId="2" shapeId="0" xr:uid="{E2235A25-4A5D-439A-9CA1-15CA1D46D7DF}">
      <text>
        <r>
          <rPr>
            <b/>
            <sz val="9"/>
            <color indexed="81"/>
            <rFont val="Tahoma"/>
            <family val="2"/>
          </rPr>
          <t>Raffaele Salvucci:</t>
        </r>
        <r>
          <rPr>
            <sz val="9"/>
            <color indexed="81"/>
            <rFont val="Tahoma"/>
            <family val="2"/>
          </rPr>
          <t xml:space="preserve">
from NETP 2016 report pp. 166</t>
        </r>
      </text>
    </comment>
  </commentList>
</comments>
</file>

<file path=xl/sharedStrings.xml><?xml version="1.0" encoding="utf-8"?>
<sst xmlns="http://schemas.openxmlformats.org/spreadsheetml/2006/main" count="5782" uniqueCount="381">
  <si>
    <t>~TFM_INS</t>
  </si>
  <si>
    <t>TimeSlice</t>
  </si>
  <si>
    <t>LimType</t>
  </si>
  <si>
    <t>Attribute</t>
  </si>
  <si>
    <t>Year</t>
  </si>
  <si>
    <t>DKE</t>
  </si>
  <si>
    <t>DKW</t>
  </si>
  <si>
    <t>\I: Unit</t>
  </si>
  <si>
    <t>Pset_PN</t>
  </si>
  <si>
    <t>UP</t>
  </si>
  <si>
    <t>CAP_BND</t>
  </si>
  <si>
    <t>n/a</t>
  </si>
  <si>
    <t>IMPELC*,EXPELC*</t>
  </si>
  <si>
    <t>INVCOST</t>
  </si>
  <si>
    <t>Meuros 2014 / Pja</t>
  </si>
  <si>
    <t>~TFM_DINS</t>
  </si>
  <si>
    <t>*</t>
  </si>
  <si>
    <t>FX</t>
  </si>
  <si>
    <t>PJ</t>
  </si>
  <si>
    <t>IMPELC-DKDE</t>
  </si>
  <si>
    <t>EXPELC-DKDE</t>
  </si>
  <si>
    <t>IMPELC-DKNL</t>
  </si>
  <si>
    <t>EXPELC-DKNL</t>
  </si>
  <si>
    <t>IMPELC-DKUK</t>
  </si>
  <si>
    <t>EXPELC-DKUK</t>
  </si>
  <si>
    <t>Denmark</t>
  </si>
  <si>
    <t>NO1</t>
  </si>
  <si>
    <t>NO2</t>
  </si>
  <si>
    <t>Pja</t>
  </si>
  <si>
    <t>IMPELC-NODKW</t>
  </si>
  <si>
    <t>EXPELC-NODKW</t>
  </si>
  <si>
    <t>IMPELC-NOSE</t>
  </si>
  <si>
    <t>EXPELC-NOSE</t>
  </si>
  <si>
    <t>IMPELC-NODE</t>
  </si>
  <si>
    <t>EXPELC-NODE</t>
  </si>
  <si>
    <t>IMPELC-NONL</t>
  </si>
  <si>
    <t>EXPELC-NONL</t>
  </si>
  <si>
    <t>IMPELC-NORU</t>
  </si>
  <si>
    <t>EXPELC-NORU</t>
  </si>
  <si>
    <t>IMPELC-NOUK</t>
  </si>
  <si>
    <t>EXPELC-NOUK</t>
  </si>
  <si>
    <t>IMPELC-NOFI</t>
  </si>
  <si>
    <t>EXPELC-NOFI</t>
  </si>
  <si>
    <t>Norway</t>
  </si>
  <si>
    <t>SE1</t>
  </si>
  <si>
    <t>SE2</t>
  </si>
  <si>
    <t>SE3</t>
  </si>
  <si>
    <t>SE4</t>
  </si>
  <si>
    <t>IMPELC-SEDE</t>
  </si>
  <si>
    <t>EXPELC-SEDE</t>
  </si>
  <si>
    <t>IMPELC-SELT</t>
  </si>
  <si>
    <t>EXPELC-SELT</t>
  </si>
  <si>
    <t>IMPELC-SEPL</t>
  </si>
  <si>
    <t>EXPELC-SEPL</t>
  </si>
  <si>
    <t>Sweden</t>
  </si>
  <si>
    <t>Sheet name</t>
  </si>
  <si>
    <t>Description</t>
  </si>
  <si>
    <t>Export-transmission</t>
  </si>
  <si>
    <t>Inter-transmission</t>
  </si>
  <si>
    <t>Exogen defined transmission capacity for nordic countries</t>
  </si>
  <si>
    <t>Endogen transmission capacities between nordic Regions</t>
  </si>
  <si>
    <t>Cset_Set</t>
  </si>
  <si>
    <t>Cset_CN</t>
  </si>
  <si>
    <t>~TFM_UPD</t>
  </si>
  <si>
    <t>TB_ELCC_NO1_NO2_01</t>
  </si>
  <si>
    <t>TB_ELCC_DKE_DKW_01</t>
  </si>
  <si>
    <t>TB_ELCC_SE1_SE2_01</t>
  </si>
  <si>
    <t>TB_ELCC_SE2_SE3_01</t>
  </si>
  <si>
    <t>TB_ELCC_SE3_SE4_01</t>
  </si>
  <si>
    <t>TB_ELCC_DKE_SE4_01</t>
  </si>
  <si>
    <t>TB_ELCC_DKW_NO1_01</t>
  </si>
  <si>
    <t>TB_ELCC_DKW_SE3_01</t>
  </si>
  <si>
    <t>TB_ELCC_NO1_SE3_01</t>
  </si>
  <si>
    <t>TB_ELCC_NO2_SE1_01</t>
  </si>
  <si>
    <t>TB_ELCC_NO2_SE2_01</t>
  </si>
  <si>
    <t>NO</t>
  </si>
  <si>
    <t>DK</t>
  </si>
  <si>
    <t>SE</t>
  </si>
  <si>
    <t>Nordic</t>
  </si>
  <si>
    <t>Formated from the TIMES-DK model file</t>
  </si>
  <si>
    <t>Calculations made for DK</t>
  </si>
  <si>
    <t>Total demand projections</t>
  </si>
  <si>
    <t>Sources</t>
  </si>
  <si>
    <t>*Unit</t>
  </si>
  <si>
    <t>TWH</t>
  </si>
  <si>
    <t>https://ens.dk/sites/ens.dk/files/Analyser/temaanalyse_om_store_datacentre.pdf</t>
  </si>
  <si>
    <t>COM_PROJ</t>
  </si>
  <si>
    <t>DEM</t>
  </si>
  <si>
    <t>ELDCC</t>
  </si>
  <si>
    <t>https://norden.diva-portal.org/smash/get/diva2:1263485/FULLTEXT02.pdf</t>
  </si>
  <si>
    <t>Overall the demand projections for the nordic countries have been based on hte Danish energy agencies study for danish development of large datacenters.</t>
  </si>
  <si>
    <t>However, due to conflicting sources and historical trends, the future development are split evenly across the nordic countries, rather than favorising the a single country</t>
  </si>
  <si>
    <t>ELDCD</t>
  </si>
  <si>
    <t>VDA_FLOP</t>
  </si>
  <si>
    <t>LDCF*</t>
  </si>
  <si>
    <t>LDCCSELC</t>
  </si>
  <si>
    <t>LDCLTH*</t>
  </si>
  <si>
    <t>DEA's linear projection taken from 2026 (it will be probably present in COWI's report), while for the period 2017-2025 Energinet projection is kept:</t>
  </si>
  <si>
    <t xml:space="preserve">TWH Consumption in DK, based on Cowi study </t>
  </si>
  <si>
    <t>Share according to Cowi study</t>
  </si>
  <si>
    <t>Total estimated power consumption [MWh]</t>
  </si>
  <si>
    <t>Total IT estimated power consumption [MWh]</t>
  </si>
  <si>
    <t>IT Installed power [MW]</t>
  </si>
  <si>
    <t>Annual IT Power consumption - Central [GWh]</t>
  </si>
  <si>
    <t>Annual IT Power consumption - Decentral [GWh]</t>
  </si>
  <si>
    <t>Usage profile assumption coming from "RenewIT" project (deliverable 4.5) [http://www.renewit-project.eu/documents/deliverable/]</t>
  </si>
  <si>
    <t>IR</t>
  </si>
  <si>
    <t>NL/B</t>
  </si>
  <si>
    <t>FI</t>
  </si>
  <si>
    <t>IS</t>
  </si>
  <si>
    <t>Others</t>
  </si>
  <si>
    <t>Average daily load</t>
  </si>
  <si>
    <t>Hour</t>
  </si>
  <si>
    <t>Load</t>
  </si>
  <si>
    <t>Cooling system power (% of IT load)</t>
  </si>
  <si>
    <t>Percentage of Decentral DC until 2025</t>
  </si>
  <si>
    <t>Share of datacenter location, simple split In nordic potentials</t>
  </si>
  <si>
    <t>Share of nordics demands</t>
  </si>
  <si>
    <t>TFTRS</t>
  </si>
  <si>
    <t>TFTRN</t>
  </si>
  <si>
    <t>TFTRI</t>
  </si>
  <si>
    <t>*1.05</t>
  </si>
  <si>
    <t>Cset_SET</t>
  </si>
  <si>
    <t>Drivers</t>
  </si>
  <si>
    <t>Demand</t>
  </si>
  <si>
    <t>Iron and steel</t>
  </si>
  <si>
    <t>Aluminium</t>
  </si>
  <si>
    <t>Mining</t>
  </si>
  <si>
    <t>Wood products</t>
  </si>
  <si>
    <t>Construction</t>
  </si>
  <si>
    <t>Service</t>
  </si>
  <si>
    <t>Machinery</t>
  </si>
  <si>
    <t>Paper &amp; Pulp</t>
  </si>
  <si>
    <t>Other comm</t>
  </si>
  <si>
    <t>Glass&amp;Concrete</t>
  </si>
  <si>
    <t>Chemical</t>
  </si>
  <si>
    <t>Food</t>
  </si>
  <si>
    <t>Agriculture</t>
  </si>
  <si>
    <t>COPY TO SCEN FILE</t>
  </si>
  <si>
    <t>TJ</t>
  </si>
  <si>
    <t>ESTIMATED POTENTIAL FOR ENERGY EFFICIENCY MEASURES</t>
  </si>
  <si>
    <t>II</t>
  </si>
  <si>
    <t>BASE</t>
  </si>
  <si>
    <t>A</t>
  </si>
  <si>
    <t>IW</t>
  </si>
  <si>
    <t>IN</t>
  </si>
  <si>
    <t>IU</t>
  </si>
  <si>
    <t>IM</t>
  </si>
  <si>
    <t>13 Other utilities</t>
  </si>
  <si>
    <t>Other utilities</t>
  </si>
  <si>
    <t>INDL</t>
  </si>
  <si>
    <t>IOU</t>
  </si>
  <si>
    <t>IL</t>
  </si>
  <si>
    <t>12 Construction industries</t>
  </si>
  <si>
    <t>INDN</t>
  </si>
  <si>
    <t>ICO</t>
  </si>
  <si>
    <t>11 Public service industries</t>
  </si>
  <si>
    <t>Public service</t>
  </si>
  <si>
    <t>INDU</t>
  </si>
  <si>
    <t>IPU</t>
  </si>
  <si>
    <t>10 Private service industries (incl support for transportation and postal activities)</t>
  </si>
  <si>
    <t>Private service</t>
  </si>
  <si>
    <t>INDP</t>
  </si>
  <si>
    <t>IPR</t>
  </si>
  <si>
    <t>IP</t>
  </si>
  <si>
    <t>09 Wholesale and retail trade</t>
  </si>
  <si>
    <t>Wholesale and retail</t>
  </si>
  <si>
    <t>INDT</t>
  </si>
  <si>
    <t>ITR</t>
  </si>
  <si>
    <t>IT</t>
  </si>
  <si>
    <t>08 Motor vehicles - purchase and repair</t>
  </si>
  <si>
    <t>Motor vehicles</t>
  </si>
  <si>
    <t>INDV</t>
  </si>
  <si>
    <t>IMV</t>
  </si>
  <si>
    <t>IV</t>
  </si>
  <si>
    <t>06 Metals, machinery and transport equipment industry</t>
  </si>
  <si>
    <t>Metal industry</t>
  </si>
  <si>
    <t>INDM</t>
  </si>
  <si>
    <t>IME</t>
  </si>
  <si>
    <t>05 Concrete and bricks, glass and ceramics</t>
  </si>
  <si>
    <t>Glass &amp; Concrete industry</t>
  </si>
  <si>
    <t>INDG</t>
  </si>
  <si>
    <t>IGL</t>
  </si>
  <si>
    <t>IG</t>
  </si>
  <si>
    <t>04 Chemical industry (excl manufacture of basic metals)</t>
  </si>
  <si>
    <t>Chemical industry</t>
  </si>
  <si>
    <t>INDC</t>
  </si>
  <si>
    <t>ICH</t>
  </si>
  <si>
    <t>IC</t>
  </si>
  <si>
    <t>02 Food, beverages, tobacco industry</t>
  </si>
  <si>
    <t>Food industry</t>
  </si>
  <si>
    <t>INDF</t>
  </si>
  <si>
    <t>IFD</t>
  </si>
  <si>
    <t>IF</t>
  </si>
  <si>
    <t>01 Agriculture, forestry, fishing, gravel &amp; stone</t>
  </si>
  <si>
    <t>INDA</t>
  </si>
  <si>
    <t>IAG</t>
  </si>
  <si>
    <t>IA</t>
  </si>
  <si>
    <t>Text</t>
  </si>
  <si>
    <t>Sector</t>
  </si>
  <si>
    <t>Code</t>
  </si>
  <si>
    <t>Index</t>
  </si>
  <si>
    <t>IO</t>
  </si>
  <si>
    <t>03 Oil refinery &amp; manufacture of basic chemicals</t>
  </si>
  <si>
    <t>Not this =&gt;</t>
  </si>
  <si>
    <t>13 Wood products</t>
  </si>
  <si>
    <t>Wood products industry</t>
  </si>
  <si>
    <t>INDW</t>
  </si>
  <si>
    <t>IWP</t>
  </si>
  <si>
    <t>IX</t>
  </si>
  <si>
    <t>09 Steel and metals</t>
  </si>
  <si>
    <t>Steel and metals</t>
  </si>
  <si>
    <t>INDS</t>
  </si>
  <si>
    <t>ISM</t>
  </si>
  <si>
    <t>08 Pulp and paper</t>
  </si>
  <si>
    <t>Pulp and paper industry</t>
  </si>
  <si>
    <t>INDR</t>
  </si>
  <si>
    <t>07 Other commodity production</t>
  </si>
  <si>
    <t>INDO</t>
  </si>
  <si>
    <t>IOT</t>
  </si>
  <si>
    <t>BLÅ KOLUMN FRÅN VT_FIL</t>
  </si>
  <si>
    <t>TIMES code</t>
  </si>
  <si>
    <t>Sector/Years</t>
  </si>
  <si>
    <t>Demand Drivers Growth in Fraction</t>
  </si>
  <si>
    <t>Scenario Name</t>
  </si>
  <si>
    <t>Operation_Sum_Avg_Count</t>
  </si>
  <si>
    <t>Glass and concrete</t>
  </si>
  <si>
    <t>Low</t>
  </si>
  <si>
    <t>High</t>
  </si>
  <si>
    <t>ORIGINAL FROM VT_DK:</t>
  </si>
  <si>
    <t xml:space="preserve">Aluminium </t>
  </si>
  <si>
    <t>Pulp and paper</t>
  </si>
  <si>
    <t>IGDFL</t>
  </si>
  <si>
    <t>IGDTF</t>
  </si>
  <si>
    <t>IGDEM</t>
  </si>
  <si>
    <t>IGDLA</t>
  </si>
  <si>
    <t>IGDRH</t>
  </si>
  <si>
    <t>IGDHT</t>
  </si>
  <si>
    <t>IGDMT</t>
  </si>
  <si>
    <t>ILDFL</t>
  </si>
  <si>
    <t>ILDTF</t>
  </si>
  <si>
    <t>ILDEM</t>
  </si>
  <si>
    <t>ILDLA</t>
  </si>
  <si>
    <t>ILDRH</t>
  </si>
  <si>
    <t>ILDHT</t>
  </si>
  <si>
    <t>ILDMT</t>
  </si>
  <si>
    <t>Other Utilities</t>
  </si>
  <si>
    <t>INDFL</t>
  </si>
  <si>
    <t>INDTF</t>
  </si>
  <si>
    <t>INDEM</t>
  </si>
  <si>
    <t>INDLA</t>
  </si>
  <si>
    <t>INDRH</t>
  </si>
  <si>
    <t>INDHT</t>
  </si>
  <si>
    <t>INDMT</t>
  </si>
  <si>
    <t>IUDFL</t>
  </si>
  <si>
    <t>IUDTF</t>
  </si>
  <si>
    <t>IUDEM</t>
  </si>
  <si>
    <t>IUDLA</t>
  </si>
  <si>
    <t>IUDRH</t>
  </si>
  <si>
    <t>IUDHT</t>
  </si>
  <si>
    <t>IUDMT</t>
  </si>
  <si>
    <t>PublicService</t>
  </si>
  <si>
    <t>IPDFL</t>
  </si>
  <si>
    <t>IPDTF</t>
  </si>
  <si>
    <t>IPDEM</t>
  </si>
  <si>
    <t>IPDLA</t>
  </si>
  <si>
    <t>IPDRH</t>
  </si>
  <si>
    <t>IPDHT</t>
  </si>
  <si>
    <t>IPDMT</t>
  </si>
  <si>
    <t>PrivateService</t>
  </si>
  <si>
    <t>ITDFL</t>
  </si>
  <si>
    <t>ITDTF</t>
  </si>
  <si>
    <t>ITDEM</t>
  </si>
  <si>
    <t>ITDLA</t>
  </si>
  <si>
    <t>ITDRH</t>
  </si>
  <si>
    <t>ITDHT</t>
  </si>
  <si>
    <t>ITDMT</t>
  </si>
  <si>
    <t>Sales</t>
  </si>
  <si>
    <t>IVDFL</t>
  </si>
  <si>
    <t>IVDTF</t>
  </si>
  <si>
    <t>IVDEM</t>
  </si>
  <si>
    <t>IVDLA</t>
  </si>
  <si>
    <t>IVDRH</t>
  </si>
  <si>
    <t>IVDHT</t>
  </si>
  <si>
    <t>IVDMT</t>
  </si>
  <si>
    <t>IODFL</t>
  </si>
  <si>
    <t>IODTF</t>
  </si>
  <si>
    <t>IODEM</t>
  </si>
  <si>
    <t>IODLA</t>
  </si>
  <si>
    <t>IODRH</t>
  </si>
  <si>
    <t>IODHT</t>
  </si>
  <si>
    <t>IODMT</t>
  </si>
  <si>
    <t>Other</t>
  </si>
  <si>
    <t>IMDFL</t>
  </si>
  <si>
    <t>IMDTF</t>
  </si>
  <si>
    <t>IMDEM</t>
  </si>
  <si>
    <t>IMDLA</t>
  </si>
  <si>
    <t>IMDRH</t>
  </si>
  <si>
    <t>IMDHT</t>
  </si>
  <si>
    <t>IMDMT</t>
  </si>
  <si>
    <t>Metal</t>
  </si>
  <si>
    <t>ICDFL</t>
  </si>
  <si>
    <t>ICDTF</t>
  </si>
  <si>
    <t>ICDEM</t>
  </si>
  <si>
    <t>ICDLA</t>
  </si>
  <si>
    <t>ICDRH</t>
  </si>
  <si>
    <t>ICDHT</t>
  </si>
  <si>
    <t>ICDMT</t>
  </si>
  <si>
    <t>IFDFL</t>
  </si>
  <si>
    <t>IFDTF</t>
  </si>
  <si>
    <t>IFDEM</t>
  </si>
  <si>
    <t>IFDLA</t>
  </si>
  <si>
    <t>IFDRH</t>
  </si>
  <si>
    <t>IFDHT</t>
  </si>
  <si>
    <t>IFDMT</t>
  </si>
  <si>
    <t>IADFL</t>
  </si>
  <si>
    <t>IADTF</t>
  </si>
  <si>
    <t>IADEM</t>
  </si>
  <si>
    <t>IADLA</t>
  </si>
  <si>
    <t>IADRH</t>
  </si>
  <si>
    <t>IADHT</t>
  </si>
  <si>
    <t>IADMT</t>
  </si>
  <si>
    <t>Min</t>
  </si>
  <si>
    <t>Max</t>
  </si>
  <si>
    <t>Demand Drivers Growth in Fraction 2010 start year</t>
  </si>
  <si>
    <t>IND_SE</t>
  </si>
  <si>
    <t>Heavy Industrial Demand projection Sweden</t>
  </si>
  <si>
    <t>IND_NO</t>
  </si>
  <si>
    <t>Heavy Industrial Demand projection Norway</t>
  </si>
  <si>
    <t>IND_DK</t>
  </si>
  <si>
    <t>Heavy Industrial Demand projection Denmark</t>
  </si>
  <si>
    <t>TRA</t>
  </si>
  <si>
    <t>Freight Transport Demand projections</t>
  </si>
  <si>
    <t>Datacentres</t>
  </si>
  <si>
    <t>Data centre Demand projection</t>
  </si>
  <si>
    <t>Effect</t>
  </si>
  <si>
    <t>According to Balmorel runs</t>
  </si>
  <si>
    <t>5% increase in 2050, linear from 2030</t>
  </si>
  <si>
    <t>10% increase in 2050, linear from 2030</t>
  </si>
  <si>
    <t xml:space="preserve">100% increase in demand projections </t>
  </si>
  <si>
    <t>Hydrogen exports</t>
  </si>
  <si>
    <t>Column Labels</t>
  </si>
  <si>
    <t>Row Labels</t>
  </si>
  <si>
    <t>2030</t>
  </si>
  <si>
    <t>2040</t>
  </si>
  <si>
    <t>2050</t>
  </si>
  <si>
    <t>H2</t>
  </si>
  <si>
    <t>PSET_PN</t>
  </si>
  <si>
    <t>EXPH2</t>
  </si>
  <si>
    <t>ACT_BND</t>
  </si>
  <si>
    <t>LO</t>
  </si>
  <si>
    <t>Sum of Increased heat consumption from price responce (TJ)</t>
  </si>
  <si>
    <t>Grand Total</t>
  </si>
  <si>
    <t>CNN_P2Xcountry[5]</t>
  </si>
  <si>
    <t>NPH++[2]</t>
  </si>
  <si>
    <t>NPH+[4]</t>
  </si>
  <si>
    <t>NPH[4]</t>
  </si>
  <si>
    <t>NPH_solar[2]</t>
  </si>
  <si>
    <t>DK_E</t>
  </si>
  <si>
    <t>DK_W</t>
  </si>
  <si>
    <t>FI_R</t>
  </si>
  <si>
    <t>NO_M</t>
  </si>
  <si>
    <t>NO_MW</t>
  </si>
  <si>
    <t>NO_N</t>
  </si>
  <si>
    <t>NO_SE</t>
  </si>
  <si>
    <t>NO_SW</t>
  </si>
  <si>
    <t>SE_N1</t>
  </si>
  <si>
    <t>SE_N2</t>
  </si>
  <si>
    <t>SE_M</t>
  </si>
  <si>
    <t>SE_S</t>
  </si>
  <si>
    <t>CNN_P2Xcountry[5] Total</t>
  </si>
  <si>
    <t>NPH++[2] Total</t>
  </si>
  <si>
    <t>NPH+[4] Total</t>
  </si>
  <si>
    <t>NPH[4] Total</t>
  </si>
  <si>
    <t>NPH_solar[2] Total</t>
  </si>
  <si>
    <t>TFM_INS</t>
  </si>
  <si>
    <t>TFM_DINS</t>
  </si>
  <si>
    <t>TFM_UPD</t>
  </si>
  <si>
    <t>TFM_FILL</t>
  </si>
  <si>
    <t>ISL</t>
  </si>
  <si>
    <t>Island scaled by a factor of 3 compared to NO2 e.g.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</si>
</sst>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
    <numFmt numFmtId="166" formatCode="0.0"/>
    <numFmt numFmtId="167" formatCode="0.0000"/>
    <numFmt numFmtId="168" formatCode="_-* #,##0.00\ _k_r_-;\-* #,##0.00\ _k_r_-;_-* &quot;-&quot;??\ _k_r_-;_-@_-"/>
    <numFmt numFmtId="169" formatCode="#,##0;\-#,##0;&quot;-&quot;;@"/>
  </numFmts>
  <fonts count="3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0"/>
      <color indexed="12"/>
      <name val="Arial"/>
      <family val="2"/>
    </font>
    <font>
      <b/>
      <sz val="10"/>
      <name val="Arial"/>
      <family val="2"/>
    </font>
    <font>
      <sz val="10"/>
      <name val="Arial"/>
      <family val="2"/>
    </font>
    <font>
      <sz val="11"/>
      <color rgb="FF000000"/>
      <name val="Calibri"/>
      <family val="2"/>
    </font>
    <font>
      <sz val="8"/>
      <color rgb="FFFF0000"/>
      <name val="Verdana"/>
      <family val="2"/>
    </font>
    <font>
      <sz val="11"/>
      <color rgb="FFFF0000"/>
      <name val="Calibri"/>
      <family val="2"/>
    </font>
    <font>
      <b/>
      <sz val="9"/>
      <color indexed="81"/>
      <name val="Tahoma"/>
      <family val="2"/>
    </font>
    <font>
      <sz val="9"/>
      <color indexed="81"/>
      <name val="Tahoma"/>
      <family val="2"/>
    </font>
    <font>
      <b/>
      <sz val="8"/>
      <color indexed="81"/>
      <name val="Tahoma"/>
      <family val="2"/>
    </font>
    <font>
      <sz val="8"/>
      <color indexed="81"/>
      <name val="Tahoma"/>
      <family val="2"/>
    </font>
    <font>
      <sz val="11"/>
      <name val="Calibri"/>
      <family val="2"/>
      <scheme val="minor"/>
    </font>
    <font>
      <b/>
      <sz val="14"/>
      <color rgb="FFC00000"/>
      <name val="Calibri"/>
      <family val="2"/>
      <scheme val="minor"/>
    </font>
    <font>
      <b/>
      <sz val="10"/>
      <color rgb="FF0070C0"/>
      <name val="Arial"/>
      <family val="2"/>
    </font>
    <font>
      <sz val="9"/>
      <name val="Arial"/>
      <family val="2"/>
    </font>
    <font>
      <b/>
      <sz val="9"/>
      <name val="Arial"/>
      <family val="2"/>
    </font>
    <font>
      <b/>
      <sz val="14"/>
      <name val="Calibri"/>
      <family val="2"/>
      <scheme val="minor"/>
    </font>
    <font>
      <sz val="8"/>
      <name val="Calibri"/>
      <family val="2"/>
      <scheme val="minor"/>
    </font>
    <font>
      <sz val="10"/>
      <name val="Calibri"/>
      <family val="2"/>
      <scheme val="minor"/>
    </font>
    <font>
      <sz val="10"/>
      <color rgb="FFFF0000"/>
      <name val="Calibri"/>
      <family val="2"/>
      <scheme val="minor"/>
    </font>
    <font>
      <b/>
      <sz val="11"/>
      <name val="Calibri"/>
      <family val="2"/>
      <scheme val="minor"/>
    </font>
    <font>
      <b/>
      <sz val="10"/>
      <color indexed="10"/>
      <name val="Arial"/>
      <family val="2"/>
    </font>
    <font>
      <b/>
      <sz val="10"/>
      <color rgb="FFFF0000"/>
      <name val="Calibri"/>
      <family val="2"/>
      <scheme val="minor"/>
    </font>
    <font>
      <sz val="11"/>
      <color theme="1"/>
      <name val="Calibri"/>
      <family val="2"/>
    </font>
    <font>
      <b/>
      <sz val="11"/>
      <color rgb="FF000000"/>
      <name val="Calibri"/>
      <family val="2"/>
    </font>
    <font>
      <b/>
      <sz val="11"/>
      <color rgb="FF3264FF"/>
      <name val="Calibri"/>
      <family val="2"/>
      <scheme val="minor"/>
    </font>
    <font>
      <sz val="12"/>
      <color theme="1"/>
      <name val="Calibri"/>
      <family val="2"/>
      <scheme val="minor"/>
    </font>
    <font>
      <sz val="11"/>
      <color indexed="8"/>
      <name val="Calibri"/>
      <family val="2"/>
      <scheme val="minor"/>
    </font>
  </fonts>
  <fills count="2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6"/>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66"/>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64C8FF"/>
        <bgColor indexed="64"/>
      </patternFill>
    </fill>
    <fill>
      <patternFill patternType="solid">
        <fgColor rgb="FF00B0F0"/>
        <bgColor indexed="64"/>
      </patternFill>
    </fill>
    <fill>
      <patternFill patternType="solid">
        <fgColor rgb="FFFF0000"/>
        <bgColor indexed="64"/>
      </patternFill>
    </fill>
    <fill>
      <patternFill patternType="solid">
        <fgColor theme="6" tint="0.79998168889431442"/>
        <bgColor theme="6" tint="0.79998168889431442"/>
      </patternFill>
    </fill>
    <fill>
      <patternFill patternType="solid">
        <fgColor rgb="FFFF0000"/>
        <bgColor theme="6" tint="0.79998168889431442"/>
      </patternFill>
    </fill>
    <fill>
      <patternFill patternType="solid">
        <fgColor theme="6"/>
        <bgColor theme="6"/>
      </patternFill>
    </fill>
    <fill>
      <patternFill patternType="solid">
        <fgColor indexed="51"/>
        <bgColor indexed="64"/>
      </patternFill>
    </fill>
    <fill>
      <patternFill patternType="solid">
        <fgColor indexed="13"/>
        <bgColor indexed="64"/>
      </patternFill>
    </fill>
    <fill>
      <patternFill patternType="solid">
        <fgColor rgb="FFFDE9D9"/>
        <bgColor rgb="FF000000"/>
      </patternFill>
    </fill>
    <fill>
      <patternFill patternType="solid">
        <fgColor rgb="FFFFFF00"/>
        <bgColor rgb="FF000000"/>
      </patternFill>
    </fill>
    <fill>
      <patternFill patternType="solid">
        <fgColor theme="4" tint="0.79998168889431442"/>
        <bgColor theme="4" tint="0.79998168889431442"/>
      </patternFill>
    </fill>
    <fill>
      <patternFill patternType="solid">
        <fgColor theme="0" tint="-0.14999847407452621"/>
        <bgColor theme="0" tint="-0.14999847407452621"/>
      </patternFill>
    </fill>
  </fills>
  <borders count="29">
    <border>
      <left/>
      <right/>
      <top/>
      <bottom/>
      <diagonal/>
    </border>
    <border>
      <left/>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right/>
      <top/>
      <bottom style="thin">
        <color theme="4" tint="0.39997558519241921"/>
      </bottom>
      <diagonal/>
    </border>
    <border>
      <left/>
      <right/>
      <top style="thin">
        <color theme="4" tint="0.39997558519241921"/>
      </top>
      <bottom/>
      <diagonal/>
    </border>
  </borders>
  <cellStyleXfs count="12">
    <xf numFmtId="0" fontId="0" fillId="0" borderId="0"/>
    <xf numFmtId="9" fontId="1" fillId="0" borderId="0" applyFont="0" applyFill="0" applyBorder="0" applyAlignment="0" applyProtection="0"/>
    <xf numFmtId="0" fontId="1" fillId="0" borderId="0"/>
    <xf numFmtId="0" fontId="6" fillId="0" borderId="0"/>
    <xf numFmtId="0" fontId="1" fillId="0" borderId="0"/>
    <xf numFmtId="0" fontId="1" fillId="0" borderId="0"/>
    <xf numFmtId="0" fontId="6" fillId="0" borderId="0"/>
    <xf numFmtId="0" fontId="6" fillId="0" borderId="0"/>
    <xf numFmtId="168" fontId="1" fillId="0" borderId="0" applyFont="0" applyFill="0" applyBorder="0" applyAlignment="0" applyProtection="0"/>
    <xf numFmtId="0" fontId="26" fillId="0" borderId="0"/>
    <xf numFmtId="0" fontId="29" fillId="0" borderId="0"/>
    <xf numFmtId="0" fontId="30" fillId="0" borderId="0"/>
  </cellStyleXfs>
  <cellXfs count="204">
    <xf numFmtId="0" fontId="0" fillId="0" borderId="0" xfId="0"/>
    <xf numFmtId="0" fontId="4" fillId="0" borderId="0" xfId="2" applyFont="1"/>
    <xf numFmtId="0" fontId="1" fillId="0" borderId="0" xfId="2"/>
    <xf numFmtId="0" fontId="5" fillId="0" borderId="0" xfId="2" applyFont="1" applyAlignment="1">
      <alignment horizontal="center"/>
    </xf>
    <xf numFmtId="0" fontId="5" fillId="2" borderId="1" xfId="2" applyFont="1" applyFill="1" applyBorder="1"/>
    <xf numFmtId="0" fontId="5" fillId="3" borderId="1" xfId="2" applyFont="1" applyFill="1" applyBorder="1"/>
    <xf numFmtId="0" fontId="5" fillId="4" borderId="1" xfId="2" applyFont="1" applyFill="1" applyBorder="1"/>
    <xf numFmtId="0" fontId="6" fillId="2" borderId="1" xfId="2" applyFont="1" applyFill="1" applyBorder="1"/>
    <xf numFmtId="0" fontId="1" fillId="0" borderId="2" xfId="2" applyBorder="1"/>
    <xf numFmtId="0" fontId="1" fillId="5" borderId="2" xfId="2" applyFill="1" applyBorder="1"/>
    <xf numFmtId="1" fontId="1" fillId="0" borderId="2" xfId="2" applyNumberFormat="1" applyBorder="1"/>
    <xf numFmtId="1" fontId="1" fillId="0" borderId="2" xfId="2" applyNumberFormat="1" applyBorder="1" applyAlignment="1">
      <alignment horizontal="center" vertical="center"/>
    </xf>
    <xf numFmtId="0" fontId="1" fillId="5" borderId="0" xfId="2" applyFill="1"/>
    <xf numFmtId="1" fontId="1" fillId="0" borderId="0" xfId="2" applyNumberFormat="1"/>
    <xf numFmtId="1" fontId="1" fillId="0" borderId="0" xfId="2" applyNumberFormat="1" applyAlignment="1">
      <alignment horizontal="center" vertical="center"/>
    </xf>
    <xf numFmtId="1" fontId="7" fillId="0" borderId="0" xfId="2" applyNumberFormat="1" applyFont="1"/>
    <xf numFmtId="1" fontId="7" fillId="0" borderId="0" xfId="2" applyNumberFormat="1" applyFont="1" applyAlignment="1">
      <alignment horizontal="center" vertical="center"/>
    </xf>
    <xf numFmtId="0" fontId="1" fillId="0" borderId="3" xfId="2" applyBorder="1"/>
    <xf numFmtId="164" fontId="7" fillId="0" borderId="0" xfId="2" applyNumberFormat="1" applyFont="1"/>
    <xf numFmtId="0" fontId="0" fillId="0" borderId="4" xfId="0" applyBorder="1"/>
    <xf numFmtId="0" fontId="1" fillId="5" borderId="4" xfId="2" applyFill="1" applyBorder="1"/>
    <xf numFmtId="0" fontId="1" fillId="0" borderId="4" xfId="2" applyBorder="1"/>
    <xf numFmtId="1" fontId="7" fillId="0" borderId="4" xfId="2" applyNumberFormat="1" applyFont="1" applyBorder="1"/>
    <xf numFmtId="1" fontId="7" fillId="0" borderId="4" xfId="2" applyNumberFormat="1" applyFont="1" applyBorder="1" applyAlignment="1">
      <alignment horizontal="center" vertical="center"/>
    </xf>
    <xf numFmtId="1" fontId="8" fillId="4" borderId="5" xfId="0" applyNumberFormat="1" applyFont="1" applyFill="1" applyBorder="1" applyAlignment="1">
      <alignment horizontal="center" vertical="center" wrapText="1"/>
    </xf>
    <xf numFmtId="165" fontId="7" fillId="0" borderId="0" xfId="2" applyNumberFormat="1" applyFont="1"/>
    <xf numFmtId="2" fontId="7" fillId="0" borderId="0" xfId="2" applyNumberFormat="1" applyFont="1"/>
    <xf numFmtId="166" fontId="7" fillId="0" borderId="0" xfId="2" applyNumberFormat="1" applyFont="1"/>
    <xf numFmtId="166" fontId="7" fillId="0" borderId="4" xfId="2" applyNumberFormat="1" applyFont="1" applyBorder="1"/>
    <xf numFmtId="1" fontId="9" fillId="4" borderId="0" xfId="2" applyNumberFormat="1" applyFont="1" applyFill="1"/>
    <xf numFmtId="1" fontId="7" fillId="6" borderId="0" xfId="2" applyNumberFormat="1" applyFont="1" applyFill="1"/>
    <xf numFmtId="1" fontId="0" fillId="0" borderId="0" xfId="0" applyNumberFormat="1"/>
    <xf numFmtId="1" fontId="0" fillId="0" borderId="4" xfId="0" applyNumberFormat="1" applyBorder="1"/>
    <xf numFmtId="0" fontId="6" fillId="0" borderId="0" xfId="3"/>
    <xf numFmtId="0" fontId="1" fillId="5" borderId="0" xfId="4" applyFill="1"/>
    <xf numFmtId="0" fontId="1" fillId="0" borderId="6" xfId="2" applyBorder="1"/>
    <xf numFmtId="0" fontId="6" fillId="0" borderId="3" xfId="3" applyBorder="1"/>
    <xf numFmtId="0" fontId="4" fillId="0" borderId="0" xfId="4" applyFont="1"/>
    <xf numFmtId="0" fontId="1" fillId="0" borderId="0" xfId="4"/>
    <xf numFmtId="0" fontId="5" fillId="0" borderId="0" xfId="4" applyFont="1" applyAlignment="1">
      <alignment horizontal="center"/>
    </xf>
    <xf numFmtId="0" fontId="5" fillId="2" borderId="1" xfId="4" applyFont="1" applyFill="1" applyBorder="1"/>
    <xf numFmtId="0" fontId="5" fillId="3" borderId="1" xfId="4" applyFont="1" applyFill="1" applyBorder="1"/>
    <xf numFmtId="0" fontId="5" fillId="4" borderId="1" xfId="4" applyFont="1" applyFill="1" applyBorder="1"/>
    <xf numFmtId="1" fontId="7" fillId="0" borderId="0" xfId="4" applyNumberFormat="1" applyFont="1"/>
    <xf numFmtId="1" fontId="7" fillId="0" borderId="0" xfId="4" applyNumberFormat="1" applyFont="1" applyAlignment="1">
      <alignment horizontal="center" vertical="center"/>
    </xf>
    <xf numFmtId="0" fontId="1" fillId="0" borderId="3" xfId="4" applyBorder="1"/>
    <xf numFmtId="0" fontId="1" fillId="0" borderId="4" xfId="4" applyBorder="1"/>
    <xf numFmtId="1" fontId="7" fillId="0" borderId="4" xfId="4" applyNumberFormat="1" applyFont="1" applyBorder="1"/>
    <xf numFmtId="0" fontId="1" fillId="5" borderId="3" xfId="4" applyFill="1" applyBorder="1"/>
    <xf numFmtId="1" fontId="7" fillId="0" borderId="3" xfId="4" applyNumberFormat="1" applyFont="1" applyBorder="1" applyAlignment="1">
      <alignment horizontal="center" vertical="center"/>
    </xf>
    <xf numFmtId="0" fontId="1" fillId="5" borderId="4" xfId="4" applyFill="1" applyBorder="1"/>
    <xf numFmtId="1" fontId="6" fillId="0" borderId="0" xfId="3" applyNumberFormat="1"/>
    <xf numFmtId="1" fontId="7" fillId="0" borderId="4" xfId="4" applyNumberFormat="1" applyFont="1" applyBorder="1" applyAlignment="1">
      <alignment horizontal="center" vertical="center"/>
    </xf>
    <xf numFmtId="2" fontId="1" fillId="0" borderId="0" xfId="2" applyNumberFormat="1"/>
    <xf numFmtId="0" fontId="1" fillId="5" borderId="3" xfId="2" applyFill="1" applyBorder="1"/>
    <xf numFmtId="0" fontId="0" fillId="0" borderId="3" xfId="0" applyBorder="1"/>
    <xf numFmtId="1" fontId="7" fillId="0" borderId="3" xfId="2" applyNumberFormat="1" applyFont="1" applyBorder="1" applyAlignment="1">
      <alignment horizontal="center" vertical="center"/>
    </xf>
    <xf numFmtId="167" fontId="7" fillId="0" borderId="0" xfId="2" applyNumberFormat="1" applyFont="1"/>
    <xf numFmtId="0" fontId="4" fillId="0" borderId="0" xfId="0" applyFont="1"/>
    <xf numFmtId="0" fontId="5" fillId="0" borderId="0" xfId="0" applyFont="1" applyAlignment="1">
      <alignment horizontal="left"/>
    </xf>
    <xf numFmtId="0" fontId="5" fillId="0" borderId="0" xfId="0" applyFont="1" applyAlignment="1">
      <alignment horizontal="center"/>
    </xf>
    <xf numFmtId="0" fontId="5" fillId="2" borderId="1" xfId="0" applyFont="1" applyFill="1" applyBorder="1"/>
    <xf numFmtId="0" fontId="5" fillId="3" borderId="1" xfId="0" applyFont="1" applyFill="1" applyBorder="1"/>
    <xf numFmtId="0" fontId="6" fillId="2" borderId="1" xfId="0" applyFont="1" applyFill="1" applyBorder="1"/>
    <xf numFmtId="0" fontId="14" fillId="0" borderId="0" xfId="0" applyFont="1"/>
    <xf numFmtId="0" fontId="2" fillId="0" borderId="0" xfId="0" applyFont="1"/>
    <xf numFmtId="0" fontId="15" fillId="0" borderId="0" xfId="0" applyFont="1"/>
    <xf numFmtId="0" fontId="16" fillId="0" borderId="0" xfId="5" applyFont="1"/>
    <xf numFmtId="0" fontId="5" fillId="7" borderId="1" xfId="5" applyFont="1" applyFill="1" applyBorder="1"/>
    <xf numFmtId="0" fontId="5" fillId="8" borderId="1" xfId="5" applyFont="1" applyFill="1" applyBorder="1"/>
    <xf numFmtId="0" fontId="5" fillId="9" borderId="1" xfId="5" applyFont="1" applyFill="1" applyBorder="1"/>
    <xf numFmtId="0" fontId="5" fillId="0" borderId="0" xfId="5" applyFont="1"/>
    <xf numFmtId="0" fontId="17" fillId="10" borderId="2" xfId="5" applyFont="1" applyFill="1" applyBorder="1"/>
    <xf numFmtId="0" fontId="18" fillId="10" borderId="2" xfId="5" applyFont="1" applyFill="1" applyBorder="1"/>
    <xf numFmtId="0" fontId="17" fillId="0" borderId="0" xfId="5" applyFont="1"/>
    <xf numFmtId="0" fontId="3" fillId="11" borderId="0" xfId="0" applyFont="1" applyFill="1"/>
    <xf numFmtId="1" fontId="19" fillId="0" borderId="0" xfId="0" applyNumberFormat="1" applyFont="1"/>
    <xf numFmtId="2" fontId="0" fillId="0" borderId="0" xfId="0" applyNumberFormat="1"/>
    <xf numFmtId="0" fontId="3" fillId="0" borderId="0" xfId="0" applyFont="1"/>
    <xf numFmtId="2" fontId="0" fillId="0" borderId="0" xfId="0" applyNumberFormat="1" applyAlignment="1">
      <alignment horizontal="center"/>
    </xf>
    <xf numFmtId="0" fontId="0" fillId="0" borderId="0" xfId="0" applyAlignment="1">
      <alignment wrapText="1"/>
    </xf>
    <xf numFmtId="0" fontId="0" fillId="0" borderId="0" xfId="0" applyAlignment="1">
      <alignment horizontal="center" vertical="center" wrapText="1"/>
    </xf>
    <xf numFmtId="1"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0" borderId="9" xfId="0" applyBorder="1" applyAlignment="1">
      <alignment horizontal="center"/>
    </xf>
    <xf numFmtId="0" fontId="0" fillId="0" borderId="10" xfId="0" applyBorder="1" applyAlignment="1">
      <alignment horizontal="center"/>
    </xf>
    <xf numFmtId="9" fontId="0" fillId="0" borderId="11" xfId="1" applyFont="1" applyBorder="1" applyAlignment="1">
      <alignment horizontal="center"/>
    </xf>
    <xf numFmtId="9" fontId="0" fillId="0" borderId="0" xfId="1" applyFont="1"/>
    <xf numFmtId="9" fontId="0" fillId="0" borderId="10" xfId="1" applyFont="1" applyBorder="1" applyAlignment="1">
      <alignment horizontal="center"/>
    </xf>
    <xf numFmtId="3" fontId="0" fillId="0" borderId="0" xfId="0" applyNumberFormat="1"/>
    <xf numFmtId="0" fontId="0" fillId="0" borderId="12" xfId="0" applyBorder="1" applyAlignment="1">
      <alignment horizontal="center"/>
    </xf>
    <xf numFmtId="9" fontId="0" fillId="0" borderId="12" xfId="1" applyFont="1" applyBorder="1" applyAlignment="1">
      <alignment horizontal="center"/>
    </xf>
    <xf numFmtId="0" fontId="0" fillId="0" borderId="5" xfId="0" applyBorder="1"/>
    <xf numFmtId="0" fontId="0" fillId="0" borderId="15" xfId="0" applyBorder="1"/>
    <xf numFmtId="9" fontId="0" fillId="0" borderId="5" xfId="0" applyNumberFormat="1" applyBorder="1"/>
    <xf numFmtId="9" fontId="0" fillId="0" borderId="15" xfId="0" applyNumberFormat="1" applyBorder="1"/>
    <xf numFmtId="9" fontId="0" fillId="0" borderId="16" xfId="0" applyNumberFormat="1" applyBorder="1"/>
    <xf numFmtId="9" fontId="0" fillId="0" borderId="4" xfId="0" applyNumberFormat="1" applyBorder="1"/>
    <xf numFmtId="9" fontId="0" fillId="0" borderId="17" xfId="0" applyNumberFormat="1" applyBorder="1"/>
    <xf numFmtId="0" fontId="0" fillId="0" borderId="0" xfId="0" applyAlignment="1">
      <alignment horizontal="left" wrapText="1"/>
    </xf>
    <xf numFmtId="0" fontId="5" fillId="12" borderId="1" xfId="0" applyFont="1" applyFill="1" applyBorder="1"/>
    <xf numFmtId="0" fontId="0" fillId="13" borderId="0" xfId="0" applyFill="1"/>
    <xf numFmtId="2" fontId="0" fillId="0" borderId="4" xfId="0" applyNumberFormat="1" applyBorder="1"/>
    <xf numFmtId="0" fontId="0" fillId="0" borderId="6" xfId="0" applyBorder="1"/>
    <xf numFmtId="0" fontId="0" fillId="0" borderId="18" xfId="0" applyBorder="1"/>
    <xf numFmtId="1" fontId="0" fillId="14" borderId="19" xfId="0" applyNumberFormat="1" applyFill="1" applyBorder="1"/>
    <xf numFmtId="0" fontId="6" fillId="0" borderId="19" xfId="6" applyBorder="1"/>
    <xf numFmtId="0" fontId="0" fillId="0" borderId="20" xfId="0" applyBorder="1"/>
    <xf numFmtId="0" fontId="0" fillId="0" borderId="21" xfId="0" applyBorder="1"/>
    <xf numFmtId="1" fontId="0" fillId="14" borderId="0" xfId="0" applyNumberFormat="1" applyFill="1"/>
    <xf numFmtId="0" fontId="6" fillId="0" borderId="0" xfId="6"/>
    <xf numFmtId="0" fontId="0" fillId="0" borderId="22" xfId="0" applyBorder="1"/>
    <xf numFmtId="0" fontId="6" fillId="0" borderId="4" xfId="6" applyBorder="1"/>
    <xf numFmtId="0" fontId="3" fillId="0" borderId="21" xfId="0" applyFont="1" applyBorder="1"/>
    <xf numFmtId="0" fontId="6" fillId="0" borderId="0" xfId="7" quotePrefix="1" applyAlignment="1">
      <alignment horizontal="left" wrapText="1"/>
    </xf>
    <xf numFmtId="1" fontId="0" fillId="12" borderId="4" xfId="0" applyNumberFormat="1" applyFill="1" applyBorder="1"/>
    <xf numFmtId="164" fontId="0" fillId="0" borderId="4" xfId="0" applyNumberFormat="1" applyBorder="1"/>
    <xf numFmtId="0" fontId="6" fillId="0" borderId="4" xfId="7" quotePrefix="1" applyBorder="1" applyAlignment="1">
      <alignment horizontal="left" wrapText="1"/>
    </xf>
    <xf numFmtId="1" fontId="0" fillId="12" borderId="0" xfId="0" applyNumberFormat="1" applyFill="1"/>
    <xf numFmtId="164" fontId="0" fillId="0" borderId="0" xfId="0" applyNumberFormat="1"/>
    <xf numFmtId="0" fontId="0" fillId="15" borderId="0" xfId="0" applyFill="1"/>
    <xf numFmtId="0" fontId="0" fillId="0" borderId="23" xfId="0" applyBorder="1"/>
    <xf numFmtId="1" fontId="0" fillId="14" borderId="6" xfId="0" applyNumberFormat="1" applyFill="1" applyBorder="1"/>
    <xf numFmtId="0" fontId="6" fillId="0" borderId="6" xfId="6" applyBorder="1"/>
    <xf numFmtId="0" fontId="0" fillId="0" borderId="24" xfId="0" applyBorder="1"/>
    <xf numFmtId="0" fontId="3" fillId="12" borderId="0" xfId="0" applyFont="1" applyFill="1"/>
    <xf numFmtId="0" fontId="3" fillId="15" borderId="0" xfId="0" applyFont="1" applyFill="1"/>
    <xf numFmtId="0" fontId="5" fillId="0" borderId="0" xfId="7" applyFont="1"/>
    <xf numFmtId="2" fontId="3" fillId="16" borderId="0" xfId="0" applyNumberFormat="1" applyFont="1" applyFill="1"/>
    <xf numFmtId="0" fontId="0" fillId="0" borderId="0" xfId="0" quotePrefix="1"/>
    <xf numFmtId="0" fontId="14" fillId="15" borderId="0" xfId="7" quotePrefix="1" applyFont="1" applyFill="1" applyAlignment="1">
      <alignment horizontal="left" wrapText="1"/>
    </xf>
    <xf numFmtId="166" fontId="0" fillId="0" borderId="0" xfId="0" applyNumberFormat="1" applyAlignment="1">
      <alignment horizontal="left"/>
    </xf>
    <xf numFmtId="167" fontId="0" fillId="0" borderId="0" xfId="0" applyNumberFormat="1"/>
    <xf numFmtId="0" fontId="0" fillId="0" borderId="3" xfId="0" quotePrefix="1" applyBorder="1"/>
    <xf numFmtId="0" fontId="3" fillId="0" borderId="3" xfId="0" applyFont="1" applyBorder="1"/>
    <xf numFmtId="0" fontId="21" fillId="12" borderId="0" xfId="0" applyFont="1" applyFill="1"/>
    <xf numFmtId="0" fontId="21" fillId="12" borderId="0" xfId="0" applyFont="1" applyFill="1" applyAlignment="1">
      <alignment horizontal="center"/>
    </xf>
    <xf numFmtId="0" fontId="21" fillId="12" borderId="0" xfId="0" applyFont="1" applyFill="1" applyAlignment="1">
      <alignment vertical="center"/>
    </xf>
    <xf numFmtId="0" fontId="21" fillId="12" borderId="0" xfId="0" applyFont="1" applyFill="1" applyAlignment="1">
      <alignment horizontal="center" vertical="center"/>
    </xf>
    <xf numFmtId="0" fontId="21" fillId="0" borderId="0" xfId="0" applyFont="1"/>
    <xf numFmtId="168" fontId="22" fillId="0" borderId="0" xfId="8" applyFont="1" applyFill="1" applyBorder="1" applyAlignment="1">
      <alignment horizontal="right"/>
    </xf>
    <xf numFmtId="168" fontId="22" fillId="0" borderId="0" xfId="8" applyFont="1" applyFill="1" applyBorder="1" applyAlignment="1">
      <alignment horizontal="center"/>
    </xf>
    <xf numFmtId="0" fontId="21" fillId="15" borderId="0" xfId="0" applyFont="1" applyFill="1"/>
    <xf numFmtId="0" fontId="21" fillId="15" borderId="0" xfId="0" applyFont="1" applyFill="1" applyAlignment="1">
      <alignment horizontal="center"/>
    </xf>
    <xf numFmtId="0" fontId="21" fillId="10" borderId="0" xfId="0" applyFont="1" applyFill="1" applyAlignment="1">
      <alignment horizontal="center"/>
    </xf>
    <xf numFmtId="0" fontId="21" fillId="10" borderId="0" xfId="0" applyFont="1" applyFill="1"/>
    <xf numFmtId="0" fontId="21" fillId="6" borderId="0" xfId="0" applyFont="1" applyFill="1" applyAlignment="1">
      <alignment vertical="center"/>
    </xf>
    <xf numFmtId="0" fontId="21" fillId="6" borderId="0" xfId="0" applyFont="1" applyFill="1" applyAlignment="1">
      <alignment horizontal="center" vertical="center"/>
    </xf>
    <xf numFmtId="0" fontId="0" fillId="17" borderId="0" xfId="0" applyFill="1"/>
    <xf numFmtId="2" fontId="0" fillId="0" borderId="25" xfId="0" applyNumberFormat="1" applyBorder="1"/>
    <xf numFmtId="0" fontId="6" fillId="15" borderId="0" xfId="7" quotePrefix="1" applyFill="1" applyAlignment="1">
      <alignment horizontal="left" wrapText="1"/>
    </xf>
    <xf numFmtId="2" fontId="0" fillId="18" borderId="25" xfId="0" applyNumberFormat="1" applyFill="1" applyBorder="1"/>
    <xf numFmtId="0" fontId="0" fillId="19" borderId="26" xfId="0" applyFill="1" applyBorder="1"/>
    <xf numFmtId="2" fontId="0" fillId="19" borderId="26" xfId="0" applyNumberFormat="1" applyFill="1" applyBorder="1"/>
    <xf numFmtId="2" fontId="0" fillId="20" borderId="26" xfId="0" applyNumberFormat="1" applyFill="1" applyBorder="1"/>
    <xf numFmtId="2" fontId="0" fillId="0" borderId="26" xfId="0" applyNumberFormat="1" applyBorder="1"/>
    <xf numFmtId="2" fontId="0" fillId="18" borderId="26" xfId="0" applyNumberFormat="1" applyFill="1" applyBorder="1"/>
    <xf numFmtId="0" fontId="23" fillId="21" borderId="26" xfId="0" applyFont="1" applyFill="1" applyBorder="1"/>
    <xf numFmtId="0" fontId="5" fillId="22" borderId="0" xfId="7" applyFont="1" applyFill="1"/>
    <xf numFmtId="0" fontId="5" fillId="23" borderId="0" xfId="7" applyFont="1" applyFill="1"/>
    <xf numFmtId="0" fontId="24" fillId="23" borderId="0" xfId="7" applyFont="1" applyFill="1"/>
    <xf numFmtId="0" fontId="6" fillId="0" borderId="0" xfId="7"/>
    <xf numFmtId="0" fontId="25" fillId="0" borderId="0" xfId="0" applyFont="1"/>
    <xf numFmtId="164" fontId="0" fillId="0" borderId="25" xfId="0" applyNumberFormat="1" applyBorder="1"/>
    <xf numFmtId="164" fontId="0" fillId="19" borderId="26" xfId="0" applyNumberFormat="1" applyFill="1" applyBorder="1"/>
    <xf numFmtId="164" fontId="0" fillId="0" borderId="26" xfId="0" applyNumberFormat="1" applyBorder="1"/>
    <xf numFmtId="0" fontId="26" fillId="0" borderId="0" xfId="0" applyFont="1"/>
    <xf numFmtId="1" fontId="26" fillId="24" borderId="4" xfId="0" applyNumberFormat="1" applyFont="1" applyFill="1" applyBorder="1"/>
    <xf numFmtId="0" fontId="26" fillId="0" borderId="4" xfId="0" applyFont="1" applyBorder="1"/>
    <xf numFmtId="164" fontId="26" fillId="0" borderId="4" xfId="0" applyNumberFormat="1" applyFont="1" applyBorder="1"/>
    <xf numFmtId="2" fontId="26" fillId="0" borderId="4" xfId="0" applyNumberFormat="1" applyFont="1" applyBorder="1"/>
    <xf numFmtId="0" fontId="1" fillId="0" borderId="4" xfId="0" applyFont="1" applyBorder="1"/>
    <xf numFmtId="1" fontId="26" fillId="24" borderId="0" xfId="0" applyNumberFormat="1" applyFont="1" applyFill="1"/>
    <xf numFmtId="164" fontId="26" fillId="0" borderId="0" xfId="0" applyNumberFormat="1" applyFont="1"/>
    <xf numFmtId="2" fontId="26" fillId="0" borderId="0" xfId="0" applyNumberFormat="1" applyFont="1"/>
    <xf numFmtId="0" fontId="1" fillId="0" borderId="0" xfId="0" applyFont="1"/>
    <xf numFmtId="0" fontId="21" fillId="0" borderId="0" xfId="7" quotePrefix="1" applyFont="1" applyAlignment="1">
      <alignment horizontal="left" wrapText="1"/>
    </xf>
    <xf numFmtId="0" fontId="26" fillId="25" borderId="0" xfId="0" applyFont="1" applyFill="1"/>
    <xf numFmtId="0" fontId="5" fillId="0" borderId="0" xfId="6" applyFont="1"/>
    <xf numFmtId="0" fontId="27" fillId="0" borderId="0" xfId="0" applyFont="1"/>
    <xf numFmtId="0" fontId="27" fillId="24" borderId="0" xfId="0" applyFont="1" applyFill="1"/>
    <xf numFmtId="0" fontId="27" fillId="25" borderId="0" xfId="0" applyFont="1" applyFill="1"/>
    <xf numFmtId="0" fontId="0" fillId="19" borderId="0" xfId="0" applyFill="1"/>
    <xf numFmtId="0" fontId="0" fillId="0" borderId="25" xfId="0" applyBorder="1"/>
    <xf numFmtId="0" fontId="0" fillId="0" borderId="26" xfId="0" applyBorder="1"/>
    <xf numFmtId="0" fontId="28" fillId="0" borderId="0" xfId="0" applyFont="1"/>
    <xf numFmtId="0" fontId="3" fillId="26" borderId="0" xfId="0" applyFont="1" applyFill="1"/>
    <xf numFmtId="0" fontId="3" fillId="26" borderId="27" xfId="0" applyFont="1" applyFill="1" applyBorder="1"/>
    <xf numFmtId="0" fontId="0" fillId="0" borderId="0" xfId="0" applyAlignment="1">
      <alignment horizontal="left"/>
    </xf>
    <xf numFmtId="169" fontId="0" fillId="0" borderId="0" xfId="0" applyNumberFormat="1"/>
    <xf numFmtId="166" fontId="0" fillId="0" borderId="0" xfId="0" applyNumberFormat="1"/>
    <xf numFmtId="0" fontId="3" fillId="26" borderId="28" xfId="0" applyFont="1" applyFill="1" applyBorder="1" applyAlignment="1">
      <alignment horizontal="left"/>
    </xf>
    <xf numFmtId="169" fontId="3" fillId="26" borderId="28" xfId="0" applyNumberFormat="1" applyFont="1" applyFill="1" applyBorder="1"/>
    <xf numFmtId="0" fontId="3" fillId="27" borderId="0" xfId="0" applyFont="1" applyFill="1"/>
    <xf numFmtId="0" fontId="3" fillId="27" borderId="27" xfId="0" applyFont="1" applyFill="1" applyBorder="1"/>
    <xf numFmtId="169" fontId="0" fillId="27" borderId="0" xfId="0" applyNumberFormat="1" applyFill="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3" xfId="0" applyBorder="1" applyAlignment="1">
      <alignment horizontal="center"/>
    </xf>
    <xf numFmtId="0" fontId="0" fillId="0" borderId="14" xfId="0" applyBorder="1" applyAlignment="1">
      <alignment horizontal="center"/>
    </xf>
    <xf numFmtId="0" fontId="26" fillId="0" borderId="0" xfId="0" applyFont="1" applyAlignment="1">
      <alignment horizontal="center"/>
    </xf>
  </cellXfs>
  <cellStyles count="12">
    <cellStyle name="Comma 2" xfId="8" xr:uid="{F38CDC72-41D8-4FD5-8294-A840F6AF1FCE}"/>
    <cellStyle name="Normal" xfId="0" builtinId="0"/>
    <cellStyle name="Normal 10" xfId="6" xr:uid="{E462E4AB-429D-480F-89ED-7076FAA96511}"/>
    <cellStyle name="Normal 2 3" xfId="7" xr:uid="{9A9D3B0D-4350-4913-B83B-5C867763621E}"/>
    <cellStyle name="Normal 2 6" xfId="3" xr:uid="{04646CDD-9AF4-494A-BF06-87E1B5862965}"/>
    <cellStyle name="Normal 3 2" xfId="2" xr:uid="{9D4F1118-2401-41D1-BC44-64ED81B2C0BC}"/>
    <cellStyle name="Normal 3 2 3" xfId="4" xr:uid="{74B5CFF4-CF25-4A5D-A006-85D6F4016F8C}"/>
    <cellStyle name="Normal 4 2" xfId="9" xr:uid="{B026C534-040F-4380-9935-69C8B7BCBCAE}"/>
    <cellStyle name="Normal 40" xfId="10" xr:uid="{980D551A-DE71-443D-81D8-A90391D91693}"/>
    <cellStyle name="Normal 44" xfId="5" xr:uid="{F702AC5D-A281-43ED-8F1F-61BC78094B35}"/>
    <cellStyle name="Normal 45" xfId="11" xr:uid="{52E3A4E4-E568-4BEC-B1AA-8776C52E0E1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32</xdr:col>
      <xdr:colOff>0</xdr:colOff>
      <xdr:row>79</xdr:row>
      <xdr:rowOff>0</xdr:rowOff>
    </xdr:from>
    <xdr:ext cx="4865404" cy="2963333"/>
    <xdr:pic>
      <xdr:nvPicPr>
        <xdr:cNvPr id="2" name="Picture 1">
          <a:extLst>
            <a:ext uri="{FF2B5EF4-FFF2-40B4-BE49-F238E27FC236}">
              <a16:creationId xmlns:a16="http://schemas.microsoft.com/office/drawing/2014/main" id="{01A36CB6-6798-4FDB-BF8C-30C080E35B04}"/>
            </a:ext>
          </a:extLst>
        </xdr:cNvPr>
        <xdr:cNvPicPr>
          <a:picLocks noChangeAspect="1"/>
        </xdr:cNvPicPr>
      </xdr:nvPicPr>
      <xdr:blipFill>
        <a:blip xmlns:r="http://schemas.openxmlformats.org/officeDocument/2006/relationships" r:embed="rId1"/>
        <a:stretch>
          <a:fillRect/>
        </a:stretch>
      </xdr:blipFill>
      <xdr:spPr>
        <a:xfrm>
          <a:off x="25199340" y="18249900"/>
          <a:ext cx="4865404" cy="2963333"/>
        </a:xfrm>
        <a:prstGeom prst="rect">
          <a:avLst/>
        </a:prstGeom>
      </xdr:spPr>
    </xdr:pic>
    <xdr:clientData/>
  </xdr:oneCellAnchor>
  <xdr:twoCellAnchor>
    <xdr:from>
      <xdr:col>32</xdr:col>
      <xdr:colOff>571499</xdr:colOff>
      <xdr:row>94</xdr:row>
      <xdr:rowOff>179918</xdr:rowOff>
    </xdr:from>
    <xdr:to>
      <xdr:col>40</xdr:col>
      <xdr:colOff>24794</xdr:colOff>
      <xdr:row>98</xdr:row>
      <xdr:rowOff>8468</xdr:rowOff>
    </xdr:to>
    <xdr:sp macro="" textlink="">
      <xdr:nvSpPr>
        <xdr:cNvPr id="3" name="TextBox 2">
          <a:extLst>
            <a:ext uri="{FF2B5EF4-FFF2-40B4-BE49-F238E27FC236}">
              <a16:creationId xmlns:a16="http://schemas.microsoft.com/office/drawing/2014/main" id="{4368E3FF-CE89-4BD9-8109-DD08C639EF5E}"/>
            </a:ext>
          </a:extLst>
        </xdr:cNvPr>
        <xdr:cNvSpPr txBox="1"/>
      </xdr:nvSpPr>
      <xdr:spPr>
        <a:xfrm>
          <a:off x="25770839" y="21173018"/>
          <a:ext cx="4452015" cy="560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32</xdr:col>
      <xdr:colOff>582082</xdr:colOff>
      <xdr:row>98</xdr:row>
      <xdr:rowOff>84668</xdr:rowOff>
    </xdr:from>
    <xdr:to>
      <xdr:col>40</xdr:col>
      <xdr:colOff>105833</xdr:colOff>
      <xdr:row>108</xdr:row>
      <xdr:rowOff>158750</xdr:rowOff>
    </xdr:to>
    <xdr:sp macro="" textlink="">
      <xdr:nvSpPr>
        <xdr:cNvPr id="4" name="TextBox 3">
          <a:extLst>
            <a:ext uri="{FF2B5EF4-FFF2-40B4-BE49-F238E27FC236}">
              <a16:creationId xmlns:a16="http://schemas.microsoft.com/office/drawing/2014/main" id="{2367FC0F-4FFE-4924-BD1E-1B9D85011B0E}"/>
            </a:ext>
          </a:extLst>
        </xdr:cNvPr>
        <xdr:cNvSpPr txBox="1"/>
      </xdr:nvSpPr>
      <xdr:spPr>
        <a:xfrm>
          <a:off x="25781422" y="21809288"/>
          <a:ext cx="4522471" cy="1902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oneCellAnchor>
    <xdr:from>
      <xdr:col>32</xdr:col>
      <xdr:colOff>0</xdr:colOff>
      <xdr:row>78</xdr:row>
      <xdr:rowOff>0</xdr:rowOff>
    </xdr:from>
    <xdr:ext cx="4865404" cy="2963333"/>
    <xdr:pic>
      <xdr:nvPicPr>
        <xdr:cNvPr id="5" name="Picture 4">
          <a:extLst>
            <a:ext uri="{FF2B5EF4-FFF2-40B4-BE49-F238E27FC236}">
              <a16:creationId xmlns:a16="http://schemas.microsoft.com/office/drawing/2014/main" id="{50CB7D31-4325-4729-A877-97B50074BF2D}"/>
            </a:ext>
          </a:extLst>
        </xdr:cNvPr>
        <xdr:cNvPicPr>
          <a:picLocks noChangeAspect="1"/>
        </xdr:cNvPicPr>
      </xdr:nvPicPr>
      <xdr:blipFill>
        <a:blip xmlns:r="http://schemas.openxmlformats.org/officeDocument/2006/relationships" r:embed="rId1"/>
        <a:stretch>
          <a:fillRect/>
        </a:stretch>
      </xdr:blipFill>
      <xdr:spPr>
        <a:xfrm>
          <a:off x="25199340" y="18067020"/>
          <a:ext cx="4865404" cy="2963333"/>
        </a:xfrm>
        <a:prstGeom prst="rect">
          <a:avLst/>
        </a:prstGeom>
      </xdr:spPr>
    </xdr:pic>
    <xdr:clientData/>
  </xdr:oneCellAnchor>
  <xdr:twoCellAnchor>
    <xdr:from>
      <xdr:col>32</xdr:col>
      <xdr:colOff>571499</xdr:colOff>
      <xdr:row>93</xdr:row>
      <xdr:rowOff>179918</xdr:rowOff>
    </xdr:from>
    <xdr:to>
      <xdr:col>40</xdr:col>
      <xdr:colOff>24794</xdr:colOff>
      <xdr:row>97</xdr:row>
      <xdr:rowOff>8468</xdr:rowOff>
    </xdr:to>
    <xdr:sp macro="" textlink="">
      <xdr:nvSpPr>
        <xdr:cNvPr id="6" name="TextBox 5">
          <a:extLst>
            <a:ext uri="{FF2B5EF4-FFF2-40B4-BE49-F238E27FC236}">
              <a16:creationId xmlns:a16="http://schemas.microsoft.com/office/drawing/2014/main" id="{4D790B56-56A5-4913-8D16-6B7E1AFB44BB}"/>
            </a:ext>
          </a:extLst>
        </xdr:cNvPr>
        <xdr:cNvSpPr txBox="1"/>
      </xdr:nvSpPr>
      <xdr:spPr>
        <a:xfrm>
          <a:off x="25770839" y="20990138"/>
          <a:ext cx="4452015" cy="560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32</xdr:col>
      <xdr:colOff>582082</xdr:colOff>
      <xdr:row>97</xdr:row>
      <xdr:rowOff>84668</xdr:rowOff>
    </xdr:from>
    <xdr:to>
      <xdr:col>40</xdr:col>
      <xdr:colOff>105833</xdr:colOff>
      <xdr:row>107</xdr:row>
      <xdr:rowOff>158750</xdr:rowOff>
    </xdr:to>
    <xdr:sp macro="" textlink="">
      <xdr:nvSpPr>
        <xdr:cNvPr id="7" name="TextBox 6">
          <a:extLst>
            <a:ext uri="{FF2B5EF4-FFF2-40B4-BE49-F238E27FC236}">
              <a16:creationId xmlns:a16="http://schemas.microsoft.com/office/drawing/2014/main" id="{F8D83742-83BF-4779-8B17-8690BFE67F18}"/>
            </a:ext>
          </a:extLst>
        </xdr:cNvPr>
        <xdr:cNvSpPr txBox="1"/>
      </xdr:nvSpPr>
      <xdr:spPr>
        <a:xfrm>
          <a:off x="25781422" y="21626408"/>
          <a:ext cx="4522471" cy="1902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RAMSES\RAMSES%20Dat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cen_SE_IND_DemandProj.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cen_NO_IND_DemandProj.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cen_DK_IND_DemandPro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B003206\AppData\Local\Microsoft\Windows\Temporary%20Internet%20Files\Content.Outlook\I9492QGX\Alternativ%20Drivmiddelmodel%20v%20%203%200%20MHO%202014-1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EDA/VEDA_Models/EMS/SubRES_TMPL/SubRes_ELC_Tech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vlse-my.sharepoint.com/VEDA/VEDA_Models/Denmark/TIMES-DK-DEA_ws2016/VT_DK_ELC_v1p1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VEDA\VEDA_Models\TIMES-DK-TRA_20140623\TIMES-DK-TRA_20140623\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nvergence programme"/>
      <sheetName val="Projection New"/>
      <sheetName val="TimeSeries"/>
      <sheetName val="BY_Demands_Drivers"/>
      <sheetName val="DEM_FR_Agriculture"/>
      <sheetName val="DEM_FR_FOOD"/>
      <sheetName val="DEM_FR_Chemical"/>
      <sheetName val="DEM_FR_Glass&amp;Concrete"/>
      <sheetName val="DEM_FR_Aluminium"/>
      <sheetName val="DEM_FR_OtherCommodity"/>
      <sheetName val="DEM_FR_Pulp&amp;Paper"/>
      <sheetName val="DEM_FR_Iron&amp;Steel"/>
      <sheetName val="DEM_FR_Machinery"/>
      <sheetName val="DEM_FR_Service"/>
      <sheetName val="DEM_FR_Construction"/>
      <sheetName val="DEM_FR_Wood"/>
      <sheetName val="DEM_FR_Mining"/>
    </sheetNames>
    <sheetDataSet>
      <sheetData sheetId="0"/>
      <sheetData sheetId="1">
        <row r="25">
          <cell r="A25" t="str">
            <v>Agriculture</v>
          </cell>
          <cell r="C25" t="str">
            <v>IA</v>
          </cell>
          <cell r="I25">
            <v>95.599335448540558</v>
          </cell>
          <cell r="J25">
            <v>94.719202538248666</v>
          </cell>
          <cell r="K25">
            <v>94.719202538248666</v>
          </cell>
          <cell r="L25">
            <v>94.719202538248666</v>
          </cell>
          <cell r="M25">
            <v>94.719202538248666</v>
          </cell>
          <cell r="N25">
            <v>94.719202538248666</v>
          </cell>
          <cell r="O25">
            <v>94.719202538248666</v>
          </cell>
          <cell r="P25">
            <v>94.719202538248666</v>
          </cell>
          <cell r="Q25">
            <v>94.719202538248666</v>
          </cell>
          <cell r="R25">
            <v>94.719202538248666</v>
          </cell>
          <cell r="S25">
            <v>94.719202538248666</v>
          </cell>
          <cell r="T25">
            <v>94.307379918517157</v>
          </cell>
          <cell r="U25">
            <v>93.895557298785633</v>
          </cell>
          <cell r="V25">
            <v>93.483734679054137</v>
          </cell>
          <cell r="W25">
            <v>93.071912059322614</v>
          </cell>
          <cell r="X25">
            <v>92.660089439591104</v>
          </cell>
          <cell r="Y25">
            <v>92.660089439591104</v>
          </cell>
          <cell r="Z25">
            <v>92.660089439591104</v>
          </cell>
          <cell r="AA25">
            <v>92.660089439591104</v>
          </cell>
          <cell r="AB25">
            <v>92.660089439591104</v>
          </cell>
          <cell r="AC25">
            <v>92.660089439591104</v>
          </cell>
          <cell r="AD25">
            <v>92.660089439591104</v>
          </cell>
          <cell r="AE25">
            <v>92.660089439591104</v>
          </cell>
          <cell r="AF25">
            <v>92.660089439591104</v>
          </cell>
          <cell r="AG25">
            <v>92.660089439591104</v>
          </cell>
          <cell r="AH25">
            <v>92.660089439591104</v>
          </cell>
          <cell r="AI25">
            <v>92.24826681985958</v>
          </cell>
          <cell r="AJ25">
            <v>91.836444200128071</v>
          </cell>
          <cell r="AK25">
            <v>91.424621580396561</v>
          </cell>
          <cell r="AL25">
            <v>91.012798960665037</v>
          </cell>
          <cell r="AM25">
            <v>90.600976340933528</v>
          </cell>
          <cell r="AN25">
            <v>90.600976340933528</v>
          </cell>
          <cell r="AO25">
            <v>90.600976340933528</v>
          </cell>
          <cell r="AP25">
            <v>90.600976340933528</v>
          </cell>
          <cell r="AQ25">
            <v>90.600976340933528</v>
          </cell>
          <cell r="AR25">
            <v>90.600976340933528</v>
          </cell>
        </row>
        <row r="26">
          <cell r="A26" t="str">
            <v>Food</v>
          </cell>
          <cell r="C26" t="str">
            <v>IF</v>
          </cell>
          <cell r="I26">
            <v>94.812175961085075</v>
          </cell>
          <cell r="J26">
            <v>93.774611153302089</v>
          </cell>
          <cell r="K26">
            <v>94.223255397580999</v>
          </cell>
          <cell r="L26">
            <v>94.671899641859895</v>
          </cell>
          <cell r="M26">
            <v>95.12054388613879</v>
          </cell>
          <cell r="N26">
            <v>95.5691881304177</v>
          </cell>
          <cell r="O26">
            <v>95.186911377896038</v>
          </cell>
          <cell r="P26">
            <v>94.804634625374362</v>
          </cell>
          <cell r="Q26">
            <v>94.4223578728527</v>
          </cell>
          <cell r="R26">
            <v>94.040081120331038</v>
          </cell>
          <cell r="S26">
            <v>93.657804367809362</v>
          </cell>
          <cell r="T26">
            <v>93.657804367809362</v>
          </cell>
          <cell r="U26">
            <v>93.657804367809362</v>
          </cell>
          <cell r="V26">
            <v>93.657804367809362</v>
          </cell>
          <cell r="W26">
            <v>93.657804367809362</v>
          </cell>
          <cell r="X26">
            <v>93.657804367809362</v>
          </cell>
          <cell r="Y26">
            <v>94.040081120331038</v>
          </cell>
          <cell r="Z26">
            <v>94.4223578728527</v>
          </cell>
          <cell r="AA26">
            <v>94.804634625374362</v>
          </cell>
          <cell r="AB26">
            <v>95.186911377896038</v>
          </cell>
          <cell r="AC26">
            <v>95.5691881304177</v>
          </cell>
          <cell r="AD26">
            <v>95.951464882939376</v>
          </cell>
          <cell r="AE26">
            <v>96.333741635461053</v>
          </cell>
          <cell r="AF26">
            <v>96.716018387982714</v>
          </cell>
          <cell r="AG26">
            <v>97.098295140504391</v>
          </cell>
          <cell r="AH26">
            <v>97.480571893026053</v>
          </cell>
          <cell r="AI26">
            <v>97.862848645547729</v>
          </cell>
          <cell r="AJ26">
            <v>98.245125398069405</v>
          </cell>
          <cell r="AK26">
            <v>98.627402150591081</v>
          </cell>
          <cell r="AL26">
            <v>99.009678903112757</v>
          </cell>
          <cell r="AM26">
            <v>99.391955655634419</v>
          </cell>
          <cell r="AN26">
            <v>99.774232408156095</v>
          </cell>
          <cell r="AO26">
            <v>100.15650916067776</v>
          </cell>
          <cell r="AP26">
            <v>100.53878591319942</v>
          </cell>
          <cell r="AQ26">
            <v>100.9210626657211</v>
          </cell>
          <cell r="AR26">
            <v>101.30333941824277</v>
          </cell>
        </row>
        <row r="27">
          <cell r="A27" t="str">
            <v>Chemical</v>
          </cell>
          <cell r="C27" t="str">
            <v>IC</v>
          </cell>
          <cell r="I27">
            <v>103.85640555410876</v>
          </cell>
          <cell r="J27">
            <v>104.62768666493049</v>
          </cell>
          <cell r="K27">
            <v>104.85246149127008</v>
          </cell>
          <cell r="L27">
            <v>105.07723631760966</v>
          </cell>
          <cell r="M27">
            <v>105.30201114394922</v>
          </cell>
          <cell r="N27">
            <v>105.5267859702888</v>
          </cell>
          <cell r="O27">
            <v>105.70660583136045</v>
          </cell>
          <cell r="P27">
            <v>105.88642569243211</v>
          </cell>
          <cell r="Q27">
            <v>106.06624555350376</v>
          </cell>
          <cell r="R27">
            <v>106.24606541457544</v>
          </cell>
          <cell r="S27">
            <v>106.42588527564709</v>
          </cell>
          <cell r="T27">
            <v>106.60570513671874</v>
          </cell>
          <cell r="U27">
            <v>106.78552499779039</v>
          </cell>
          <cell r="V27">
            <v>106.96534485886207</v>
          </cell>
          <cell r="W27">
            <v>107.14516471993372</v>
          </cell>
          <cell r="X27">
            <v>107.32498458100537</v>
          </cell>
          <cell r="Y27">
            <v>107.50480444207702</v>
          </cell>
          <cell r="Z27">
            <v>107.68462430314869</v>
          </cell>
          <cell r="AA27">
            <v>107.86444416422034</v>
          </cell>
          <cell r="AB27">
            <v>108.04426402529201</v>
          </cell>
          <cell r="AC27">
            <v>108.22408388636366</v>
          </cell>
          <cell r="AD27">
            <v>108.40390374743532</v>
          </cell>
          <cell r="AE27">
            <v>108.58372360850699</v>
          </cell>
          <cell r="AF27">
            <v>108.76354346957864</v>
          </cell>
          <cell r="AG27">
            <v>108.94336333065031</v>
          </cell>
          <cell r="AH27">
            <v>109.12318319172196</v>
          </cell>
          <cell r="AI27">
            <v>109.30300305279361</v>
          </cell>
          <cell r="AJ27">
            <v>109.48282291386526</v>
          </cell>
          <cell r="AK27">
            <v>109.66264277493694</v>
          </cell>
          <cell r="AL27">
            <v>109.84246263600859</v>
          </cell>
          <cell r="AM27">
            <v>110.02228249708024</v>
          </cell>
          <cell r="AN27">
            <v>110.20210235815189</v>
          </cell>
          <cell r="AO27">
            <v>110.38192221922355</v>
          </cell>
          <cell r="AP27">
            <v>110.5617420802952</v>
          </cell>
          <cell r="AQ27">
            <v>110.74156194136688</v>
          </cell>
          <cell r="AR27">
            <v>110.92138180243853</v>
          </cell>
        </row>
        <row r="28">
          <cell r="A28" t="str">
            <v>Glass&amp;Concrete</v>
          </cell>
          <cell r="C28" t="str">
            <v>IG</v>
          </cell>
          <cell r="I28">
            <v>92.809775641890766</v>
          </cell>
          <cell r="J28">
            <v>91.371730770268925</v>
          </cell>
          <cell r="K28">
            <v>90.632531831023826</v>
          </cell>
          <cell r="L28">
            <v>89.893332891778741</v>
          </cell>
          <cell r="M28">
            <v>89.15413395253367</v>
          </cell>
          <cell r="N28">
            <v>88.41493501328857</v>
          </cell>
          <cell r="O28">
            <v>88.068209777942357</v>
          </cell>
          <cell r="P28">
            <v>87.721484542596116</v>
          </cell>
          <cell r="Q28">
            <v>87.374759307249889</v>
          </cell>
          <cell r="R28">
            <v>87.028034071903662</v>
          </cell>
          <cell r="S28">
            <v>86.681308836557434</v>
          </cell>
          <cell r="T28">
            <v>86.334583601211207</v>
          </cell>
          <cell r="U28">
            <v>85.98785836586498</v>
          </cell>
          <cell r="V28">
            <v>85.641133130518753</v>
          </cell>
          <cell r="W28">
            <v>85.294407895172526</v>
          </cell>
          <cell r="X28">
            <v>84.947682659826299</v>
          </cell>
          <cell r="Y28">
            <v>84.947682659826299</v>
          </cell>
          <cell r="Z28">
            <v>84.947682659826299</v>
          </cell>
          <cell r="AA28">
            <v>84.947682659826299</v>
          </cell>
          <cell r="AB28">
            <v>84.947682659826299</v>
          </cell>
          <cell r="AC28">
            <v>84.947682659826299</v>
          </cell>
          <cell r="AD28">
            <v>84.947682659826299</v>
          </cell>
          <cell r="AE28">
            <v>84.947682659826299</v>
          </cell>
          <cell r="AF28">
            <v>84.947682659826299</v>
          </cell>
          <cell r="AG28">
            <v>84.947682659826299</v>
          </cell>
          <cell r="AH28">
            <v>84.947682659826299</v>
          </cell>
          <cell r="AI28">
            <v>84.600957424480058</v>
          </cell>
          <cell r="AJ28">
            <v>84.25423218913383</v>
          </cell>
          <cell r="AK28">
            <v>83.907506953787603</v>
          </cell>
          <cell r="AL28">
            <v>83.560781718441362</v>
          </cell>
          <cell r="AM28">
            <v>83.214056483095135</v>
          </cell>
          <cell r="AN28">
            <v>83.214056483095135</v>
          </cell>
          <cell r="AO28">
            <v>83.214056483095135</v>
          </cell>
          <cell r="AP28">
            <v>83.214056483095135</v>
          </cell>
          <cell r="AQ28">
            <v>83.214056483095135</v>
          </cell>
          <cell r="AR28">
            <v>83.214056483095135</v>
          </cell>
        </row>
        <row r="29">
          <cell r="A29" t="str">
            <v>Aluminium</v>
          </cell>
          <cell r="C29" t="str">
            <v>IX</v>
          </cell>
          <cell r="I29">
            <v>94.125668944697708</v>
          </cell>
          <cell r="J29">
            <v>92.950802733637246</v>
          </cell>
          <cell r="K29">
            <v>93.892652344016298</v>
          </cell>
          <cell r="L29">
            <v>94.83450195439535</v>
          </cell>
          <cell r="M29">
            <v>95.776351564774401</v>
          </cell>
          <cell r="N29">
            <v>96.718201175153439</v>
          </cell>
          <cell r="O29">
            <v>96.803041702500053</v>
          </cell>
          <cell r="P29">
            <v>96.887882229846696</v>
          </cell>
          <cell r="Q29">
            <v>96.97272275719331</v>
          </cell>
          <cell r="R29">
            <v>97.057563284539938</v>
          </cell>
          <cell r="S29">
            <v>97.142403811886552</v>
          </cell>
          <cell r="T29">
            <v>97.142403811886552</v>
          </cell>
          <cell r="U29">
            <v>97.142403811886552</v>
          </cell>
          <cell r="V29">
            <v>97.142403811886552</v>
          </cell>
          <cell r="W29">
            <v>97.142403811886552</v>
          </cell>
          <cell r="X29">
            <v>97.142403811886552</v>
          </cell>
          <cell r="Y29">
            <v>97.142403811886552</v>
          </cell>
          <cell r="Z29">
            <v>97.142403811886552</v>
          </cell>
          <cell r="AA29">
            <v>97.142403811886552</v>
          </cell>
          <cell r="AB29">
            <v>97.142403811886552</v>
          </cell>
          <cell r="AC29">
            <v>97.142403811886552</v>
          </cell>
          <cell r="AD29">
            <v>97.990809085352808</v>
          </cell>
          <cell r="AE29">
            <v>98.839214358819078</v>
          </cell>
          <cell r="AF29">
            <v>99.687619632285319</v>
          </cell>
          <cell r="AG29">
            <v>100.53602490575157</v>
          </cell>
          <cell r="AH29">
            <v>101.38443017921783</v>
          </cell>
          <cell r="AI29">
            <v>101.46927070656446</v>
          </cell>
          <cell r="AJ29">
            <v>101.55411123391109</v>
          </cell>
          <cell r="AK29">
            <v>101.63895176125773</v>
          </cell>
          <cell r="AL29">
            <v>101.72379228860436</v>
          </cell>
          <cell r="AM29">
            <v>101.80863281595099</v>
          </cell>
          <cell r="AN29">
            <v>101.80863281595099</v>
          </cell>
          <cell r="AO29">
            <v>101.80863281595099</v>
          </cell>
          <cell r="AP29">
            <v>101.80863281595099</v>
          </cell>
          <cell r="AQ29">
            <v>101.80863281595099</v>
          </cell>
          <cell r="AR29">
            <v>101.80863281595099</v>
          </cell>
        </row>
        <row r="30">
          <cell r="A30" t="str">
            <v>Other comm</v>
          </cell>
          <cell r="C30" t="str">
            <v>IO</v>
          </cell>
          <cell r="I30">
            <v>95.599335448540558</v>
          </cell>
          <cell r="J30">
            <v>94.719202538248666</v>
          </cell>
          <cell r="K30">
            <v>94.719202538248666</v>
          </cell>
          <cell r="L30">
            <v>94.719202538248666</v>
          </cell>
          <cell r="M30">
            <v>94.719202538248666</v>
          </cell>
          <cell r="N30">
            <v>94.719202538248666</v>
          </cell>
          <cell r="O30">
            <v>94.719202538248666</v>
          </cell>
          <cell r="P30">
            <v>94.719202538248666</v>
          </cell>
          <cell r="Q30">
            <v>94.719202538248666</v>
          </cell>
          <cell r="R30">
            <v>94.719202538248666</v>
          </cell>
          <cell r="S30">
            <v>94.719202538248666</v>
          </cell>
          <cell r="T30">
            <v>94.307379918517157</v>
          </cell>
          <cell r="U30">
            <v>93.895557298785633</v>
          </cell>
          <cell r="V30">
            <v>93.483734679054137</v>
          </cell>
          <cell r="W30">
            <v>93.071912059322614</v>
          </cell>
          <cell r="X30">
            <v>92.660089439591104</v>
          </cell>
          <cell r="Y30">
            <v>92.660089439591104</v>
          </cell>
          <cell r="Z30">
            <v>92.660089439591104</v>
          </cell>
          <cell r="AA30">
            <v>92.660089439591104</v>
          </cell>
          <cell r="AB30">
            <v>92.660089439591104</v>
          </cell>
          <cell r="AC30">
            <v>92.660089439591104</v>
          </cell>
          <cell r="AD30">
            <v>92.660089439591104</v>
          </cell>
          <cell r="AE30">
            <v>92.660089439591104</v>
          </cell>
          <cell r="AF30">
            <v>92.660089439591104</v>
          </cell>
          <cell r="AG30">
            <v>92.660089439591104</v>
          </cell>
          <cell r="AH30">
            <v>92.660089439591104</v>
          </cell>
          <cell r="AI30">
            <v>92.24826681985958</v>
          </cell>
          <cell r="AJ30">
            <v>91.836444200128071</v>
          </cell>
          <cell r="AK30">
            <v>91.424621580396561</v>
          </cell>
          <cell r="AL30">
            <v>91.012798960665037</v>
          </cell>
          <cell r="AM30">
            <v>90.600976340933528</v>
          </cell>
          <cell r="AN30">
            <v>90.600976340933528</v>
          </cell>
          <cell r="AO30">
            <v>90.600976340933528</v>
          </cell>
          <cell r="AP30">
            <v>90.600976340933528</v>
          </cell>
          <cell r="AQ30">
            <v>90.600976340933528</v>
          </cell>
          <cell r="AR30">
            <v>90.600976340933528</v>
          </cell>
        </row>
        <row r="31">
          <cell r="A31" t="str">
            <v>Paper &amp; Pulp</v>
          </cell>
          <cell r="C31" t="str">
            <v>IR</v>
          </cell>
          <cell r="I31">
            <v>96.900497741813354</v>
          </cell>
          <cell r="J31">
            <v>96.280597290176033</v>
          </cell>
          <cell r="K31">
            <v>96.702496733824887</v>
          </cell>
          <cell r="L31">
            <v>97.12439617747377</v>
          </cell>
          <cell r="M31">
            <v>97.546295621122653</v>
          </cell>
          <cell r="N31">
            <v>97.968195064771507</v>
          </cell>
          <cell r="O31">
            <v>98.232973970351978</v>
          </cell>
          <cell r="P31">
            <v>98.497752875932449</v>
          </cell>
          <cell r="Q31">
            <v>98.762531781512891</v>
          </cell>
          <cell r="R31">
            <v>99.027310687093362</v>
          </cell>
          <cell r="S31">
            <v>99.292089592673832</v>
          </cell>
          <cell r="T31">
            <v>99.82164740383476</v>
          </cell>
          <cell r="U31">
            <v>100.35120521499567</v>
          </cell>
          <cell r="V31">
            <v>100.8807630261566</v>
          </cell>
          <cell r="W31">
            <v>101.41032083731754</v>
          </cell>
          <cell r="X31">
            <v>101.93987864847847</v>
          </cell>
          <cell r="Y31">
            <v>102.4694364596394</v>
          </cell>
          <cell r="Z31">
            <v>102.99899427080032</v>
          </cell>
          <cell r="AA31">
            <v>103.52855208196124</v>
          </cell>
          <cell r="AB31">
            <v>104.05810989312216</v>
          </cell>
          <cell r="AC31">
            <v>104.58766770428309</v>
          </cell>
          <cell r="AD31">
            <v>104.8789245004216</v>
          </cell>
          <cell r="AE31">
            <v>105.1701812965601</v>
          </cell>
          <cell r="AF31">
            <v>105.46143809269863</v>
          </cell>
          <cell r="AG31">
            <v>105.75269488883714</v>
          </cell>
          <cell r="AH31">
            <v>106.04395168497564</v>
          </cell>
          <cell r="AI31">
            <v>106.07042957553369</v>
          </cell>
          <cell r="AJ31">
            <v>106.09690746609175</v>
          </cell>
          <cell r="AK31">
            <v>106.12338535664978</v>
          </cell>
          <cell r="AL31">
            <v>106.14986324720783</v>
          </cell>
          <cell r="AM31">
            <v>106.17634113776589</v>
          </cell>
          <cell r="AN31">
            <v>106.20281902832393</v>
          </cell>
          <cell r="AO31">
            <v>106.22929691888197</v>
          </cell>
          <cell r="AP31">
            <v>106.25577480944001</v>
          </cell>
          <cell r="AQ31">
            <v>106.28225269999805</v>
          </cell>
          <cell r="AR31">
            <v>106.3087305905561</v>
          </cell>
        </row>
        <row r="32">
          <cell r="A32" t="str">
            <v>Iron and steel</v>
          </cell>
          <cell r="C32" t="str">
            <v>IS</v>
          </cell>
          <cell r="I32">
            <v>94.125668944697708</v>
          </cell>
          <cell r="J32">
            <v>92.950802733637246</v>
          </cell>
          <cell r="K32">
            <v>93.892652344016298</v>
          </cell>
          <cell r="L32">
            <v>94.83450195439535</v>
          </cell>
          <cell r="M32">
            <v>95.776351564774401</v>
          </cell>
          <cell r="N32">
            <v>96.718201175153439</v>
          </cell>
          <cell r="O32">
            <v>96.803041702500053</v>
          </cell>
          <cell r="P32">
            <v>96.887882229846696</v>
          </cell>
          <cell r="Q32">
            <v>96.97272275719331</v>
          </cell>
          <cell r="R32">
            <v>97.057563284539938</v>
          </cell>
          <cell r="S32">
            <v>97.142403811886552</v>
          </cell>
          <cell r="T32">
            <v>97.142403811886552</v>
          </cell>
          <cell r="U32">
            <v>97.142403811886552</v>
          </cell>
          <cell r="V32">
            <v>97.142403811886552</v>
          </cell>
          <cell r="W32">
            <v>97.142403811886552</v>
          </cell>
          <cell r="X32">
            <v>97.142403811886552</v>
          </cell>
          <cell r="Y32">
            <v>97.142403811886552</v>
          </cell>
          <cell r="Z32">
            <v>97.142403811886552</v>
          </cell>
          <cell r="AA32">
            <v>97.142403811886552</v>
          </cell>
          <cell r="AB32">
            <v>97.142403811886552</v>
          </cell>
          <cell r="AC32">
            <v>97.142403811886552</v>
          </cell>
          <cell r="AD32">
            <v>97.990809085352808</v>
          </cell>
          <cell r="AE32">
            <v>98.839214358819078</v>
          </cell>
          <cell r="AF32">
            <v>99.687619632285319</v>
          </cell>
          <cell r="AG32">
            <v>100.53602490575157</v>
          </cell>
          <cell r="AH32">
            <v>101.38443017921783</v>
          </cell>
          <cell r="AI32">
            <v>101.46927070656446</v>
          </cell>
          <cell r="AJ32">
            <v>101.55411123391109</v>
          </cell>
          <cell r="AK32">
            <v>101.63895176125773</v>
          </cell>
          <cell r="AL32">
            <v>101.72379228860436</v>
          </cell>
          <cell r="AM32">
            <v>101.80863281595099</v>
          </cell>
          <cell r="AN32">
            <v>101.80863281595099</v>
          </cell>
          <cell r="AO32">
            <v>101.80863281595099</v>
          </cell>
          <cell r="AP32">
            <v>101.80863281595099</v>
          </cell>
          <cell r="AQ32">
            <v>101.80863281595099</v>
          </cell>
          <cell r="AR32">
            <v>101.80863281595099</v>
          </cell>
        </row>
        <row r="33">
          <cell r="A33" t="str">
            <v>Machinery</v>
          </cell>
          <cell r="C33" t="str">
            <v>IM</v>
          </cell>
          <cell r="I33">
            <v>87.332899423772659</v>
          </cell>
          <cell r="J33">
            <v>84.799479308527197</v>
          </cell>
          <cell r="K33">
            <v>84.968178537920807</v>
          </cell>
          <cell r="L33">
            <v>85.136877767314431</v>
          </cell>
          <cell r="M33">
            <v>85.305576996708055</v>
          </cell>
          <cell r="N33">
            <v>85.474276226101679</v>
          </cell>
          <cell r="O33">
            <v>85.474276226101679</v>
          </cell>
          <cell r="P33">
            <v>85.474276226101679</v>
          </cell>
          <cell r="Q33">
            <v>85.474276226101679</v>
          </cell>
          <cell r="R33">
            <v>85.474276226101679</v>
          </cell>
          <cell r="S33">
            <v>85.474276226101679</v>
          </cell>
          <cell r="T33">
            <v>85.474276226101679</v>
          </cell>
          <cell r="U33">
            <v>85.474276226101679</v>
          </cell>
          <cell r="V33">
            <v>85.474276226101679</v>
          </cell>
          <cell r="W33">
            <v>85.474276226101679</v>
          </cell>
          <cell r="X33">
            <v>85.474276226101679</v>
          </cell>
          <cell r="Y33">
            <v>85.249343920243518</v>
          </cell>
          <cell r="Z33">
            <v>85.024411614385357</v>
          </cell>
          <cell r="AA33">
            <v>84.799479308527182</v>
          </cell>
          <cell r="AB33">
            <v>84.574547002669021</v>
          </cell>
          <cell r="AC33">
            <v>84.34961469681086</v>
          </cell>
          <cell r="AD33">
            <v>84.34961469681086</v>
          </cell>
          <cell r="AE33">
            <v>84.34961469681086</v>
          </cell>
          <cell r="AF33">
            <v>84.34961469681086</v>
          </cell>
          <cell r="AG33">
            <v>84.34961469681086</v>
          </cell>
          <cell r="AH33">
            <v>84.34961469681086</v>
          </cell>
          <cell r="AI33">
            <v>84.34961469681086</v>
          </cell>
          <cell r="AJ33">
            <v>84.34961469681086</v>
          </cell>
          <cell r="AK33">
            <v>84.34961469681086</v>
          </cell>
          <cell r="AL33">
            <v>84.34961469681086</v>
          </cell>
          <cell r="AM33">
            <v>84.34961469681086</v>
          </cell>
          <cell r="AN33">
            <v>84.34961469681086</v>
          </cell>
          <cell r="AO33">
            <v>84.34961469681086</v>
          </cell>
          <cell r="AP33">
            <v>84.34961469681086</v>
          </cell>
          <cell r="AQ33">
            <v>84.34961469681086</v>
          </cell>
          <cell r="AR33">
            <v>84.34961469681086</v>
          </cell>
        </row>
        <row r="34">
          <cell r="A34" t="str">
            <v>Service</v>
          </cell>
          <cell r="C34" t="str">
            <v>IU</v>
          </cell>
          <cell r="I34">
            <v>93.964694684554644</v>
          </cell>
          <cell r="J34">
            <v>92.757633621465558</v>
          </cell>
          <cell r="K34">
            <v>93.392959879146829</v>
          </cell>
          <cell r="L34">
            <v>94.0282861368281</v>
          </cell>
          <cell r="M34">
            <v>94.663612394509371</v>
          </cell>
          <cell r="N34">
            <v>95.298938652190643</v>
          </cell>
          <cell r="O34">
            <v>94.790677646045623</v>
          </cell>
          <cell r="P34">
            <v>94.282416639900617</v>
          </cell>
          <cell r="Q34">
            <v>93.774155633755598</v>
          </cell>
          <cell r="R34">
            <v>93.265894627610578</v>
          </cell>
          <cell r="S34">
            <v>92.757633621465558</v>
          </cell>
          <cell r="T34">
            <v>92.376437866856804</v>
          </cell>
          <cell r="U34">
            <v>91.995242112248036</v>
          </cell>
          <cell r="V34">
            <v>91.614046357639282</v>
          </cell>
          <cell r="W34">
            <v>91.232850603030514</v>
          </cell>
          <cell r="X34">
            <v>90.851654848421745</v>
          </cell>
          <cell r="Y34">
            <v>90.851654848421745</v>
          </cell>
          <cell r="Z34">
            <v>90.851654848421745</v>
          </cell>
          <cell r="AA34">
            <v>90.851654848421745</v>
          </cell>
          <cell r="AB34">
            <v>90.851654848421745</v>
          </cell>
          <cell r="AC34">
            <v>90.851654848421745</v>
          </cell>
          <cell r="AD34">
            <v>90.851654848421745</v>
          </cell>
          <cell r="AE34">
            <v>90.851654848421745</v>
          </cell>
          <cell r="AF34">
            <v>90.851654848421745</v>
          </cell>
          <cell r="AG34">
            <v>90.851654848421745</v>
          </cell>
          <cell r="AH34">
            <v>90.851654848421745</v>
          </cell>
          <cell r="AI34">
            <v>90.978720099957997</v>
          </cell>
          <cell r="AJ34">
            <v>91.105785351494248</v>
          </cell>
          <cell r="AK34">
            <v>91.232850603030514</v>
          </cell>
          <cell r="AL34">
            <v>91.359915854566765</v>
          </cell>
          <cell r="AM34">
            <v>91.486981106103016</v>
          </cell>
          <cell r="AN34">
            <v>91.868176860711785</v>
          </cell>
          <cell r="AO34">
            <v>92.249372615320553</v>
          </cell>
          <cell r="AP34">
            <v>92.630568369929307</v>
          </cell>
          <cell r="AQ34">
            <v>93.011764124538061</v>
          </cell>
          <cell r="AR34">
            <v>93.392959879146829</v>
          </cell>
        </row>
        <row r="35">
          <cell r="A35" t="str">
            <v>Construction</v>
          </cell>
          <cell r="C35" t="str">
            <v>IN</v>
          </cell>
          <cell r="I35">
            <v>95.599335448540558</v>
          </cell>
          <cell r="J35">
            <v>94.719202538248666</v>
          </cell>
          <cell r="K35">
            <v>94.719202538248666</v>
          </cell>
          <cell r="L35">
            <v>94.719202538248666</v>
          </cell>
          <cell r="M35">
            <v>94.719202538248666</v>
          </cell>
          <cell r="N35">
            <v>94.719202538248666</v>
          </cell>
          <cell r="O35">
            <v>94.719202538248666</v>
          </cell>
          <cell r="P35">
            <v>94.719202538248666</v>
          </cell>
          <cell r="Q35">
            <v>94.719202538248666</v>
          </cell>
          <cell r="R35">
            <v>94.719202538248666</v>
          </cell>
          <cell r="S35">
            <v>94.719202538248666</v>
          </cell>
          <cell r="T35">
            <v>94.307379918517157</v>
          </cell>
          <cell r="U35">
            <v>93.895557298785633</v>
          </cell>
          <cell r="V35">
            <v>93.483734679054137</v>
          </cell>
          <cell r="W35">
            <v>93.071912059322614</v>
          </cell>
          <cell r="X35">
            <v>92.660089439591104</v>
          </cell>
          <cell r="Y35">
            <v>92.660089439591104</v>
          </cell>
          <cell r="Z35">
            <v>92.660089439591104</v>
          </cell>
          <cell r="AA35">
            <v>92.660089439591104</v>
          </cell>
          <cell r="AB35">
            <v>92.660089439591104</v>
          </cell>
          <cell r="AC35">
            <v>92.660089439591104</v>
          </cell>
          <cell r="AD35">
            <v>92.660089439591104</v>
          </cell>
          <cell r="AE35">
            <v>92.660089439591104</v>
          </cell>
          <cell r="AF35">
            <v>92.660089439591104</v>
          </cell>
          <cell r="AG35">
            <v>92.660089439591104</v>
          </cell>
          <cell r="AH35">
            <v>92.660089439591104</v>
          </cell>
          <cell r="AI35">
            <v>92.24826681985958</v>
          </cell>
          <cell r="AJ35">
            <v>91.836444200128071</v>
          </cell>
          <cell r="AK35">
            <v>91.424621580396561</v>
          </cell>
          <cell r="AL35">
            <v>91.012798960665037</v>
          </cell>
          <cell r="AM35">
            <v>90.600976340933528</v>
          </cell>
          <cell r="AN35">
            <v>90.600976340933528</v>
          </cell>
          <cell r="AO35">
            <v>90.600976340933528</v>
          </cell>
          <cell r="AP35">
            <v>90.600976340933528</v>
          </cell>
          <cell r="AQ35">
            <v>90.600976340933528</v>
          </cell>
          <cell r="AR35">
            <v>90.600976340933528</v>
          </cell>
        </row>
        <row r="36">
          <cell r="A36" t="str">
            <v>Wood products</v>
          </cell>
          <cell r="C36" t="str">
            <v>IW</v>
          </cell>
          <cell r="I36">
            <v>93.895132179773867</v>
          </cell>
          <cell r="J36">
            <v>92.674158615728643</v>
          </cell>
          <cell r="K36">
            <v>93.034907080755985</v>
          </cell>
          <cell r="L36">
            <v>93.395655545783313</v>
          </cell>
          <cell r="M36">
            <v>93.756404010810641</v>
          </cell>
          <cell r="N36">
            <v>94.117152475837983</v>
          </cell>
          <cell r="O36">
            <v>93.628232203236223</v>
          </cell>
          <cell r="P36">
            <v>93.139311930634477</v>
          </cell>
          <cell r="Q36">
            <v>92.650391658032717</v>
          </cell>
          <cell r="R36">
            <v>92.161471385430957</v>
          </cell>
          <cell r="S36">
            <v>91.672551112829197</v>
          </cell>
          <cell r="T36">
            <v>91.183630840227451</v>
          </cell>
          <cell r="U36">
            <v>90.694710567625691</v>
          </cell>
          <cell r="V36">
            <v>90.205790295023931</v>
          </cell>
          <cell r="W36">
            <v>89.716870022422185</v>
          </cell>
          <cell r="X36">
            <v>89.227949749820425</v>
          </cell>
          <cell r="Y36">
            <v>88.250109204616905</v>
          </cell>
          <cell r="Z36">
            <v>87.272268659413399</v>
          </cell>
          <cell r="AA36">
            <v>86.294428114209893</v>
          </cell>
          <cell r="AB36">
            <v>85.316587569006387</v>
          </cell>
          <cell r="AC36">
            <v>84.338747023802867</v>
          </cell>
          <cell r="AD36">
            <v>83.605366614900234</v>
          </cell>
          <cell r="AE36">
            <v>82.871986205997601</v>
          </cell>
          <cell r="AF36">
            <v>82.138605797094968</v>
          </cell>
          <cell r="AG36">
            <v>81.405225388192335</v>
          </cell>
          <cell r="AH36">
            <v>80.671844979289702</v>
          </cell>
          <cell r="AI36">
            <v>80.182924706687942</v>
          </cell>
          <cell r="AJ36">
            <v>79.694004434086182</v>
          </cell>
          <cell r="AK36">
            <v>79.205084161484436</v>
          </cell>
          <cell r="AL36">
            <v>78.71616388888269</v>
          </cell>
          <cell r="AM36">
            <v>78.22724361628093</v>
          </cell>
          <cell r="AN36">
            <v>77.73832334367917</v>
          </cell>
          <cell r="AO36">
            <v>77.24940307107741</v>
          </cell>
          <cell r="AP36">
            <v>76.760482798475664</v>
          </cell>
          <cell r="AQ36">
            <v>76.271562525873904</v>
          </cell>
          <cell r="AR36">
            <v>75.782642253272144</v>
          </cell>
        </row>
        <row r="37">
          <cell r="A37" t="str">
            <v>Mining</v>
          </cell>
          <cell r="C37" t="str">
            <v>II</v>
          </cell>
          <cell r="I37">
            <v>112.96716886016758</v>
          </cell>
          <cell r="J37">
            <v>115.5606026322011</v>
          </cell>
          <cell r="K37">
            <v>113.23126177286906</v>
          </cell>
          <cell r="L37">
            <v>110.90192091353701</v>
          </cell>
          <cell r="M37">
            <v>108.57258005420496</v>
          </cell>
          <cell r="N37">
            <v>106.24323919487293</v>
          </cell>
          <cell r="O37">
            <v>107.00211947483631</v>
          </cell>
          <cell r="P37">
            <v>107.76099975479968</v>
          </cell>
          <cell r="Q37">
            <v>108.51988003476308</v>
          </cell>
          <cell r="R37">
            <v>109.27876031472645</v>
          </cell>
          <cell r="S37">
            <v>110.03764059468983</v>
          </cell>
          <cell r="T37">
            <v>110.41708073467153</v>
          </cell>
          <cell r="U37">
            <v>110.79652087465321</v>
          </cell>
          <cell r="V37">
            <v>111.17596101463492</v>
          </cell>
          <cell r="W37">
            <v>111.55540115461659</v>
          </cell>
          <cell r="X37">
            <v>111.9348412945983</v>
          </cell>
          <cell r="Y37">
            <v>112.31428143457998</v>
          </cell>
          <cell r="Z37">
            <v>112.69372157456165</v>
          </cell>
          <cell r="AA37">
            <v>113.07316171454336</v>
          </cell>
          <cell r="AB37">
            <v>113.45260185452504</v>
          </cell>
          <cell r="AC37">
            <v>113.83204199450671</v>
          </cell>
          <cell r="AD37">
            <v>114.5909222744701</v>
          </cell>
          <cell r="AE37">
            <v>115.34980255443348</v>
          </cell>
          <cell r="AF37">
            <v>116.10868283439686</v>
          </cell>
          <cell r="AG37">
            <v>116.86756311436024</v>
          </cell>
          <cell r="AH37">
            <v>117.62644339432362</v>
          </cell>
          <cell r="AI37">
            <v>118.38532367428701</v>
          </cell>
          <cell r="AJ37">
            <v>119.14420395425039</v>
          </cell>
          <cell r="AK37">
            <v>119.90308423421374</v>
          </cell>
          <cell r="AL37">
            <v>120.66196451417713</v>
          </cell>
          <cell r="AM37">
            <v>121.42084479414051</v>
          </cell>
          <cell r="AN37">
            <v>122.17972507410389</v>
          </cell>
          <cell r="AO37">
            <v>122.93860535406726</v>
          </cell>
          <cell r="AP37">
            <v>123.69748563403063</v>
          </cell>
          <cell r="AQ37">
            <v>124.45636591399401</v>
          </cell>
          <cell r="AR37">
            <v>125.21524619395738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nvergence programme"/>
      <sheetName val="BY_Demands_Drivers"/>
      <sheetName val="DEM_PR_Agriculture"/>
      <sheetName val="DEM_PR_FOOD"/>
      <sheetName val="DEM_PR_Chemical"/>
      <sheetName val="DEM_PR_Glass&amp;Concrete"/>
      <sheetName val="DEM_PR_Aluminium"/>
      <sheetName val="DEM_PR_OtherCommodity"/>
      <sheetName val="DEM_PR_Pulp&amp;Paper"/>
      <sheetName val="DEM_PR_Iron&amp;Steel"/>
      <sheetName val="DEM_PR_Machinery"/>
      <sheetName val="DEM_PR_Service"/>
      <sheetName val="DEM_PR_Construction"/>
      <sheetName val="DEM_PR_Wood"/>
      <sheetName val="DEM_PR_Mining"/>
    </sheetNames>
    <sheetDataSet>
      <sheetData sheetId="0"/>
      <sheetData sheetId="1">
        <row r="25">
          <cell r="A25" t="str">
            <v>Agriculture</v>
          </cell>
          <cell r="C25" t="str">
            <v>IA</v>
          </cell>
          <cell r="I25">
            <v>98.070267322591576</v>
          </cell>
          <cell r="J25">
            <v>101.43974339673095</v>
          </cell>
          <cell r="K25">
            <v>104.80921947087032</v>
          </cell>
          <cell r="L25">
            <v>108.17869554500969</v>
          </cell>
          <cell r="M25">
            <v>111.54817161914906</v>
          </cell>
          <cell r="N25">
            <v>114.91764769328843</v>
          </cell>
          <cell r="O25">
            <v>117.16177074139409</v>
          </cell>
          <cell r="P25">
            <v>119.40589378949976</v>
          </cell>
          <cell r="Q25">
            <v>121.65001683760542</v>
          </cell>
          <cell r="R25">
            <v>123.89413988571108</v>
          </cell>
          <cell r="S25">
            <v>126.13826293381672</v>
          </cell>
          <cell r="T25">
            <v>128.32205572224601</v>
          </cell>
          <cell r="U25">
            <v>130.50584851067529</v>
          </cell>
          <cell r="V25">
            <v>132.68964129910458</v>
          </cell>
          <cell r="W25">
            <v>134.87343408753387</v>
          </cell>
          <cell r="X25">
            <v>137.0572268759631</v>
          </cell>
          <cell r="Y25">
            <v>139.46988210707664</v>
          </cell>
          <cell r="Z25">
            <v>141.88253733819019</v>
          </cell>
          <cell r="AA25">
            <v>144.29519256930374</v>
          </cell>
          <cell r="AB25">
            <v>146.70784780041728</v>
          </cell>
          <cell r="AC25">
            <v>149.12050303153086</v>
          </cell>
          <cell r="AD25">
            <v>151.11836638960477</v>
          </cell>
          <cell r="AE25">
            <v>153.11622974767869</v>
          </cell>
          <cell r="AF25">
            <v>155.1140931057526</v>
          </cell>
          <cell r="AG25">
            <v>157.11195646382652</v>
          </cell>
          <cell r="AH25">
            <v>159.10981982190043</v>
          </cell>
          <cell r="AI25">
            <v>161.0413639937729</v>
          </cell>
          <cell r="AJ25">
            <v>162.97290816564538</v>
          </cell>
          <cell r="AK25">
            <v>164.90445233751785</v>
          </cell>
          <cell r="AL25">
            <v>166.83599650939033</v>
          </cell>
          <cell r="AM25">
            <v>168.76754068126277</v>
          </cell>
          <cell r="AN25">
            <v>170.63430084904033</v>
          </cell>
          <cell r="AO25">
            <v>172.50106101681789</v>
          </cell>
          <cell r="AP25">
            <v>174.36782118459544</v>
          </cell>
          <cell r="AQ25">
            <v>176.234581352373</v>
          </cell>
          <cell r="AR25">
            <v>178.10134152015061</v>
          </cell>
        </row>
        <row r="26">
          <cell r="A26" t="str">
            <v>Food</v>
          </cell>
          <cell r="C26" t="str">
            <v>IF</v>
          </cell>
          <cell r="I26">
            <v>98.070267322591576</v>
          </cell>
          <cell r="J26">
            <v>101.43974339673095</v>
          </cell>
          <cell r="K26">
            <v>104.80921947087032</v>
          </cell>
          <cell r="L26">
            <v>108.17869554500969</v>
          </cell>
          <cell r="M26">
            <v>111.54817161914906</v>
          </cell>
          <cell r="N26">
            <v>114.91764769328843</v>
          </cell>
          <cell r="O26">
            <v>117.16177074139409</v>
          </cell>
          <cell r="P26">
            <v>119.40589378949976</v>
          </cell>
          <cell r="Q26">
            <v>121.65001683760542</v>
          </cell>
          <cell r="R26">
            <v>123.89413988571108</v>
          </cell>
          <cell r="S26">
            <v>126.13826293381672</v>
          </cell>
          <cell r="T26">
            <v>128.32205572224601</v>
          </cell>
          <cell r="U26">
            <v>130.50584851067529</v>
          </cell>
          <cell r="V26">
            <v>132.68964129910458</v>
          </cell>
          <cell r="W26">
            <v>134.87343408753387</v>
          </cell>
          <cell r="X26">
            <v>137.0572268759631</v>
          </cell>
          <cell r="Y26">
            <v>139.46988210707664</v>
          </cell>
          <cell r="Z26">
            <v>141.88253733819019</v>
          </cell>
          <cell r="AA26">
            <v>144.29519256930374</v>
          </cell>
          <cell r="AB26">
            <v>146.70784780041728</v>
          </cell>
          <cell r="AC26">
            <v>149.12050303153086</v>
          </cell>
          <cell r="AD26">
            <v>151.11836638960477</v>
          </cell>
          <cell r="AE26">
            <v>153.11622974767869</v>
          </cell>
          <cell r="AF26">
            <v>155.1140931057526</v>
          </cell>
          <cell r="AG26">
            <v>157.11195646382652</v>
          </cell>
          <cell r="AH26">
            <v>159.10981982190043</v>
          </cell>
          <cell r="AI26">
            <v>161.0413639937729</v>
          </cell>
          <cell r="AJ26">
            <v>162.97290816564538</v>
          </cell>
          <cell r="AK26">
            <v>164.90445233751785</v>
          </cell>
          <cell r="AL26">
            <v>166.83599650939033</v>
          </cell>
          <cell r="AM26">
            <v>168.76754068126277</v>
          </cell>
          <cell r="AN26">
            <v>170.63430084904033</v>
          </cell>
          <cell r="AO26">
            <v>172.50106101681789</v>
          </cell>
          <cell r="AP26">
            <v>174.36782118459544</v>
          </cell>
          <cell r="AQ26">
            <v>176.234581352373</v>
          </cell>
          <cell r="AR26">
            <v>178.10134152015061</v>
          </cell>
        </row>
        <row r="27">
          <cell r="A27" t="str">
            <v>Chemical</v>
          </cell>
          <cell r="C27" t="str">
            <v>IC</v>
          </cell>
          <cell r="I27">
            <v>118.25997380669257</v>
          </cell>
          <cell r="J27">
            <v>118.3562433951176</v>
          </cell>
          <cell r="K27">
            <v>118.45251298354263</v>
          </cell>
          <cell r="L27">
            <v>118.54878257196766</v>
          </cell>
          <cell r="M27">
            <v>118.64505216039269</v>
          </cell>
          <cell r="N27">
            <v>118.74132174881773</v>
          </cell>
          <cell r="O27">
            <v>119.11278651330903</v>
          </cell>
          <cell r="P27">
            <v>119.48425127780034</v>
          </cell>
          <cell r="Q27">
            <v>119.85571604229165</v>
          </cell>
          <cell r="R27">
            <v>120.22718080678295</v>
          </cell>
          <cell r="S27">
            <v>120.59864557127426</v>
          </cell>
          <cell r="T27">
            <v>122.00393571935675</v>
          </cell>
          <cell r="U27">
            <v>123.40922586743923</v>
          </cell>
          <cell r="V27">
            <v>124.81451601552172</v>
          </cell>
          <cell r="W27">
            <v>126.2198061636042</v>
          </cell>
          <cell r="X27">
            <v>127.62509631168666</v>
          </cell>
          <cell r="Y27">
            <v>129.05353603062926</v>
          </cell>
          <cell r="Z27">
            <v>130.48197574957186</v>
          </cell>
          <cell r="AA27">
            <v>131.91041546851446</v>
          </cell>
          <cell r="AB27">
            <v>133.33885518745706</v>
          </cell>
          <cell r="AC27">
            <v>134.76729490639971</v>
          </cell>
          <cell r="AD27">
            <v>136.23004025296743</v>
          </cell>
          <cell r="AE27">
            <v>137.69278559953514</v>
          </cell>
          <cell r="AF27">
            <v>139.15553094610286</v>
          </cell>
          <cell r="AG27">
            <v>140.61827629267057</v>
          </cell>
          <cell r="AH27">
            <v>142.08102163923829</v>
          </cell>
          <cell r="AI27">
            <v>144.31877261508248</v>
          </cell>
          <cell r="AJ27">
            <v>146.55652359092667</v>
          </cell>
          <cell r="AK27">
            <v>148.79427456677087</v>
          </cell>
          <cell r="AL27">
            <v>151.03202554261506</v>
          </cell>
          <cell r="AM27">
            <v>153.26977651845925</v>
          </cell>
          <cell r="AN27">
            <v>156.25999498597133</v>
          </cell>
          <cell r="AO27">
            <v>159.25021345348341</v>
          </cell>
          <cell r="AP27">
            <v>162.24043192099549</v>
          </cell>
          <cell r="AQ27">
            <v>165.23065038850757</v>
          </cell>
          <cell r="AR27">
            <v>168.22086885601965</v>
          </cell>
        </row>
        <row r="28">
          <cell r="A28" t="str">
            <v>Glass&amp;Concrete</v>
          </cell>
          <cell r="C28" t="str">
            <v>IG</v>
          </cell>
          <cell r="I28">
            <v>96.859999366075712</v>
          </cell>
          <cell r="J28">
            <v>95.838492006471839</v>
          </cell>
          <cell r="K28">
            <v>94.816984646867965</v>
          </cell>
          <cell r="L28">
            <v>93.795477287264092</v>
          </cell>
          <cell r="M28">
            <v>92.773969927660218</v>
          </cell>
          <cell r="N28">
            <v>91.752462568056345</v>
          </cell>
          <cell r="O28">
            <v>90.730955208452471</v>
          </cell>
          <cell r="P28">
            <v>89.709447848848598</v>
          </cell>
          <cell r="Q28">
            <v>88.687940489244724</v>
          </cell>
          <cell r="R28">
            <v>87.666433129640851</v>
          </cell>
          <cell r="S28">
            <v>86.644925770037005</v>
          </cell>
          <cell r="T28">
            <v>86.059393190313784</v>
          </cell>
          <cell r="U28">
            <v>85.473860610590563</v>
          </cell>
          <cell r="V28">
            <v>84.888328030867342</v>
          </cell>
          <cell r="W28">
            <v>84.302795451144121</v>
          </cell>
          <cell r="X28">
            <v>83.717262871420871</v>
          </cell>
          <cell r="Y28">
            <v>83.143153285351517</v>
          </cell>
          <cell r="Z28">
            <v>82.569043699282162</v>
          </cell>
          <cell r="AA28">
            <v>81.994934113212807</v>
          </cell>
          <cell r="AB28">
            <v>81.420824527143452</v>
          </cell>
          <cell r="AC28">
            <v>80.846714941074111</v>
          </cell>
          <cell r="AD28">
            <v>80.438839454706553</v>
          </cell>
          <cell r="AE28">
            <v>80.030963968338995</v>
          </cell>
          <cell r="AF28">
            <v>79.623088481971436</v>
          </cell>
          <cell r="AG28">
            <v>79.215212995603878</v>
          </cell>
          <cell r="AH28">
            <v>78.807337509236348</v>
          </cell>
          <cell r="AI28">
            <v>78.928133051674408</v>
          </cell>
          <cell r="AJ28">
            <v>79.048928594112468</v>
          </cell>
          <cell r="AK28">
            <v>79.169724136550528</v>
          </cell>
          <cell r="AL28">
            <v>79.290519678988588</v>
          </cell>
          <cell r="AM28">
            <v>79.411315221426648</v>
          </cell>
          <cell r="AN28">
            <v>79.54166030131573</v>
          </cell>
          <cell r="AO28">
            <v>79.672005381204812</v>
          </cell>
          <cell r="AP28">
            <v>79.802350461093894</v>
          </cell>
          <cell r="AQ28">
            <v>79.932695540982976</v>
          </cell>
          <cell r="AR28">
            <v>80.063040620872044</v>
          </cell>
        </row>
        <row r="29">
          <cell r="A29" t="str">
            <v>Aluminium</v>
          </cell>
          <cell r="C29" t="str">
            <v>IX</v>
          </cell>
          <cell r="I29">
            <v>101.59520356659471</v>
          </cell>
          <cell r="J29">
            <v>101.59702058320039</v>
          </cell>
          <cell r="K29">
            <v>101.59883759980607</v>
          </cell>
          <cell r="L29">
            <v>101.60065461641176</v>
          </cell>
          <cell r="M29">
            <v>101.60247163301744</v>
          </cell>
          <cell r="N29">
            <v>101.6042886496231</v>
          </cell>
          <cell r="O29">
            <v>102.46322250782018</v>
          </cell>
          <cell r="P29">
            <v>103.32215636601725</v>
          </cell>
          <cell r="Q29">
            <v>104.18109022421433</v>
          </cell>
          <cell r="R29">
            <v>105.04002408241141</v>
          </cell>
          <cell r="S29">
            <v>105.89895794060847</v>
          </cell>
          <cell r="T29">
            <v>105.49895806772444</v>
          </cell>
          <cell r="U29">
            <v>105.09895819484042</v>
          </cell>
          <cell r="V29">
            <v>104.6989583219564</v>
          </cell>
          <cell r="W29">
            <v>104.29895844907237</v>
          </cell>
          <cell r="X29">
            <v>103.89895857618832</v>
          </cell>
          <cell r="Y29">
            <v>103.62286627129028</v>
          </cell>
          <cell r="Z29">
            <v>103.34677396639223</v>
          </cell>
          <cell r="AA29">
            <v>103.07068166149419</v>
          </cell>
          <cell r="AB29">
            <v>102.79458935659615</v>
          </cell>
          <cell r="AC29">
            <v>102.51849705169813</v>
          </cell>
          <cell r="AD29">
            <v>102.76215657867203</v>
          </cell>
          <cell r="AE29">
            <v>103.00581610564593</v>
          </cell>
          <cell r="AF29">
            <v>103.24947563261983</v>
          </cell>
          <cell r="AG29">
            <v>103.49313515959373</v>
          </cell>
          <cell r="AH29">
            <v>103.73679468656762</v>
          </cell>
          <cell r="AI29">
            <v>102.88403250822405</v>
          </cell>
          <cell r="AJ29">
            <v>102.03127032988048</v>
          </cell>
          <cell r="AK29">
            <v>101.17850815153692</v>
          </cell>
          <cell r="AL29">
            <v>100.32574597319335</v>
          </cell>
          <cell r="AM29">
            <v>99.472983794849753</v>
          </cell>
          <cell r="AN29">
            <v>99.329091254747269</v>
          </cell>
          <cell r="AO29">
            <v>99.185198714644784</v>
          </cell>
          <cell r="AP29">
            <v>99.041306174542299</v>
          </cell>
          <cell r="AQ29">
            <v>98.897413634439815</v>
          </cell>
          <cell r="AR29">
            <v>98.753521094337344</v>
          </cell>
        </row>
        <row r="30">
          <cell r="A30" t="str">
            <v>Other comm</v>
          </cell>
          <cell r="C30" t="str">
            <v>IO</v>
          </cell>
          <cell r="I30">
            <v>98.070267322591576</v>
          </cell>
          <cell r="J30">
            <v>101.43974339673095</v>
          </cell>
          <cell r="K30">
            <v>104.80921947087032</v>
          </cell>
          <cell r="L30">
            <v>108.17869554500969</v>
          </cell>
          <cell r="M30">
            <v>111.54817161914906</v>
          </cell>
          <cell r="N30">
            <v>114.91764769328843</v>
          </cell>
          <cell r="O30">
            <v>117.16177074139409</v>
          </cell>
          <cell r="P30">
            <v>119.40589378949976</v>
          </cell>
          <cell r="Q30">
            <v>121.65001683760542</v>
          </cell>
          <cell r="R30">
            <v>123.89413988571108</v>
          </cell>
          <cell r="S30">
            <v>126.13826293381672</v>
          </cell>
          <cell r="T30">
            <v>128.32205572224601</v>
          </cell>
          <cell r="U30">
            <v>130.50584851067529</v>
          </cell>
          <cell r="V30">
            <v>132.68964129910458</v>
          </cell>
          <cell r="W30">
            <v>134.87343408753387</v>
          </cell>
          <cell r="X30">
            <v>137.0572268759631</v>
          </cell>
          <cell r="Y30">
            <v>139.46988210707664</v>
          </cell>
          <cell r="Z30">
            <v>141.88253733819019</v>
          </cell>
          <cell r="AA30">
            <v>144.29519256930374</v>
          </cell>
          <cell r="AB30">
            <v>146.70784780041728</v>
          </cell>
          <cell r="AC30">
            <v>149.12050303153086</v>
          </cell>
          <cell r="AD30">
            <v>151.11836638960477</v>
          </cell>
          <cell r="AE30">
            <v>153.11622974767869</v>
          </cell>
          <cell r="AF30">
            <v>155.1140931057526</v>
          </cell>
          <cell r="AG30">
            <v>157.11195646382652</v>
          </cell>
          <cell r="AH30">
            <v>159.10981982190043</v>
          </cell>
          <cell r="AI30">
            <v>161.0413639937729</v>
          </cell>
          <cell r="AJ30">
            <v>162.97290816564538</v>
          </cell>
          <cell r="AK30">
            <v>164.90445233751785</v>
          </cell>
          <cell r="AL30">
            <v>166.83599650939033</v>
          </cell>
          <cell r="AM30">
            <v>168.76754068126277</v>
          </cell>
          <cell r="AN30">
            <v>170.63430084904033</v>
          </cell>
          <cell r="AO30">
            <v>172.50106101681789</v>
          </cell>
          <cell r="AP30">
            <v>174.36782118459544</v>
          </cell>
          <cell r="AQ30">
            <v>176.234581352373</v>
          </cell>
          <cell r="AR30">
            <v>178.10134152015061</v>
          </cell>
        </row>
        <row r="31">
          <cell r="A31" t="str">
            <v>Paper &amp; Pulp</v>
          </cell>
          <cell r="C31" t="str">
            <v>IR</v>
          </cell>
          <cell r="I31">
            <v>56.281524805476771</v>
          </cell>
          <cell r="J31">
            <v>56.856039370168872</v>
          </cell>
          <cell r="K31">
            <v>57.430553934860974</v>
          </cell>
          <cell r="L31">
            <v>58.005068499553076</v>
          </cell>
          <cell r="M31">
            <v>58.579583064245178</v>
          </cell>
          <cell r="N31">
            <v>59.154097628937265</v>
          </cell>
          <cell r="O31">
            <v>58.823280276661542</v>
          </cell>
          <cell r="P31">
            <v>58.492462924385819</v>
          </cell>
          <cell r="Q31">
            <v>58.161645572110096</v>
          </cell>
          <cell r="R31">
            <v>57.830828219834373</v>
          </cell>
          <cell r="S31">
            <v>57.500010867558636</v>
          </cell>
          <cell r="T31">
            <v>57.525433843020146</v>
          </cell>
          <cell r="U31">
            <v>57.550856818481655</v>
          </cell>
          <cell r="V31">
            <v>57.576279793943165</v>
          </cell>
          <cell r="W31">
            <v>57.601702769404675</v>
          </cell>
          <cell r="X31">
            <v>57.627125744866184</v>
          </cell>
          <cell r="Y31">
            <v>57.695547534253379</v>
          </cell>
          <cell r="Z31">
            <v>57.763969323640573</v>
          </cell>
          <cell r="AA31">
            <v>57.832391113027768</v>
          </cell>
          <cell r="AB31">
            <v>57.900812902414962</v>
          </cell>
          <cell r="AC31">
            <v>57.969234691802171</v>
          </cell>
          <cell r="AD31">
            <v>58.028057499565406</v>
          </cell>
          <cell r="AE31">
            <v>58.086880307328641</v>
          </cell>
          <cell r="AF31">
            <v>58.145703115091877</v>
          </cell>
          <cell r="AG31">
            <v>58.204525922855112</v>
          </cell>
          <cell r="AH31">
            <v>58.263348730618361</v>
          </cell>
          <cell r="AI31">
            <v>58.241544346093917</v>
          </cell>
          <cell r="AJ31">
            <v>58.219739961569474</v>
          </cell>
          <cell r="AK31">
            <v>58.19793557704503</v>
          </cell>
          <cell r="AL31">
            <v>58.176131192520586</v>
          </cell>
          <cell r="AM31">
            <v>58.154326807996156</v>
          </cell>
          <cell r="AN31">
            <v>58.234263280297903</v>
          </cell>
          <cell r="AO31">
            <v>58.314199752599649</v>
          </cell>
          <cell r="AP31">
            <v>58.394136224901395</v>
          </cell>
          <cell r="AQ31">
            <v>58.474072697203141</v>
          </cell>
          <cell r="AR31">
            <v>58.554009169504894</v>
          </cell>
        </row>
        <row r="32">
          <cell r="A32" t="str">
            <v>Iron and steel</v>
          </cell>
          <cell r="C32" t="str">
            <v>IS</v>
          </cell>
          <cell r="I32">
            <v>107.6782090476965</v>
          </cell>
          <cell r="J32">
            <v>113.22479970861269</v>
          </cell>
          <cell r="K32">
            <v>118.77139036952889</v>
          </cell>
          <cell r="L32">
            <v>124.31798103044508</v>
          </cell>
          <cell r="M32">
            <v>129.86457169136128</v>
          </cell>
          <cell r="N32">
            <v>135.41116235227747</v>
          </cell>
          <cell r="O32">
            <v>138.00460545600544</v>
          </cell>
          <cell r="P32">
            <v>140.5980485597334</v>
          </cell>
          <cell r="Q32">
            <v>143.19149166346136</v>
          </cell>
          <cell r="R32">
            <v>145.78493476718933</v>
          </cell>
          <cell r="S32">
            <v>148.37837787091729</v>
          </cell>
          <cell r="T32">
            <v>150.50729627675045</v>
          </cell>
          <cell r="U32">
            <v>152.63621468258361</v>
          </cell>
          <cell r="V32">
            <v>154.76513308841677</v>
          </cell>
          <cell r="W32">
            <v>156.89405149424994</v>
          </cell>
          <cell r="X32">
            <v>159.02296990008315</v>
          </cell>
          <cell r="Y32">
            <v>160.46849185914718</v>
          </cell>
          <cell r="Z32">
            <v>161.9140138182112</v>
          </cell>
          <cell r="AA32">
            <v>163.35953577727523</v>
          </cell>
          <cell r="AB32">
            <v>164.80505773633925</v>
          </cell>
          <cell r="AC32">
            <v>166.25057969540325</v>
          </cell>
          <cell r="AD32">
            <v>167.26286441152124</v>
          </cell>
          <cell r="AE32">
            <v>168.27514912763922</v>
          </cell>
          <cell r="AF32">
            <v>169.28743384375721</v>
          </cell>
          <cell r="AG32">
            <v>170.2997185598752</v>
          </cell>
          <cell r="AH32">
            <v>171.31200327599322</v>
          </cell>
          <cell r="AI32">
            <v>174.21495832559384</v>
          </cell>
          <cell r="AJ32">
            <v>177.11791337519446</v>
          </cell>
          <cell r="AK32">
            <v>180.02086842479508</v>
          </cell>
          <cell r="AL32">
            <v>182.9238234743957</v>
          </cell>
          <cell r="AM32">
            <v>185.82677852399632</v>
          </cell>
          <cell r="AN32">
            <v>189.08425479715211</v>
          </cell>
          <cell r="AO32">
            <v>192.3417310703079</v>
          </cell>
          <cell r="AP32">
            <v>195.59920734346369</v>
          </cell>
          <cell r="AQ32">
            <v>198.85668361661948</v>
          </cell>
          <cell r="AR32">
            <v>202.11415988977532</v>
          </cell>
        </row>
        <row r="33">
          <cell r="A33" t="str">
            <v>Machinery</v>
          </cell>
          <cell r="C33" t="str">
            <v>IM</v>
          </cell>
          <cell r="I33">
            <v>98.070267322591576</v>
          </cell>
          <cell r="J33">
            <v>101.43974339673095</v>
          </cell>
          <cell r="K33">
            <v>104.80921947087032</v>
          </cell>
          <cell r="L33">
            <v>108.17869554500969</v>
          </cell>
          <cell r="M33">
            <v>111.54817161914906</v>
          </cell>
          <cell r="N33">
            <v>114.91764769328843</v>
          </cell>
          <cell r="O33">
            <v>117.16177074139409</v>
          </cell>
          <cell r="P33">
            <v>119.40589378949976</v>
          </cell>
          <cell r="Q33">
            <v>121.65001683760542</v>
          </cell>
          <cell r="R33">
            <v>123.89413988571108</v>
          </cell>
          <cell r="S33">
            <v>126.13826293381672</v>
          </cell>
          <cell r="T33">
            <v>128.32205572224601</v>
          </cell>
          <cell r="U33">
            <v>130.50584851067529</v>
          </cell>
          <cell r="V33">
            <v>132.68964129910458</v>
          </cell>
          <cell r="W33">
            <v>134.87343408753387</v>
          </cell>
          <cell r="X33">
            <v>137.0572268759631</v>
          </cell>
          <cell r="Y33">
            <v>139.46988210707664</v>
          </cell>
          <cell r="Z33">
            <v>141.88253733819019</v>
          </cell>
          <cell r="AA33">
            <v>144.29519256930374</v>
          </cell>
          <cell r="AB33">
            <v>146.70784780041728</v>
          </cell>
          <cell r="AC33">
            <v>149.12050303153086</v>
          </cell>
          <cell r="AD33">
            <v>151.11836638960477</v>
          </cell>
          <cell r="AE33">
            <v>153.11622974767869</v>
          </cell>
          <cell r="AF33">
            <v>155.1140931057526</v>
          </cell>
          <cell r="AG33">
            <v>157.11195646382652</v>
          </cell>
          <cell r="AH33">
            <v>159.10981982190043</v>
          </cell>
          <cell r="AI33">
            <v>161.0413639937729</v>
          </cell>
          <cell r="AJ33">
            <v>162.97290816564538</v>
          </cell>
          <cell r="AK33">
            <v>164.90445233751785</v>
          </cell>
          <cell r="AL33">
            <v>166.83599650939033</v>
          </cell>
          <cell r="AM33">
            <v>168.76754068126277</v>
          </cell>
          <cell r="AN33">
            <v>170.63430084904033</v>
          </cell>
          <cell r="AO33">
            <v>172.50106101681789</v>
          </cell>
          <cell r="AP33">
            <v>174.36782118459544</v>
          </cell>
          <cell r="AQ33">
            <v>176.234581352373</v>
          </cell>
          <cell r="AR33">
            <v>178.10134152015061</v>
          </cell>
        </row>
        <row r="34">
          <cell r="A34" t="str">
            <v>Service</v>
          </cell>
          <cell r="C34" t="str">
            <v>IU</v>
          </cell>
          <cell r="I34">
            <v>84.669469619466909</v>
          </cell>
          <cell r="J34">
            <v>85.114249182108594</v>
          </cell>
          <cell r="K34">
            <v>85.559028744750279</v>
          </cell>
          <cell r="L34">
            <v>86.003808307391964</v>
          </cell>
          <cell r="M34">
            <v>86.448587870033649</v>
          </cell>
          <cell r="N34">
            <v>86.893367432675319</v>
          </cell>
          <cell r="O34">
            <v>87.401567651037197</v>
          </cell>
          <cell r="P34">
            <v>87.909767869399076</v>
          </cell>
          <cell r="Q34">
            <v>88.417968087760954</v>
          </cell>
          <cell r="R34">
            <v>88.926168306122833</v>
          </cell>
          <cell r="S34">
            <v>89.434368524484725</v>
          </cell>
          <cell r="T34">
            <v>90.010202495119273</v>
          </cell>
          <cell r="U34">
            <v>90.586036465753821</v>
          </cell>
          <cell r="V34">
            <v>91.161870436388369</v>
          </cell>
          <cell r="W34">
            <v>91.737704407022918</v>
          </cell>
          <cell r="X34">
            <v>92.313538377657437</v>
          </cell>
          <cell r="Y34">
            <v>93.2577236860146</v>
          </cell>
          <cell r="Z34">
            <v>94.201908994371763</v>
          </cell>
          <cell r="AA34">
            <v>95.146094302728926</v>
          </cell>
          <cell r="AB34">
            <v>96.090279611086089</v>
          </cell>
          <cell r="AC34">
            <v>97.034464919443238</v>
          </cell>
          <cell r="AD34">
            <v>98.026935989140767</v>
          </cell>
          <cell r="AE34">
            <v>99.019407058838297</v>
          </cell>
          <cell r="AF34">
            <v>100.01187812853583</v>
          </cell>
          <cell r="AG34">
            <v>101.00434919823336</v>
          </cell>
          <cell r="AH34">
            <v>101.99682026793089</v>
          </cell>
          <cell r="AI34">
            <v>103.04004643917941</v>
          </cell>
          <cell r="AJ34">
            <v>104.08327261042793</v>
          </cell>
          <cell r="AK34">
            <v>105.12649878167645</v>
          </cell>
          <cell r="AL34">
            <v>106.16972495292497</v>
          </cell>
          <cell r="AM34">
            <v>107.21295112417346</v>
          </cell>
          <cell r="AN34">
            <v>108.30952801956803</v>
          </cell>
          <cell r="AO34">
            <v>109.40610491496261</v>
          </cell>
          <cell r="AP34">
            <v>110.50268181035719</v>
          </cell>
          <cell r="AQ34">
            <v>111.59925870575177</v>
          </cell>
          <cell r="AR34">
            <v>112.69583560114633</v>
          </cell>
        </row>
        <row r="35">
          <cell r="A35" t="str">
            <v>Construction</v>
          </cell>
          <cell r="C35" t="str">
            <v>IN</v>
          </cell>
          <cell r="I35">
            <v>86.58523219515402</v>
          </cell>
          <cell r="J35">
            <v>86.53682747434928</v>
          </cell>
          <cell r="K35">
            <v>86.48842275354454</v>
          </cell>
          <cell r="L35">
            <v>86.4400180327398</v>
          </cell>
          <cell r="M35">
            <v>86.39161331193506</v>
          </cell>
          <cell r="N35">
            <v>86.34320859113032</v>
          </cell>
          <cell r="O35">
            <v>86.604566217453055</v>
          </cell>
          <cell r="P35">
            <v>86.865923843775789</v>
          </cell>
          <cell r="Q35">
            <v>87.127281470098524</v>
          </cell>
          <cell r="R35">
            <v>87.388639096421258</v>
          </cell>
          <cell r="S35">
            <v>87.649996722744021</v>
          </cell>
          <cell r="T35">
            <v>87.808663847892632</v>
          </cell>
          <cell r="U35">
            <v>87.967330973041243</v>
          </cell>
          <cell r="V35">
            <v>88.125998098189854</v>
          </cell>
          <cell r="W35">
            <v>88.284665223338465</v>
          </cell>
          <cell r="X35">
            <v>88.443332348487047</v>
          </cell>
          <cell r="Y35">
            <v>88.744036473040993</v>
          </cell>
          <cell r="Z35">
            <v>89.044740597594938</v>
          </cell>
          <cell r="AA35">
            <v>89.345444722148883</v>
          </cell>
          <cell r="AB35">
            <v>89.646148846702829</v>
          </cell>
          <cell r="AC35">
            <v>89.946852971256803</v>
          </cell>
          <cell r="AD35">
            <v>90.232520664988414</v>
          </cell>
          <cell r="AE35">
            <v>90.518188358720025</v>
          </cell>
          <cell r="AF35">
            <v>90.803856052451636</v>
          </cell>
          <cell r="AG35">
            <v>91.089523746183247</v>
          </cell>
          <cell r="AH35">
            <v>91.375191439914829</v>
          </cell>
          <cell r="AI35">
            <v>91.612901609293544</v>
          </cell>
          <cell r="AJ35">
            <v>91.85061177867226</v>
          </cell>
          <cell r="AK35">
            <v>92.088321948050975</v>
          </cell>
          <cell r="AL35">
            <v>92.326032117429691</v>
          </cell>
          <cell r="AM35">
            <v>92.563742286808434</v>
          </cell>
          <cell r="AN35">
            <v>92.819383061306127</v>
          </cell>
          <cell r="AO35">
            <v>93.075023835803819</v>
          </cell>
          <cell r="AP35">
            <v>93.330664610301511</v>
          </cell>
          <cell r="AQ35">
            <v>93.586305384799203</v>
          </cell>
          <cell r="AR35">
            <v>93.841946159296896</v>
          </cell>
        </row>
        <row r="36">
          <cell r="A36" t="str">
            <v>Wood products</v>
          </cell>
          <cell r="C36" t="str">
            <v>IW</v>
          </cell>
          <cell r="I36">
            <v>98.070267322591576</v>
          </cell>
          <cell r="J36">
            <v>101.43974339673095</v>
          </cell>
          <cell r="K36">
            <v>104.80921947087032</v>
          </cell>
          <cell r="L36">
            <v>108.17869554500969</v>
          </cell>
          <cell r="M36">
            <v>111.54817161914906</v>
          </cell>
          <cell r="N36">
            <v>114.91764769328843</v>
          </cell>
          <cell r="O36">
            <v>117.16177074139409</v>
          </cell>
          <cell r="P36">
            <v>119.40589378949976</v>
          </cell>
          <cell r="Q36">
            <v>121.65001683760542</v>
          </cell>
          <cell r="R36">
            <v>123.89413988571108</v>
          </cell>
          <cell r="S36">
            <v>126.13826293381672</v>
          </cell>
          <cell r="T36">
            <v>128.32205572224601</v>
          </cell>
          <cell r="U36">
            <v>130.50584851067529</v>
          </cell>
          <cell r="V36">
            <v>132.68964129910458</v>
          </cell>
          <cell r="W36">
            <v>134.87343408753387</v>
          </cell>
          <cell r="X36">
            <v>137.0572268759631</v>
          </cell>
          <cell r="Y36">
            <v>139.46988210707664</v>
          </cell>
          <cell r="Z36">
            <v>141.88253733819019</v>
          </cell>
          <cell r="AA36">
            <v>144.29519256930374</v>
          </cell>
          <cell r="AB36">
            <v>146.70784780041728</v>
          </cell>
          <cell r="AC36">
            <v>149.12050303153086</v>
          </cell>
          <cell r="AD36">
            <v>151.11836638960477</v>
          </cell>
          <cell r="AE36">
            <v>153.11622974767869</v>
          </cell>
          <cell r="AF36">
            <v>155.1140931057526</v>
          </cell>
          <cell r="AG36">
            <v>157.11195646382652</v>
          </cell>
          <cell r="AH36">
            <v>159.10981982190043</v>
          </cell>
          <cell r="AI36">
            <v>161.0413639937729</v>
          </cell>
          <cell r="AJ36">
            <v>162.97290816564538</v>
          </cell>
          <cell r="AK36">
            <v>164.90445233751785</v>
          </cell>
          <cell r="AL36">
            <v>166.83599650939033</v>
          </cell>
          <cell r="AM36">
            <v>168.76754068126277</v>
          </cell>
          <cell r="AN36">
            <v>170.63430084904033</v>
          </cell>
          <cell r="AO36">
            <v>172.50106101681789</v>
          </cell>
          <cell r="AP36">
            <v>174.36782118459544</v>
          </cell>
          <cell r="AQ36">
            <v>176.234581352373</v>
          </cell>
          <cell r="AR36">
            <v>178.10134152015061</v>
          </cell>
        </row>
        <row r="37">
          <cell r="A37" t="str">
            <v>Mining</v>
          </cell>
          <cell r="C37" t="str">
            <v>II</v>
          </cell>
          <cell r="I37">
            <v>98.070267322591576</v>
          </cell>
          <cell r="J37">
            <v>101.43974339673095</v>
          </cell>
          <cell r="K37">
            <v>104.80921947087032</v>
          </cell>
          <cell r="L37">
            <v>108.17869554500969</v>
          </cell>
          <cell r="M37">
            <v>111.54817161914906</v>
          </cell>
          <cell r="N37">
            <v>114.91764769328843</v>
          </cell>
          <cell r="O37">
            <v>117.16177074139409</v>
          </cell>
          <cell r="P37">
            <v>119.40589378949976</v>
          </cell>
          <cell r="Q37">
            <v>121.65001683760542</v>
          </cell>
          <cell r="R37">
            <v>123.89413988571108</v>
          </cell>
          <cell r="S37">
            <v>126.13826293381672</v>
          </cell>
          <cell r="T37">
            <v>128.32205572224601</v>
          </cell>
          <cell r="U37">
            <v>130.50584851067529</v>
          </cell>
          <cell r="V37">
            <v>132.68964129910458</v>
          </cell>
          <cell r="W37">
            <v>134.87343408753387</v>
          </cell>
          <cell r="X37">
            <v>137.0572268759631</v>
          </cell>
          <cell r="Y37">
            <v>139.46988210707664</v>
          </cell>
          <cell r="Z37">
            <v>141.88253733819019</v>
          </cell>
          <cell r="AA37">
            <v>144.29519256930374</v>
          </cell>
          <cell r="AB37">
            <v>146.70784780041728</v>
          </cell>
          <cell r="AC37">
            <v>149.12050303153086</v>
          </cell>
          <cell r="AD37">
            <v>151.11836638960477</v>
          </cell>
          <cell r="AE37">
            <v>153.11622974767869</v>
          </cell>
          <cell r="AF37">
            <v>155.1140931057526</v>
          </cell>
          <cell r="AG37">
            <v>157.11195646382652</v>
          </cell>
          <cell r="AH37">
            <v>159.10981982190043</v>
          </cell>
          <cell r="AI37">
            <v>161.0413639937729</v>
          </cell>
          <cell r="AJ37">
            <v>162.97290816564538</v>
          </cell>
          <cell r="AK37">
            <v>164.90445233751785</v>
          </cell>
          <cell r="AL37">
            <v>166.83599650939033</v>
          </cell>
          <cell r="AM37">
            <v>168.76754068126277</v>
          </cell>
          <cell r="AN37">
            <v>170.63430084904033</v>
          </cell>
          <cell r="AO37">
            <v>172.50106101681789</v>
          </cell>
          <cell r="AP37">
            <v>174.36782118459544</v>
          </cell>
          <cell r="AQ37">
            <v>176.234581352373</v>
          </cell>
          <cell r="AR37">
            <v>178.10134152015061</v>
          </cell>
        </row>
        <row r="42">
          <cell r="I42">
            <v>98.070267322591576</v>
          </cell>
          <cell r="N42">
            <v>104.16571592525135</v>
          </cell>
          <cell r="S42">
            <v>111.09369008066952</v>
          </cell>
          <cell r="X42">
            <v>115.09481482810115</v>
          </cell>
          <cell r="AH42">
            <v>130.56413850195347</v>
          </cell>
          <cell r="AR42">
            <v>146.8898162010849</v>
          </cell>
        </row>
        <row r="43">
          <cell r="I43">
            <v>98.070267322591576</v>
          </cell>
          <cell r="N43">
            <v>104.16571592525135</v>
          </cell>
          <cell r="S43">
            <v>111.09369008066952</v>
          </cell>
          <cell r="X43">
            <v>115.09481482810115</v>
          </cell>
          <cell r="AH43">
            <v>130.56413850195347</v>
          </cell>
          <cell r="AR43">
            <v>146.8898162010849</v>
          </cell>
        </row>
        <row r="44">
          <cell r="I44">
            <v>118.25997380669257</v>
          </cell>
          <cell r="N44">
            <v>114.73078800953027</v>
          </cell>
          <cell r="S44">
            <v>109.59608210383939</v>
          </cell>
          <cell r="X44">
            <v>115.20338828388445</v>
          </cell>
          <cell r="AH44">
            <v>114.83281368249472</v>
          </cell>
          <cell r="AR44">
            <v>123.71719484025812</v>
          </cell>
        </row>
        <row r="45">
          <cell r="I45">
            <v>96.859999366075712</v>
          </cell>
          <cell r="N45">
            <v>86.175877651994668</v>
          </cell>
          <cell r="S45">
            <v>80.423509991162931</v>
          </cell>
          <cell r="X45">
            <v>78.85688084064887</v>
          </cell>
          <cell r="AH45">
            <v>77.287920919378962</v>
          </cell>
          <cell r="AR45">
            <v>73.799848041791748</v>
          </cell>
        </row>
        <row r="46">
          <cell r="I46">
            <v>101.59520356659471</v>
          </cell>
          <cell r="N46">
            <v>101.36270085201542</v>
          </cell>
          <cell r="S46">
            <v>101.12544246698407</v>
          </cell>
          <cell r="X46">
            <v>100.95857300771269</v>
          </cell>
          <cell r="AH46">
            <v>92.751016989241791</v>
          </cell>
          <cell r="AR46">
            <v>84.816865104696134</v>
          </cell>
        </row>
        <row r="47">
          <cell r="I47">
            <v>98.070267322591576</v>
          </cell>
          <cell r="N47">
            <v>104.16571592525135</v>
          </cell>
          <cell r="S47">
            <v>111.09369008066952</v>
          </cell>
          <cell r="X47">
            <v>115.09481482810115</v>
          </cell>
          <cell r="AH47">
            <v>130.56413850195347</v>
          </cell>
          <cell r="AR47">
            <v>146.8898162010849</v>
          </cell>
        </row>
        <row r="48">
          <cell r="I48">
            <v>56.281524805476771</v>
          </cell>
          <cell r="N48">
            <v>56.558605510906737</v>
          </cell>
          <cell r="S48">
            <v>56.218281183749539</v>
          </cell>
          <cell r="X48">
            <v>56.460400930359903</v>
          </cell>
          <cell r="AH48">
            <v>57.405564425193148</v>
          </cell>
          <cell r="AR48">
            <v>57.002507470853118</v>
          </cell>
        </row>
        <row r="49">
          <cell r="I49">
            <v>107.6782090476965</v>
          </cell>
          <cell r="N49">
            <v>107.60253906025687</v>
          </cell>
          <cell r="S49">
            <v>100.47111311561719</v>
          </cell>
          <cell r="X49">
            <v>94.456860494481347</v>
          </cell>
          <cell r="AH49">
            <v>82.258603719093813</v>
          </cell>
          <cell r="AR49">
            <v>81.526911199122281</v>
          </cell>
        </row>
        <row r="50">
          <cell r="I50">
            <v>98.070267322591576</v>
          </cell>
          <cell r="N50">
            <v>104.16571592525135</v>
          </cell>
          <cell r="S50">
            <v>111.09369008066952</v>
          </cell>
          <cell r="X50">
            <v>115.09481482810115</v>
          </cell>
          <cell r="AH50">
            <v>130.56413850195347</v>
          </cell>
          <cell r="AR50">
            <v>146.8898162010849</v>
          </cell>
        </row>
        <row r="51">
          <cell r="I51">
            <v>84.669469619466909</v>
          </cell>
          <cell r="N51">
            <v>85.692941110690896</v>
          </cell>
          <cell r="S51">
            <v>87.342292866606968</v>
          </cell>
          <cell r="X51">
            <v>89.59596816098616</v>
          </cell>
          <cell r="AH51">
            <v>97.041704138064887</v>
          </cell>
          <cell r="AR51">
            <v>105.10620662192159</v>
          </cell>
        </row>
        <row r="52">
          <cell r="I52">
            <v>86.58523219515402</v>
          </cell>
          <cell r="N52">
            <v>83.081821784640155</v>
          </cell>
          <cell r="S52">
            <v>80.438950309147756</v>
          </cell>
          <cell r="X52">
            <v>77.128859885138326</v>
          </cell>
          <cell r="AH52">
            <v>72.600518609858028</v>
          </cell>
          <cell r="AR52">
            <v>67.122757029169378</v>
          </cell>
        </row>
        <row r="53">
          <cell r="I53">
            <v>98.070267322591576</v>
          </cell>
          <cell r="N53">
            <v>104.16571592525135</v>
          </cell>
          <cell r="S53">
            <v>111.09369008066952</v>
          </cell>
          <cell r="X53">
            <v>115.09481482810115</v>
          </cell>
          <cell r="AH53">
            <v>130.56413850195347</v>
          </cell>
          <cell r="AR53">
            <v>146.8898162010849</v>
          </cell>
        </row>
        <row r="54">
          <cell r="N54">
            <v>104.16571592525135</v>
          </cell>
          <cell r="S54">
            <v>111.09369008066952</v>
          </cell>
          <cell r="X54">
            <v>115.09481482810115</v>
          </cell>
          <cell r="AH54">
            <v>130.56413850195347</v>
          </cell>
          <cell r="AR54">
            <v>146.8898162010849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BY_Demands_Drivers"/>
      <sheetName val="DEM_Construction"/>
      <sheetName val="DEM_OtherUtilities"/>
      <sheetName val="DEM_Agriculture"/>
      <sheetName val="DEM_FOOD"/>
      <sheetName val="DEM_Chemical"/>
      <sheetName val="DEM_Glass&amp;Concrete"/>
      <sheetName val="DEM_Metal"/>
      <sheetName val="DEM_OtherCommodity"/>
      <sheetName val="DEM_MotorVehicles"/>
      <sheetName val="DEM_Wholesale&amp;Retail"/>
      <sheetName val="DEM_PrivateService"/>
      <sheetName val="DEM_PublicService"/>
      <sheetName val="Convergence programme"/>
      <sheetName val="Drivers_NETP"/>
      <sheetName val="Convergence programme_MFd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4">
          <cell r="D24">
            <v>2010</v>
          </cell>
          <cell r="E24">
            <v>2011</v>
          </cell>
          <cell r="F24">
            <v>2012</v>
          </cell>
          <cell r="G24">
            <v>2013</v>
          </cell>
          <cell r="H24">
            <v>2014</v>
          </cell>
          <cell r="I24">
            <v>2015</v>
          </cell>
          <cell r="J24">
            <v>2016</v>
          </cell>
          <cell r="K24">
            <v>2017</v>
          </cell>
          <cell r="L24">
            <v>2018</v>
          </cell>
          <cell r="M24">
            <v>2019</v>
          </cell>
          <cell r="N24">
            <v>2020</v>
          </cell>
          <cell r="O24">
            <v>2021</v>
          </cell>
          <cell r="P24">
            <v>2022</v>
          </cell>
          <cell r="Q24">
            <v>2023</v>
          </cell>
          <cell r="R24">
            <v>2024</v>
          </cell>
          <cell r="S24">
            <v>2025</v>
          </cell>
          <cell r="T24">
            <v>2026</v>
          </cell>
          <cell r="U24">
            <v>2027</v>
          </cell>
          <cell r="V24">
            <v>2028</v>
          </cell>
          <cell r="W24">
            <v>2029</v>
          </cell>
          <cell r="X24">
            <v>2030</v>
          </cell>
          <cell r="Y24">
            <v>2031</v>
          </cell>
          <cell r="Z24">
            <v>2032</v>
          </cell>
          <cell r="AA24">
            <v>2033</v>
          </cell>
          <cell r="AB24">
            <v>2034</v>
          </cell>
          <cell r="AC24">
            <v>2035</v>
          </cell>
          <cell r="AD24">
            <v>2036</v>
          </cell>
          <cell r="AE24">
            <v>2037</v>
          </cell>
          <cell r="AF24">
            <v>2038</v>
          </cell>
          <cell r="AG24">
            <v>2039</v>
          </cell>
          <cell r="AH24">
            <v>2040</v>
          </cell>
          <cell r="AI24">
            <v>2041</v>
          </cell>
          <cell r="AJ24">
            <v>2042</v>
          </cell>
          <cell r="AK24">
            <v>2043</v>
          </cell>
          <cell r="AL24">
            <v>2044</v>
          </cell>
          <cell r="AM24">
            <v>2045</v>
          </cell>
          <cell r="AN24">
            <v>2046</v>
          </cell>
          <cell r="AO24">
            <v>2047</v>
          </cell>
          <cell r="AP24">
            <v>2048</v>
          </cell>
          <cell r="AQ24">
            <v>2049</v>
          </cell>
          <cell r="AR24">
            <v>2050</v>
          </cell>
        </row>
        <row r="25">
          <cell r="D25">
            <v>100</v>
          </cell>
          <cell r="E25">
            <v>99.419896142059471</v>
          </cell>
          <cell r="F25">
            <v>98.839792284118943</v>
          </cell>
          <cell r="G25">
            <v>98.259688426178428</v>
          </cell>
          <cell r="H25">
            <v>97.564528462114851</v>
          </cell>
          <cell r="I25">
            <v>96.869368498051287</v>
          </cell>
          <cell r="J25">
            <v>99.476006597957678</v>
          </cell>
          <cell r="K25">
            <v>102.08264469786407</v>
          </cell>
          <cell r="L25">
            <v>104.68928279777046</v>
          </cell>
          <cell r="M25">
            <v>107.29592089767685</v>
          </cell>
          <cell r="N25">
            <v>109.90255899758323</v>
          </cell>
          <cell r="O25">
            <v>111.06632097952529</v>
          </cell>
          <cell r="P25">
            <v>112.23008296146735</v>
          </cell>
          <cell r="Q25">
            <v>113.39384494340941</v>
          </cell>
          <cell r="R25">
            <v>114.55760692535146</v>
          </cell>
          <cell r="S25">
            <v>115.72136890729352</v>
          </cell>
          <cell r="T25">
            <v>116.60446052965708</v>
          </cell>
          <cell r="U25">
            <v>117.48755215202063</v>
          </cell>
          <cell r="V25">
            <v>118.37064377438418</v>
          </cell>
          <cell r="W25">
            <v>119.25373539674773</v>
          </cell>
          <cell r="X25">
            <v>120.13682701911125</v>
          </cell>
          <cell r="Y25">
            <v>120.72162243795159</v>
          </cell>
          <cell r="Z25">
            <v>121.30641785679194</v>
          </cell>
          <cell r="AA25">
            <v>121.89121327563228</v>
          </cell>
          <cell r="AB25">
            <v>122.47600869447263</v>
          </cell>
          <cell r="AC25">
            <v>123.06080411331295</v>
          </cell>
          <cell r="AD25">
            <v>123.90282011373634</v>
          </cell>
          <cell r="AE25">
            <v>124.74483611415972</v>
          </cell>
          <cell r="AF25">
            <v>125.58685211458311</v>
          </cell>
          <cell r="AG25">
            <v>126.42886811500649</v>
          </cell>
          <cell r="AH25">
            <v>127.27088411542987</v>
          </cell>
          <cell r="AI25">
            <v>127.9004900681374</v>
          </cell>
          <cell r="AJ25">
            <v>128.53009602084495</v>
          </cell>
          <cell r="AK25">
            <v>129.1597019735525</v>
          </cell>
          <cell r="AL25">
            <v>129.78930792626005</v>
          </cell>
          <cell r="AM25">
            <v>130.41891387896754</v>
          </cell>
          <cell r="AN25">
            <v>131.01897052683432</v>
          </cell>
          <cell r="AO25">
            <v>131.6190271747011</v>
          </cell>
          <cell r="AP25">
            <v>132.21908382256788</v>
          </cell>
          <cell r="AQ25">
            <v>132.81914047043466</v>
          </cell>
          <cell r="AR25">
            <v>133.41919711830138</v>
          </cell>
        </row>
        <row r="26">
          <cell r="D26">
            <v>100</v>
          </cell>
          <cell r="E26">
            <v>99.419896142059471</v>
          </cell>
          <cell r="F26">
            <v>98.839792284118943</v>
          </cell>
          <cell r="G26">
            <v>98.259688426178428</v>
          </cell>
          <cell r="H26">
            <v>97.564528462114851</v>
          </cell>
          <cell r="I26">
            <v>96.869368498051287</v>
          </cell>
          <cell r="J26">
            <v>99.476006597957678</v>
          </cell>
          <cell r="K26">
            <v>102.08264469786407</v>
          </cell>
          <cell r="L26">
            <v>104.68928279777046</v>
          </cell>
          <cell r="M26">
            <v>107.29592089767685</v>
          </cell>
          <cell r="N26">
            <v>109.90255899758323</v>
          </cell>
          <cell r="O26">
            <v>111.06632097952529</v>
          </cell>
          <cell r="P26">
            <v>112.23008296146735</v>
          </cell>
          <cell r="Q26">
            <v>113.39384494340941</v>
          </cell>
          <cell r="R26">
            <v>114.55760692535146</v>
          </cell>
          <cell r="S26">
            <v>115.72136890729352</v>
          </cell>
          <cell r="T26">
            <v>116.60446052965708</v>
          </cell>
          <cell r="U26">
            <v>117.48755215202063</v>
          </cell>
          <cell r="V26">
            <v>118.37064377438418</v>
          </cell>
          <cell r="W26">
            <v>119.25373539674773</v>
          </cell>
          <cell r="X26">
            <v>120.13682701911125</v>
          </cell>
          <cell r="Y26">
            <v>120.72162243795159</v>
          </cell>
          <cell r="Z26">
            <v>121.30641785679194</v>
          </cell>
          <cell r="AA26">
            <v>121.89121327563228</v>
          </cell>
          <cell r="AB26">
            <v>122.47600869447263</v>
          </cell>
          <cell r="AC26">
            <v>123.06080411331295</v>
          </cell>
          <cell r="AD26">
            <v>123.90282011373634</v>
          </cell>
          <cell r="AE26">
            <v>124.74483611415972</v>
          </cell>
          <cell r="AF26">
            <v>125.58685211458311</v>
          </cell>
          <cell r="AG26">
            <v>126.42886811500649</v>
          </cell>
          <cell r="AH26">
            <v>127.27088411542987</v>
          </cell>
          <cell r="AI26">
            <v>127.9004900681374</v>
          </cell>
          <cell r="AJ26">
            <v>128.53009602084495</v>
          </cell>
          <cell r="AK26">
            <v>129.1597019735525</v>
          </cell>
          <cell r="AL26">
            <v>129.78930792626005</v>
          </cell>
          <cell r="AM26">
            <v>130.41891387896754</v>
          </cell>
          <cell r="AN26">
            <v>131.01897052683432</v>
          </cell>
          <cell r="AO26">
            <v>131.6190271747011</v>
          </cell>
          <cell r="AP26">
            <v>132.21908382256788</v>
          </cell>
          <cell r="AQ26">
            <v>132.81914047043466</v>
          </cell>
          <cell r="AR26">
            <v>133.41919711830138</v>
          </cell>
        </row>
        <row r="27">
          <cell r="D27">
            <v>100</v>
          </cell>
          <cell r="E27">
            <v>104.0300445892907</v>
          </cell>
          <cell r="F27">
            <v>108.06008917858139</v>
          </cell>
          <cell r="G27">
            <v>112.09013376787208</v>
          </cell>
          <cell r="H27">
            <v>116.98019639833183</v>
          </cell>
          <cell r="I27">
            <v>121.87025902879158</v>
          </cell>
          <cell r="J27">
            <v>120.65544489272587</v>
          </cell>
          <cell r="K27">
            <v>119.44063075666016</v>
          </cell>
          <cell r="L27">
            <v>118.22581662059444</v>
          </cell>
          <cell r="M27">
            <v>117.01100248452873</v>
          </cell>
          <cell r="N27">
            <v>115.79618834846302</v>
          </cell>
          <cell r="O27">
            <v>114.68430893963401</v>
          </cell>
          <cell r="P27">
            <v>113.572429530805</v>
          </cell>
          <cell r="Q27">
            <v>112.46055012197598</v>
          </cell>
          <cell r="R27">
            <v>111.34867071314697</v>
          </cell>
          <cell r="S27">
            <v>110.23679130431796</v>
          </cell>
          <cell r="T27">
            <v>111.57263161666005</v>
          </cell>
          <cell r="U27">
            <v>112.90847192900213</v>
          </cell>
          <cell r="V27">
            <v>114.24431224134422</v>
          </cell>
          <cell r="W27">
            <v>115.5801525536863</v>
          </cell>
          <cell r="X27">
            <v>116.91599286602836</v>
          </cell>
          <cell r="Y27">
            <v>117.46013472435297</v>
          </cell>
          <cell r="Z27">
            <v>118.00427658267758</v>
          </cell>
          <cell r="AA27">
            <v>118.54841844100218</v>
          </cell>
          <cell r="AB27">
            <v>119.09256029932679</v>
          </cell>
          <cell r="AC27">
            <v>119.63670215765138</v>
          </cell>
          <cell r="AD27">
            <v>119.84983962769554</v>
          </cell>
          <cell r="AE27">
            <v>120.0629770977397</v>
          </cell>
          <cell r="AF27">
            <v>120.27611456778386</v>
          </cell>
          <cell r="AG27">
            <v>120.48925203782802</v>
          </cell>
          <cell r="AH27">
            <v>120.70238950787216</v>
          </cell>
          <cell r="AI27">
            <v>121.53077701984733</v>
          </cell>
          <cell r="AJ27">
            <v>122.35916453182251</v>
          </cell>
          <cell r="AK27">
            <v>123.18755204379769</v>
          </cell>
          <cell r="AL27">
            <v>124.01593955577287</v>
          </cell>
          <cell r="AM27">
            <v>124.84432706774807</v>
          </cell>
          <cell r="AN27">
            <v>126.95211261426411</v>
          </cell>
          <cell r="AO27">
            <v>129.05989816078016</v>
          </cell>
          <cell r="AP27">
            <v>131.16768370729622</v>
          </cell>
          <cell r="AQ27">
            <v>133.27546925381228</v>
          </cell>
          <cell r="AR27">
            <v>135.3832548003283</v>
          </cell>
        </row>
        <row r="28">
          <cell r="D28">
            <v>100</v>
          </cell>
          <cell r="E28">
            <v>104.0300445892907</v>
          </cell>
          <cell r="F28">
            <v>108.06008917858139</v>
          </cell>
          <cell r="G28">
            <v>112.09013376787208</v>
          </cell>
          <cell r="H28">
            <v>107.11839882831359</v>
          </cell>
          <cell r="I28">
            <v>102.14666388875509</v>
          </cell>
          <cell r="J28">
            <v>101.59834155188686</v>
          </cell>
          <cell r="K28">
            <v>101.05001921501864</v>
          </cell>
          <cell r="L28">
            <v>100.50169687815041</v>
          </cell>
          <cell r="M28">
            <v>99.953374541282187</v>
          </cell>
          <cell r="N28">
            <v>99.405052204413963</v>
          </cell>
          <cell r="O28">
            <v>98.928701637077864</v>
          </cell>
          <cell r="P28">
            <v>98.452351069741766</v>
          </cell>
          <cell r="Q28">
            <v>97.976000502405668</v>
          </cell>
          <cell r="R28">
            <v>97.49964993506957</v>
          </cell>
          <cell r="S28">
            <v>97.0232993677335</v>
          </cell>
          <cell r="T28">
            <v>96.684054379646341</v>
          </cell>
          <cell r="U28">
            <v>96.344809391559181</v>
          </cell>
          <cell r="V28">
            <v>96.005564403472022</v>
          </cell>
          <cell r="W28">
            <v>95.666319415384862</v>
          </cell>
          <cell r="X28">
            <v>95.327074427297731</v>
          </cell>
          <cell r="Y28">
            <v>95.034607516477678</v>
          </cell>
          <cell r="Z28">
            <v>94.742140605657625</v>
          </cell>
          <cell r="AA28">
            <v>94.449673694837571</v>
          </cell>
          <cell r="AB28">
            <v>94.157206784017518</v>
          </cell>
          <cell r="AC28">
            <v>93.864739873197493</v>
          </cell>
          <cell r="AD28">
            <v>94.060659264698415</v>
          </cell>
          <cell r="AE28">
            <v>94.256578656199338</v>
          </cell>
          <cell r="AF28">
            <v>94.45249804770026</v>
          </cell>
          <cell r="AG28">
            <v>94.648417439201182</v>
          </cell>
          <cell r="AH28">
            <v>94.844336830702076</v>
          </cell>
          <cell r="AI28">
            <v>95.031473260592364</v>
          </cell>
          <cell r="AJ28">
            <v>95.218609690482651</v>
          </cell>
          <cell r="AK28">
            <v>95.405746120372939</v>
          </cell>
          <cell r="AL28">
            <v>95.592882550263226</v>
          </cell>
          <cell r="AM28">
            <v>95.780018980153486</v>
          </cell>
          <cell r="AN28">
            <v>96.010454177771436</v>
          </cell>
          <cell r="AO28">
            <v>96.240889375389386</v>
          </cell>
          <cell r="AP28">
            <v>96.471324573007337</v>
          </cell>
          <cell r="AQ28">
            <v>96.701759770625287</v>
          </cell>
          <cell r="AR28">
            <v>96.932194968243223</v>
          </cell>
        </row>
        <row r="29">
          <cell r="D29">
            <v>100</v>
          </cell>
          <cell r="E29">
            <v>99.419896142059471</v>
          </cell>
          <cell r="F29">
            <v>98.839792284118943</v>
          </cell>
          <cell r="G29">
            <v>98.259688426178428</v>
          </cell>
          <cell r="H29">
            <v>97.564528462114851</v>
          </cell>
          <cell r="I29">
            <v>96.869368498051287</v>
          </cell>
          <cell r="J29">
            <v>99.476006597957678</v>
          </cell>
          <cell r="K29">
            <v>102.08264469786407</v>
          </cell>
          <cell r="L29">
            <v>104.68928279777046</v>
          </cell>
          <cell r="M29">
            <v>107.29592089767685</v>
          </cell>
          <cell r="N29">
            <v>109.90255899758323</v>
          </cell>
          <cell r="O29">
            <v>111.06632097952529</v>
          </cell>
          <cell r="P29">
            <v>112.23008296146735</v>
          </cell>
          <cell r="Q29">
            <v>113.39384494340941</v>
          </cell>
          <cell r="R29">
            <v>114.55760692535146</v>
          </cell>
          <cell r="S29">
            <v>115.72136890729352</v>
          </cell>
          <cell r="T29">
            <v>116.60446052965708</v>
          </cell>
          <cell r="U29">
            <v>117.48755215202063</v>
          </cell>
          <cell r="V29">
            <v>118.37064377438418</v>
          </cell>
          <cell r="W29">
            <v>119.25373539674773</v>
          </cell>
          <cell r="X29">
            <v>120.13682701911125</v>
          </cell>
          <cell r="Y29">
            <v>120.72162243795159</v>
          </cell>
          <cell r="Z29">
            <v>121.30641785679194</v>
          </cell>
          <cell r="AA29">
            <v>121.89121327563228</v>
          </cell>
          <cell r="AB29">
            <v>122.47600869447263</v>
          </cell>
          <cell r="AC29">
            <v>123.06080411331295</v>
          </cell>
          <cell r="AD29">
            <v>123.90282011373634</v>
          </cell>
          <cell r="AE29">
            <v>124.74483611415972</v>
          </cell>
          <cell r="AF29">
            <v>125.58685211458311</v>
          </cell>
          <cell r="AG29">
            <v>126.42886811500649</v>
          </cell>
          <cell r="AH29">
            <v>127.27088411542987</v>
          </cell>
          <cell r="AI29">
            <v>127.9004900681374</v>
          </cell>
          <cell r="AJ29">
            <v>128.53009602084495</v>
          </cell>
          <cell r="AK29">
            <v>129.1597019735525</v>
          </cell>
          <cell r="AL29">
            <v>129.78930792626005</v>
          </cell>
          <cell r="AM29">
            <v>130.41891387896754</v>
          </cell>
          <cell r="AN29">
            <v>131.01897052683432</v>
          </cell>
          <cell r="AO29">
            <v>131.6190271747011</v>
          </cell>
          <cell r="AP29">
            <v>132.21908382256788</v>
          </cell>
          <cell r="AQ29">
            <v>132.81914047043466</v>
          </cell>
          <cell r="AR29">
            <v>133.41919711830138</v>
          </cell>
        </row>
        <row r="30">
          <cell r="D30">
            <v>100</v>
          </cell>
          <cell r="E30">
            <v>99.419896142059471</v>
          </cell>
          <cell r="F30">
            <v>98.839792284118943</v>
          </cell>
          <cell r="G30">
            <v>98.259688426178428</v>
          </cell>
          <cell r="H30">
            <v>97.564528462114851</v>
          </cell>
          <cell r="I30">
            <v>96.869368498051287</v>
          </cell>
          <cell r="J30">
            <v>99.476006597957678</v>
          </cell>
          <cell r="K30">
            <v>102.08264469786407</v>
          </cell>
          <cell r="L30">
            <v>104.68928279777046</v>
          </cell>
          <cell r="M30">
            <v>107.29592089767685</v>
          </cell>
          <cell r="N30">
            <v>109.90255899758323</v>
          </cell>
          <cell r="O30">
            <v>111.06632097952529</v>
          </cell>
          <cell r="P30">
            <v>112.23008296146735</v>
          </cell>
          <cell r="Q30">
            <v>113.39384494340941</v>
          </cell>
          <cell r="R30">
            <v>114.55760692535146</v>
          </cell>
          <cell r="S30">
            <v>115.72136890729352</v>
          </cell>
          <cell r="T30">
            <v>116.60446052965708</v>
          </cell>
          <cell r="U30">
            <v>117.48755215202063</v>
          </cell>
          <cell r="V30">
            <v>118.37064377438418</v>
          </cell>
          <cell r="W30">
            <v>119.25373539674773</v>
          </cell>
          <cell r="X30">
            <v>120.13682701911125</v>
          </cell>
          <cell r="Y30">
            <v>120.72162243795159</v>
          </cell>
          <cell r="Z30">
            <v>121.30641785679194</v>
          </cell>
          <cell r="AA30">
            <v>121.89121327563228</v>
          </cell>
          <cell r="AB30">
            <v>122.47600869447263</v>
          </cell>
          <cell r="AC30">
            <v>123.06080411331295</v>
          </cell>
          <cell r="AD30">
            <v>123.90282011373634</v>
          </cell>
          <cell r="AE30">
            <v>124.74483611415972</v>
          </cell>
          <cell r="AF30">
            <v>125.58685211458311</v>
          </cell>
          <cell r="AG30">
            <v>126.42886811500649</v>
          </cell>
          <cell r="AH30">
            <v>127.27088411542987</v>
          </cell>
          <cell r="AI30">
            <v>127.9004900681374</v>
          </cell>
          <cell r="AJ30">
            <v>128.53009602084495</v>
          </cell>
          <cell r="AK30">
            <v>129.1597019735525</v>
          </cell>
          <cell r="AL30">
            <v>129.78930792626005</v>
          </cell>
          <cell r="AM30">
            <v>130.41891387896754</v>
          </cell>
          <cell r="AN30">
            <v>131.01897052683432</v>
          </cell>
          <cell r="AO30">
            <v>131.6190271747011</v>
          </cell>
          <cell r="AP30">
            <v>132.21908382256788</v>
          </cell>
          <cell r="AQ30">
            <v>132.81914047043466</v>
          </cell>
          <cell r="AR30">
            <v>133.41919711830138</v>
          </cell>
        </row>
        <row r="31">
          <cell r="D31">
            <v>100</v>
          </cell>
          <cell r="E31">
            <v>99.419896142059471</v>
          </cell>
          <cell r="F31">
            <v>98.839792284118943</v>
          </cell>
          <cell r="G31">
            <v>98.259688426178428</v>
          </cell>
          <cell r="H31">
            <v>97.564528462114851</v>
          </cell>
          <cell r="I31">
            <v>96.869368498051287</v>
          </cell>
          <cell r="J31">
            <v>99.476006597957678</v>
          </cell>
          <cell r="K31">
            <v>102.08264469786407</v>
          </cell>
          <cell r="L31">
            <v>104.68928279777046</v>
          </cell>
          <cell r="M31">
            <v>107.29592089767685</v>
          </cell>
          <cell r="N31">
            <v>109.90255899758323</v>
          </cell>
          <cell r="O31">
            <v>111.06632097952529</v>
          </cell>
          <cell r="P31">
            <v>112.23008296146735</v>
          </cell>
          <cell r="Q31">
            <v>113.39384494340941</v>
          </cell>
          <cell r="R31">
            <v>114.55760692535146</v>
          </cell>
          <cell r="S31">
            <v>115.72136890729352</v>
          </cell>
          <cell r="T31">
            <v>116.60446052965708</v>
          </cell>
          <cell r="U31">
            <v>117.48755215202063</v>
          </cell>
          <cell r="V31">
            <v>118.37064377438418</v>
          </cell>
          <cell r="W31">
            <v>119.25373539674773</v>
          </cell>
          <cell r="X31">
            <v>120.13682701911125</v>
          </cell>
          <cell r="Y31">
            <v>120.72162243795159</v>
          </cell>
          <cell r="Z31">
            <v>121.30641785679194</v>
          </cell>
          <cell r="AA31">
            <v>121.89121327563228</v>
          </cell>
          <cell r="AB31">
            <v>122.47600869447263</v>
          </cell>
          <cell r="AC31">
            <v>123.06080411331295</v>
          </cell>
          <cell r="AD31">
            <v>123.90282011373634</v>
          </cell>
          <cell r="AE31">
            <v>124.74483611415972</v>
          </cell>
          <cell r="AF31">
            <v>125.58685211458311</v>
          </cell>
          <cell r="AG31">
            <v>126.42886811500649</v>
          </cell>
          <cell r="AH31">
            <v>127.27088411542987</v>
          </cell>
          <cell r="AI31">
            <v>127.9004900681374</v>
          </cell>
          <cell r="AJ31">
            <v>128.53009602084495</v>
          </cell>
          <cell r="AK31">
            <v>129.1597019735525</v>
          </cell>
          <cell r="AL31">
            <v>129.78930792626005</v>
          </cell>
          <cell r="AM31">
            <v>130.41891387896754</v>
          </cell>
          <cell r="AN31">
            <v>131.01897052683432</v>
          </cell>
          <cell r="AO31">
            <v>131.6190271747011</v>
          </cell>
          <cell r="AP31">
            <v>132.21908382256788</v>
          </cell>
          <cell r="AQ31">
            <v>132.81914047043466</v>
          </cell>
          <cell r="AR31">
            <v>133.41919711830138</v>
          </cell>
        </row>
        <row r="32">
          <cell r="D32">
            <v>100</v>
          </cell>
          <cell r="E32">
            <v>98.732186701888992</v>
          </cell>
          <cell r="F32">
            <v>97.464373403777984</v>
          </cell>
          <cell r="G32">
            <v>96.19656010566699</v>
          </cell>
          <cell r="H32">
            <v>97.95341508758365</v>
          </cell>
          <cell r="I32">
            <v>99.710270069500311</v>
          </cell>
          <cell r="J32">
            <v>100.00053191915892</v>
          </cell>
          <cell r="K32">
            <v>100.29079376881752</v>
          </cell>
          <cell r="L32">
            <v>100.58105561847613</v>
          </cell>
          <cell r="M32">
            <v>100.87131746813473</v>
          </cell>
          <cell r="N32">
            <v>101.16157931779333</v>
          </cell>
          <cell r="O32">
            <v>101.60073904835058</v>
          </cell>
          <cell r="P32">
            <v>102.03989877890783</v>
          </cell>
          <cell r="Q32">
            <v>102.47905850946508</v>
          </cell>
          <cell r="R32">
            <v>102.91821824002233</v>
          </cell>
          <cell r="S32">
            <v>103.35737797057956</v>
          </cell>
          <cell r="T32">
            <v>103.78706467554211</v>
          </cell>
          <cell r="U32">
            <v>104.21675138050466</v>
          </cell>
          <cell r="V32">
            <v>104.64643808546721</v>
          </cell>
          <cell r="W32">
            <v>105.07612479042976</v>
          </cell>
          <cell r="X32">
            <v>105.50581149539229</v>
          </cell>
          <cell r="Y32">
            <v>105.81932215066847</v>
          </cell>
          <cell r="Z32">
            <v>106.13283280594464</v>
          </cell>
          <cell r="AA32">
            <v>106.44634346122082</v>
          </cell>
          <cell r="AB32">
            <v>106.759854116497</v>
          </cell>
          <cell r="AC32">
            <v>107.0733647717732</v>
          </cell>
          <cell r="AD32">
            <v>107.36031536870459</v>
          </cell>
          <cell r="AE32">
            <v>107.64726596563598</v>
          </cell>
          <cell r="AF32">
            <v>107.93421656256737</v>
          </cell>
          <cell r="AG32">
            <v>108.22116715949876</v>
          </cell>
          <cell r="AH32">
            <v>108.50811775643012</v>
          </cell>
          <cell r="AI32">
            <v>108.76239175056634</v>
          </cell>
          <cell r="AJ32">
            <v>109.01666574470255</v>
          </cell>
          <cell r="AK32">
            <v>109.27093973883876</v>
          </cell>
          <cell r="AL32">
            <v>109.52521373297498</v>
          </cell>
          <cell r="AM32">
            <v>109.77948772711117</v>
          </cell>
          <cell r="AN32">
            <v>109.78094027422449</v>
          </cell>
          <cell r="AO32">
            <v>109.78239282133781</v>
          </cell>
          <cell r="AP32">
            <v>109.78384536845113</v>
          </cell>
          <cell r="AQ32">
            <v>109.78529791556444</v>
          </cell>
          <cell r="AR32">
            <v>109.78675046267774</v>
          </cell>
        </row>
        <row r="33">
          <cell r="D33">
            <v>100</v>
          </cell>
          <cell r="E33">
            <v>98.732186701888992</v>
          </cell>
          <cell r="F33">
            <v>97.464373403777984</v>
          </cell>
          <cell r="G33">
            <v>96.19656010566699</v>
          </cell>
          <cell r="H33">
            <v>97.95341508758365</v>
          </cell>
          <cell r="I33">
            <v>99.710270069500311</v>
          </cell>
          <cell r="J33">
            <v>100.00053191915892</v>
          </cell>
          <cell r="K33">
            <v>100.29079376881752</v>
          </cell>
          <cell r="L33">
            <v>100.58105561847613</v>
          </cell>
          <cell r="M33">
            <v>100.87131746813473</v>
          </cell>
          <cell r="N33">
            <v>101.16157931779333</v>
          </cell>
          <cell r="O33">
            <v>101.60073904835058</v>
          </cell>
          <cell r="P33">
            <v>102.03989877890783</v>
          </cell>
          <cell r="Q33">
            <v>102.47905850946508</v>
          </cell>
          <cell r="R33">
            <v>102.91821824002233</v>
          </cell>
          <cell r="S33">
            <v>103.35737797057956</v>
          </cell>
          <cell r="T33">
            <v>103.78706467554211</v>
          </cell>
          <cell r="U33">
            <v>104.21675138050466</v>
          </cell>
          <cell r="V33">
            <v>104.64643808546721</v>
          </cell>
          <cell r="W33">
            <v>105.07612479042976</v>
          </cell>
          <cell r="X33">
            <v>105.50581149539229</v>
          </cell>
          <cell r="Y33">
            <v>105.81932215066847</v>
          </cell>
          <cell r="Z33">
            <v>106.13283280594464</v>
          </cell>
          <cell r="AA33">
            <v>106.44634346122082</v>
          </cell>
          <cell r="AB33">
            <v>106.759854116497</v>
          </cell>
          <cell r="AC33">
            <v>107.0733647717732</v>
          </cell>
          <cell r="AD33">
            <v>107.36031536870459</v>
          </cell>
          <cell r="AE33">
            <v>107.64726596563598</v>
          </cell>
          <cell r="AF33">
            <v>107.93421656256737</v>
          </cell>
          <cell r="AG33">
            <v>108.22116715949876</v>
          </cell>
          <cell r="AH33">
            <v>108.50811775643012</v>
          </cell>
          <cell r="AI33">
            <v>108.76239175056634</v>
          </cell>
          <cell r="AJ33">
            <v>109.01666574470255</v>
          </cell>
          <cell r="AK33">
            <v>109.27093973883876</v>
          </cell>
          <cell r="AL33">
            <v>109.52521373297498</v>
          </cell>
          <cell r="AM33">
            <v>109.77948772711117</v>
          </cell>
          <cell r="AN33">
            <v>109.78094027422449</v>
          </cell>
          <cell r="AO33">
            <v>109.78239282133781</v>
          </cell>
          <cell r="AP33">
            <v>109.78384536845113</v>
          </cell>
          <cell r="AQ33">
            <v>109.78529791556444</v>
          </cell>
          <cell r="AR33">
            <v>109.78675046267774</v>
          </cell>
        </row>
        <row r="34">
          <cell r="D34">
            <v>100</v>
          </cell>
          <cell r="E34">
            <v>98.732186701888992</v>
          </cell>
          <cell r="F34">
            <v>97.464373403777984</v>
          </cell>
          <cell r="G34">
            <v>96.19656010566699</v>
          </cell>
          <cell r="H34">
            <v>97.95341508758365</v>
          </cell>
          <cell r="I34">
            <v>99.710270069500311</v>
          </cell>
          <cell r="J34">
            <v>100.00053191915892</v>
          </cell>
          <cell r="K34">
            <v>100.29079376881752</v>
          </cell>
          <cell r="L34">
            <v>100.58105561847613</v>
          </cell>
          <cell r="M34">
            <v>100.87131746813473</v>
          </cell>
          <cell r="N34">
            <v>101.16157931779333</v>
          </cell>
          <cell r="O34">
            <v>101.60073904835058</v>
          </cell>
          <cell r="P34">
            <v>102.03989877890783</v>
          </cell>
          <cell r="Q34">
            <v>102.47905850946508</v>
          </cell>
          <cell r="R34">
            <v>102.91821824002233</v>
          </cell>
          <cell r="S34">
            <v>103.35737797057956</v>
          </cell>
          <cell r="T34">
            <v>103.78706467554211</v>
          </cell>
          <cell r="U34">
            <v>104.21675138050466</v>
          </cell>
          <cell r="V34">
            <v>104.64643808546721</v>
          </cell>
          <cell r="W34">
            <v>105.07612479042976</v>
          </cell>
          <cell r="X34">
            <v>105.50581149539229</v>
          </cell>
          <cell r="Y34">
            <v>105.81932215066847</v>
          </cell>
          <cell r="Z34">
            <v>106.13283280594464</v>
          </cell>
          <cell r="AA34">
            <v>106.44634346122082</v>
          </cell>
          <cell r="AB34">
            <v>106.759854116497</v>
          </cell>
          <cell r="AC34">
            <v>107.0733647717732</v>
          </cell>
          <cell r="AD34">
            <v>107.36031536870459</v>
          </cell>
          <cell r="AE34">
            <v>107.64726596563598</v>
          </cell>
          <cell r="AF34">
            <v>107.93421656256737</v>
          </cell>
          <cell r="AG34">
            <v>108.22116715949876</v>
          </cell>
          <cell r="AH34">
            <v>108.50811775643012</v>
          </cell>
          <cell r="AI34">
            <v>108.76239175056634</v>
          </cell>
          <cell r="AJ34">
            <v>109.01666574470255</v>
          </cell>
          <cell r="AK34">
            <v>109.27093973883876</v>
          </cell>
          <cell r="AL34">
            <v>109.52521373297498</v>
          </cell>
          <cell r="AM34">
            <v>109.77948772711117</v>
          </cell>
          <cell r="AN34">
            <v>109.78094027422449</v>
          </cell>
          <cell r="AO34">
            <v>109.78239282133781</v>
          </cell>
          <cell r="AP34">
            <v>109.78384536845113</v>
          </cell>
          <cell r="AQ34">
            <v>109.78529791556444</v>
          </cell>
          <cell r="AR34">
            <v>109.78675046267774</v>
          </cell>
        </row>
        <row r="35">
          <cell r="D35">
            <v>100</v>
          </cell>
          <cell r="E35">
            <v>98.732186701888992</v>
          </cell>
          <cell r="F35">
            <v>97.464373403777984</v>
          </cell>
          <cell r="G35">
            <v>96.19656010566699</v>
          </cell>
          <cell r="H35">
            <v>97.95341508758365</v>
          </cell>
          <cell r="I35">
            <v>99.710270069500311</v>
          </cell>
          <cell r="J35">
            <v>100.00053191915892</v>
          </cell>
          <cell r="K35">
            <v>100.29079376881752</v>
          </cell>
          <cell r="L35">
            <v>100.58105561847613</v>
          </cell>
          <cell r="M35">
            <v>100.87131746813473</v>
          </cell>
          <cell r="N35">
            <v>101.16157931779333</v>
          </cell>
          <cell r="O35">
            <v>101.60073904835058</v>
          </cell>
          <cell r="P35">
            <v>102.03989877890783</v>
          </cell>
          <cell r="Q35">
            <v>102.47905850946508</v>
          </cell>
          <cell r="R35">
            <v>102.91821824002233</v>
          </cell>
          <cell r="S35">
            <v>103.35737797057956</v>
          </cell>
          <cell r="T35">
            <v>103.78706467554211</v>
          </cell>
          <cell r="U35">
            <v>104.21675138050466</v>
          </cell>
          <cell r="V35">
            <v>104.64643808546721</v>
          </cell>
          <cell r="W35">
            <v>105.07612479042976</v>
          </cell>
          <cell r="X35">
            <v>105.50581149539229</v>
          </cell>
          <cell r="Y35">
            <v>105.81932215066847</v>
          </cell>
          <cell r="Z35">
            <v>106.13283280594464</v>
          </cell>
          <cell r="AA35">
            <v>106.44634346122082</v>
          </cell>
          <cell r="AB35">
            <v>106.759854116497</v>
          </cell>
          <cell r="AC35">
            <v>107.0733647717732</v>
          </cell>
          <cell r="AD35">
            <v>107.36031536870459</v>
          </cell>
          <cell r="AE35">
            <v>107.64726596563598</v>
          </cell>
          <cell r="AF35">
            <v>107.93421656256737</v>
          </cell>
          <cell r="AG35">
            <v>108.22116715949876</v>
          </cell>
          <cell r="AH35">
            <v>108.50811775643012</v>
          </cell>
          <cell r="AI35">
            <v>108.76239175056634</v>
          </cell>
          <cell r="AJ35">
            <v>109.01666574470255</v>
          </cell>
          <cell r="AK35">
            <v>109.27093973883876</v>
          </cell>
          <cell r="AL35">
            <v>109.52521373297498</v>
          </cell>
          <cell r="AM35">
            <v>109.77948772711117</v>
          </cell>
          <cell r="AN35">
            <v>109.78094027422449</v>
          </cell>
          <cell r="AO35">
            <v>109.78239282133781</v>
          </cell>
          <cell r="AP35">
            <v>109.78384536845113</v>
          </cell>
          <cell r="AQ35">
            <v>109.78529791556444</v>
          </cell>
          <cell r="AR35">
            <v>109.78675046267774</v>
          </cell>
        </row>
        <row r="36">
          <cell r="D36">
            <v>100</v>
          </cell>
          <cell r="E36">
            <v>99.419896142059471</v>
          </cell>
          <cell r="F36">
            <v>98.839792284118943</v>
          </cell>
          <cell r="G36">
            <v>98.259688426178428</v>
          </cell>
          <cell r="H36">
            <v>97.564528462114851</v>
          </cell>
          <cell r="I36">
            <v>96.869368498051287</v>
          </cell>
          <cell r="J36">
            <v>99.476006597957678</v>
          </cell>
          <cell r="K36">
            <v>102.08264469786407</v>
          </cell>
          <cell r="L36">
            <v>104.68928279777046</v>
          </cell>
          <cell r="M36">
            <v>107.29592089767685</v>
          </cell>
          <cell r="N36">
            <v>109.90255899758323</v>
          </cell>
          <cell r="O36">
            <v>111.06632097952529</v>
          </cell>
          <cell r="P36">
            <v>112.23008296146735</v>
          </cell>
          <cell r="Q36">
            <v>113.39384494340941</v>
          </cell>
          <cell r="R36">
            <v>114.55760692535146</v>
          </cell>
          <cell r="S36">
            <v>115.72136890729352</v>
          </cell>
          <cell r="T36">
            <v>116.60446052965708</v>
          </cell>
          <cell r="U36">
            <v>117.48755215202063</v>
          </cell>
          <cell r="V36">
            <v>118.37064377438418</v>
          </cell>
          <cell r="W36">
            <v>119.25373539674773</v>
          </cell>
          <cell r="X36">
            <v>120.13682701911125</v>
          </cell>
          <cell r="Y36">
            <v>120.72162243795159</v>
          </cell>
          <cell r="Z36">
            <v>121.30641785679194</v>
          </cell>
          <cell r="AA36">
            <v>121.89121327563228</v>
          </cell>
          <cell r="AB36">
            <v>122.47600869447263</v>
          </cell>
          <cell r="AC36">
            <v>123.06080411331295</v>
          </cell>
          <cell r="AD36">
            <v>123.90282011373634</v>
          </cell>
          <cell r="AE36">
            <v>124.74483611415972</v>
          </cell>
          <cell r="AF36">
            <v>125.58685211458311</v>
          </cell>
          <cell r="AG36">
            <v>126.42886811500649</v>
          </cell>
          <cell r="AH36">
            <v>127.27088411542987</v>
          </cell>
          <cell r="AI36">
            <v>127.9004900681374</v>
          </cell>
          <cell r="AJ36">
            <v>128.53009602084495</v>
          </cell>
          <cell r="AK36">
            <v>129.1597019735525</v>
          </cell>
          <cell r="AL36">
            <v>129.78930792626005</v>
          </cell>
          <cell r="AM36">
            <v>130.41891387896754</v>
          </cell>
          <cell r="AN36">
            <v>131.01897052683432</v>
          </cell>
          <cell r="AO36">
            <v>131.6190271747011</v>
          </cell>
          <cell r="AP36">
            <v>132.21908382256788</v>
          </cell>
          <cell r="AQ36">
            <v>132.81914047043466</v>
          </cell>
          <cell r="AR36">
            <v>133.41919711830138</v>
          </cell>
        </row>
        <row r="40">
          <cell r="D40">
            <v>2010</v>
          </cell>
          <cell r="E40">
            <v>2011</v>
          </cell>
          <cell r="F40">
            <v>2012</v>
          </cell>
          <cell r="G40">
            <v>2013</v>
          </cell>
          <cell r="H40">
            <v>2014</v>
          </cell>
          <cell r="I40">
            <v>2015</v>
          </cell>
          <cell r="J40">
            <v>2016</v>
          </cell>
          <cell r="K40">
            <v>2017</v>
          </cell>
          <cell r="L40">
            <v>2018</v>
          </cell>
          <cell r="M40">
            <v>2019</v>
          </cell>
          <cell r="N40">
            <v>2020</v>
          </cell>
          <cell r="O40">
            <v>2021</v>
          </cell>
          <cell r="P40">
            <v>2022</v>
          </cell>
          <cell r="Q40">
            <v>2023</v>
          </cell>
          <cell r="R40">
            <v>2024</v>
          </cell>
          <cell r="S40">
            <v>2025</v>
          </cell>
          <cell r="T40">
            <v>2026</v>
          </cell>
          <cell r="U40">
            <v>2027</v>
          </cell>
          <cell r="V40">
            <v>2028</v>
          </cell>
          <cell r="W40">
            <v>2029</v>
          </cell>
          <cell r="X40">
            <v>2030</v>
          </cell>
          <cell r="Y40">
            <v>2031</v>
          </cell>
          <cell r="Z40">
            <v>2032</v>
          </cell>
          <cell r="AA40">
            <v>2033</v>
          </cell>
          <cell r="AB40">
            <v>2034</v>
          </cell>
          <cell r="AC40">
            <v>2035</v>
          </cell>
          <cell r="AD40">
            <v>2036</v>
          </cell>
          <cell r="AE40">
            <v>2037</v>
          </cell>
          <cell r="AF40">
            <v>2038</v>
          </cell>
          <cell r="AG40">
            <v>2039</v>
          </cell>
          <cell r="AH40">
            <v>2040</v>
          </cell>
          <cell r="AI40">
            <v>2041</v>
          </cell>
          <cell r="AJ40">
            <v>2042</v>
          </cell>
          <cell r="AK40">
            <v>2043</v>
          </cell>
          <cell r="AL40">
            <v>2044</v>
          </cell>
          <cell r="AM40">
            <v>2045</v>
          </cell>
          <cell r="AN40">
            <v>2046</v>
          </cell>
          <cell r="AO40">
            <v>2047</v>
          </cell>
          <cell r="AP40">
            <v>2048</v>
          </cell>
          <cell r="AQ40">
            <v>2049</v>
          </cell>
          <cell r="AR40">
            <v>2050</v>
          </cell>
        </row>
        <row r="41">
          <cell r="D41">
            <v>100</v>
          </cell>
          <cell r="E41">
            <v>99.419896142059471</v>
          </cell>
          <cell r="F41">
            <v>98.839792284118943</v>
          </cell>
          <cell r="G41">
            <v>98.259688426178428</v>
          </cell>
          <cell r="H41">
            <v>97.564528462114851</v>
          </cell>
          <cell r="I41">
            <v>96.869368498051287</v>
          </cell>
          <cell r="J41">
            <v>96.826150833081073</v>
          </cell>
          <cell r="K41">
            <v>96.782933168110858</v>
          </cell>
          <cell r="L41">
            <v>96.739715503140644</v>
          </cell>
          <cell r="M41">
            <v>96.69649783817043</v>
          </cell>
          <cell r="N41">
            <v>96.653280173200201</v>
          </cell>
          <cell r="O41">
            <v>95.904150673241318</v>
          </cell>
          <cell r="P41">
            <v>95.155021173282435</v>
          </cell>
          <cell r="Q41">
            <v>94.405891673323552</v>
          </cell>
          <cell r="R41">
            <v>93.656762173364669</v>
          </cell>
          <cell r="S41">
            <v>92.907632673405772</v>
          </cell>
          <cell r="T41">
            <v>91.509275708405653</v>
          </cell>
          <cell r="U41">
            <v>90.110918743405534</v>
          </cell>
          <cell r="V41">
            <v>88.712561778405416</v>
          </cell>
          <cell r="W41">
            <v>87.314204813405297</v>
          </cell>
          <cell r="X41">
            <v>85.915847848405193</v>
          </cell>
          <cell r="Y41">
            <v>85.328871789288826</v>
          </cell>
          <cell r="Z41">
            <v>84.741895730172459</v>
          </cell>
          <cell r="AA41">
            <v>84.154919671056092</v>
          </cell>
          <cell r="AB41">
            <v>83.567943611939725</v>
          </cell>
          <cell r="AC41">
            <v>82.980967552823373</v>
          </cell>
          <cell r="AD41">
            <v>83.061562722185386</v>
          </cell>
          <cell r="AE41">
            <v>83.142157891547399</v>
          </cell>
          <cell r="AF41">
            <v>83.222753060909412</v>
          </cell>
          <cell r="AG41">
            <v>83.303348230271425</v>
          </cell>
          <cell r="AH41">
            <v>83.383943399633438</v>
          </cell>
          <cell r="AI41">
            <v>83.435935273735367</v>
          </cell>
          <cell r="AJ41">
            <v>83.487927147837297</v>
          </cell>
          <cell r="AK41">
            <v>83.539919021939227</v>
          </cell>
          <cell r="AL41">
            <v>83.591910896041156</v>
          </cell>
          <cell r="AM41">
            <v>83.643902770143058</v>
          </cell>
          <cell r="AN41">
            <v>83.669294670484177</v>
          </cell>
          <cell r="AO41">
            <v>83.694686570825297</v>
          </cell>
          <cell r="AP41">
            <v>83.720078471166417</v>
          </cell>
          <cell r="AQ41">
            <v>83.745470371507537</v>
          </cell>
          <cell r="AR41">
            <v>83.770862271848628</v>
          </cell>
        </row>
        <row r="42">
          <cell r="D42">
            <v>100</v>
          </cell>
          <cell r="E42">
            <v>99.419896142059471</v>
          </cell>
          <cell r="F42">
            <v>98.839792284118943</v>
          </cell>
          <cell r="G42">
            <v>98.259688426178428</v>
          </cell>
          <cell r="H42">
            <v>97.564528462114851</v>
          </cell>
          <cell r="I42">
            <v>96.869368498051287</v>
          </cell>
          <cell r="J42">
            <v>96.826150833081073</v>
          </cell>
          <cell r="K42">
            <v>96.782933168110858</v>
          </cell>
          <cell r="L42">
            <v>96.739715503140644</v>
          </cell>
          <cell r="M42">
            <v>96.69649783817043</v>
          </cell>
          <cell r="N42">
            <v>96.653280173200201</v>
          </cell>
          <cell r="O42">
            <v>95.904150673241318</v>
          </cell>
          <cell r="P42">
            <v>95.155021173282435</v>
          </cell>
          <cell r="Q42">
            <v>94.405891673323552</v>
          </cell>
          <cell r="R42">
            <v>93.656762173364669</v>
          </cell>
          <cell r="S42">
            <v>92.907632673405772</v>
          </cell>
          <cell r="T42">
            <v>91.509275708405653</v>
          </cell>
          <cell r="U42">
            <v>90.110918743405534</v>
          </cell>
          <cell r="V42">
            <v>88.712561778405416</v>
          </cell>
          <cell r="W42">
            <v>87.314204813405297</v>
          </cell>
          <cell r="X42">
            <v>85.915847848405193</v>
          </cell>
          <cell r="Y42">
            <v>85.328871789288826</v>
          </cell>
          <cell r="Z42">
            <v>84.741895730172459</v>
          </cell>
          <cell r="AA42">
            <v>84.154919671056092</v>
          </cell>
          <cell r="AB42">
            <v>83.567943611939725</v>
          </cell>
          <cell r="AC42">
            <v>82.980967552823373</v>
          </cell>
          <cell r="AD42">
            <v>83.061562722185386</v>
          </cell>
          <cell r="AE42">
            <v>83.142157891547399</v>
          </cell>
          <cell r="AF42">
            <v>83.222753060909412</v>
          </cell>
          <cell r="AG42">
            <v>83.303348230271425</v>
          </cell>
          <cell r="AH42">
            <v>83.383943399633438</v>
          </cell>
          <cell r="AI42">
            <v>83.435935273735367</v>
          </cell>
          <cell r="AJ42">
            <v>83.487927147837297</v>
          </cell>
          <cell r="AK42">
            <v>83.539919021939227</v>
          </cell>
          <cell r="AL42">
            <v>83.591910896041156</v>
          </cell>
          <cell r="AM42">
            <v>83.643902770143058</v>
          </cell>
          <cell r="AN42">
            <v>83.669294670484177</v>
          </cell>
          <cell r="AO42">
            <v>83.694686570825297</v>
          </cell>
          <cell r="AP42">
            <v>83.720078471166417</v>
          </cell>
          <cell r="AQ42">
            <v>83.745470371507537</v>
          </cell>
          <cell r="AR42">
            <v>83.770862271848628</v>
          </cell>
        </row>
        <row r="43">
          <cell r="D43">
            <v>100</v>
          </cell>
          <cell r="E43">
            <v>104.0300445892907</v>
          </cell>
          <cell r="F43">
            <v>108.06008917858139</v>
          </cell>
          <cell r="G43">
            <v>112.09013376787208</v>
          </cell>
          <cell r="H43">
            <v>116.98019639833183</v>
          </cell>
          <cell r="I43">
            <v>121.87025902879158</v>
          </cell>
          <cell r="J43">
            <v>118.84793086302962</v>
          </cell>
          <cell r="K43">
            <v>115.82560269726766</v>
          </cell>
          <cell r="L43">
            <v>112.80327453150569</v>
          </cell>
          <cell r="M43">
            <v>109.78094636574373</v>
          </cell>
          <cell r="N43">
            <v>106.75861819998174</v>
          </cell>
          <cell r="O43">
            <v>104.01243290071061</v>
          </cell>
          <cell r="P43">
            <v>101.26624760143947</v>
          </cell>
          <cell r="Q43">
            <v>98.520062302168341</v>
          </cell>
          <cell r="R43">
            <v>95.773877002897208</v>
          </cell>
          <cell r="S43">
            <v>93.027691703626104</v>
          </cell>
          <cell r="T43">
            <v>92.968484621650873</v>
          </cell>
          <cell r="U43">
            <v>92.909277539675642</v>
          </cell>
          <cell r="V43">
            <v>92.850070457700411</v>
          </cell>
          <cell r="W43">
            <v>92.790863375725181</v>
          </cell>
          <cell r="X43">
            <v>92.731656293749921</v>
          </cell>
          <cell r="Y43">
            <v>91.927294787693071</v>
          </cell>
          <cell r="Z43">
            <v>91.122933281636222</v>
          </cell>
          <cell r="AA43">
            <v>90.318571775579372</v>
          </cell>
          <cell r="AB43">
            <v>89.514210269522522</v>
          </cell>
          <cell r="AC43">
            <v>88.709848763465644</v>
          </cell>
          <cell r="AD43">
            <v>87.953794829395491</v>
          </cell>
          <cell r="AE43">
            <v>87.197740895325339</v>
          </cell>
          <cell r="AF43">
            <v>86.441686961255186</v>
          </cell>
          <cell r="AG43">
            <v>85.685633027185034</v>
          </cell>
          <cell r="AH43">
            <v>84.929579093114896</v>
          </cell>
          <cell r="AI43">
            <v>84.866044365209603</v>
          </cell>
          <cell r="AJ43">
            <v>84.802509637304311</v>
          </cell>
          <cell r="AK43">
            <v>84.738974909399019</v>
          </cell>
          <cell r="AL43">
            <v>84.675440181493727</v>
          </cell>
          <cell r="AM43">
            <v>84.611905453588449</v>
          </cell>
          <cell r="AN43">
            <v>85.890854261338589</v>
          </cell>
          <cell r="AO43">
            <v>87.169803069088729</v>
          </cell>
          <cell r="AP43">
            <v>88.44875187683887</v>
          </cell>
          <cell r="AQ43">
            <v>89.72770068458901</v>
          </cell>
          <cell r="AR43">
            <v>91.006649492339179</v>
          </cell>
        </row>
        <row r="44">
          <cell r="D44">
            <v>100</v>
          </cell>
          <cell r="E44">
            <v>104.0300445892907</v>
          </cell>
          <cell r="F44">
            <v>108.06008917858139</v>
          </cell>
          <cell r="G44">
            <v>112.09013376787208</v>
          </cell>
          <cell r="H44">
            <v>107.11839882831359</v>
          </cell>
          <cell r="I44">
            <v>102.14666388875509</v>
          </cell>
          <cell r="J44">
            <v>100.77392282908762</v>
          </cell>
          <cell r="K44">
            <v>99.401181769420162</v>
          </cell>
          <cell r="L44">
            <v>98.028440709752701</v>
          </cell>
          <cell r="M44">
            <v>96.655699650085239</v>
          </cell>
          <cell r="N44">
            <v>95.282958590417763</v>
          </cell>
          <cell r="O44">
            <v>94.608759365898763</v>
          </cell>
          <cell r="P44">
            <v>93.934560141379762</v>
          </cell>
          <cell r="Q44">
            <v>93.260360916860762</v>
          </cell>
          <cell r="R44">
            <v>92.586161692341761</v>
          </cell>
          <cell r="S44">
            <v>91.911962467822747</v>
          </cell>
          <cell r="T44">
            <v>92.087996359088294</v>
          </cell>
          <cell r="U44">
            <v>92.264030250353841</v>
          </cell>
          <cell r="V44">
            <v>92.440064141619388</v>
          </cell>
          <cell r="W44">
            <v>92.616098032884935</v>
          </cell>
          <cell r="X44">
            <v>92.792131924150453</v>
          </cell>
          <cell r="Y44">
            <v>92.843180192537432</v>
          </cell>
          <cell r="Z44">
            <v>92.89422846092441</v>
          </cell>
          <cell r="AA44">
            <v>92.945276729311388</v>
          </cell>
          <cell r="AB44">
            <v>92.996324997698366</v>
          </cell>
          <cell r="AC44">
            <v>93.047373266085359</v>
          </cell>
          <cell r="AD44">
            <v>92.654197698280214</v>
          </cell>
          <cell r="AE44">
            <v>92.26102213047507</v>
          </cell>
          <cell r="AF44">
            <v>91.867846562669925</v>
          </cell>
          <cell r="AG44">
            <v>91.47467099486478</v>
          </cell>
          <cell r="AH44">
            <v>91.081495427059608</v>
          </cell>
          <cell r="AI44">
            <v>90.62038958063961</v>
          </cell>
          <cell r="AJ44">
            <v>90.159283734219613</v>
          </cell>
          <cell r="AK44">
            <v>89.698177887799616</v>
          </cell>
          <cell r="AL44">
            <v>89.237072041379619</v>
          </cell>
          <cell r="AM44">
            <v>88.775966194959651</v>
          </cell>
          <cell r="AN44">
            <v>88.650714246111022</v>
          </cell>
          <cell r="AO44">
            <v>88.525462297262393</v>
          </cell>
          <cell r="AP44">
            <v>88.400210348413765</v>
          </cell>
          <cell r="AQ44">
            <v>88.274958399565136</v>
          </cell>
          <cell r="AR44">
            <v>88.149706450716536</v>
          </cell>
        </row>
        <row r="45">
          <cell r="D45">
            <v>100</v>
          </cell>
          <cell r="E45">
            <v>99.419896142059471</v>
          </cell>
          <cell r="F45">
            <v>98.839792284118943</v>
          </cell>
          <cell r="G45">
            <v>98.259688426178428</v>
          </cell>
          <cell r="H45">
            <v>97.564528462114851</v>
          </cell>
          <cell r="I45">
            <v>96.869368498051287</v>
          </cell>
          <cell r="J45">
            <v>96.826150833081073</v>
          </cell>
          <cell r="K45">
            <v>96.782933168110858</v>
          </cell>
          <cell r="L45">
            <v>96.739715503140644</v>
          </cell>
          <cell r="M45">
            <v>96.69649783817043</v>
          </cell>
          <cell r="N45">
            <v>96.653280173200201</v>
          </cell>
          <cell r="O45">
            <v>95.904150673241318</v>
          </cell>
          <cell r="P45">
            <v>95.155021173282435</v>
          </cell>
          <cell r="Q45">
            <v>94.405891673323552</v>
          </cell>
          <cell r="R45">
            <v>93.656762173364669</v>
          </cell>
          <cell r="S45">
            <v>92.907632673405772</v>
          </cell>
          <cell r="T45">
            <v>91.509275708405653</v>
          </cell>
          <cell r="U45">
            <v>90.110918743405534</v>
          </cell>
          <cell r="V45">
            <v>88.712561778405416</v>
          </cell>
          <cell r="W45">
            <v>87.314204813405297</v>
          </cell>
          <cell r="X45">
            <v>85.915847848405193</v>
          </cell>
          <cell r="Y45">
            <v>85.328871789288826</v>
          </cell>
          <cell r="Z45">
            <v>84.741895730172459</v>
          </cell>
          <cell r="AA45">
            <v>84.154919671056092</v>
          </cell>
          <cell r="AB45">
            <v>83.567943611939725</v>
          </cell>
          <cell r="AC45">
            <v>82.980967552823373</v>
          </cell>
          <cell r="AD45">
            <v>83.061562722185386</v>
          </cell>
          <cell r="AE45">
            <v>83.142157891547399</v>
          </cell>
          <cell r="AF45">
            <v>83.222753060909412</v>
          </cell>
          <cell r="AG45">
            <v>83.303348230271425</v>
          </cell>
          <cell r="AH45">
            <v>83.383943399633438</v>
          </cell>
          <cell r="AI45">
            <v>83.435935273735367</v>
          </cell>
          <cell r="AJ45">
            <v>83.487927147837297</v>
          </cell>
          <cell r="AK45">
            <v>83.539919021939227</v>
          </cell>
          <cell r="AL45">
            <v>83.591910896041156</v>
          </cell>
          <cell r="AM45">
            <v>83.643902770143058</v>
          </cell>
          <cell r="AN45">
            <v>83.669294670484177</v>
          </cell>
          <cell r="AO45">
            <v>83.694686570825297</v>
          </cell>
          <cell r="AP45">
            <v>83.720078471166417</v>
          </cell>
          <cell r="AQ45">
            <v>83.745470371507537</v>
          </cell>
          <cell r="AR45">
            <v>83.770862271848628</v>
          </cell>
        </row>
        <row r="46">
          <cell r="D46">
            <v>100</v>
          </cell>
          <cell r="E46">
            <v>99.419896142059471</v>
          </cell>
          <cell r="F46">
            <v>98.839792284118943</v>
          </cell>
          <cell r="G46">
            <v>98.259688426178428</v>
          </cell>
          <cell r="H46">
            <v>97.564528462114851</v>
          </cell>
          <cell r="I46">
            <v>96.869368498051287</v>
          </cell>
          <cell r="J46">
            <v>96.826150833081073</v>
          </cell>
          <cell r="K46">
            <v>96.782933168110858</v>
          </cell>
          <cell r="L46">
            <v>96.739715503140644</v>
          </cell>
          <cell r="M46">
            <v>96.69649783817043</v>
          </cell>
          <cell r="N46">
            <v>96.653280173200201</v>
          </cell>
          <cell r="O46">
            <v>95.904150673241318</v>
          </cell>
          <cell r="P46">
            <v>95.155021173282435</v>
          </cell>
          <cell r="Q46">
            <v>94.405891673323552</v>
          </cell>
          <cell r="R46">
            <v>93.656762173364669</v>
          </cell>
          <cell r="S46">
            <v>92.907632673405772</v>
          </cell>
          <cell r="T46">
            <v>91.509275708405653</v>
          </cell>
          <cell r="U46">
            <v>90.110918743405534</v>
          </cell>
          <cell r="V46">
            <v>88.712561778405416</v>
          </cell>
          <cell r="W46">
            <v>87.314204813405297</v>
          </cell>
          <cell r="X46">
            <v>85.915847848405193</v>
          </cell>
          <cell r="Y46">
            <v>85.328871789288826</v>
          </cell>
          <cell r="Z46">
            <v>84.741895730172459</v>
          </cell>
          <cell r="AA46">
            <v>84.154919671056092</v>
          </cell>
          <cell r="AB46">
            <v>83.567943611939725</v>
          </cell>
          <cell r="AC46">
            <v>82.980967552823373</v>
          </cell>
          <cell r="AD46">
            <v>83.061562722185386</v>
          </cell>
          <cell r="AE46">
            <v>83.142157891547399</v>
          </cell>
          <cell r="AF46">
            <v>83.222753060909412</v>
          </cell>
          <cell r="AG46">
            <v>83.303348230271425</v>
          </cell>
          <cell r="AH46">
            <v>83.383943399633438</v>
          </cell>
          <cell r="AI46">
            <v>83.435935273735367</v>
          </cell>
          <cell r="AJ46">
            <v>83.487927147837297</v>
          </cell>
          <cell r="AK46">
            <v>83.539919021939227</v>
          </cell>
          <cell r="AL46">
            <v>83.591910896041156</v>
          </cell>
          <cell r="AM46">
            <v>83.643902770143058</v>
          </cell>
          <cell r="AN46">
            <v>83.669294670484177</v>
          </cell>
          <cell r="AO46">
            <v>83.694686570825297</v>
          </cell>
          <cell r="AP46">
            <v>83.720078471166417</v>
          </cell>
          <cell r="AQ46">
            <v>83.745470371507537</v>
          </cell>
          <cell r="AR46">
            <v>83.770862271848628</v>
          </cell>
        </row>
        <row r="47">
          <cell r="D47">
            <v>100</v>
          </cell>
          <cell r="E47">
            <v>99.419896142059471</v>
          </cell>
          <cell r="F47">
            <v>98.839792284118943</v>
          </cell>
          <cell r="G47">
            <v>98.259688426178428</v>
          </cell>
          <cell r="H47">
            <v>97.564528462114851</v>
          </cell>
          <cell r="I47">
            <v>96.869368498051287</v>
          </cell>
          <cell r="J47">
            <v>96.826150833081073</v>
          </cell>
          <cell r="K47">
            <v>96.782933168110858</v>
          </cell>
          <cell r="L47">
            <v>96.739715503140644</v>
          </cell>
          <cell r="M47">
            <v>96.69649783817043</v>
          </cell>
          <cell r="N47">
            <v>96.653280173200201</v>
          </cell>
          <cell r="O47">
            <v>95.904150673241318</v>
          </cell>
          <cell r="P47">
            <v>95.155021173282435</v>
          </cell>
          <cell r="Q47">
            <v>94.405891673323552</v>
          </cell>
          <cell r="R47">
            <v>93.656762173364669</v>
          </cell>
          <cell r="S47">
            <v>92.907632673405772</v>
          </cell>
          <cell r="T47">
            <v>91.509275708405653</v>
          </cell>
          <cell r="U47">
            <v>90.110918743405534</v>
          </cell>
          <cell r="V47">
            <v>88.712561778405416</v>
          </cell>
          <cell r="W47">
            <v>87.314204813405297</v>
          </cell>
          <cell r="X47">
            <v>85.915847848405193</v>
          </cell>
          <cell r="Y47">
            <v>85.328871789288826</v>
          </cell>
          <cell r="Z47">
            <v>84.741895730172459</v>
          </cell>
          <cell r="AA47">
            <v>84.154919671056092</v>
          </cell>
          <cell r="AB47">
            <v>83.567943611939725</v>
          </cell>
          <cell r="AC47">
            <v>82.980967552823373</v>
          </cell>
          <cell r="AD47">
            <v>83.061562722185386</v>
          </cell>
          <cell r="AE47">
            <v>83.142157891547399</v>
          </cell>
          <cell r="AF47">
            <v>83.222753060909412</v>
          </cell>
          <cell r="AG47">
            <v>83.303348230271425</v>
          </cell>
          <cell r="AH47">
            <v>83.383943399633438</v>
          </cell>
          <cell r="AI47">
            <v>83.435935273735367</v>
          </cell>
          <cell r="AJ47">
            <v>83.487927147837297</v>
          </cell>
          <cell r="AK47">
            <v>83.539919021939227</v>
          </cell>
          <cell r="AL47">
            <v>83.591910896041156</v>
          </cell>
          <cell r="AM47">
            <v>83.643902770143058</v>
          </cell>
          <cell r="AN47">
            <v>83.669294670484177</v>
          </cell>
          <cell r="AO47">
            <v>83.694686570825297</v>
          </cell>
          <cell r="AP47">
            <v>83.720078471166417</v>
          </cell>
          <cell r="AQ47">
            <v>83.745470371507537</v>
          </cell>
          <cell r="AR47">
            <v>83.770862271848628</v>
          </cell>
        </row>
        <row r="48">
          <cell r="D48">
            <v>100</v>
          </cell>
          <cell r="E48">
            <v>98.732186701888992</v>
          </cell>
          <cell r="F48">
            <v>97.464373403777984</v>
          </cell>
          <cell r="G48">
            <v>96.19656010566699</v>
          </cell>
          <cell r="H48">
            <v>97.95341508758365</v>
          </cell>
          <cell r="I48">
            <v>99.710270069500311</v>
          </cell>
          <cell r="J48">
            <v>99.368858379243903</v>
          </cell>
          <cell r="K48">
            <v>99.027446688987496</v>
          </cell>
          <cell r="L48">
            <v>98.686034998731088</v>
          </cell>
          <cell r="M48">
            <v>98.344623308474681</v>
          </cell>
          <cell r="N48">
            <v>98.003211618218302</v>
          </cell>
          <cell r="O48">
            <v>97.736090162343828</v>
          </cell>
          <cell r="P48">
            <v>97.468968706469354</v>
          </cell>
          <cell r="Q48">
            <v>97.201847250594881</v>
          </cell>
          <cell r="R48">
            <v>96.934725794720407</v>
          </cell>
          <cell r="S48">
            <v>96.667604338845948</v>
          </cell>
          <cell r="T48">
            <v>96.326121131225392</v>
          </cell>
          <cell r="U48">
            <v>95.984637923604836</v>
          </cell>
          <cell r="V48">
            <v>95.643154715984281</v>
          </cell>
          <cell r="W48">
            <v>95.301671508363725</v>
          </cell>
          <cell r="X48">
            <v>94.960188300743198</v>
          </cell>
          <cell r="Y48">
            <v>94.572449072224558</v>
          </cell>
          <cell r="Z48">
            <v>94.184709843705917</v>
          </cell>
          <cell r="AA48">
            <v>93.796970615187277</v>
          </cell>
          <cell r="AB48">
            <v>93.409231386668637</v>
          </cell>
          <cell r="AC48">
            <v>93.021492158149968</v>
          </cell>
          <cell r="AD48">
            <v>92.568064578950882</v>
          </cell>
          <cell r="AE48">
            <v>92.114636999751795</v>
          </cell>
          <cell r="AF48">
            <v>91.661209420552709</v>
          </cell>
          <cell r="AG48">
            <v>91.207781841353622</v>
          </cell>
          <cell r="AH48">
            <v>90.754354262154564</v>
          </cell>
          <cell r="AI48">
            <v>90.223099248619846</v>
          </cell>
          <cell r="AJ48">
            <v>89.691844235085128</v>
          </cell>
          <cell r="AK48">
            <v>89.16058922155041</v>
          </cell>
          <cell r="AL48">
            <v>88.629334208015692</v>
          </cell>
          <cell r="AM48">
            <v>88.098079194480974</v>
          </cell>
          <cell r="AN48">
            <v>87.375010533883994</v>
          </cell>
          <cell r="AO48">
            <v>86.651941873287015</v>
          </cell>
          <cell r="AP48">
            <v>85.928873212690036</v>
          </cell>
          <cell r="AQ48">
            <v>85.205804552093056</v>
          </cell>
          <cell r="AR48">
            <v>84.482735891496091</v>
          </cell>
        </row>
        <row r="49">
          <cell r="D49">
            <v>100</v>
          </cell>
          <cell r="E49">
            <v>98.732186701888992</v>
          </cell>
          <cell r="F49">
            <v>97.464373403777984</v>
          </cell>
          <cell r="G49">
            <v>96.19656010566699</v>
          </cell>
          <cell r="H49">
            <v>97.95341508758365</v>
          </cell>
          <cell r="I49">
            <v>99.710270069500311</v>
          </cell>
          <cell r="J49">
            <v>99.368858379243903</v>
          </cell>
          <cell r="K49">
            <v>99.027446688987496</v>
          </cell>
          <cell r="L49">
            <v>98.686034998731088</v>
          </cell>
          <cell r="M49">
            <v>98.344623308474681</v>
          </cell>
          <cell r="N49">
            <v>98.003211618218302</v>
          </cell>
          <cell r="O49">
            <v>97.736090162343828</v>
          </cell>
          <cell r="P49">
            <v>97.468968706469354</v>
          </cell>
          <cell r="Q49">
            <v>97.201847250594881</v>
          </cell>
          <cell r="R49">
            <v>96.934725794720407</v>
          </cell>
          <cell r="S49">
            <v>96.667604338845948</v>
          </cell>
          <cell r="T49">
            <v>96.326121131225392</v>
          </cell>
          <cell r="U49">
            <v>95.984637923604836</v>
          </cell>
          <cell r="V49">
            <v>95.643154715984281</v>
          </cell>
          <cell r="W49">
            <v>95.301671508363725</v>
          </cell>
          <cell r="X49">
            <v>94.960188300743198</v>
          </cell>
          <cell r="Y49">
            <v>94.572449072224558</v>
          </cell>
          <cell r="Z49">
            <v>94.184709843705917</v>
          </cell>
          <cell r="AA49">
            <v>93.796970615187277</v>
          </cell>
          <cell r="AB49">
            <v>93.409231386668637</v>
          </cell>
          <cell r="AC49">
            <v>93.021492158149968</v>
          </cell>
          <cell r="AD49">
            <v>92.568064578950882</v>
          </cell>
          <cell r="AE49">
            <v>92.114636999751795</v>
          </cell>
          <cell r="AF49">
            <v>91.661209420552709</v>
          </cell>
          <cell r="AG49">
            <v>91.207781841353622</v>
          </cell>
          <cell r="AH49">
            <v>90.754354262154564</v>
          </cell>
          <cell r="AI49">
            <v>90.223099248619846</v>
          </cell>
          <cell r="AJ49">
            <v>89.691844235085128</v>
          </cell>
          <cell r="AK49">
            <v>89.16058922155041</v>
          </cell>
          <cell r="AL49">
            <v>88.629334208015692</v>
          </cell>
          <cell r="AM49">
            <v>88.098079194480974</v>
          </cell>
          <cell r="AN49">
            <v>87.375010533883994</v>
          </cell>
          <cell r="AO49">
            <v>86.651941873287015</v>
          </cell>
          <cell r="AP49">
            <v>85.928873212690036</v>
          </cell>
          <cell r="AQ49">
            <v>85.205804552093056</v>
          </cell>
          <cell r="AR49">
            <v>84.482735891496091</v>
          </cell>
        </row>
        <row r="50">
          <cell r="D50">
            <v>100</v>
          </cell>
          <cell r="E50">
            <v>98.732186701888992</v>
          </cell>
          <cell r="F50">
            <v>97.464373403777984</v>
          </cell>
          <cell r="G50">
            <v>96.19656010566699</v>
          </cell>
          <cell r="H50">
            <v>97.95341508758365</v>
          </cell>
          <cell r="I50">
            <v>99.710270069500311</v>
          </cell>
          <cell r="J50">
            <v>99.368858379243903</v>
          </cell>
          <cell r="K50">
            <v>99.027446688987496</v>
          </cell>
          <cell r="L50">
            <v>98.686034998731088</v>
          </cell>
          <cell r="M50">
            <v>98.344623308474681</v>
          </cell>
          <cell r="N50">
            <v>98.003211618218302</v>
          </cell>
          <cell r="O50">
            <v>97.736090162343828</v>
          </cell>
          <cell r="P50">
            <v>97.468968706469354</v>
          </cell>
          <cell r="Q50">
            <v>97.201847250594881</v>
          </cell>
          <cell r="R50">
            <v>96.934725794720407</v>
          </cell>
          <cell r="S50">
            <v>96.667604338845948</v>
          </cell>
          <cell r="T50">
            <v>96.326121131225392</v>
          </cell>
          <cell r="U50">
            <v>95.984637923604836</v>
          </cell>
          <cell r="V50">
            <v>95.643154715984281</v>
          </cell>
          <cell r="W50">
            <v>95.301671508363725</v>
          </cell>
          <cell r="X50">
            <v>94.960188300743198</v>
          </cell>
          <cell r="Y50">
            <v>94.572449072224558</v>
          </cell>
          <cell r="Z50">
            <v>94.184709843705917</v>
          </cell>
          <cell r="AA50">
            <v>93.796970615187277</v>
          </cell>
          <cell r="AB50">
            <v>93.409231386668637</v>
          </cell>
          <cell r="AC50">
            <v>93.021492158149968</v>
          </cell>
          <cell r="AD50">
            <v>92.568064578950882</v>
          </cell>
          <cell r="AE50">
            <v>92.114636999751795</v>
          </cell>
          <cell r="AF50">
            <v>91.661209420552709</v>
          </cell>
          <cell r="AG50">
            <v>91.207781841353622</v>
          </cell>
          <cell r="AH50">
            <v>90.754354262154564</v>
          </cell>
          <cell r="AI50">
            <v>90.223099248619846</v>
          </cell>
          <cell r="AJ50">
            <v>89.691844235085128</v>
          </cell>
          <cell r="AK50">
            <v>89.16058922155041</v>
          </cell>
          <cell r="AL50">
            <v>88.629334208015692</v>
          </cell>
          <cell r="AM50">
            <v>88.098079194480974</v>
          </cell>
          <cell r="AN50">
            <v>87.375010533883994</v>
          </cell>
          <cell r="AO50">
            <v>86.651941873287015</v>
          </cell>
          <cell r="AP50">
            <v>85.928873212690036</v>
          </cell>
          <cell r="AQ50">
            <v>85.205804552093056</v>
          </cell>
          <cell r="AR50">
            <v>84.482735891496091</v>
          </cell>
        </row>
        <row r="51">
          <cell r="D51">
            <v>100</v>
          </cell>
          <cell r="E51">
            <v>98.732186701888992</v>
          </cell>
          <cell r="F51">
            <v>97.464373403777984</v>
          </cell>
          <cell r="G51">
            <v>96.19656010566699</v>
          </cell>
          <cell r="H51">
            <v>97.95341508758365</v>
          </cell>
          <cell r="I51">
            <v>99.710270069500311</v>
          </cell>
          <cell r="J51">
            <v>99.368858379243903</v>
          </cell>
          <cell r="K51">
            <v>99.027446688987496</v>
          </cell>
          <cell r="L51">
            <v>98.686034998731088</v>
          </cell>
          <cell r="M51">
            <v>98.344623308474681</v>
          </cell>
          <cell r="N51">
            <v>98.003211618218302</v>
          </cell>
          <cell r="O51">
            <v>97.736090162343828</v>
          </cell>
          <cell r="P51">
            <v>97.468968706469354</v>
          </cell>
          <cell r="Q51">
            <v>97.201847250594881</v>
          </cell>
          <cell r="R51">
            <v>96.934725794720407</v>
          </cell>
          <cell r="S51">
            <v>96.667604338845948</v>
          </cell>
          <cell r="T51">
            <v>96.326121131225392</v>
          </cell>
          <cell r="U51">
            <v>95.984637923604836</v>
          </cell>
          <cell r="V51">
            <v>95.643154715984281</v>
          </cell>
          <cell r="W51">
            <v>95.301671508363725</v>
          </cell>
          <cell r="X51">
            <v>94.960188300743198</v>
          </cell>
          <cell r="Y51">
            <v>94.572449072224558</v>
          </cell>
          <cell r="Z51">
            <v>94.184709843705917</v>
          </cell>
          <cell r="AA51">
            <v>93.796970615187277</v>
          </cell>
          <cell r="AB51">
            <v>93.409231386668637</v>
          </cell>
          <cell r="AC51">
            <v>93.021492158149968</v>
          </cell>
          <cell r="AD51">
            <v>92.568064578950882</v>
          </cell>
          <cell r="AE51">
            <v>92.114636999751795</v>
          </cell>
          <cell r="AF51">
            <v>91.661209420552709</v>
          </cell>
          <cell r="AG51">
            <v>91.207781841353622</v>
          </cell>
          <cell r="AH51">
            <v>90.754354262154564</v>
          </cell>
          <cell r="AI51">
            <v>90.223099248619846</v>
          </cell>
          <cell r="AJ51">
            <v>89.691844235085128</v>
          </cell>
          <cell r="AK51">
            <v>89.16058922155041</v>
          </cell>
          <cell r="AL51">
            <v>88.629334208015692</v>
          </cell>
          <cell r="AM51">
            <v>88.098079194480974</v>
          </cell>
          <cell r="AN51">
            <v>87.375010533883994</v>
          </cell>
          <cell r="AO51">
            <v>86.651941873287015</v>
          </cell>
          <cell r="AP51">
            <v>85.928873212690036</v>
          </cell>
          <cell r="AQ51">
            <v>85.205804552093056</v>
          </cell>
          <cell r="AR51">
            <v>84.482735891496091</v>
          </cell>
        </row>
        <row r="52">
          <cell r="D52">
            <v>100</v>
          </cell>
          <cell r="E52">
            <v>99.419896142059471</v>
          </cell>
          <cell r="F52">
            <v>98.839792284118943</v>
          </cell>
          <cell r="G52">
            <v>98.259688426178428</v>
          </cell>
          <cell r="H52">
            <v>97.564528462114851</v>
          </cell>
          <cell r="I52">
            <v>96.869368498051287</v>
          </cell>
          <cell r="J52">
            <v>96.826150833081073</v>
          </cell>
          <cell r="K52">
            <v>96.782933168110858</v>
          </cell>
          <cell r="L52">
            <v>96.739715503140644</v>
          </cell>
          <cell r="M52">
            <v>96.69649783817043</v>
          </cell>
          <cell r="N52">
            <v>96.653280173200201</v>
          </cell>
          <cell r="O52">
            <v>95.904150673241318</v>
          </cell>
          <cell r="P52">
            <v>95.155021173282435</v>
          </cell>
          <cell r="Q52">
            <v>94.405891673323552</v>
          </cell>
          <cell r="R52">
            <v>93.656762173364669</v>
          </cell>
          <cell r="S52">
            <v>92.907632673405772</v>
          </cell>
          <cell r="T52">
            <v>91.509275708405653</v>
          </cell>
          <cell r="U52">
            <v>90.110918743405534</v>
          </cell>
          <cell r="V52">
            <v>88.712561778405416</v>
          </cell>
          <cell r="W52">
            <v>87.314204813405297</v>
          </cell>
          <cell r="X52">
            <v>85.915847848405193</v>
          </cell>
          <cell r="Y52">
            <v>85.328871789288826</v>
          </cell>
          <cell r="Z52">
            <v>84.741895730172459</v>
          </cell>
          <cell r="AA52">
            <v>84.154919671056092</v>
          </cell>
          <cell r="AB52">
            <v>83.567943611939725</v>
          </cell>
          <cell r="AC52">
            <v>82.980967552823373</v>
          </cell>
          <cell r="AD52">
            <v>83.061562722185386</v>
          </cell>
          <cell r="AE52">
            <v>83.142157891547399</v>
          </cell>
          <cell r="AF52">
            <v>83.222753060909412</v>
          </cell>
          <cell r="AG52">
            <v>83.303348230271425</v>
          </cell>
          <cell r="AH52">
            <v>83.383943399633438</v>
          </cell>
          <cell r="AI52">
            <v>83.435935273735367</v>
          </cell>
          <cell r="AJ52">
            <v>83.487927147837297</v>
          </cell>
          <cell r="AK52">
            <v>83.539919021939227</v>
          </cell>
          <cell r="AL52">
            <v>83.591910896041156</v>
          </cell>
          <cell r="AM52">
            <v>83.643902770143058</v>
          </cell>
          <cell r="AN52">
            <v>83.669294670484177</v>
          </cell>
          <cell r="AO52">
            <v>83.694686570825297</v>
          </cell>
          <cell r="AP52">
            <v>83.720078471166417</v>
          </cell>
          <cell r="AQ52">
            <v>83.745470371507537</v>
          </cell>
          <cell r="AR52">
            <v>83.770862271848628</v>
          </cell>
        </row>
      </sheetData>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IND_ELC"/>
      <sheetName val="RES_ELC"/>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FF4C7-A779-4031-A778-5C2FEF80B1A7}">
  <dimension ref="B3:D10"/>
  <sheetViews>
    <sheetView workbookViewId="0">
      <selection activeCell="C17" sqref="C17"/>
    </sheetView>
  </sheetViews>
  <sheetFormatPr defaultRowHeight="14.4" x14ac:dyDescent="0.3"/>
  <cols>
    <col min="2" max="2" width="17.44140625" bestFit="1" customWidth="1"/>
    <col min="3" max="3" width="48.6640625" bestFit="1" customWidth="1"/>
  </cols>
  <sheetData>
    <row r="3" spans="2:4" x14ac:dyDescent="0.3">
      <c r="B3" t="s">
        <v>55</v>
      </c>
      <c r="C3" t="s">
        <v>56</v>
      </c>
      <c r="D3" t="s">
        <v>335</v>
      </c>
    </row>
    <row r="4" spans="2:4" x14ac:dyDescent="0.3">
      <c r="B4" t="s">
        <v>57</v>
      </c>
      <c r="C4" t="s">
        <v>59</v>
      </c>
      <c r="D4" t="s">
        <v>336</v>
      </c>
    </row>
    <row r="5" spans="2:4" x14ac:dyDescent="0.3">
      <c r="B5" t="s">
        <v>58</v>
      </c>
      <c r="C5" t="s">
        <v>60</v>
      </c>
      <c r="D5" t="s">
        <v>336</v>
      </c>
    </row>
    <row r="6" spans="2:4" x14ac:dyDescent="0.3">
      <c r="B6" t="s">
        <v>325</v>
      </c>
      <c r="C6" t="s">
        <v>326</v>
      </c>
      <c r="D6" t="s">
        <v>338</v>
      </c>
    </row>
    <row r="7" spans="2:4" x14ac:dyDescent="0.3">
      <c r="B7" t="s">
        <v>327</v>
      </c>
      <c r="C7" t="s">
        <v>328</v>
      </c>
      <c r="D7" t="s">
        <v>338</v>
      </c>
    </row>
    <row r="8" spans="2:4" x14ac:dyDescent="0.3">
      <c r="B8" t="s">
        <v>329</v>
      </c>
      <c r="C8" t="s">
        <v>330</v>
      </c>
      <c r="D8" t="s">
        <v>338</v>
      </c>
    </row>
    <row r="9" spans="2:4" x14ac:dyDescent="0.3">
      <c r="B9" t="s">
        <v>331</v>
      </c>
      <c r="C9" t="s">
        <v>332</v>
      </c>
      <c r="D9" t="s">
        <v>337</v>
      </c>
    </row>
    <row r="10" spans="2:4" x14ac:dyDescent="0.3">
      <c r="B10" t="s">
        <v>333</v>
      </c>
      <c r="C10" t="s">
        <v>334</v>
      </c>
      <c r="D10" t="s">
        <v>339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A684-E758-469D-9304-A0C9715C3F13}">
  <sheetPr>
    <tabColor theme="4" tint="0.39997558519241921"/>
  </sheetPr>
  <dimension ref="B2:DO579"/>
  <sheetViews>
    <sheetView workbookViewId="0">
      <selection activeCell="K11" sqref="K11"/>
    </sheetView>
  </sheetViews>
  <sheetFormatPr defaultRowHeight="14.4" x14ac:dyDescent="0.3"/>
  <cols>
    <col min="1" max="1" width="2.6640625" customWidth="1"/>
    <col min="2" max="2" width="27.6640625" customWidth="1"/>
    <col min="3" max="3" width="14.33203125" bestFit="1" customWidth="1"/>
    <col min="4" max="4" width="10.33203125" bestFit="1" customWidth="1"/>
    <col min="9" max="10" width="7.5546875" bestFit="1" customWidth="1"/>
    <col min="11" max="11" width="16" customWidth="1"/>
    <col min="12" max="12" width="11.109375" bestFit="1" customWidth="1"/>
    <col min="13" max="13" width="8.109375" bestFit="1" customWidth="1"/>
    <col min="14" max="14" width="8.44140625" bestFit="1" customWidth="1"/>
    <col min="15" max="15" width="14.109375" bestFit="1" customWidth="1"/>
    <col min="16" max="17" width="8.109375" bestFit="1" customWidth="1"/>
    <col min="18" max="18" width="13.33203125" bestFit="1" customWidth="1"/>
    <col min="19" max="19" width="13.33203125" customWidth="1"/>
    <col min="20" max="25" width="5" bestFit="1" customWidth="1"/>
    <col min="26" max="26" width="6" bestFit="1" customWidth="1"/>
    <col min="27" max="28" width="5" bestFit="1" customWidth="1"/>
    <col min="29" max="29" width="10.33203125" customWidth="1"/>
    <col min="30" max="53" width="5" bestFit="1" customWidth="1"/>
  </cols>
  <sheetData>
    <row r="2" spans="2:9" x14ac:dyDescent="0.3">
      <c r="B2" s="162" t="s">
        <v>378</v>
      </c>
      <c r="C2" s="162"/>
      <c r="D2" s="162"/>
      <c r="E2" s="162"/>
      <c r="F2" s="162"/>
      <c r="G2" s="162"/>
      <c r="H2" s="162"/>
      <c r="I2" s="162"/>
    </row>
    <row r="3" spans="2:9" x14ac:dyDescent="0.3">
      <c r="B3" s="161" t="s">
        <v>225</v>
      </c>
      <c r="C3" s="161" t="s">
        <v>224</v>
      </c>
      <c r="D3" s="159" t="s">
        <v>3</v>
      </c>
      <c r="E3" s="159" t="s">
        <v>4</v>
      </c>
      <c r="F3" s="160" t="s">
        <v>5</v>
      </c>
      <c r="G3" s="160" t="s">
        <v>6</v>
      </c>
      <c r="H3" s="159" t="s">
        <v>62</v>
      </c>
      <c r="I3" s="128"/>
    </row>
    <row r="4" spans="2:9" x14ac:dyDescent="0.3">
      <c r="B4" t="s">
        <v>143</v>
      </c>
      <c r="C4" s="78" t="s">
        <v>142</v>
      </c>
      <c r="D4" s="130" t="s">
        <v>86</v>
      </c>
      <c r="E4" s="130">
        <v>2010</v>
      </c>
      <c r="F4" s="129">
        <v>6.2284147600859496</v>
      </c>
      <c r="G4" s="129">
        <v>9.3426221401289293</v>
      </c>
      <c r="H4" s="115" t="s">
        <v>321</v>
      </c>
    </row>
    <row r="5" spans="2:9" x14ac:dyDescent="0.3">
      <c r="B5" t="s">
        <v>143</v>
      </c>
      <c r="C5" s="78" t="s">
        <v>142</v>
      </c>
      <c r="D5" s="130" t="s">
        <v>86</v>
      </c>
      <c r="E5" s="130">
        <v>2010</v>
      </c>
      <c r="F5" s="129">
        <v>0.15050335787315799</v>
      </c>
      <c r="G5" s="129">
        <v>0.22575503680973699</v>
      </c>
      <c r="H5" t="s">
        <v>320</v>
      </c>
    </row>
    <row r="6" spans="2:9" x14ac:dyDescent="0.3">
      <c r="B6" t="s">
        <v>143</v>
      </c>
      <c r="C6" s="78" t="s">
        <v>142</v>
      </c>
      <c r="D6" s="130" t="s">
        <v>86</v>
      </c>
      <c r="E6" s="130">
        <v>2010</v>
      </c>
      <c r="F6" s="129">
        <v>0.176532557824403</v>
      </c>
      <c r="G6" s="129">
        <v>0.26479883673660498</v>
      </c>
      <c r="H6" t="s">
        <v>319</v>
      </c>
    </row>
    <row r="7" spans="2:9" x14ac:dyDescent="0.3">
      <c r="B7" t="s">
        <v>143</v>
      </c>
      <c r="C7" s="78" t="s">
        <v>142</v>
      </c>
      <c r="D7" s="130" t="s">
        <v>86</v>
      </c>
      <c r="E7" s="130">
        <v>2010</v>
      </c>
      <c r="F7" s="129">
        <v>0.68291779215134496</v>
      </c>
      <c r="G7" s="129">
        <v>1.02437668822702</v>
      </c>
      <c r="H7" t="s">
        <v>318</v>
      </c>
    </row>
    <row r="8" spans="2:9" x14ac:dyDescent="0.3">
      <c r="B8" t="s">
        <v>143</v>
      </c>
      <c r="C8" s="78" t="s">
        <v>142</v>
      </c>
      <c r="D8" s="130" t="s">
        <v>86</v>
      </c>
      <c r="E8" s="130">
        <v>2010</v>
      </c>
      <c r="F8" s="129">
        <v>1.8332776406833799</v>
      </c>
      <c r="G8" s="129">
        <v>2.7499164610250699</v>
      </c>
      <c r="H8" t="s">
        <v>317</v>
      </c>
    </row>
    <row r="9" spans="2:9" x14ac:dyDescent="0.3">
      <c r="B9" t="s">
        <v>143</v>
      </c>
      <c r="C9" s="78" t="s">
        <v>142</v>
      </c>
      <c r="D9" s="130" t="s">
        <v>86</v>
      </c>
      <c r="E9" s="130">
        <v>2010</v>
      </c>
      <c r="F9" s="129">
        <v>7.4518423269156404</v>
      </c>
      <c r="G9" s="129">
        <v>11.177763490373501</v>
      </c>
      <c r="H9" t="s">
        <v>316</v>
      </c>
    </row>
    <row r="10" spans="2:9" x14ac:dyDescent="0.3">
      <c r="B10" t="s">
        <v>143</v>
      </c>
      <c r="C10" s="78" t="s">
        <v>142</v>
      </c>
      <c r="D10" s="130" t="s">
        <v>86</v>
      </c>
      <c r="E10" s="130">
        <v>2010</v>
      </c>
      <c r="F10" s="129">
        <v>2.4070926991217999E-2</v>
      </c>
      <c r="G10" s="129">
        <v>3.6106390486826997E-2</v>
      </c>
      <c r="H10" t="s">
        <v>315</v>
      </c>
    </row>
    <row r="11" spans="2:9" x14ac:dyDescent="0.3">
      <c r="B11" s="55" t="s">
        <v>143</v>
      </c>
      <c r="C11" s="78" t="s">
        <v>142</v>
      </c>
      <c r="D11" s="134" t="s">
        <v>86</v>
      </c>
      <c r="E11" s="130">
        <v>2010</v>
      </c>
      <c r="F11" s="129">
        <v>6.7697717118315301</v>
      </c>
      <c r="G11" s="129">
        <v>10.1546575677473</v>
      </c>
      <c r="H11" s="55" t="s">
        <v>314</v>
      </c>
    </row>
    <row r="12" spans="2:9" x14ac:dyDescent="0.3">
      <c r="B12" t="s">
        <v>143</v>
      </c>
      <c r="C12" s="78" t="s">
        <v>142</v>
      </c>
      <c r="D12" s="130" t="s">
        <v>86</v>
      </c>
      <c r="E12" s="130">
        <v>2010</v>
      </c>
      <c r="F12" s="129">
        <v>0.30048576949000799</v>
      </c>
      <c r="G12" s="129">
        <v>0.45072865423501202</v>
      </c>
      <c r="H12" t="s">
        <v>313</v>
      </c>
    </row>
    <row r="13" spans="2:9" x14ac:dyDescent="0.3">
      <c r="B13" t="s">
        <v>143</v>
      </c>
      <c r="C13" s="78" t="s">
        <v>142</v>
      </c>
      <c r="D13" s="130" t="s">
        <v>86</v>
      </c>
      <c r="E13" s="130">
        <v>2010</v>
      </c>
      <c r="F13" s="129">
        <v>0.81646900459754301</v>
      </c>
      <c r="G13" s="129">
        <v>1.2247035068963099</v>
      </c>
      <c r="H13" t="s">
        <v>312</v>
      </c>
    </row>
    <row r="14" spans="2:9" x14ac:dyDescent="0.3">
      <c r="B14" t="s">
        <v>143</v>
      </c>
      <c r="C14" s="78" t="s">
        <v>142</v>
      </c>
      <c r="D14" s="130" t="s">
        <v>86</v>
      </c>
      <c r="E14" s="130">
        <v>2010</v>
      </c>
      <c r="F14" s="129">
        <v>0.292560451477198</v>
      </c>
      <c r="G14" s="129">
        <v>0.438840677215797</v>
      </c>
      <c r="H14" t="s">
        <v>311</v>
      </c>
    </row>
    <row r="15" spans="2:9" x14ac:dyDescent="0.3">
      <c r="B15" t="s">
        <v>143</v>
      </c>
      <c r="C15" s="78" t="s">
        <v>142</v>
      </c>
      <c r="D15" s="130" t="s">
        <v>86</v>
      </c>
      <c r="E15" s="130">
        <v>2010</v>
      </c>
      <c r="F15" s="129">
        <v>2.9903053881784998</v>
      </c>
      <c r="G15" s="129">
        <v>4.4854580822677601</v>
      </c>
      <c r="H15" t="s">
        <v>310</v>
      </c>
    </row>
    <row r="16" spans="2:9" x14ac:dyDescent="0.3">
      <c r="B16" t="s">
        <v>143</v>
      </c>
      <c r="C16" s="78" t="s">
        <v>142</v>
      </c>
      <c r="D16" s="130" t="s">
        <v>86</v>
      </c>
      <c r="E16" s="130">
        <v>2010</v>
      </c>
      <c r="F16" s="129">
        <v>0</v>
      </c>
      <c r="G16" s="129">
        <v>0</v>
      </c>
      <c r="H16" t="s">
        <v>309</v>
      </c>
    </row>
    <row r="17" spans="2:53" x14ac:dyDescent="0.3">
      <c r="B17" t="s">
        <v>143</v>
      </c>
      <c r="C17" s="78" t="s">
        <v>142</v>
      </c>
      <c r="D17" s="130" t="s">
        <v>86</v>
      </c>
      <c r="E17" s="130">
        <v>2010</v>
      </c>
      <c r="F17" s="129">
        <v>3.7054948869493197E-2</v>
      </c>
      <c r="G17" s="129">
        <v>5.5582423304239799E-2</v>
      </c>
      <c r="H17" t="s">
        <v>308</v>
      </c>
    </row>
    <row r="18" spans="2:53" x14ac:dyDescent="0.3">
      <c r="B18" s="55" t="s">
        <v>143</v>
      </c>
      <c r="C18" s="78" t="s">
        <v>142</v>
      </c>
      <c r="D18" s="134" t="s">
        <v>86</v>
      </c>
      <c r="E18" s="130">
        <v>2010</v>
      </c>
      <c r="F18" s="129">
        <v>1.8700705390003201</v>
      </c>
      <c r="G18" s="129">
        <v>2.8051058085004801</v>
      </c>
      <c r="H18" s="55" t="s">
        <v>307</v>
      </c>
    </row>
    <row r="19" spans="2:53" x14ac:dyDescent="0.3">
      <c r="B19" t="s">
        <v>143</v>
      </c>
      <c r="C19" s="78" t="s">
        <v>142</v>
      </c>
      <c r="D19" s="130" t="s">
        <v>86</v>
      </c>
      <c r="E19" s="130">
        <v>2010</v>
      </c>
      <c r="F19" s="129">
        <v>0.289034354135347</v>
      </c>
      <c r="G19" s="129">
        <v>0.43355153120302098</v>
      </c>
      <c r="H19" t="s">
        <v>306</v>
      </c>
      <c r="K19" s="78" t="s">
        <v>324</v>
      </c>
    </row>
    <row r="20" spans="2:53" x14ac:dyDescent="0.3">
      <c r="B20" t="s">
        <v>143</v>
      </c>
      <c r="C20" s="78" t="s">
        <v>142</v>
      </c>
      <c r="D20" s="130" t="s">
        <v>86</v>
      </c>
      <c r="E20" s="130">
        <v>2010</v>
      </c>
      <c r="F20" s="129">
        <v>0.406969997651495</v>
      </c>
      <c r="G20" s="129">
        <v>0.610454996477242</v>
      </c>
      <c r="H20" t="s">
        <v>305</v>
      </c>
      <c r="K20" s="158" t="s">
        <v>222</v>
      </c>
      <c r="L20" s="158" t="s">
        <v>221</v>
      </c>
      <c r="M20" s="158">
        <v>2010</v>
      </c>
      <c r="N20" s="158">
        <v>2011</v>
      </c>
      <c r="O20" s="158">
        <v>2012</v>
      </c>
      <c r="P20" s="158">
        <v>2013</v>
      </c>
      <c r="Q20" s="158">
        <v>2014</v>
      </c>
      <c r="R20" s="158">
        <v>2015</v>
      </c>
      <c r="S20" s="158"/>
      <c r="T20" s="158">
        <v>2017</v>
      </c>
      <c r="U20" s="158">
        <v>2018</v>
      </c>
      <c r="V20" s="158">
        <v>2019</v>
      </c>
      <c r="W20" s="158">
        <v>2020</v>
      </c>
      <c r="X20" s="158">
        <v>2021</v>
      </c>
      <c r="Y20" s="158">
        <v>2022</v>
      </c>
      <c r="Z20" s="158">
        <v>2023</v>
      </c>
      <c r="AA20" s="158">
        <v>2024</v>
      </c>
      <c r="AB20" s="158">
        <v>2025</v>
      </c>
      <c r="AC20" s="158">
        <v>2026</v>
      </c>
      <c r="AD20" s="158">
        <v>2027</v>
      </c>
      <c r="AE20" s="158">
        <v>2028</v>
      </c>
      <c r="AF20" s="158">
        <v>2029</v>
      </c>
      <c r="AG20" s="158">
        <v>2030</v>
      </c>
      <c r="AH20" s="158">
        <v>2031</v>
      </c>
      <c r="AI20" s="158">
        <v>2032</v>
      </c>
      <c r="AJ20" s="158">
        <v>2033</v>
      </c>
      <c r="AK20" s="158">
        <v>2034</v>
      </c>
      <c r="AL20" s="158">
        <v>2035</v>
      </c>
      <c r="AM20" s="158">
        <v>2036</v>
      </c>
      <c r="AN20" s="158">
        <v>2037</v>
      </c>
      <c r="AO20" s="158">
        <v>2038</v>
      </c>
      <c r="AP20" s="158">
        <v>2039</v>
      </c>
      <c r="AQ20" s="158">
        <v>2040</v>
      </c>
      <c r="AR20" s="158">
        <v>2041</v>
      </c>
      <c r="AS20" s="158">
        <v>2042</v>
      </c>
      <c r="AT20" s="158">
        <v>2043</v>
      </c>
      <c r="AU20" s="158">
        <v>2044</v>
      </c>
      <c r="AV20" s="158">
        <v>2045</v>
      </c>
      <c r="AW20" s="158">
        <v>2046</v>
      </c>
      <c r="AX20" s="158">
        <v>2047</v>
      </c>
      <c r="AY20" s="158">
        <v>2048</v>
      </c>
      <c r="AZ20" s="158">
        <v>2049</v>
      </c>
      <c r="BA20" s="158">
        <v>2050</v>
      </c>
    </row>
    <row r="21" spans="2:53" x14ac:dyDescent="0.3">
      <c r="B21" t="s">
        <v>143</v>
      </c>
      <c r="C21" s="78" t="s">
        <v>142</v>
      </c>
      <c r="D21" s="130" t="s">
        <v>86</v>
      </c>
      <c r="E21" s="130">
        <v>2010</v>
      </c>
      <c r="F21" s="129">
        <v>0.12877165601041701</v>
      </c>
      <c r="G21" s="129">
        <v>0.19315748401562599</v>
      </c>
      <c r="H21" t="s">
        <v>304</v>
      </c>
      <c r="K21" s="153" t="s">
        <v>137</v>
      </c>
      <c r="L21" s="153" t="s">
        <v>197</v>
      </c>
      <c r="M21" s="154">
        <f>'[13]Convergence programme'!D25/100</f>
        <v>1</v>
      </c>
      <c r="N21" s="154">
        <f>'[13]Convergence programme'!E25/100</f>
        <v>0.99419896142059472</v>
      </c>
      <c r="O21" s="154">
        <f>'[13]Convergence programme'!F25/100</f>
        <v>0.98839792284118944</v>
      </c>
      <c r="P21" s="154">
        <f>'[13]Convergence programme'!G25/100</f>
        <v>0.98259688426178426</v>
      </c>
      <c r="Q21" s="154">
        <f>'[13]Convergence programme'!H25/100</f>
        <v>0.97564528462114852</v>
      </c>
      <c r="R21" s="154">
        <f>'[13]Convergence programme'!I25/100</f>
        <v>0.96869368498051289</v>
      </c>
      <c r="S21" s="154"/>
      <c r="T21" s="154">
        <f>'[13]Convergence programme'!K25/100</f>
        <v>1.0208264469786408</v>
      </c>
      <c r="U21" s="154">
        <f>'[13]Convergence programme'!L25/100</f>
        <v>1.0468928279777046</v>
      </c>
      <c r="V21" s="154">
        <f>'[13]Convergence programme'!M25/100</f>
        <v>1.0729592089767686</v>
      </c>
      <c r="W21" s="154">
        <f>'[13]Convergence programme'!N25/100</f>
        <v>1.0990255899758323</v>
      </c>
      <c r="X21" s="154">
        <f>'[13]Convergence programme'!O25/100</f>
        <v>1.1106632097952529</v>
      </c>
      <c r="Y21" s="154">
        <f>'[13]Convergence programme'!P25/100</f>
        <v>1.1223008296146735</v>
      </c>
      <c r="Z21" s="154">
        <f>'[13]Convergence programme'!Q25/100</f>
        <v>1.1339384494340941</v>
      </c>
      <c r="AA21" s="154">
        <f>'[13]Convergence programme'!R25/100</f>
        <v>1.1455760692535146</v>
      </c>
      <c r="AB21" s="154">
        <f>'[13]Convergence programme'!S25/100</f>
        <v>1.1572136890729352</v>
      </c>
      <c r="AC21" s="154">
        <f>'[13]Convergence programme'!T25/100</f>
        <v>1.1660446052965707</v>
      </c>
      <c r="AD21" s="154">
        <f>'[13]Convergence programme'!U25/100</f>
        <v>1.1748755215202062</v>
      </c>
      <c r="AE21" s="154">
        <f>'[13]Convergence programme'!V25/100</f>
        <v>1.1837064377438418</v>
      </c>
      <c r="AF21" s="154">
        <f>'[13]Convergence programme'!W25/100</f>
        <v>1.1925373539674773</v>
      </c>
      <c r="AG21" s="154">
        <f>'[13]Convergence programme'!X25/100</f>
        <v>1.2013682701911126</v>
      </c>
      <c r="AH21" s="154">
        <f>'[13]Convergence programme'!Y25/100</f>
        <v>1.2072162243795159</v>
      </c>
      <c r="AI21" s="154">
        <f>'[13]Convergence programme'!Z25/100</f>
        <v>1.2130641785679195</v>
      </c>
      <c r="AJ21" s="154">
        <f>'[13]Convergence programme'!AA25/100</f>
        <v>1.2189121327563228</v>
      </c>
      <c r="AK21" s="154">
        <f>'[13]Convergence programme'!AB25/100</f>
        <v>1.2247600869447262</v>
      </c>
      <c r="AL21" s="154">
        <f>'[13]Convergence programme'!AC25/100</f>
        <v>1.2306080411331295</v>
      </c>
      <c r="AM21" s="154">
        <f>'[13]Convergence programme'!AD25/100</f>
        <v>1.2390282011373634</v>
      </c>
      <c r="AN21" s="154">
        <f>'[13]Convergence programme'!AE25/100</f>
        <v>1.2474483611415972</v>
      </c>
      <c r="AO21" s="154">
        <f>'[13]Convergence programme'!AF25/100</f>
        <v>1.2558685211458311</v>
      </c>
      <c r="AP21" s="154">
        <f>'[13]Convergence programme'!AG25/100</f>
        <v>1.2642886811500649</v>
      </c>
      <c r="AQ21" s="154">
        <f>'[13]Convergence programme'!AH25/100</f>
        <v>1.2727088411542986</v>
      </c>
      <c r="AR21" s="154">
        <f>'[13]Convergence programme'!AI25/100</f>
        <v>1.279004900681374</v>
      </c>
      <c r="AS21" s="154">
        <f>'[13]Convergence programme'!AJ25/100</f>
        <v>1.2853009602084495</v>
      </c>
      <c r="AT21" s="154">
        <f>'[13]Convergence programme'!AK25/100</f>
        <v>1.2915970197355251</v>
      </c>
      <c r="AU21" s="154">
        <f>'[13]Convergence programme'!AL25/100</f>
        <v>1.2978930792626004</v>
      </c>
      <c r="AV21" s="154">
        <f>'[13]Convergence programme'!AM25/100</f>
        <v>1.3041891387896754</v>
      </c>
      <c r="AW21" s="154">
        <f>'[13]Convergence programme'!AN25/100</f>
        <v>1.3101897052683433</v>
      </c>
      <c r="AX21" s="154">
        <f>'[13]Convergence programme'!AO25/100</f>
        <v>1.3161902717470111</v>
      </c>
      <c r="AY21" s="154">
        <f>'[13]Convergence programme'!AP25/100</f>
        <v>1.3221908382256788</v>
      </c>
      <c r="AZ21" s="154">
        <f>'[13]Convergence programme'!AQ25/100</f>
        <v>1.3281914047043466</v>
      </c>
      <c r="BA21" s="154">
        <f>'[13]Convergence programme'!AR25/100</f>
        <v>1.3341919711830139</v>
      </c>
    </row>
    <row r="22" spans="2:53" x14ac:dyDescent="0.3">
      <c r="B22" t="s">
        <v>143</v>
      </c>
      <c r="C22" s="78" t="s">
        <v>142</v>
      </c>
      <c r="D22" s="130" t="s">
        <v>86</v>
      </c>
      <c r="E22" s="130">
        <v>2010</v>
      </c>
      <c r="F22" s="129">
        <v>1.5466843079397701</v>
      </c>
      <c r="G22" s="129">
        <v>2.32002646190965</v>
      </c>
      <c r="H22" t="s">
        <v>303</v>
      </c>
      <c r="K22" s="185" t="s">
        <v>136</v>
      </c>
      <c r="L22" s="185" t="s">
        <v>193</v>
      </c>
      <c r="M22" s="154">
        <f>'[13]Convergence programme'!D26/100</f>
        <v>1</v>
      </c>
      <c r="N22" s="154">
        <f>'[13]Convergence programme'!E26/100</f>
        <v>0.99419896142059472</v>
      </c>
      <c r="O22" s="154">
        <f>'[13]Convergence programme'!F26/100</f>
        <v>0.98839792284118944</v>
      </c>
      <c r="P22" s="154">
        <f>'[13]Convergence programme'!G26/100</f>
        <v>0.98259688426178426</v>
      </c>
      <c r="Q22" s="154">
        <f>'[13]Convergence programme'!H26/100</f>
        <v>0.97564528462114852</v>
      </c>
      <c r="R22" s="154">
        <f>'[13]Convergence programme'!I26/100</f>
        <v>0.96869368498051289</v>
      </c>
      <c r="S22" s="154"/>
      <c r="T22" s="154">
        <f>'[13]Convergence programme'!K26/100</f>
        <v>1.0208264469786408</v>
      </c>
      <c r="U22" s="154">
        <f>'[13]Convergence programme'!L26/100</f>
        <v>1.0468928279777046</v>
      </c>
      <c r="V22" s="154">
        <f>'[13]Convergence programme'!M26/100</f>
        <v>1.0729592089767686</v>
      </c>
      <c r="W22" s="154">
        <f>'[13]Convergence programme'!N26/100</f>
        <v>1.0990255899758323</v>
      </c>
      <c r="X22" s="154">
        <f>'[13]Convergence programme'!O26/100</f>
        <v>1.1106632097952529</v>
      </c>
      <c r="Y22" s="154">
        <f>'[13]Convergence programme'!P26/100</f>
        <v>1.1223008296146735</v>
      </c>
      <c r="Z22" s="154">
        <f>'[13]Convergence programme'!Q26/100</f>
        <v>1.1339384494340941</v>
      </c>
      <c r="AA22" s="154">
        <f>'[13]Convergence programme'!R26/100</f>
        <v>1.1455760692535146</v>
      </c>
      <c r="AB22" s="154">
        <f>'[13]Convergence programme'!S26/100</f>
        <v>1.1572136890729352</v>
      </c>
      <c r="AC22" s="154">
        <f>'[13]Convergence programme'!T26/100</f>
        <v>1.1660446052965707</v>
      </c>
      <c r="AD22" s="154">
        <f>'[13]Convergence programme'!U26/100</f>
        <v>1.1748755215202062</v>
      </c>
      <c r="AE22" s="154">
        <f>'[13]Convergence programme'!V26/100</f>
        <v>1.1837064377438418</v>
      </c>
      <c r="AF22" s="154">
        <f>'[13]Convergence programme'!W26/100</f>
        <v>1.1925373539674773</v>
      </c>
      <c r="AG22" s="154">
        <f>'[13]Convergence programme'!X26/100</f>
        <v>1.2013682701911126</v>
      </c>
      <c r="AH22" s="154">
        <f>'[13]Convergence programme'!Y26/100</f>
        <v>1.2072162243795159</v>
      </c>
      <c r="AI22" s="154">
        <f>'[13]Convergence programme'!Z26/100</f>
        <v>1.2130641785679195</v>
      </c>
      <c r="AJ22" s="154">
        <f>'[13]Convergence programme'!AA26/100</f>
        <v>1.2189121327563228</v>
      </c>
      <c r="AK22" s="154">
        <f>'[13]Convergence programme'!AB26/100</f>
        <v>1.2247600869447262</v>
      </c>
      <c r="AL22" s="154">
        <f>'[13]Convergence programme'!AC26/100</f>
        <v>1.2306080411331295</v>
      </c>
      <c r="AM22" s="154">
        <f>'[13]Convergence programme'!AD26/100</f>
        <v>1.2390282011373634</v>
      </c>
      <c r="AN22" s="154">
        <f>'[13]Convergence programme'!AE26/100</f>
        <v>1.2474483611415972</v>
      </c>
      <c r="AO22" s="154">
        <f>'[13]Convergence programme'!AF26/100</f>
        <v>1.2558685211458311</v>
      </c>
      <c r="AP22" s="154">
        <f>'[13]Convergence programme'!AG26/100</f>
        <v>1.2642886811500649</v>
      </c>
      <c r="AQ22" s="154">
        <f>'[13]Convergence programme'!AH26/100</f>
        <v>1.2727088411542986</v>
      </c>
      <c r="AR22" s="154">
        <f>'[13]Convergence programme'!AI26/100</f>
        <v>1.279004900681374</v>
      </c>
      <c r="AS22" s="154">
        <f>'[13]Convergence programme'!AJ26/100</f>
        <v>1.2853009602084495</v>
      </c>
      <c r="AT22" s="154">
        <f>'[13]Convergence programme'!AK26/100</f>
        <v>1.2915970197355251</v>
      </c>
      <c r="AU22" s="154">
        <f>'[13]Convergence programme'!AL26/100</f>
        <v>1.2978930792626004</v>
      </c>
      <c r="AV22" s="154">
        <f>'[13]Convergence programme'!AM26/100</f>
        <v>1.3041891387896754</v>
      </c>
      <c r="AW22" s="154">
        <f>'[13]Convergence programme'!AN26/100</f>
        <v>1.3101897052683433</v>
      </c>
      <c r="AX22" s="154">
        <f>'[13]Convergence programme'!AO26/100</f>
        <v>1.3161902717470111</v>
      </c>
      <c r="AY22" s="154">
        <f>'[13]Convergence programme'!AP26/100</f>
        <v>1.3221908382256788</v>
      </c>
      <c r="AZ22" s="154">
        <f>'[13]Convergence programme'!AQ26/100</f>
        <v>1.3281914047043466</v>
      </c>
      <c r="BA22" s="154">
        <f>'[13]Convergence programme'!AR26/100</f>
        <v>1.3341919711830139</v>
      </c>
    </row>
    <row r="23" spans="2:53" x14ac:dyDescent="0.3">
      <c r="B23" t="s">
        <v>143</v>
      </c>
      <c r="C23" s="78" t="s">
        <v>142</v>
      </c>
      <c r="D23" s="130" t="s">
        <v>86</v>
      </c>
      <c r="E23" s="130">
        <v>2010</v>
      </c>
      <c r="F23" s="129">
        <v>0</v>
      </c>
      <c r="G23" s="129">
        <v>0</v>
      </c>
      <c r="H23" t="s">
        <v>302</v>
      </c>
      <c r="K23" s="153" t="s">
        <v>135</v>
      </c>
      <c r="L23" s="153" t="s">
        <v>188</v>
      </c>
      <c r="M23" s="154">
        <f>'[13]Convergence programme'!D27/100</f>
        <v>1</v>
      </c>
      <c r="N23" s="154">
        <f>'[13]Convergence programme'!E27/100</f>
        <v>1.040300445892907</v>
      </c>
      <c r="O23" s="154">
        <f>'[13]Convergence programme'!F27/100</f>
        <v>1.0806008917858139</v>
      </c>
      <c r="P23" s="154">
        <f>'[13]Convergence programme'!G27/100</f>
        <v>1.1209013376787207</v>
      </c>
      <c r="Q23" s="154">
        <f>'[13]Convergence programme'!H27/100</f>
        <v>1.1698019639833184</v>
      </c>
      <c r="R23" s="154">
        <f>'[13]Convergence programme'!I27/100</f>
        <v>1.2187025902879158</v>
      </c>
      <c r="S23" s="154"/>
      <c r="T23" s="154">
        <f>'[13]Convergence programme'!K27/100</f>
        <v>1.1944063075666016</v>
      </c>
      <c r="U23" s="154">
        <f>'[13]Convergence programme'!L27/100</f>
        <v>1.1822581662059444</v>
      </c>
      <c r="V23" s="154">
        <f>'[13]Convergence programme'!M27/100</f>
        <v>1.1701100248452874</v>
      </c>
      <c r="W23" s="154">
        <f>'[13]Convergence programme'!N27/100</f>
        <v>1.1579618834846301</v>
      </c>
      <c r="X23" s="154">
        <f>'[13]Convergence programme'!O27/100</f>
        <v>1.1468430893963402</v>
      </c>
      <c r="Y23" s="154">
        <f>'[13]Convergence programme'!P27/100</f>
        <v>1.13572429530805</v>
      </c>
      <c r="Z23" s="154">
        <f>'[13]Convergence programme'!Q27/100</f>
        <v>1.1246055012197598</v>
      </c>
      <c r="AA23" s="154">
        <f>'[13]Convergence programme'!R27/100</f>
        <v>1.1134867071314698</v>
      </c>
      <c r="AB23" s="154">
        <f>'[13]Convergence programme'!S27/100</f>
        <v>1.1023679130431796</v>
      </c>
      <c r="AC23" s="154">
        <f>'[13]Convergence programme'!T27/100</f>
        <v>1.1157263161666005</v>
      </c>
      <c r="AD23" s="154">
        <f>'[13]Convergence programme'!U27/100</f>
        <v>1.1290847192900213</v>
      </c>
      <c r="AE23" s="154">
        <f>'[13]Convergence programme'!V27/100</f>
        <v>1.1424431224134421</v>
      </c>
      <c r="AF23" s="154">
        <f>'[13]Convergence programme'!W27/100</f>
        <v>1.155801525536863</v>
      </c>
      <c r="AG23" s="154">
        <f>'[13]Convergence programme'!X27/100</f>
        <v>1.1691599286602836</v>
      </c>
      <c r="AH23" s="154">
        <f>'[13]Convergence programme'!Y27/100</f>
        <v>1.1746013472435297</v>
      </c>
      <c r="AI23" s="154">
        <f>'[13]Convergence programme'!Z27/100</f>
        <v>1.1800427658267758</v>
      </c>
      <c r="AJ23" s="154">
        <f>'[13]Convergence programme'!AA27/100</f>
        <v>1.1854841844100219</v>
      </c>
      <c r="AK23" s="154">
        <f>'[13]Convergence programme'!AB27/100</f>
        <v>1.190925602993268</v>
      </c>
      <c r="AL23" s="154">
        <f>'[13]Convergence programme'!AC27/100</f>
        <v>1.1963670215765139</v>
      </c>
      <c r="AM23" s="154">
        <f>'[13]Convergence programme'!AD27/100</f>
        <v>1.1984983962769555</v>
      </c>
      <c r="AN23" s="154">
        <f>'[13]Convergence programme'!AE27/100</f>
        <v>1.200629770977397</v>
      </c>
      <c r="AO23" s="154">
        <f>'[13]Convergence programme'!AF27/100</f>
        <v>1.2027611456778387</v>
      </c>
      <c r="AP23" s="154">
        <f>'[13]Convergence programme'!AG27/100</f>
        <v>1.2048925203782803</v>
      </c>
      <c r="AQ23" s="154">
        <f>'[13]Convergence programme'!AH27/100</f>
        <v>1.2070238950787215</v>
      </c>
      <c r="AR23" s="154">
        <f>'[13]Convergence programme'!AI27/100</f>
        <v>1.2153077701984734</v>
      </c>
      <c r="AS23" s="154">
        <f>'[13]Convergence programme'!AJ27/100</f>
        <v>1.2235916453182252</v>
      </c>
      <c r="AT23" s="154">
        <f>'[13]Convergence programme'!AK27/100</f>
        <v>1.231875520437977</v>
      </c>
      <c r="AU23" s="154">
        <f>'[13]Convergence programme'!AL27/100</f>
        <v>1.2401593955577288</v>
      </c>
      <c r="AV23" s="154">
        <f>'[13]Convergence programme'!AM27/100</f>
        <v>1.2484432706774806</v>
      </c>
      <c r="AW23" s="154">
        <f>'[13]Convergence programme'!AN27/100</f>
        <v>1.2695211261426411</v>
      </c>
      <c r="AX23" s="154">
        <f>'[13]Convergence programme'!AO27/100</f>
        <v>1.2905989816078016</v>
      </c>
      <c r="AY23" s="154">
        <f>'[13]Convergence programme'!AP27/100</f>
        <v>1.3116768370729621</v>
      </c>
      <c r="AZ23" s="154">
        <f>'[13]Convergence programme'!AQ27/100</f>
        <v>1.3327546925381228</v>
      </c>
      <c r="BA23" s="154">
        <f>'[13]Convergence programme'!AR27/100</f>
        <v>1.3538325480032831</v>
      </c>
    </row>
    <row r="24" spans="2:53" x14ac:dyDescent="0.3">
      <c r="B24" t="s">
        <v>143</v>
      </c>
      <c r="C24" s="78" t="s">
        <v>142</v>
      </c>
      <c r="D24" s="130" t="s">
        <v>86</v>
      </c>
      <c r="E24" s="130">
        <v>2010</v>
      </c>
      <c r="F24" s="129">
        <v>3.8942046336881701E-3</v>
      </c>
      <c r="G24" s="129">
        <v>5.8413069505322502E-3</v>
      </c>
      <c r="H24" t="s">
        <v>301</v>
      </c>
      <c r="K24" s="185" t="s">
        <v>134</v>
      </c>
      <c r="L24" s="185" t="s">
        <v>183</v>
      </c>
      <c r="M24" s="154">
        <f>'[13]Convergence programme'!D28/100</f>
        <v>1</v>
      </c>
      <c r="N24" s="154">
        <f>'[13]Convergence programme'!E28/100</f>
        <v>1.040300445892907</v>
      </c>
      <c r="O24" s="154">
        <f>'[13]Convergence programme'!F28/100</f>
        <v>1.0806008917858139</v>
      </c>
      <c r="P24" s="154">
        <f>'[13]Convergence programme'!G28/100</f>
        <v>1.1209013376787207</v>
      </c>
      <c r="Q24" s="154">
        <f>'[13]Convergence programme'!H28/100</f>
        <v>1.0711839882831358</v>
      </c>
      <c r="R24" s="154">
        <f>'[13]Convergence programme'!I28/100</f>
        <v>1.0214666388875508</v>
      </c>
      <c r="S24" s="154"/>
      <c r="T24" s="154">
        <f>'[13]Convergence programme'!K28/100</f>
        <v>1.0105001921501864</v>
      </c>
      <c r="U24" s="154">
        <f>'[13]Convergence programme'!L28/100</f>
        <v>1.005016968781504</v>
      </c>
      <c r="V24" s="154">
        <f>'[13]Convergence programme'!M28/100</f>
        <v>0.99953374541282192</v>
      </c>
      <c r="W24" s="154">
        <f>'[13]Convergence programme'!N28/100</f>
        <v>0.99405052204413957</v>
      </c>
      <c r="X24" s="154">
        <f>'[13]Convergence programme'!O28/100</f>
        <v>0.98928701637077865</v>
      </c>
      <c r="Y24" s="154">
        <f>'[13]Convergence programme'!P28/100</f>
        <v>0.98452351069741761</v>
      </c>
      <c r="Z24" s="154">
        <f>'[13]Convergence programme'!Q28/100</f>
        <v>0.97976000502405669</v>
      </c>
      <c r="AA24" s="154">
        <f>'[13]Convergence programme'!R28/100</f>
        <v>0.97499649935069566</v>
      </c>
      <c r="AB24" s="154">
        <f>'[13]Convergence programme'!S28/100</f>
        <v>0.97023299367733495</v>
      </c>
      <c r="AC24" s="154">
        <f>'[13]Convergence programme'!T28/100</f>
        <v>0.96684054379646345</v>
      </c>
      <c r="AD24" s="154">
        <f>'[13]Convergence programme'!U28/100</f>
        <v>0.96344809391559183</v>
      </c>
      <c r="AE24" s="154">
        <f>'[13]Convergence programme'!V28/100</f>
        <v>0.96005564403472021</v>
      </c>
      <c r="AF24" s="154">
        <f>'[13]Convergence programme'!W28/100</f>
        <v>0.9566631941538486</v>
      </c>
      <c r="AG24" s="154">
        <f>'[13]Convergence programme'!X28/100</f>
        <v>0.95327074427297731</v>
      </c>
      <c r="AH24" s="154">
        <f>'[13]Convergence programme'!Y28/100</f>
        <v>0.95034607516477676</v>
      </c>
      <c r="AI24" s="154">
        <f>'[13]Convergence programme'!Z28/100</f>
        <v>0.94742140605657621</v>
      </c>
      <c r="AJ24" s="154">
        <f>'[13]Convergence programme'!AA28/100</f>
        <v>0.94449673694837566</v>
      </c>
      <c r="AK24" s="154">
        <f>'[13]Convergence programme'!AB28/100</f>
        <v>0.94157206784017522</v>
      </c>
      <c r="AL24" s="154">
        <f>'[13]Convergence programme'!AC28/100</f>
        <v>0.93864739873197489</v>
      </c>
      <c r="AM24" s="154">
        <f>'[13]Convergence programme'!AD28/100</f>
        <v>0.94060659264698421</v>
      </c>
      <c r="AN24" s="154">
        <f>'[13]Convergence programme'!AE28/100</f>
        <v>0.94256578656199341</v>
      </c>
      <c r="AO24" s="154">
        <f>'[13]Convergence programme'!AF28/100</f>
        <v>0.94452498047700262</v>
      </c>
      <c r="AP24" s="154">
        <f>'[13]Convergence programme'!AG28/100</f>
        <v>0.94648417439201182</v>
      </c>
      <c r="AQ24" s="154">
        <f>'[13]Convergence programme'!AH28/100</f>
        <v>0.94844336830702081</v>
      </c>
      <c r="AR24" s="154">
        <f>'[13]Convergence programme'!AI28/100</f>
        <v>0.95031473260592358</v>
      </c>
      <c r="AS24" s="154">
        <f>'[13]Convergence programme'!AJ28/100</f>
        <v>0.95218609690482647</v>
      </c>
      <c r="AT24" s="154">
        <f>'[13]Convergence programme'!AK28/100</f>
        <v>0.95405746120372936</v>
      </c>
      <c r="AU24" s="154">
        <f>'[13]Convergence programme'!AL28/100</f>
        <v>0.95592882550263225</v>
      </c>
      <c r="AV24" s="154">
        <f>'[13]Convergence programme'!AM28/100</f>
        <v>0.95780018980153481</v>
      </c>
      <c r="AW24" s="154">
        <f>'[13]Convergence programme'!AN28/100</f>
        <v>0.96010454177771432</v>
      </c>
      <c r="AX24" s="154">
        <f>'[13]Convergence programme'!AO28/100</f>
        <v>0.96240889375389382</v>
      </c>
      <c r="AY24" s="154">
        <f>'[13]Convergence programme'!AP28/100</f>
        <v>0.96471324573007333</v>
      </c>
      <c r="AZ24" s="154">
        <f>'[13]Convergence programme'!AQ28/100</f>
        <v>0.96701759770625284</v>
      </c>
      <c r="BA24" s="154">
        <f>'[13]Convergence programme'!AR28/100</f>
        <v>0.96932194968243224</v>
      </c>
    </row>
    <row r="25" spans="2:53" x14ac:dyDescent="0.3">
      <c r="B25" s="55" t="s">
        <v>143</v>
      </c>
      <c r="C25" s="78" t="s">
        <v>142</v>
      </c>
      <c r="D25" s="134" t="s">
        <v>86</v>
      </c>
      <c r="E25" s="130">
        <v>2010</v>
      </c>
      <c r="F25" s="129">
        <v>2.8706186385647601</v>
      </c>
      <c r="G25" s="129">
        <v>4.3059279578471301</v>
      </c>
      <c r="H25" s="55" t="s">
        <v>238</v>
      </c>
      <c r="K25" s="153" t="s">
        <v>300</v>
      </c>
      <c r="L25" s="153" t="s">
        <v>147</v>
      </c>
      <c r="M25" s="154">
        <f>'[13]Convergence programme'!D29/100</f>
        <v>1</v>
      </c>
      <c r="N25" s="154">
        <f>'[13]Convergence programme'!E29/100</f>
        <v>0.99419896142059472</v>
      </c>
      <c r="O25" s="154">
        <f>'[13]Convergence programme'!F29/100</f>
        <v>0.98839792284118944</v>
      </c>
      <c r="P25" s="154">
        <f>'[13]Convergence programme'!G29/100</f>
        <v>0.98259688426178426</v>
      </c>
      <c r="Q25" s="154">
        <f>'[13]Convergence programme'!H29/100</f>
        <v>0.97564528462114852</v>
      </c>
      <c r="R25" s="154">
        <f>'[13]Convergence programme'!I29/100</f>
        <v>0.96869368498051289</v>
      </c>
      <c r="S25" s="154"/>
      <c r="T25" s="154">
        <f>'[13]Convergence programme'!K29/100</f>
        <v>1.0208264469786408</v>
      </c>
      <c r="U25" s="154">
        <f>'[13]Convergence programme'!L29/100</f>
        <v>1.0468928279777046</v>
      </c>
      <c r="V25" s="154">
        <f>'[13]Convergence programme'!M29/100</f>
        <v>1.0729592089767686</v>
      </c>
      <c r="W25" s="154">
        <f>'[13]Convergence programme'!N29/100</f>
        <v>1.0990255899758323</v>
      </c>
      <c r="X25" s="154">
        <f>'[13]Convergence programme'!O29/100</f>
        <v>1.1106632097952529</v>
      </c>
      <c r="Y25" s="154">
        <f>'[13]Convergence programme'!P29/100</f>
        <v>1.1223008296146735</v>
      </c>
      <c r="Z25" s="154">
        <f>'[13]Convergence programme'!Q29/100</f>
        <v>1.1339384494340941</v>
      </c>
      <c r="AA25" s="154">
        <f>'[13]Convergence programme'!R29/100</f>
        <v>1.1455760692535146</v>
      </c>
      <c r="AB25" s="154">
        <f>'[13]Convergence programme'!S29/100</f>
        <v>1.1572136890729352</v>
      </c>
      <c r="AC25" s="154">
        <f>'[13]Convergence programme'!T29/100</f>
        <v>1.1660446052965707</v>
      </c>
      <c r="AD25" s="154">
        <f>'[13]Convergence programme'!U29/100</f>
        <v>1.1748755215202062</v>
      </c>
      <c r="AE25" s="154">
        <f>'[13]Convergence programme'!V29/100</f>
        <v>1.1837064377438418</v>
      </c>
      <c r="AF25" s="154">
        <f>'[13]Convergence programme'!W29/100</f>
        <v>1.1925373539674773</v>
      </c>
      <c r="AG25" s="154">
        <f>'[13]Convergence programme'!X29/100</f>
        <v>1.2013682701911126</v>
      </c>
      <c r="AH25" s="154">
        <f>'[13]Convergence programme'!Y29/100</f>
        <v>1.2072162243795159</v>
      </c>
      <c r="AI25" s="154">
        <f>'[13]Convergence programme'!Z29/100</f>
        <v>1.2130641785679195</v>
      </c>
      <c r="AJ25" s="154">
        <f>'[13]Convergence programme'!AA29/100</f>
        <v>1.2189121327563228</v>
      </c>
      <c r="AK25" s="154">
        <f>'[13]Convergence programme'!AB29/100</f>
        <v>1.2247600869447262</v>
      </c>
      <c r="AL25" s="154">
        <f>'[13]Convergence programme'!AC29/100</f>
        <v>1.2306080411331295</v>
      </c>
      <c r="AM25" s="154">
        <f>'[13]Convergence programme'!AD29/100</f>
        <v>1.2390282011373634</v>
      </c>
      <c r="AN25" s="154">
        <f>'[13]Convergence programme'!AE29/100</f>
        <v>1.2474483611415972</v>
      </c>
      <c r="AO25" s="154">
        <f>'[13]Convergence programme'!AF29/100</f>
        <v>1.2558685211458311</v>
      </c>
      <c r="AP25" s="154">
        <f>'[13]Convergence programme'!AG29/100</f>
        <v>1.2642886811500649</v>
      </c>
      <c r="AQ25" s="154">
        <f>'[13]Convergence programme'!AH29/100</f>
        <v>1.2727088411542986</v>
      </c>
      <c r="AR25" s="154">
        <f>'[13]Convergence programme'!AI29/100</f>
        <v>1.279004900681374</v>
      </c>
      <c r="AS25" s="154">
        <f>'[13]Convergence programme'!AJ29/100</f>
        <v>1.2853009602084495</v>
      </c>
      <c r="AT25" s="154">
        <f>'[13]Convergence programme'!AK29/100</f>
        <v>1.2915970197355251</v>
      </c>
      <c r="AU25" s="154">
        <f>'[13]Convergence programme'!AL29/100</f>
        <v>1.2978930792626004</v>
      </c>
      <c r="AV25" s="154">
        <f>'[13]Convergence programme'!AM29/100</f>
        <v>1.3041891387896754</v>
      </c>
      <c r="AW25" s="154">
        <f>'[13]Convergence programme'!AN29/100</f>
        <v>1.3101897052683433</v>
      </c>
      <c r="AX25" s="154">
        <f>'[13]Convergence programme'!AO29/100</f>
        <v>1.3161902717470111</v>
      </c>
      <c r="AY25" s="154">
        <f>'[13]Convergence programme'!AP29/100</f>
        <v>1.3221908382256788</v>
      </c>
      <c r="AZ25" s="154">
        <f>'[13]Convergence programme'!AQ29/100</f>
        <v>1.3281914047043466</v>
      </c>
      <c r="BA25" s="154">
        <f>'[13]Convergence programme'!AR29/100</f>
        <v>1.3341919711830139</v>
      </c>
    </row>
    <row r="26" spans="2:53" x14ac:dyDescent="0.3">
      <c r="B26" t="s">
        <v>143</v>
      </c>
      <c r="C26" s="78" t="s">
        <v>142</v>
      </c>
      <c r="D26" s="130" t="s">
        <v>86</v>
      </c>
      <c r="E26" s="130">
        <v>2010</v>
      </c>
      <c r="F26" s="129">
        <v>2.4083347655361602</v>
      </c>
      <c r="G26" s="129">
        <v>3.6125021483042401</v>
      </c>
      <c r="H26" t="s">
        <v>237</v>
      </c>
      <c r="K26" s="185" t="s">
        <v>292</v>
      </c>
      <c r="L26" s="185" t="s">
        <v>202</v>
      </c>
      <c r="M26" s="154">
        <f>'[13]Convergence programme'!D30/100</f>
        <v>1</v>
      </c>
      <c r="N26" s="154">
        <f>'[13]Convergence programme'!E30/100</f>
        <v>0.99419896142059472</v>
      </c>
      <c r="O26" s="154">
        <f>'[13]Convergence programme'!F30/100</f>
        <v>0.98839792284118944</v>
      </c>
      <c r="P26" s="154">
        <f>'[13]Convergence programme'!G30/100</f>
        <v>0.98259688426178426</v>
      </c>
      <c r="Q26" s="154">
        <f>'[13]Convergence programme'!H30/100</f>
        <v>0.97564528462114852</v>
      </c>
      <c r="R26" s="154">
        <f>'[13]Convergence programme'!I30/100</f>
        <v>0.96869368498051289</v>
      </c>
      <c r="S26" s="154"/>
      <c r="T26" s="154">
        <f>'[13]Convergence programme'!K30/100</f>
        <v>1.0208264469786408</v>
      </c>
      <c r="U26" s="154">
        <f>'[13]Convergence programme'!L30/100</f>
        <v>1.0468928279777046</v>
      </c>
      <c r="V26" s="154">
        <f>'[13]Convergence programme'!M30/100</f>
        <v>1.0729592089767686</v>
      </c>
      <c r="W26" s="154">
        <f>'[13]Convergence programme'!N30/100</f>
        <v>1.0990255899758323</v>
      </c>
      <c r="X26" s="154">
        <f>'[13]Convergence programme'!O30/100</f>
        <v>1.1106632097952529</v>
      </c>
      <c r="Y26" s="154">
        <f>'[13]Convergence programme'!P30/100</f>
        <v>1.1223008296146735</v>
      </c>
      <c r="Z26" s="154">
        <f>'[13]Convergence programme'!Q30/100</f>
        <v>1.1339384494340941</v>
      </c>
      <c r="AA26" s="154">
        <f>'[13]Convergence programme'!R30/100</f>
        <v>1.1455760692535146</v>
      </c>
      <c r="AB26" s="154">
        <f>'[13]Convergence programme'!S30/100</f>
        <v>1.1572136890729352</v>
      </c>
      <c r="AC26" s="154">
        <f>'[13]Convergence programme'!T30/100</f>
        <v>1.1660446052965707</v>
      </c>
      <c r="AD26" s="154">
        <f>'[13]Convergence programme'!U30/100</f>
        <v>1.1748755215202062</v>
      </c>
      <c r="AE26" s="154">
        <f>'[13]Convergence programme'!V30/100</f>
        <v>1.1837064377438418</v>
      </c>
      <c r="AF26" s="154">
        <f>'[13]Convergence programme'!W30/100</f>
        <v>1.1925373539674773</v>
      </c>
      <c r="AG26" s="154">
        <f>'[13]Convergence programme'!X30/100</f>
        <v>1.2013682701911126</v>
      </c>
      <c r="AH26" s="154">
        <f>'[13]Convergence programme'!Y30/100</f>
        <v>1.2072162243795159</v>
      </c>
      <c r="AI26" s="154">
        <f>'[13]Convergence programme'!Z30/100</f>
        <v>1.2130641785679195</v>
      </c>
      <c r="AJ26" s="154">
        <f>'[13]Convergence programme'!AA30/100</f>
        <v>1.2189121327563228</v>
      </c>
      <c r="AK26" s="154">
        <f>'[13]Convergence programme'!AB30/100</f>
        <v>1.2247600869447262</v>
      </c>
      <c r="AL26" s="154">
        <f>'[13]Convergence programme'!AC30/100</f>
        <v>1.2306080411331295</v>
      </c>
      <c r="AM26" s="154">
        <f>'[13]Convergence programme'!AD30/100</f>
        <v>1.2390282011373634</v>
      </c>
      <c r="AN26" s="154">
        <f>'[13]Convergence programme'!AE30/100</f>
        <v>1.2474483611415972</v>
      </c>
      <c r="AO26" s="154">
        <f>'[13]Convergence programme'!AF30/100</f>
        <v>1.2558685211458311</v>
      </c>
      <c r="AP26" s="154">
        <f>'[13]Convergence programme'!AG30/100</f>
        <v>1.2642886811500649</v>
      </c>
      <c r="AQ26" s="154">
        <f>'[13]Convergence programme'!AH30/100</f>
        <v>1.2727088411542986</v>
      </c>
      <c r="AR26" s="154">
        <f>'[13]Convergence programme'!AI30/100</f>
        <v>1.279004900681374</v>
      </c>
      <c r="AS26" s="154">
        <f>'[13]Convergence programme'!AJ30/100</f>
        <v>1.2853009602084495</v>
      </c>
      <c r="AT26" s="154">
        <f>'[13]Convergence programme'!AK30/100</f>
        <v>1.2915970197355251</v>
      </c>
      <c r="AU26" s="154">
        <f>'[13]Convergence programme'!AL30/100</f>
        <v>1.2978930792626004</v>
      </c>
      <c r="AV26" s="154">
        <f>'[13]Convergence programme'!AM30/100</f>
        <v>1.3041891387896754</v>
      </c>
      <c r="AW26" s="154">
        <f>'[13]Convergence programme'!AN30/100</f>
        <v>1.3101897052683433</v>
      </c>
      <c r="AX26" s="154">
        <f>'[13]Convergence programme'!AO30/100</f>
        <v>1.3161902717470111</v>
      </c>
      <c r="AY26" s="154">
        <f>'[13]Convergence programme'!AP30/100</f>
        <v>1.3221908382256788</v>
      </c>
      <c r="AZ26" s="154">
        <f>'[13]Convergence programme'!AQ30/100</f>
        <v>1.3281914047043466</v>
      </c>
      <c r="BA26" s="154">
        <f>'[13]Convergence programme'!AR30/100</f>
        <v>1.3341919711830139</v>
      </c>
    </row>
    <row r="27" spans="2:53" x14ac:dyDescent="0.3">
      <c r="B27" t="s">
        <v>143</v>
      </c>
      <c r="C27" s="78" t="s">
        <v>142</v>
      </c>
      <c r="D27" s="130" t="s">
        <v>86</v>
      </c>
      <c r="E27" s="130">
        <v>2010</v>
      </c>
      <c r="F27" s="129">
        <v>0.12946514830686301</v>
      </c>
      <c r="G27" s="129">
        <v>0.19419772246029399</v>
      </c>
      <c r="H27" t="s">
        <v>236</v>
      </c>
      <c r="K27" s="153" t="s">
        <v>171</v>
      </c>
      <c r="L27" s="153" t="s">
        <v>174</v>
      </c>
      <c r="M27" s="154">
        <f>'[13]Convergence programme'!D31/100</f>
        <v>1</v>
      </c>
      <c r="N27" s="154">
        <f>'[13]Convergence programme'!E31/100</f>
        <v>0.99419896142059472</v>
      </c>
      <c r="O27" s="154">
        <f>'[13]Convergence programme'!F31/100</f>
        <v>0.98839792284118944</v>
      </c>
      <c r="P27" s="154">
        <f>'[13]Convergence programme'!G31/100</f>
        <v>0.98259688426178426</v>
      </c>
      <c r="Q27" s="154">
        <f>'[13]Convergence programme'!H31/100</f>
        <v>0.97564528462114852</v>
      </c>
      <c r="R27" s="154">
        <f>'[13]Convergence programme'!I31/100</f>
        <v>0.96869368498051289</v>
      </c>
      <c r="S27" s="154"/>
      <c r="T27" s="154">
        <f>'[13]Convergence programme'!K31/100</f>
        <v>1.0208264469786408</v>
      </c>
      <c r="U27" s="154">
        <f>'[13]Convergence programme'!L31/100</f>
        <v>1.0468928279777046</v>
      </c>
      <c r="V27" s="154">
        <f>'[13]Convergence programme'!M31/100</f>
        <v>1.0729592089767686</v>
      </c>
      <c r="W27" s="154">
        <f>'[13]Convergence programme'!N31/100</f>
        <v>1.0990255899758323</v>
      </c>
      <c r="X27" s="154">
        <f>'[13]Convergence programme'!O31/100</f>
        <v>1.1106632097952529</v>
      </c>
      <c r="Y27" s="154">
        <f>'[13]Convergence programme'!P31/100</f>
        <v>1.1223008296146735</v>
      </c>
      <c r="Z27" s="154">
        <f>'[13]Convergence programme'!Q31/100</f>
        <v>1.1339384494340941</v>
      </c>
      <c r="AA27" s="154">
        <f>'[13]Convergence programme'!R31/100</f>
        <v>1.1455760692535146</v>
      </c>
      <c r="AB27" s="154">
        <f>'[13]Convergence programme'!S31/100</f>
        <v>1.1572136890729352</v>
      </c>
      <c r="AC27" s="154">
        <f>'[13]Convergence programme'!T31/100</f>
        <v>1.1660446052965707</v>
      </c>
      <c r="AD27" s="154">
        <f>'[13]Convergence programme'!U31/100</f>
        <v>1.1748755215202062</v>
      </c>
      <c r="AE27" s="154">
        <f>'[13]Convergence programme'!V31/100</f>
        <v>1.1837064377438418</v>
      </c>
      <c r="AF27" s="154">
        <f>'[13]Convergence programme'!W31/100</f>
        <v>1.1925373539674773</v>
      </c>
      <c r="AG27" s="154">
        <f>'[13]Convergence programme'!X31/100</f>
        <v>1.2013682701911126</v>
      </c>
      <c r="AH27" s="154">
        <f>'[13]Convergence programme'!Y31/100</f>
        <v>1.2072162243795159</v>
      </c>
      <c r="AI27" s="154">
        <f>'[13]Convergence programme'!Z31/100</f>
        <v>1.2130641785679195</v>
      </c>
      <c r="AJ27" s="154">
        <f>'[13]Convergence programme'!AA31/100</f>
        <v>1.2189121327563228</v>
      </c>
      <c r="AK27" s="154">
        <f>'[13]Convergence programme'!AB31/100</f>
        <v>1.2247600869447262</v>
      </c>
      <c r="AL27" s="154">
        <f>'[13]Convergence programme'!AC31/100</f>
        <v>1.2306080411331295</v>
      </c>
      <c r="AM27" s="154">
        <f>'[13]Convergence programme'!AD31/100</f>
        <v>1.2390282011373634</v>
      </c>
      <c r="AN27" s="154">
        <f>'[13]Convergence programme'!AE31/100</f>
        <v>1.2474483611415972</v>
      </c>
      <c r="AO27" s="154">
        <f>'[13]Convergence programme'!AF31/100</f>
        <v>1.2558685211458311</v>
      </c>
      <c r="AP27" s="154">
        <f>'[13]Convergence programme'!AG31/100</f>
        <v>1.2642886811500649</v>
      </c>
      <c r="AQ27" s="154">
        <f>'[13]Convergence programme'!AH31/100</f>
        <v>1.2727088411542986</v>
      </c>
      <c r="AR27" s="154">
        <f>'[13]Convergence programme'!AI31/100</f>
        <v>1.279004900681374</v>
      </c>
      <c r="AS27" s="154">
        <f>'[13]Convergence programme'!AJ31/100</f>
        <v>1.2853009602084495</v>
      </c>
      <c r="AT27" s="154">
        <f>'[13]Convergence programme'!AK31/100</f>
        <v>1.2915970197355251</v>
      </c>
      <c r="AU27" s="154">
        <f>'[13]Convergence programme'!AL31/100</f>
        <v>1.2978930792626004</v>
      </c>
      <c r="AV27" s="154">
        <f>'[13]Convergence programme'!AM31/100</f>
        <v>1.3041891387896754</v>
      </c>
      <c r="AW27" s="154">
        <f>'[13]Convergence programme'!AN31/100</f>
        <v>1.3101897052683433</v>
      </c>
      <c r="AX27" s="154">
        <f>'[13]Convergence programme'!AO31/100</f>
        <v>1.3161902717470111</v>
      </c>
      <c r="AY27" s="154">
        <f>'[13]Convergence programme'!AP31/100</f>
        <v>1.3221908382256788</v>
      </c>
      <c r="AZ27" s="154">
        <f>'[13]Convergence programme'!AQ31/100</f>
        <v>1.3281914047043466</v>
      </c>
      <c r="BA27" s="154">
        <f>'[13]Convergence programme'!AR31/100</f>
        <v>1.3341919711830139</v>
      </c>
    </row>
    <row r="28" spans="2:53" x14ac:dyDescent="0.3">
      <c r="B28" t="s">
        <v>143</v>
      </c>
      <c r="C28" s="186" t="s">
        <v>142</v>
      </c>
      <c r="D28" s="130" t="s">
        <v>86</v>
      </c>
      <c r="E28" s="130">
        <v>2010</v>
      </c>
      <c r="F28" s="129">
        <v>7.6525797493957007E-2</v>
      </c>
      <c r="G28" s="129">
        <v>0.114788696240935</v>
      </c>
      <c r="H28" t="s">
        <v>235</v>
      </c>
      <c r="K28" s="185" t="s">
        <v>277</v>
      </c>
      <c r="L28" s="185" t="s">
        <v>169</v>
      </c>
      <c r="M28" s="154">
        <f>'[13]Convergence programme'!D32/100</f>
        <v>1</v>
      </c>
      <c r="N28" s="154">
        <f>'[13]Convergence programme'!E32/100</f>
        <v>0.98732186701888991</v>
      </c>
      <c r="O28" s="154">
        <f>'[13]Convergence programme'!F32/100</f>
        <v>0.97464373403777982</v>
      </c>
      <c r="P28" s="154">
        <f>'[13]Convergence programme'!G32/100</f>
        <v>0.96196560105666995</v>
      </c>
      <c r="Q28" s="154">
        <f>'[13]Convergence programme'!H32/100</f>
        <v>0.97953415087583651</v>
      </c>
      <c r="R28" s="154">
        <f>'[13]Convergence programme'!I32/100</f>
        <v>0.99710270069500306</v>
      </c>
      <c r="S28" s="154"/>
      <c r="T28" s="154">
        <f>'[13]Convergence programme'!K32/100</f>
        <v>1.0029079376881753</v>
      </c>
      <c r="U28" s="154">
        <f>'[13]Convergence programme'!L32/100</f>
        <v>1.0058105561847612</v>
      </c>
      <c r="V28" s="154">
        <f>'[13]Convergence programme'!M32/100</f>
        <v>1.0087131746813474</v>
      </c>
      <c r="W28" s="154">
        <f>'[13]Convergence programme'!N32/100</f>
        <v>1.0116157931779333</v>
      </c>
      <c r="X28" s="154">
        <f>'[13]Convergence programme'!O32/100</f>
        <v>1.0160073904835059</v>
      </c>
      <c r="Y28" s="154">
        <f>'[13]Convergence programme'!P32/100</f>
        <v>1.0203989877890782</v>
      </c>
      <c r="Z28" s="154">
        <f>'[13]Convergence programme'!Q32/100</f>
        <v>1.0247905850946508</v>
      </c>
      <c r="AA28" s="154">
        <f>'[13]Convergence programme'!R32/100</f>
        <v>1.0291821824002232</v>
      </c>
      <c r="AB28" s="154">
        <f>'[13]Convergence programme'!S32/100</f>
        <v>1.0335737797057956</v>
      </c>
      <c r="AC28" s="154">
        <f>'[13]Convergence programme'!T32/100</f>
        <v>1.0378706467554211</v>
      </c>
      <c r="AD28" s="154">
        <f>'[13]Convergence programme'!U32/100</f>
        <v>1.0421675138050466</v>
      </c>
      <c r="AE28" s="154">
        <f>'[13]Convergence programme'!V32/100</f>
        <v>1.0464643808546721</v>
      </c>
      <c r="AF28" s="154">
        <f>'[13]Convergence programme'!W32/100</f>
        <v>1.0507612479042976</v>
      </c>
      <c r="AG28" s="154">
        <f>'[13]Convergence programme'!X32/100</f>
        <v>1.0550581149539229</v>
      </c>
      <c r="AH28" s="154">
        <f>'[13]Convergence programme'!Y32/100</f>
        <v>1.0581932215066847</v>
      </c>
      <c r="AI28" s="154">
        <f>'[13]Convergence programme'!Z32/100</f>
        <v>1.0613283280594465</v>
      </c>
      <c r="AJ28" s="154">
        <f>'[13]Convergence programme'!AA32/100</f>
        <v>1.0644634346122082</v>
      </c>
      <c r="AK28" s="154">
        <f>'[13]Convergence programme'!AB32/100</f>
        <v>1.06759854116497</v>
      </c>
      <c r="AL28" s="154">
        <f>'[13]Convergence programme'!AC32/100</f>
        <v>1.0707336477177321</v>
      </c>
      <c r="AM28" s="154">
        <f>'[13]Convergence programme'!AD32/100</f>
        <v>1.0736031536870458</v>
      </c>
      <c r="AN28" s="154">
        <f>'[13]Convergence programme'!AE32/100</f>
        <v>1.0764726596563599</v>
      </c>
      <c r="AO28" s="154">
        <f>'[13]Convergence programme'!AF32/100</f>
        <v>1.0793421656256736</v>
      </c>
      <c r="AP28" s="154">
        <f>'[13]Convergence programme'!AG32/100</f>
        <v>1.0822116715949877</v>
      </c>
      <c r="AQ28" s="154">
        <f>'[13]Convergence programme'!AH32/100</f>
        <v>1.0850811775643012</v>
      </c>
      <c r="AR28" s="154">
        <f>'[13]Convergence programme'!AI32/100</f>
        <v>1.0876239175056635</v>
      </c>
      <c r="AS28" s="154">
        <f>'[13]Convergence programme'!AJ32/100</f>
        <v>1.0901666574470255</v>
      </c>
      <c r="AT28" s="154">
        <f>'[13]Convergence programme'!AK32/100</f>
        <v>1.0927093973883877</v>
      </c>
      <c r="AU28" s="154">
        <f>'[13]Convergence programme'!AL32/100</f>
        <v>1.0952521373297497</v>
      </c>
      <c r="AV28" s="154">
        <f>'[13]Convergence programme'!AM32/100</f>
        <v>1.0977948772711117</v>
      </c>
      <c r="AW28" s="154">
        <f>'[13]Convergence programme'!AN32/100</f>
        <v>1.0978094027422449</v>
      </c>
      <c r="AX28" s="154">
        <f>'[13]Convergence programme'!AO32/100</f>
        <v>1.0978239282133782</v>
      </c>
      <c r="AY28" s="154">
        <f>'[13]Convergence programme'!AP32/100</f>
        <v>1.0978384536845112</v>
      </c>
      <c r="AZ28" s="154">
        <f>'[13]Convergence programme'!AQ32/100</f>
        <v>1.0978529791556444</v>
      </c>
      <c r="BA28" s="154">
        <f>'[13]Convergence programme'!AR32/100</f>
        <v>1.0978675046267774</v>
      </c>
    </row>
    <row r="29" spans="2:53" x14ac:dyDescent="0.3">
      <c r="B29" t="s">
        <v>143</v>
      </c>
      <c r="C29" s="186" t="s">
        <v>142</v>
      </c>
      <c r="D29" s="130" t="s">
        <v>86</v>
      </c>
      <c r="E29" s="130">
        <v>2010</v>
      </c>
      <c r="F29" s="129">
        <v>0.81067993515592696</v>
      </c>
      <c r="G29" s="129">
        <v>1.21601990273389</v>
      </c>
      <c r="H29" t="s">
        <v>234</v>
      </c>
      <c r="K29" s="153" t="s">
        <v>269</v>
      </c>
      <c r="L29" s="153" t="s">
        <v>164</v>
      </c>
      <c r="M29" s="154">
        <f>'[13]Convergence programme'!D33/100</f>
        <v>1</v>
      </c>
      <c r="N29" s="154">
        <f>'[13]Convergence programme'!E33/100</f>
        <v>0.98732186701888991</v>
      </c>
      <c r="O29" s="154">
        <f>'[13]Convergence programme'!F33/100</f>
        <v>0.97464373403777982</v>
      </c>
      <c r="P29" s="154">
        <f>'[13]Convergence programme'!G33/100</f>
        <v>0.96196560105666995</v>
      </c>
      <c r="Q29" s="154">
        <f>'[13]Convergence programme'!H33/100</f>
        <v>0.97953415087583651</v>
      </c>
      <c r="R29" s="154">
        <f>'[13]Convergence programme'!I33/100</f>
        <v>0.99710270069500306</v>
      </c>
      <c r="S29" s="154"/>
      <c r="T29" s="154">
        <f>'[13]Convergence programme'!K33/100</f>
        <v>1.0029079376881753</v>
      </c>
      <c r="U29" s="154">
        <f>'[13]Convergence programme'!L33/100</f>
        <v>1.0058105561847612</v>
      </c>
      <c r="V29" s="154">
        <f>'[13]Convergence programme'!M33/100</f>
        <v>1.0087131746813474</v>
      </c>
      <c r="W29" s="154">
        <f>'[13]Convergence programme'!N33/100</f>
        <v>1.0116157931779333</v>
      </c>
      <c r="X29" s="154">
        <f>'[13]Convergence programme'!O33/100</f>
        <v>1.0160073904835059</v>
      </c>
      <c r="Y29" s="154">
        <f>'[13]Convergence programme'!P33/100</f>
        <v>1.0203989877890782</v>
      </c>
      <c r="Z29" s="154">
        <f>'[13]Convergence programme'!Q33/100</f>
        <v>1.0247905850946508</v>
      </c>
      <c r="AA29" s="154">
        <f>'[13]Convergence programme'!R33/100</f>
        <v>1.0291821824002232</v>
      </c>
      <c r="AB29" s="154">
        <f>'[13]Convergence programme'!S33/100</f>
        <v>1.0335737797057956</v>
      </c>
      <c r="AC29" s="154">
        <f>'[13]Convergence programme'!T33/100</f>
        <v>1.0378706467554211</v>
      </c>
      <c r="AD29" s="154">
        <f>'[13]Convergence programme'!U33/100</f>
        <v>1.0421675138050466</v>
      </c>
      <c r="AE29" s="154">
        <f>'[13]Convergence programme'!V33/100</f>
        <v>1.0464643808546721</v>
      </c>
      <c r="AF29" s="154">
        <f>'[13]Convergence programme'!W33/100</f>
        <v>1.0507612479042976</v>
      </c>
      <c r="AG29" s="154">
        <f>'[13]Convergence programme'!X33/100</f>
        <v>1.0550581149539229</v>
      </c>
      <c r="AH29" s="154">
        <f>'[13]Convergence programme'!Y33/100</f>
        <v>1.0581932215066847</v>
      </c>
      <c r="AI29" s="154">
        <f>'[13]Convergence programme'!Z33/100</f>
        <v>1.0613283280594465</v>
      </c>
      <c r="AJ29" s="154">
        <f>'[13]Convergence programme'!AA33/100</f>
        <v>1.0644634346122082</v>
      </c>
      <c r="AK29" s="154">
        <f>'[13]Convergence programme'!AB33/100</f>
        <v>1.06759854116497</v>
      </c>
      <c r="AL29" s="154">
        <f>'[13]Convergence programme'!AC33/100</f>
        <v>1.0707336477177321</v>
      </c>
      <c r="AM29" s="154">
        <f>'[13]Convergence programme'!AD33/100</f>
        <v>1.0736031536870458</v>
      </c>
      <c r="AN29" s="154">
        <f>'[13]Convergence programme'!AE33/100</f>
        <v>1.0764726596563599</v>
      </c>
      <c r="AO29" s="154">
        <f>'[13]Convergence programme'!AF33/100</f>
        <v>1.0793421656256736</v>
      </c>
      <c r="AP29" s="154">
        <f>'[13]Convergence programme'!AG33/100</f>
        <v>1.0822116715949877</v>
      </c>
      <c r="AQ29" s="154">
        <f>'[13]Convergence programme'!AH33/100</f>
        <v>1.0850811775643012</v>
      </c>
      <c r="AR29" s="154">
        <f>'[13]Convergence programme'!AI33/100</f>
        <v>1.0876239175056635</v>
      </c>
      <c r="AS29" s="154">
        <f>'[13]Convergence programme'!AJ33/100</f>
        <v>1.0901666574470255</v>
      </c>
      <c r="AT29" s="154">
        <f>'[13]Convergence programme'!AK33/100</f>
        <v>1.0927093973883877</v>
      </c>
      <c r="AU29" s="154">
        <f>'[13]Convergence programme'!AL33/100</f>
        <v>1.0952521373297497</v>
      </c>
      <c r="AV29" s="154">
        <f>'[13]Convergence programme'!AM33/100</f>
        <v>1.0977948772711117</v>
      </c>
      <c r="AW29" s="154">
        <f>'[13]Convergence programme'!AN33/100</f>
        <v>1.0978094027422449</v>
      </c>
      <c r="AX29" s="154">
        <f>'[13]Convergence programme'!AO33/100</f>
        <v>1.0978239282133782</v>
      </c>
      <c r="AY29" s="154">
        <f>'[13]Convergence programme'!AP33/100</f>
        <v>1.0978384536845112</v>
      </c>
      <c r="AZ29" s="154">
        <f>'[13]Convergence programme'!AQ33/100</f>
        <v>1.0978529791556444</v>
      </c>
      <c r="BA29" s="154">
        <f>'[13]Convergence programme'!AR33/100</f>
        <v>1.0978675046267774</v>
      </c>
    </row>
    <row r="30" spans="2:53" x14ac:dyDescent="0.3">
      <c r="B30" t="s">
        <v>143</v>
      </c>
      <c r="C30" s="186" t="s">
        <v>142</v>
      </c>
      <c r="D30" s="130" t="s">
        <v>86</v>
      </c>
      <c r="E30" s="130">
        <v>2010</v>
      </c>
      <c r="F30" s="129">
        <v>0</v>
      </c>
      <c r="G30" s="129">
        <v>0</v>
      </c>
      <c r="H30" t="s">
        <v>233</v>
      </c>
      <c r="K30" s="184" t="s">
        <v>261</v>
      </c>
      <c r="L30" s="184" t="s">
        <v>146</v>
      </c>
      <c r="M30" s="154">
        <f>'[13]Convergence programme'!D34/100</f>
        <v>1</v>
      </c>
      <c r="N30" s="154">
        <f>'[13]Convergence programme'!E34/100</f>
        <v>0.98732186701888991</v>
      </c>
      <c r="O30" s="154">
        <f>'[13]Convergence programme'!F34/100</f>
        <v>0.97464373403777982</v>
      </c>
      <c r="P30" s="154">
        <f>'[13]Convergence programme'!G34/100</f>
        <v>0.96196560105666995</v>
      </c>
      <c r="Q30" s="154">
        <f>'[13]Convergence programme'!H34/100</f>
        <v>0.97953415087583651</v>
      </c>
      <c r="R30" s="154">
        <f>'[13]Convergence programme'!I34/100</f>
        <v>0.99710270069500306</v>
      </c>
      <c r="S30" s="154"/>
      <c r="T30" s="154">
        <f>'[13]Convergence programme'!K34/100</f>
        <v>1.0029079376881753</v>
      </c>
      <c r="U30" s="154">
        <f>'[13]Convergence programme'!L34/100</f>
        <v>1.0058105561847612</v>
      </c>
      <c r="V30" s="154">
        <f>'[13]Convergence programme'!M34/100</f>
        <v>1.0087131746813474</v>
      </c>
      <c r="W30" s="154">
        <f>'[13]Convergence programme'!N34/100</f>
        <v>1.0116157931779333</v>
      </c>
      <c r="X30" s="154">
        <f>'[13]Convergence programme'!O34/100</f>
        <v>1.0160073904835059</v>
      </c>
      <c r="Y30" s="154">
        <f>'[13]Convergence programme'!P34/100</f>
        <v>1.0203989877890782</v>
      </c>
      <c r="Z30" s="154">
        <f>'[13]Convergence programme'!Q34/100</f>
        <v>1.0247905850946508</v>
      </c>
      <c r="AA30" s="154">
        <f>'[13]Convergence programme'!R34/100</f>
        <v>1.0291821824002232</v>
      </c>
      <c r="AB30" s="154">
        <f>'[13]Convergence programme'!S34/100</f>
        <v>1.0335737797057956</v>
      </c>
      <c r="AC30" s="154">
        <f>'[13]Convergence programme'!T34/100</f>
        <v>1.0378706467554211</v>
      </c>
      <c r="AD30" s="154">
        <f>'[13]Convergence programme'!U34/100</f>
        <v>1.0421675138050466</v>
      </c>
      <c r="AE30" s="154">
        <f>'[13]Convergence programme'!V34/100</f>
        <v>1.0464643808546721</v>
      </c>
      <c r="AF30" s="154">
        <f>'[13]Convergence programme'!W34/100</f>
        <v>1.0507612479042976</v>
      </c>
      <c r="AG30" s="154">
        <f>'[13]Convergence programme'!X34/100</f>
        <v>1.0550581149539229</v>
      </c>
      <c r="AH30" s="154">
        <f>'[13]Convergence programme'!Y34/100</f>
        <v>1.0581932215066847</v>
      </c>
      <c r="AI30" s="154">
        <f>'[13]Convergence programme'!Z34/100</f>
        <v>1.0613283280594465</v>
      </c>
      <c r="AJ30" s="154">
        <f>'[13]Convergence programme'!AA34/100</f>
        <v>1.0644634346122082</v>
      </c>
      <c r="AK30" s="154">
        <f>'[13]Convergence programme'!AB34/100</f>
        <v>1.06759854116497</v>
      </c>
      <c r="AL30" s="154">
        <f>'[13]Convergence programme'!AC34/100</f>
        <v>1.0707336477177321</v>
      </c>
      <c r="AM30" s="154">
        <f>'[13]Convergence programme'!AD34/100</f>
        <v>1.0736031536870458</v>
      </c>
      <c r="AN30" s="154">
        <f>'[13]Convergence programme'!AE34/100</f>
        <v>1.0764726596563599</v>
      </c>
      <c r="AO30" s="154">
        <f>'[13]Convergence programme'!AF34/100</f>
        <v>1.0793421656256736</v>
      </c>
      <c r="AP30" s="154">
        <f>'[13]Convergence programme'!AG34/100</f>
        <v>1.0822116715949877</v>
      </c>
      <c r="AQ30" s="154">
        <f>'[13]Convergence programme'!AH34/100</f>
        <v>1.0850811775643012</v>
      </c>
      <c r="AR30" s="154">
        <f>'[13]Convergence programme'!AI34/100</f>
        <v>1.0876239175056635</v>
      </c>
      <c r="AS30" s="154">
        <f>'[13]Convergence programme'!AJ34/100</f>
        <v>1.0901666574470255</v>
      </c>
      <c r="AT30" s="154">
        <f>'[13]Convergence programme'!AK34/100</f>
        <v>1.0927093973883877</v>
      </c>
      <c r="AU30" s="154">
        <f>'[13]Convergence programme'!AL34/100</f>
        <v>1.0952521373297497</v>
      </c>
      <c r="AV30" s="154">
        <f>'[13]Convergence programme'!AM34/100</f>
        <v>1.0977948772711117</v>
      </c>
      <c r="AW30" s="154">
        <f>'[13]Convergence programme'!AN34/100</f>
        <v>1.0978094027422449</v>
      </c>
      <c r="AX30" s="154">
        <f>'[13]Convergence programme'!AO34/100</f>
        <v>1.0978239282133782</v>
      </c>
      <c r="AY30" s="154">
        <f>'[13]Convergence programme'!AP34/100</f>
        <v>1.0978384536845112</v>
      </c>
      <c r="AZ30" s="154">
        <f>'[13]Convergence programme'!AQ34/100</f>
        <v>1.0978529791556444</v>
      </c>
      <c r="BA30" s="154">
        <f>'[13]Convergence programme'!AR34/100</f>
        <v>1.0978675046267774</v>
      </c>
    </row>
    <row r="31" spans="2:53" x14ac:dyDescent="0.3">
      <c r="B31" t="s">
        <v>143</v>
      </c>
      <c r="C31" s="186" t="s">
        <v>142</v>
      </c>
      <c r="D31" s="130" t="s">
        <v>86</v>
      </c>
      <c r="E31" s="130">
        <v>2010</v>
      </c>
      <c r="F31" s="129">
        <v>2.481876515005E-2</v>
      </c>
      <c r="G31" s="129">
        <v>3.7228147725075003E-2</v>
      </c>
      <c r="H31" t="s">
        <v>232</v>
      </c>
      <c r="K31" s="183" t="s">
        <v>129</v>
      </c>
      <c r="L31" s="183" t="s">
        <v>145</v>
      </c>
      <c r="M31" s="154">
        <f>'[13]Convergence programme'!D35/100</f>
        <v>1</v>
      </c>
      <c r="N31" s="154">
        <f>'[13]Convergence programme'!E35/100</f>
        <v>0.98732186701888991</v>
      </c>
      <c r="O31" s="154">
        <f>'[13]Convergence programme'!F35/100</f>
        <v>0.97464373403777982</v>
      </c>
      <c r="P31" s="154">
        <f>'[13]Convergence programme'!G35/100</f>
        <v>0.96196560105666995</v>
      </c>
      <c r="Q31" s="154">
        <f>'[13]Convergence programme'!H35/100</f>
        <v>0.97953415087583651</v>
      </c>
      <c r="R31" s="154">
        <f>'[13]Convergence programme'!I35/100</f>
        <v>0.99710270069500306</v>
      </c>
      <c r="S31" s="154"/>
      <c r="T31" s="154">
        <f>'[13]Convergence programme'!K35/100</f>
        <v>1.0029079376881753</v>
      </c>
      <c r="U31" s="154">
        <f>'[13]Convergence programme'!L35/100</f>
        <v>1.0058105561847612</v>
      </c>
      <c r="V31" s="154">
        <f>'[13]Convergence programme'!M35/100</f>
        <v>1.0087131746813474</v>
      </c>
      <c r="W31" s="154">
        <f>'[13]Convergence programme'!N35/100</f>
        <v>1.0116157931779333</v>
      </c>
      <c r="X31" s="154">
        <f>'[13]Convergence programme'!O35/100</f>
        <v>1.0160073904835059</v>
      </c>
      <c r="Y31" s="154">
        <f>'[13]Convergence programme'!P35/100</f>
        <v>1.0203989877890782</v>
      </c>
      <c r="Z31" s="154">
        <f>'[13]Convergence programme'!Q35/100</f>
        <v>1.0247905850946508</v>
      </c>
      <c r="AA31" s="154">
        <f>'[13]Convergence programme'!R35/100</f>
        <v>1.0291821824002232</v>
      </c>
      <c r="AB31" s="154">
        <f>'[13]Convergence programme'!S35/100</f>
        <v>1.0335737797057956</v>
      </c>
      <c r="AC31" s="154">
        <f>'[13]Convergence programme'!T35/100</f>
        <v>1.0378706467554211</v>
      </c>
      <c r="AD31" s="154">
        <f>'[13]Convergence programme'!U35/100</f>
        <v>1.0421675138050466</v>
      </c>
      <c r="AE31" s="154">
        <f>'[13]Convergence programme'!V35/100</f>
        <v>1.0464643808546721</v>
      </c>
      <c r="AF31" s="154">
        <f>'[13]Convergence programme'!W35/100</f>
        <v>1.0507612479042976</v>
      </c>
      <c r="AG31" s="154">
        <f>'[13]Convergence programme'!X35/100</f>
        <v>1.0550581149539229</v>
      </c>
      <c r="AH31" s="154">
        <f>'[13]Convergence programme'!Y35/100</f>
        <v>1.0581932215066847</v>
      </c>
      <c r="AI31" s="154">
        <f>'[13]Convergence programme'!Z35/100</f>
        <v>1.0613283280594465</v>
      </c>
      <c r="AJ31" s="154">
        <f>'[13]Convergence programme'!AA35/100</f>
        <v>1.0644634346122082</v>
      </c>
      <c r="AK31" s="154">
        <f>'[13]Convergence programme'!AB35/100</f>
        <v>1.06759854116497</v>
      </c>
      <c r="AL31" s="154">
        <f>'[13]Convergence programme'!AC35/100</f>
        <v>1.0707336477177321</v>
      </c>
      <c r="AM31" s="154">
        <f>'[13]Convergence programme'!AD35/100</f>
        <v>1.0736031536870458</v>
      </c>
      <c r="AN31" s="154">
        <f>'[13]Convergence programme'!AE35/100</f>
        <v>1.0764726596563599</v>
      </c>
      <c r="AO31" s="154">
        <f>'[13]Convergence programme'!AF35/100</f>
        <v>1.0793421656256736</v>
      </c>
      <c r="AP31" s="154">
        <f>'[13]Convergence programme'!AG35/100</f>
        <v>1.0822116715949877</v>
      </c>
      <c r="AQ31" s="154">
        <f>'[13]Convergence programme'!AH35/100</f>
        <v>1.0850811775643012</v>
      </c>
      <c r="AR31" s="154">
        <f>'[13]Convergence programme'!AI35/100</f>
        <v>1.0876239175056635</v>
      </c>
      <c r="AS31" s="154">
        <f>'[13]Convergence programme'!AJ35/100</f>
        <v>1.0901666574470255</v>
      </c>
      <c r="AT31" s="154">
        <f>'[13]Convergence programme'!AK35/100</f>
        <v>1.0927093973883877</v>
      </c>
      <c r="AU31" s="154">
        <f>'[13]Convergence programme'!AL35/100</f>
        <v>1.0952521373297497</v>
      </c>
      <c r="AV31" s="154">
        <f>'[13]Convergence programme'!AM35/100</f>
        <v>1.0977948772711117</v>
      </c>
      <c r="AW31" s="154">
        <f>'[13]Convergence programme'!AN35/100</f>
        <v>1.0978094027422449</v>
      </c>
      <c r="AX31" s="154">
        <f>'[13]Convergence programme'!AO35/100</f>
        <v>1.0978239282133782</v>
      </c>
      <c r="AY31" s="154">
        <f>'[13]Convergence programme'!AP35/100</f>
        <v>1.0978384536845112</v>
      </c>
      <c r="AZ31" s="154">
        <f>'[13]Convergence programme'!AQ35/100</f>
        <v>1.0978529791556444</v>
      </c>
      <c r="BA31" s="154">
        <f>'[13]Convergence programme'!AR35/100</f>
        <v>1.0978675046267774</v>
      </c>
    </row>
    <row r="32" spans="2:53" x14ac:dyDescent="0.3">
      <c r="B32" t="s">
        <v>143</v>
      </c>
      <c r="C32" s="186" t="s">
        <v>142</v>
      </c>
      <c r="D32" s="130" t="s">
        <v>86</v>
      </c>
      <c r="E32" s="130">
        <v>2010</v>
      </c>
      <c r="F32" s="129">
        <v>0.83761162535363898</v>
      </c>
      <c r="G32" s="129">
        <v>1.25641743803046</v>
      </c>
      <c r="H32" t="s">
        <v>299</v>
      </c>
      <c r="K32" t="s">
        <v>246</v>
      </c>
      <c r="L32" t="s">
        <v>152</v>
      </c>
      <c r="M32" s="154">
        <f>'[13]Convergence programme'!D36/100</f>
        <v>1</v>
      </c>
      <c r="N32" s="154">
        <f>'[13]Convergence programme'!E36/100</f>
        <v>0.99419896142059472</v>
      </c>
      <c r="O32" s="154">
        <f>'[13]Convergence programme'!F36/100</f>
        <v>0.98839792284118944</v>
      </c>
      <c r="P32" s="154">
        <f>'[13]Convergence programme'!G36/100</f>
        <v>0.98259688426178426</v>
      </c>
      <c r="Q32" s="154">
        <f>'[13]Convergence programme'!H36/100</f>
        <v>0.97564528462114852</v>
      </c>
      <c r="R32" s="154">
        <f>'[13]Convergence programme'!I36/100</f>
        <v>0.96869368498051289</v>
      </c>
      <c r="S32" s="154"/>
      <c r="T32" s="154">
        <f>'[13]Convergence programme'!K36/100</f>
        <v>1.0208264469786408</v>
      </c>
      <c r="U32" s="154">
        <f>'[13]Convergence programme'!L36/100</f>
        <v>1.0468928279777046</v>
      </c>
      <c r="V32" s="154">
        <f>'[13]Convergence programme'!M36/100</f>
        <v>1.0729592089767686</v>
      </c>
      <c r="W32" s="154">
        <f>'[13]Convergence programme'!N36/100</f>
        <v>1.0990255899758323</v>
      </c>
      <c r="X32" s="154">
        <f>'[13]Convergence programme'!O36/100</f>
        <v>1.1106632097952529</v>
      </c>
      <c r="Y32" s="154">
        <f>'[13]Convergence programme'!P36/100</f>
        <v>1.1223008296146735</v>
      </c>
      <c r="Z32" s="154">
        <f>'[13]Convergence programme'!Q36/100</f>
        <v>1.1339384494340941</v>
      </c>
      <c r="AA32" s="154">
        <f>'[13]Convergence programme'!R36/100</f>
        <v>1.1455760692535146</v>
      </c>
      <c r="AB32" s="154">
        <f>'[13]Convergence programme'!S36/100</f>
        <v>1.1572136890729352</v>
      </c>
      <c r="AC32" s="154">
        <f>'[13]Convergence programme'!T36/100</f>
        <v>1.1660446052965707</v>
      </c>
      <c r="AD32" s="154">
        <f>'[13]Convergence programme'!U36/100</f>
        <v>1.1748755215202062</v>
      </c>
      <c r="AE32" s="154">
        <f>'[13]Convergence programme'!V36/100</f>
        <v>1.1837064377438418</v>
      </c>
      <c r="AF32" s="154">
        <f>'[13]Convergence programme'!W36/100</f>
        <v>1.1925373539674773</v>
      </c>
      <c r="AG32" s="154">
        <f>'[13]Convergence programme'!X36/100</f>
        <v>1.2013682701911126</v>
      </c>
      <c r="AH32" s="154">
        <f>'[13]Convergence programme'!Y36/100</f>
        <v>1.2072162243795159</v>
      </c>
      <c r="AI32" s="154">
        <f>'[13]Convergence programme'!Z36/100</f>
        <v>1.2130641785679195</v>
      </c>
      <c r="AJ32" s="154">
        <f>'[13]Convergence programme'!AA36/100</f>
        <v>1.2189121327563228</v>
      </c>
      <c r="AK32" s="154">
        <f>'[13]Convergence programme'!AB36/100</f>
        <v>1.2247600869447262</v>
      </c>
      <c r="AL32" s="154">
        <f>'[13]Convergence programme'!AC36/100</f>
        <v>1.2306080411331295</v>
      </c>
      <c r="AM32" s="154">
        <f>'[13]Convergence programme'!AD36/100</f>
        <v>1.2390282011373634</v>
      </c>
      <c r="AN32" s="154">
        <f>'[13]Convergence programme'!AE36/100</f>
        <v>1.2474483611415972</v>
      </c>
      <c r="AO32" s="154">
        <f>'[13]Convergence programme'!AF36/100</f>
        <v>1.2558685211458311</v>
      </c>
      <c r="AP32" s="154">
        <f>'[13]Convergence programme'!AG36/100</f>
        <v>1.2642886811500649</v>
      </c>
      <c r="AQ32" s="154">
        <f>'[13]Convergence programme'!AH36/100</f>
        <v>1.2727088411542986</v>
      </c>
      <c r="AR32" s="154">
        <f>'[13]Convergence programme'!AI36/100</f>
        <v>1.279004900681374</v>
      </c>
      <c r="AS32" s="154">
        <f>'[13]Convergence programme'!AJ36/100</f>
        <v>1.2853009602084495</v>
      </c>
      <c r="AT32" s="154">
        <f>'[13]Convergence programme'!AK36/100</f>
        <v>1.2915970197355251</v>
      </c>
      <c r="AU32" s="154">
        <f>'[13]Convergence programme'!AL36/100</f>
        <v>1.2978930792626004</v>
      </c>
      <c r="AV32" s="154">
        <f>'[13]Convergence programme'!AM36/100</f>
        <v>1.3041891387896754</v>
      </c>
      <c r="AW32" s="154">
        <f>'[13]Convergence programme'!AN36/100</f>
        <v>1.3101897052683433</v>
      </c>
      <c r="AX32" s="154">
        <f>'[13]Convergence programme'!AO36/100</f>
        <v>1.3161902717470111</v>
      </c>
      <c r="AY32" s="154">
        <f>'[13]Convergence programme'!AP36/100</f>
        <v>1.3221908382256788</v>
      </c>
      <c r="AZ32" s="154">
        <f>'[13]Convergence programme'!AQ36/100</f>
        <v>1.3281914047043466</v>
      </c>
      <c r="BA32" s="154">
        <f>'[13]Convergence programme'!AR36/100</f>
        <v>1.3341919711830139</v>
      </c>
    </row>
    <row r="33" spans="2:23" x14ac:dyDescent="0.3">
      <c r="B33" t="s">
        <v>143</v>
      </c>
      <c r="C33" s="186" t="s">
        <v>142</v>
      </c>
      <c r="D33" s="130" t="s">
        <v>86</v>
      </c>
      <c r="E33" s="130">
        <v>2010</v>
      </c>
      <c r="F33" s="129">
        <v>1.4147469626097999</v>
      </c>
      <c r="G33" s="129">
        <v>2.1221204439146901</v>
      </c>
      <c r="H33" t="s">
        <v>298</v>
      </c>
    </row>
    <row r="34" spans="2:23" x14ac:dyDescent="0.3">
      <c r="B34" t="s">
        <v>143</v>
      </c>
      <c r="C34" s="186" t="s">
        <v>142</v>
      </c>
      <c r="D34" s="130" t="s">
        <v>86</v>
      </c>
      <c r="E34" s="130">
        <v>2010</v>
      </c>
      <c r="F34" s="129">
        <v>2.0798131628644199</v>
      </c>
      <c r="G34" s="129">
        <v>3.11971974429663</v>
      </c>
      <c r="H34" t="s">
        <v>297</v>
      </c>
    </row>
    <row r="35" spans="2:23" x14ac:dyDescent="0.3">
      <c r="B35" t="s">
        <v>143</v>
      </c>
      <c r="C35" s="186" t="s">
        <v>142</v>
      </c>
      <c r="D35" s="130" t="s">
        <v>86</v>
      </c>
      <c r="E35" s="130">
        <v>2010</v>
      </c>
      <c r="F35" s="129">
        <v>0.47314864319521999</v>
      </c>
      <c r="G35" s="129">
        <v>0.70972296479283004</v>
      </c>
      <c r="H35" t="s">
        <v>296</v>
      </c>
      <c r="M35" s="77"/>
      <c r="O35" s="77"/>
    </row>
    <row r="36" spans="2:23" x14ac:dyDescent="0.3">
      <c r="B36" t="s">
        <v>143</v>
      </c>
      <c r="C36" s="186" t="s">
        <v>142</v>
      </c>
      <c r="D36" s="130" t="s">
        <v>86</v>
      </c>
      <c r="E36" s="130">
        <v>2010</v>
      </c>
      <c r="F36" s="129">
        <v>1.8784549448911301</v>
      </c>
      <c r="G36" s="129">
        <v>2.8176824173366999</v>
      </c>
      <c r="H36" t="s">
        <v>295</v>
      </c>
      <c r="M36" s="77"/>
      <c r="O36" s="77"/>
    </row>
    <row r="37" spans="2:23" x14ac:dyDescent="0.3">
      <c r="B37" t="s">
        <v>143</v>
      </c>
      <c r="C37" s="186" t="s">
        <v>142</v>
      </c>
      <c r="D37" s="130" t="s">
        <v>86</v>
      </c>
      <c r="E37" s="130">
        <v>2010</v>
      </c>
      <c r="F37" s="129">
        <v>0</v>
      </c>
      <c r="G37" s="129">
        <v>0</v>
      </c>
      <c r="H37" t="s">
        <v>294</v>
      </c>
      <c r="K37" t="s">
        <v>222</v>
      </c>
      <c r="L37" t="s">
        <v>137</v>
      </c>
      <c r="M37" t="s">
        <v>136</v>
      </c>
      <c r="N37" t="s">
        <v>135</v>
      </c>
      <c r="O37" t="s">
        <v>134</v>
      </c>
      <c r="P37" t="s">
        <v>300</v>
      </c>
      <c r="Q37" t="s">
        <v>292</v>
      </c>
      <c r="R37" t="s">
        <v>171</v>
      </c>
      <c r="T37" t="s">
        <v>269</v>
      </c>
      <c r="U37" t="s">
        <v>261</v>
      </c>
      <c r="V37" t="s">
        <v>129</v>
      </c>
      <c r="W37" t="s">
        <v>246</v>
      </c>
    </row>
    <row r="38" spans="2:23" x14ac:dyDescent="0.3">
      <c r="B38" t="s">
        <v>143</v>
      </c>
      <c r="C38" s="186" t="s">
        <v>142</v>
      </c>
      <c r="D38" s="130" t="s">
        <v>86</v>
      </c>
      <c r="E38" s="130">
        <v>2010</v>
      </c>
      <c r="F38" s="129">
        <v>3.3346073865261602E-2</v>
      </c>
      <c r="G38" s="129">
        <v>5.0019110797892397E-2</v>
      </c>
      <c r="H38" t="s">
        <v>293</v>
      </c>
      <c r="K38" t="s">
        <v>221</v>
      </c>
      <c r="L38" t="s">
        <v>197</v>
      </c>
      <c r="M38" s="77" t="s">
        <v>193</v>
      </c>
      <c r="N38" t="s">
        <v>188</v>
      </c>
      <c r="O38" t="s">
        <v>183</v>
      </c>
      <c r="P38" t="s">
        <v>147</v>
      </c>
      <c r="Q38" t="s">
        <v>202</v>
      </c>
      <c r="R38" t="s">
        <v>174</v>
      </c>
      <c r="T38" t="s">
        <v>164</v>
      </c>
      <c r="U38" t="s">
        <v>146</v>
      </c>
      <c r="V38" t="s">
        <v>145</v>
      </c>
      <c r="W38" t="s">
        <v>152</v>
      </c>
    </row>
    <row r="39" spans="2:23" x14ac:dyDescent="0.3">
      <c r="B39" t="s">
        <v>143</v>
      </c>
      <c r="C39" s="186" t="s">
        <v>142</v>
      </c>
      <c r="D39" s="130" t="s">
        <v>86</v>
      </c>
      <c r="E39" s="130">
        <v>2010</v>
      </c>
      <c r="F39" s="129">
        <v>2.44246435071845</v>
      </c>
      <c r="G39" s="129">
        <v>3.6636965260776702</v>
      </c>
      <c r="H39" t="s">
        <v>291</v>
      </c>
      <c r="K39">
        <v>2010</v>
      </c>
      <c r="L39" s="77">
        <v>1</v>
      </c>
      <c r="M39" s="77">
        <v>1</v>
      </c>
      <c r="N39" s="77">
        <v>1</v>
      </c>
      <c r="O39" s="77">
        <v>1</v>
      </c>
      <c r="P39" s="77">
        <v>1</v>
      </c>
      <c r="Q39" s="77">
        <v>1</v>
      </c>
      <c r="R39" s="77">
        <v>1</v>
      </c>
      <c r="S39" s="77"/>
      <c r="T39" s="77">
        <v>1</v>
      </c>
      <c r="U39" s="77">
        <v>1</v>
      </c>
      <c r="V39" s="77">
        <v>1</v>
      </c>
      <c r="W39" s="77">
        <v>1</v>
      </c>
    </row>
    <row r="40" spans="2:23" x14ac:dyDescent="0.3">
      <c r="B40" t="s">
        <v>143</v>
      </c>
      <c r="C40" s="186" t="s">
        <v>142</v>
      </c>
      <c r="D40" s="130" t="s">
        <v>86</v>
      </c>
      <c r="E40" s="130">
        <v>2010</v>
      </c>
      <c r="F40" s="129">
        <v>0.13706878026535399</v>
      </c>
      <c r="G40" s="129">
        <v>0.205603170398031</v>
      </c>
      <c r="H40" t="s">
        <v>290</v>
      </c>
      <c r="K40">
        <v>2011</v>
      </c>
      <c r="L40" s="77">
        <v>0.99419896142059472</v>
      </c>
      <c r="M40" s="77">
        <v>0.99419896142059472</v>
      </c>
      <c r="N40" s="77">
        <v>1.040300445892907</v>
      </c>
      <c r="O40" s="77">
        <v>1.040300445892907</v>
      </c>
      <c r="P40" s="77">
        <v>0.99419896142059472</v>
      </c>
      <c r="Q40" s="77">
        <v>0.99419896142059472</v>
      </c>
      <c r="R40" s="77">
        <v>0.99419896142059472</v>
      </c>
      <c r="S40" s="77"/>
      <c r="T40" s="77">
        <v>0.98732186701888991</v>
      </c>
      <c r="U40" s="77">
        <v>0.98732186701888991</v>
      </c>
      <c r="V40" s="77">
        <v>0.98732186701888991</v>
      </c>
      <c r="W40" s="77">
        <v>0.99419896142059472</v>
      </c>
    </row>
    <row r="41" spans="2:23" x14ac:dyDescent="0.3">
      <c r="B41" t="s">
        <v>143</v>
      </c>
      <c r="C41" s="186" t="s">
        <v>142</v>
      </c>
      <c r="D41" s="130" t="s">
        <v>86</v>
      </c>
      <c r="E41" s="130">
        <v>2010</v>
      </c>
      <c r="F41" s="129">
        <v>1.04061069893179</v>
      </c>
      <c r="G41" s="129">
        <v>1.56091604839769</v>
      </c>
      <c r="H41" t="s">
        <v>289</v>
      </c>
      <c r="K41">
        <v>2012</v>
      </c>
      <c r="L41" s="77">
        <v>0.98839792284118944</v>
      </c>
      <c r="M41" s="77">
        <v>0.98839792284118944</v>
      </c>
      <c r="N41" s="77">
        <v>1.0806008917858139</v>
      </c>
      <c r="O41" s="77">
        <v>1.0806008917858139</v>
      </c>
      <c r="P41" s="77">
        <v>0.98839792284118944</v>
      </c>
      <c r="Q41" s="77">
        <v>0.98839792284118944</v>
      </c>
      <c r="R41" s="77">
        <v>0.98839792284118944</v>
      </c>
      <c r="S41" s="77"/>
      <c r="T41" s="77">
        <v>0.97464373403777982</v>
      </c>
      <c r="U41" s="77">
        <v>0.97464373403777982</v>
      </c>
      <c r="V41" s="77">
        <v>0.97464373403777982</v>
      </c>
      <c r="W41" s="77">
        <v>0.98839792284118944</v>
      </c>
    </row>
    <row r="42" spans="2:23" x14ac:dyDescent="0.3">
      <c r="B42" t="s">
        <v>143</v>
      </c>
      <c r="C42" s="186" t="s">
        <v>142</v>
      </c>
      <c r="D42" s="130" t="s">
        <v>86</v>
      </c>
      <c r="E42" s="130">
        <v>2010</v>
      </c>
      <c r="F42" s="129">
        <v>0.32579221175369999</v>
      </c>
      <c r="G42" s="129">
        <v>0.48868831763054998</v>
      </c>
      <c r="H42" t="s">
        <v>288</v>
      </c>
      <c r="K42">
        <v>2013</v>
      </c>
      <c r="L42" s="77">
        <v>0.98259688426178426</v>
      </c>
      <c r="M42" s="77">
        <v>0.98259688426178426</v>
      </c>
      <c r="N42" s="77">
        <v>1.1209013376787207</v>
      </c>
      <c r="O42" s="77">
        <v>1.1209013376787207</v>
      </c>
      <c r="P42" s="77">
        <v>0.98259688426178426</v>
      </c>
      <c r="Q42" s="77">
        <v>0.98259688426178426</v>
      </c>
      <c r="R42" s="77">
        <v>0.98259688426178426</v>
      </c>
      <c r="S42" s="77"/>
      <c r="T42" s="77">
        <v>0.96196560105666995</v>
      </c>
      <c r="U42" s="77">
        <v>0.96196560105666995</v>
      </c>
      <c r="V42" s="77">
        <v>0.96196560105666995</v>
      </c>
      <c r="W42" s="77">
        <v>0.98259688426178426</v>
      </c>
    </row>
    <row r="43" spans="2:23" x14ac:dyDescent="0.3">
      <c r="B43" t="s">
        <v>143</v>
      </c>
      <c r="C43" s="186" t="s">
        <v>142</v>
      </c>
      <c r="D43" s="130" t="s">
        <v>86</v>
      </c>
      <c r="E43" s="130">
        <v>2010</v>
      </c>
      <c r="F43" s="129">
        <v>1.4119840471487299</v>
      </c>
      <c r="G43" s="129">
        <v>2.1179760707230999</v>
      </c>
      <c r="H43" t="s">
        <v>287</v>
      </c>
      <c r="K43">
        <v>2014</v>
      </c>
      <c r="L43" s="77">
        <v>0.97564528462114852</v>
      </c>
      <c r="M43" s="77">
        <v>0.97564528462114852</v>
      </c>
      <c r="N43" s="77">
        <v>1.1698019639833184</v>
      </c>
      <c r="O43" s="77">
        <v>1.0711839882831358</v>
      </c>
      <c r="P43" s="77">
        <v>0.97564528462114852</v>
      </c>
      <c r="Q43" s="77">
        <v>0.97564528462114852</v>
      </c>
      <c r="R43" s="77">
        <v>0.97564528462114852</v>
      </c>
      <c r="S43" s="77"/>
      <c r="T43" s="77">
        <v>0.97953415087583651</v>
      </c>
      <c r="U43" s="77">
        <v>0.97953415087583651</v>
      </c>
      <c r="V43" s="77">
        <v>0.97953415087583651</v>
      </c>
      <c r="W43" s="77">
        <v>0.97564528462114852</v>
      </c>
    </row>
    <row r="44" spans="2:23" x14ac:dyDescent="0.3">
      <c r="B44" t="s">
        <v>143</v>
      </c>
      <c r="C44" s="186" t="s">
        <v>142</v>
      </c>
      <c r="D44" s="130" t="s">
        <v>86</v>
      </c>
      <c r="E44" s="130">
        <v>2010</v>
      </c>
      <c r="F44" s="129">
        <v>0</v>
      </c>
      <c r="G44" s="129">
        <v>0</v>
      </c>
      <c r="H44" t="s">
        <v>286</v>
      </c>
      <c r="K44">
        <v>2015</v>
      </c>
      <c r="L44" s="77">
        <v>0.96869368498051289</v>
      </c>
      <c r="M44" s="77">
        <v>0.96869368498051289</v>
      </c>
      <c r="N44" s="77">
        <v>1.2187025902879158</v>
      </c>
      <c r="O44" s="77">
        <v>1.0214666388875508</v>
      </c>
      <c r="P44" s="77">
        <v>0.96869368498051289</v>
      </c>
      <c r="Q44" s="77">
        <v>0.96869368498051289</v>
      </c>
      <c r="R44" s="77">
        <v>0.96869368498051289</v>
      </c>
      <c r="S44" s="77"/>
      <c r="T44" s="77">
        <v>0.99710270069500306</v>
      </c>
      <c r="U44" s="77">
        <v>0.99710270069500306</v>
      </c>
      <c r="V44" s="77">
        <v>0.99710270069500306</v>
      </c>
      <c r="W44" s="77">
        <v>0.96869368498051289</v>
      </c>
    </row>
    <row r="45" spans="2:23" x14ac:dyDescent="0.3">
      <c r="B45" t="s">
        <v>143</v>
      </c>
      <c r="C45" s="186" t="s">
        <v>142</v>
      </c>
      <c r="D45" s="130" t="s">
        <v>86</v>
      </c>
      <c r="E45" s="130">
        <v>2010</v>
      </c>
      <c r="F45" s="129">
        <v>6.3270108065090105E-2</v>
      </c>
      <c r="G45" s="129">
        <v>9.4905162097635207E-2</v>
      </c>
      <c r="H45" t="s">
        <v>285</v>
      </c>
      <c r="K45">
        <v>2016</v>
      </c>
      <c r="L45" s="77">
        <v>0.99476006597957678</v>
      </c>
      <c r="M45" s="77">
        <v>0.99476006597957678</v>
      </c>
      <c r="N45" s="77">
        <v>1.2065544489272586</v>
      </c>
      <c r="O45" s="77">
        <v>1.0159834155188685</v>
      </c>
      <c r="P45" s="77">
        <v>0.99476006597957678</v>
      </c>
      <c r="Q45" s="77">
        <v>0.99476006597957678</v>
      </c>
      <c r="R45" s="77">
        <v>0.99476006597957678</v>
      </c>
      <c r="S45" s="77"/>
      <c r="T45" s="77">
        <v>1.0000053191915892</v>
      </c>
      <c r="U45" s="77">
        <v>1.0000053191915892</v>
      </c>
      <c r="V45" s="77">
        <v>1.0000053191915892</v>
      </c>
      <c r="W45" s="77">
        <v>0.99476006597957678</v>
      </c>
    </row>
    <row r="46" spans="2:23" x14ac:dyDescent="0.3">
      <c r="B46" t="s">
        <v>143</v>
      </c>
      <c r="C46" s="186" t="s">
        <v>142</v>
      </c>
      <c r="D46" s="130" t="s">
        <v>86</v>
      </c>
      <c r="E46" s="130">
        <v>2010</v>
      </c>
      <c r="F46" s="129">
        <v>3.1876674648601402E-2</v>
      </c>
      <c r="G46" s="129">
        <v>4.7815011972902097E-2</v>
      </c>
      <c r="H46" t="s">
        <v>284</v>
      </c>
      <c r="K46">
        <v>2017</v>
      </c>
      <c r="L46" s="77">
        <v>1.0208264469786408</v>
      </c>
      <c r="M46" s="77">
        <v>1.0208264469786408</v>
      </c>
      <c r="N46" s="77">
        <v>1.1944063075666016</v>
      </c>
      <c r="O46" s="77">
        <v>1.0105001921501864</v>
      </c>
      <c r="P46" s="77">
        <v>1.0208264469786408</v>
      </c>
      <c r="Q46" s="77">
        <v>1.0208264469786408</v>
      </c>
      <c r="R46" s="77">
        <v>1.0208264469786408</v>
      </c>
      <c r="S46" s="77"/>
      <c r="T46" s="77">
        <v>1.0029079376881753</v>
      </c>
      <c r="U46" s="77">
        <v>1.0029079376881753</v>
      </c>
      <c r="V46" s="77">
        <v>1.0029079376881753</v>
      </c>
      <c r="W46" s="77">
        <v>1.0208264469786408</v>
      </c>
    </row>
    <row r="47" spans="2:23" x14ac:dyDescent="0.3">
      <c r="B47" t="s">
        <v>143</v>
      </c>
      <c r="C47" s="186" t="s">
        <v>142</v>
      </c>
      <c r="D47" s="130" t="s">
        <v>86</v>
      </c>
      <c r="E47" s="130">
        <v>2010</v>
      </c>
      <c r="F47" s="129">
        <v>0</v>
      </c>
      <c r="G47" s="129">
        <v>0</v>
      </c>
      <c r="H47" t="s">
        <v>283</v>
      </c>
      <c r="K47">
        <v>2018</v>
      </c>
      <c r="L47" s="77">
        <v>1.0468928279777046</v>
      </c>
      <c r="M47" s="77">
        <v>1.0468928279777046</v>
      </c>
      <c r="N47" s="77">
        <v>1.1822581662059444</v>
      </c>
      <c r="O47" s="77">
        <v>1.005016968781504</v>
      </c>
      <c r="P47" s="77">
        <v>1.0468928279777046</v>
      </c>
      <c r="Q47" s="77">
        <v>1.0468928279777046</v>
      </c>
      <c r="R47" s="77">
        <v>1.0468928279777046</v>
      </c>
      <c r="S47" s="77"/>
      <c r="T47" s="77">
        <v>1.0058105561847612</v>
      </c>
      <c r="U47" s="77">
        <v>1.0058105561847612</v>
      </c>
      <c r="V47" s="77">
        <v>1.0058105561847612</v>
      </c>
      <c r="W47" s="77">
        <v>1.0468928279777046</v>
      </c>
    </row>
    <row r="48" spans="2:23" x14ac:dyDescent="0.3">
      <c r="B48" t="s">
        <v>143</v>
      </c>
      <c r="C48" s="186" t="s">
        <v>142</v>
      </c>
      <c r="D48" s="130" t="s">
        <v>86</v>
      </c>
      <c r="E48" s="130">
        <v>2010</v>
      </c>
      <c r="F48" s="129">
        <v>0.46570814664170701</v>
      </c>
      <c r="G48" s="129">
        <v>0.69856221996255996</v>
      </c>
      <c r="H48" t="s">
        <v>282</v>
      </c>
      <c r="K48">
        <v>2019</v>
      </c>
      <c r="L48" s="77">
        <v>1.0729592089767686</v>
      </c>
      <c r="M48" s="77">
        <v>1.0729592089767686</v>
      </c>
      <c r="N48" s="77">
        <v>1.1701100248452874</v>
      </c>
      <c r="O48" s="77">
        <v>0.99953374541282192</v>
      </c>
      <c r="P48" s="77">
        <v>1.0729592089767686</v>
      </c>
      <c r="Q48" s="77">
        <v>1.0729592089767686</v>
      </c>
      <c r="R48" s="77">
        <v>1.0729592089767686</v>
      </c>
      <c r="S48" s="77"/>
      <c r="T48" s="77">
        <v>1.0087131746813474</v>
      </c>
      <c r="U48" s="77">
        <v>1.0087131746813474</v>
      </c>
      <c r="V48" s="77">
        <v>1.0087131746813474</v>
      </c>
      <c r="W48" s="77">
        <v>1.0729592089767686</v>
      </c>
    </row>
    <row r="49" spans="2:23" x14ac:dyDescent="0.3">
      <c r="B49" t="s">
        <v>143</v>
      </c>
      <c r="C49" s="186" t="s">
        <v>142</v>
      </c>
      <c r="D49" s="130" t="s">
        <v>86</v>
      </c>
      <c r="E49" s="130">
        <v>2010</v>
      </c>
      <c r="F49" s="129">
        <v>0.18311814878590399</v>
      </c>
      <c r="G49" s="129">
        <v>0.27467722317885601</v>
      </c>
      <c r="H49" t="s">
        <v>281</v>
      </c>
      <c r="K49">
        <v>2020</v>
      </c>
      <c r="L49" s="77">
        <v>1.0990255899758323</v>
      </c>
      <c r="M49" s="77">
        <v>1.0990255899758323</v>
      </c>
      <c r="N49" s="77">
        <v>1.1579618834846301</v>
      </c>
      <c r="O49" s="77">
        <v>0.99405052204413957</v>
      </c>
      <c r="P49" s="77">
        <v>1.0990255899758323</v>
      </c>
      <c r="Q49" s="77">
        <v>1.0990255899758323</v>
      </c>
      <c r="R49" s="77">
        <v>1.0990255899758323</v>
      </c>
      <c r="S49" s="77"/>
      <c r="T49" s="77">
        <v>1.0116157931779333</v>
      </c>
      <c r="U49" s="77">
        <v>1.0116157931779333</v>
      </c>
      <c r="V49" s="77">
        <v>1.0116157931779333</v>
      </c>
      <c r="W49" s="77">
        <v>1.0990255899758323</v>
      </c>
    </row>
    <row r="50" spans="2:23" x14ac:dyDescent="0.3">
      <c r="B50" t="s">
        <v>143</v>
      </c>
      <c r="C50" s="186" t="s">
        <v>142</v>
      </c>
      <c r="D50" s="130" t="s">
        <v>86</v>
      </c>
      <c r="E50" s="130">
        <v>2010</v>
      </c>
      <c r="F50" s="129">
        <v>0.19266124095135301</v>
      </c>
      <c r="G50" s="129">
        <v>0.28899186142702998</v>
      </c>
      <c r="H50" t="s">
        <v>280</v>
      </c>
      <c r="K50">
        <v>2021</v>
      </c>
      <c r="L50" s="77">
        <v>1.1106632097952529</v>
      </c>
      <c r="M50" s="77">
        <v>1.1106632097952529</v>
      </c>
      <c r="N50" s="77">
        <v>1.1468430893963402</v>
      </c>
      <c r="O50" s="77">
        <v>0.98928701637077865</v>
      </c>
      <c r="P50" s="77">
        <v>1.1106632097952529</v>
      </c>
      <c r="Q50" s="77">
        <v>1.1106632097952529</v>
      </c>
      <c r="R50" s="77">
        <v>1.1106632097952529</v>
      </c>
      <c r="S50" s="77"/>
      <c r="T50" s="77">
        <v>1.0160073904835059</v>
      </c>
      <c r="U50" s="77">
        <v>1.0160073904835059</v>
      </c>
      <c r="V50" s="77">
        <v>1.0160073904835059</v>
      </c>
      <c r="W50" s="77">
        <v>1.1106632097952529</v>
      </c>
    </row>
    <row r="51" spans="2:23" x14ac:dyDescent="0.3">
      <c r="B51" t="s">
        <v>143</v>
      </c>
      <c r="C51" s="186" t="s">
        <v>142</v>
      </c>
      <c r="D51" s="130" t="s">
        <v>86</v>
      </c>
      <c r="E51" s="130">
        <v>2010</v>
      </c>
      <c r="F51" s="129">
        <v>0</v>
      </c>
      <c r="G51" s="129">
        <v>0</v>
      </c>
      <c r="H51" t="s">
        <v>279</v>
      </c>
      <c r="K51">
        <v>2022</v>
      </c>
      <c r="L51" s="77">
        <v>1.1223008296146735</v>
      </c>
      <c r="M51" s="77">
        <v>1.1223008296146735</v>
      </c>
      <c r="N51" s="77">
        <v>1.13572429530805</v>
      </c>
      <c r="O51" s="77">
        <v>0.98452351069741761</v>
      </c>
      <c r="P51" s="77">
        <v>1.1223008296146735</v>
      </c>
      <c r="Q51" s="77">
        <v>1.1223008296146735</v>
      </c>
      <c r="R51" s="77">
        <v>1.1223008296146735</v>
      </c>
      <c r="S51" s="77"/>
      <c r="T51" s="77">
        <v>1.0203989877890782</v>
      </c>
      <c r="U51" s="77">
        <v>1.0203989877890782</v>
      </c>
      <c r="V51" s="77">
        <v>1.0203989877890782</v>
      </c>
      <c r="W51" s="77">
        <v>1.1223008296146735</v>
      </c>
    </row>
    <row r="52" spans="2:23" x14ac:dyDescent="0.3">
      <c r="B52" t="s">
        <v>143</v>
      </c>
      <c r="C52" s="186" t="s">
        <v>142</v>
      </c>
      <c r="D52" s="130" t="s">
        <v>86</v>
      </c>
      <c r="E52" s="130">
        <v>2010</v>
      </c>
      <c r="F52" s="129">
        <v>0</v>
      </c>
      <c r="G52" s="129">
        <v>0</v>
      </c>
      <c r="H52" t="s">
        <v>278</v>
      </c>
      <c r="K52">
        <v>2023</v>
      </c>
      <c r="L52" s="77">
        <v>1.1339384494340941</v>
      </c>
      <c r="M52" s="77">
        <v>1.1339384494340941</v>
      </c>
      <c r="N52" s="77">
        <v>1.1246055012197598</v>
      </c>
      <c r="O52" s="77">
        <v>0.97976000502405669</v>
      </c>
      <c r="P52" s="77">
        <v>1.1339384494340941</v>
      </c>
      <c r="Q52" s="77">
        <v>1.1339384494340941</v>
      </c>
      <c r="R52" s="77">
        <v>1.1339384494340941</v>
      </c>
      <c r="S52" s="77"/>
      <c r="T52" s="77">
        <v>1.0247905850946508</v>
      </c>
      <c r="U52" s="77">
        <v>1.0247905850946508</v>
      </c>
      <c r="V52" s="77">
        <v>1.0247905850946508</v>
      </c>
      <c r="W52" s="77">
        <v>1.1339384494340941</v>
      </c>
    </row>
    <row r="53" spans="2:23" x14ac:dyDescent="0.3">
      <c r="B53" s="55" t="s">
        <v>143</v>
      </c>
      <c r="C53" s="186" t="s">
        <v>142</v>
      </c>
      <c r="D53" s="134" t="s">
        <v>86</v>
      </c>
      <c r="E53" s="130">
        <v>2010</v>
      </c>
      <c r="F53" s="129">
        <v>0.31513700490712898</v>
      </c>
      <c r="G53" s="129">
        <v>0.472705507360694</v>
      </c>
      <c r="H53" t="s">
        <v>276</v>
      </c>
      <c r="K53">
        <v>2024</v>
      </c>
      <c r="L53" s="77">
        <v>1.1455760692535146</v>
      </c>
      <c r="M53" s="77">
        <v>1.1455760692535146</v>
      </c>
      <c r="N53" s="77">
        <v>1.1134867071314698</v>
      </c>
      <c r="O53" s="77">
        <v>0.97499649935069566</v>
      </c>
      <c r="P53" s="77">
        <v>1.1455760692535146</v>
      </c>
      <c r="Q53" s="77">
        <v>1.1455760692535146</v>
      </c>
      <c r="R53" s="77">
        <v>1.1455760692535146</v>
      </c>
      <c r="S53" s="77"/>
      <c r="T53" s="77">
        <v>1.0291821824002232</v>
      </c>
      <c r="U53" s="77">
        <v>1.0291821824002232</v>
      </c>
      <c r="V53" s="77">
        <v>1.0291821824002232</v>
      </c>
      <c r="W53" s="77">
        <v>1.1455760692535146</v>
      </c>
    </row>
    <row r="54" spans="2:23" x14ac:dyDescent="0.3">
      <c r="B54" t="s">
        <v>143</v>
      </c>
      <c r="C54" s="186" t="s">
        <v>142</v>
      </c>
      <c r="D54" s="130" t="s">
        <v>86</v>
      </c>
      <c r="E54" s="130">
        <v>2010</v>
      </c>
      <c r="F54" s="129">
        <v>0</v>
      </c>
      <c r="G54" s="129">
        <v>0</v>
      </c>
      <c r="H54" t="s">
        <v>275</v>
      </c>
      <c r="K54">
        <v>2025</v>
      </c>
      <c r="L54" s="77">
        <v>1.1572136890729352</v>
      </c>
      <c r="M54" s="77">
        <v>1.1572136890729352</v>
      </c>
      <c r="N54" s="77">
        <v>1.1023679130431796</v>
      </c>
      <c r="O54" s="77">
        <v>0.97023299367733495</v>
      </c>
      <c r="P54" s="77">
        <v>1.1572136890729352</v>
      </c>
      <c r="Q54" s="77">
        <v>1.1572136890729352</v>
      </c>
      <c r="R54" s="77">
        <v>1.1572136890729352</v>
      </c>
      <c r="S54" s="77"/>
      <c r="T54" s="77">
        <v>1.0335737797057956</v>
      </c>
      <c r="U54" s="77">
        <v>1.0335737797057956</v>
      </c>
      <c r="V54" s="77">
        <v>1.0335737797057956</v>
      </c>
      <c r="W54" s="77">
        <v>1.1572136890729352</v>
      </c>
    </row>
    <row r="55" spans="2:23" x14ac:dyDescent="0.3">
      <c r="B55" t="s">
        <v>143</v>
      </c>
      <c r="C55" s="186" t="s">
        <v>142</v>
      </c>
      <c r="D55" s="130" t="s">
        <v>86</v>
      </c>
      <c r="E55" s="130">
        <v>2010</v>
      </c>
      <c r="F55" s="129">
        <v>4.2376896186426203</v>
      </c>
      <c r="G55" s="129">
        <v>6.35653442796393</v>
      </c>
      <c r="H55" t="s">
        <v>274</v>
      </c>
      <c r="K55">
        <v>2026</v>
      </c>
      <c r="L55" s="77">
        <v>1.1660446052965707</v>
      </c>
      <c r="M55" s="77">
        <v>1.1660446052965707</v>
      </c>
      <c r="N55" s="77">
        <v>1.1157263161666005</v>
      </c>
      <c r="O55" s="77">
        <v>0.96684054379646345</v>
      </c>
      <c r="P55" s="77">
        <v>1.1660446052965707</v>
      </c>
      <c r="Q55" s="77">
        <v>1.1660446052965707</v>
      </c>
      <c r="R55" s="77">
        <v>1.1660446052965707</v>
      </c>
      <c r="S55" s="77"/>
      <c r="T55" s="77">
        <v>1.0378706467554211</v>
      </c>
      <c r="U55" s="77">
        <v>1.0378706467554211</v>
      </c>
      <c r="V55" s="77">
        <v>1.0378706467554211</v>
      </c>
      <c r="W55" s="77">
        <v>1.1660446052965707</v>
      </c>
    </row>
    <row r="56" spans="2:23" x14ac:dyDescent="0.3">
      <c r="B56" t="s">
        <v>143</v>
      </c>
      <c r="C56" s="186" t="s">
        <v>142</v>
      </c>
      <c r="D56" s="130" t="s">
        <v>86</v>
      </c>
      <c r="E56" s="130">
        <v>2010</v>
      </c>
      <c r="F56" s="129">
        <v>2.4422594595359</v>
      </c>
      <c r="G56" s="129">
        <v>3.6633891893038499</v>
      </c>
      <c r="H56" t="s">
        <v>273</v>
      </c>
      <c r="K56">
        <v>2027</v>
      </c>
      <c r="L56" s="77">
        <v>1.1748755215202062</v>
      </c>
      <c r="M56" s="77">
        <v>1.1748755215202062</v>
      </c>
      <c r="N56" s="77">
        <v>1.1290847192900213</v>
      </c>
      <c r="O56" s="77">
        <v>0.96344809391559183</v>
      </c>
      <c r="P56" s="77">
        <v>1.1748755215202062</v>
      </c>
      <c r="Q56" s="77">
        <v>1.1748755215202062</v>
      </c>
      <c r="R56" s="77">
        <v>1.1748755215202062</v>
      </c>
      <c r="S56" s="77"/>
      <c r="T56" s="77">
        <v>1.0421675138050466</v>
      </c>
      <c r="U56" s="77">
        <v>1.0421675138050466</v>
      </c>
      <c r="V56" s="77">
        <v>1.0421675138050466</v>
      </c>
      <c r="W56" s="77">
        <v>1.1748755215202062</v>
      </c>
    </row>
    <row r="57" spans="2:23" x14ac:dyDescent="0.3">
      <c r="B57" t="s">
        <v>143</v>
      </c>
      <c r="C57" s="186" t="s">
        <v>142</v>
      </c>
      <c r="D57" s="130" t="s">
        <v>86</v>
      </c>
      <c r="E57" s="130">
        <v>2010</v>
      </c>
      <c r="F57" s="129">
        <v>1.913157967621</v>
      </c>
      <c r="G57" s="129">
        <v>2.8697369514314999</v>
      </c>
      <c r="H57" t="s">
        <v>272</v>
      </c>
      <c r="K57">
        <v>2028</v>
      </c>
      <c r="L57" s="77">
        <v>1.1837064377438418</v>
      </c>
      <c r="M57" s="77">
        <v>1.1837064377438418</v>
      </c>
      <c r="N57" s="77">
        <v>1.1424431224134421</v>
      </c>
      <c r="O57" s="77">
        <v>0.96005564403472021</v>
      </c>
      <c r="P57" s="77">
        <v>1.1837064377438418</v>
      </c>
      <c r="Q57" s="77">
        <v>1.1837064377438418</v>
      </c>
      <c r="R57" s="77">
        <v>1.1837064377438418</v>
      </c>
      <c r="S57" s="77"/>
      <c r="T57" s="77">
        <v>1.0464643808546721</v>
      </c>
      <c r="U57" s="77">
        <v>1.0464643808546721</v>
      </c>
      <c r="V57" s="77">
        <v>1.0464643808546721</v>
      </c>
      <c r="W57" s="77">
        <v>1.1837064377438418</v>
      </c>
    </row>
    <row r="58" spans="2:23" x14ac:dyDescent="0.3">
      <c r="B58" t="s">
        <v>143</v>
      </c>
      <c r="C58" s="186" t="s">
        <v>142</v>
      </c>
      <c r="D58" s="130" t="s">
        <v>86</v>
      </c>
      <c r="E58" s="130">
        <v>2010</v>
      </c>
      <c r="F58" s="129">
        <v>0</v>
      </c>
      <c r="G58" s="129">
        <v>0</v>
      </c>
      <c r="H58" t="s">
        <v>271</v>
      </c>
      <c r="K58">
        <v>2029</v>
      </c>
      <c r="L58" s="77">
        <v>1.1925373539674773</v>
      </c>
      <c r="M58" s="77">
        <v>1.1925373539674773</v>
      </c>
      <c r="N58" s="77">
        <v>1.155801525536863</v>
      </c>
      <c r="O58" s="77">
        <v>0.9566631941538486</v>
      </c>
      <c r="P58" s="77">
        <v>1.1925373539674773</v>
      </c>
      <c r="Q58" s="77">
        <v>1.1925373539674773</v>
      </c>
      <c r="R58" s="77">
        <v>1.1925373539674773</v>
      </c>
      <c r="S58" s="77"/>
      <c r="T58" s="77">
        <v>1.0507612479042976</v>
      </c>
      <c r="U58" s="77">
        <v>1.0507612479042976</v>
      </c>
      <c r="V58" s="77">
        <v>1.0507612479042976</v>
      </c>
      <c r="W58" s="77">
        <v>1.1925373539674773</v>
      </c>
    </row>
    <row r="59" spans="2:23" x14ac:dyDescent="0.3">
      <c r="B59" t="s">
        <v>143</v>
      </c>
      <c r="C59" s="186" t="s">
        <v>142</v>
      </c>
      <c r="D59" s="130" t="s">
        <v>86</v>
      </c>
      <c r="E59" s="130">
        <v>2010</v>
      </c>
      <c r="F59" s="129">
        <v>5.6169408276167303E-3</v>
      </c>
      <c r="G59" s="129">
        <v>8.4254112414250907E-3</v>
      </c>
      <c r="H59" t="s">
        <v>270</v>
      </c>
      <c r="K59">
        <v>2030</v>
      </c>
      <c r="L59" s="77">
        <v>1.2013682701911126</v>
      </c>
      <c r="M59" s="77">
        <v>1.2013682701911126</v>
      </c>
      <c r="N59" s="77">
        <v>1.1691599286602836</v>
      </c>
      <c r="O59" s="77">
        <v>0.95327074427297731</v>
      </c>
      <c r="P59" s="77">
        <v>1.2013682701911126</v>
      </c>
      <c r="Q59" s="77">
        <v>1.2013682701911126</v>
      </c>
      <c r="R59" s="77">
        <v>1.2013682701911126</v>
      </c>
      <c r="S59" s="77"/>
      <c r="T59" s="77">
        <v>1.0550581149539229</v>
      </c>
      <c r="U59" s="77">
        <v>1.0550581149539229</v>
      </c>
      <c r="V59" s="77">
        <v>1.0550581149539229</v>
      </c>
      <c r="W59" s="77">
        <v>1.2013682701911126</v>
      </c>
    </row>
    <row r="60" spans="2:23" x14ac:dyDescent="0.3">
      <c r="B60" s="55" t="s">
        <v>143</v>
      </c>
      <c r="C60" s="186" t="s">
        <v>142</v>
      </c>
      <c r="D60" s="134" t="s">
        <v>86</v>
      </c>
      <c r="E60" s="130">
        <v>2010</v>
      </c>
      <c r="F60" s="129">
        <v>0.54938113378366604</v>
      </c>
      <c r="G60" s="129">
        <v>0.82407170067549895</v>
      </c>
      <c r="H60" t="s">
        <v>268</v>
      </c>
      <c r="K60">
        <v>2031</v>
      </c>
      <c r="L60" s="77">
        <v>1.2072162243795159</v>
      </c>
      <c r="M60" s="77">
        <v>1.2072162243795159</v>
      </c>
      <c r="N60" s="77">
        <v>1.1746013472435297</v>
      </c>
      <c r="O60" s="77">
        <v>0.95034607516477676</v>
      </c>
      <c r="P60" s="77">
        <v>1.2072162243795159</v>
      </c>
      <c r="Q60" s="77">
        <v>1.2072162243795159</v>
      </c>
      <c r="R60" s="77">
        <v>1.2072162243795159</v>
      </c>
      <c r="S60" s="77"/>
      <c r="T60" s="77">
        <v>1.0581932215066847</v>
      </c>
      <c r="U60" s="77">
        <v>1.0581932215066847</v>
      </c>
      <c r="V60" s="77">
        <v>1.0581932215066847</v>
      </c>
      <c r="W60" s="77">
        <v>1.2072162243795159</v>
      </c>
    </row>
    <row r="61" spans="2:23" x14ac:dyDescent="0.3">
      <c r="B61" t="s">
        <v>143</v>
      </c>
      <c r="C61" s="186" t="s">
        <v>142</v>
      </c>
      <c r="D61" s="130" t="s">
        <v>86</v>
      </c>
      <c r="E61" s="130">
        <v>2010</v>
      </c>
      <c r="F61" s="129">
        <v>0</v>
      </c>
      <c r="G61" s="129">
        <v>0</v>
      </c>
      <c r="H61" t="s">
        <v>267</v>
      </c>
      <c r="K61">
        <v>2032</v>
      </c>
      <c r="L61" s="77">
        <v>1.2130641785679195</v>
      </c>
      <c r="M61" s="77">
        <v>1.2130641785679195</v>
      </c>
      <c r="N61" s="77">
        <v>1.1800427658267758</v>
      </c>
      <c r="O61" s="77">
        <v>0.94742140605657621</v>
      </c>
      <c r="P61" s="77">
        <v>1.2130641785679195</v>
      </c>
      <c r="Q61" s="77">
        <v>1.2130641785679195</v>
      </c>
      <c r="R61" s="77">
        <v>1.2130641785679195</v>
      </c>
      <c r="S61" s="77"/>
      <c r="T61" s="77">
        <v>1.0613283280594465</v>
      </c>
      <c r="U61" s="77">
        <v>1.0613283280594465</v>
      </c>
      <c r="V61" s="77">
        <v>1.0613283280594465</v>
      </c>
      <c r="W61" s="77">
        <v>1.2130641785679195</v>
      </c>
    </row>
    <row r="62" spans="2:23" x14ac:dyDescent="0.3">
      <c r="B62" t="s">
        <v>143</v>
      </c>
      <c r="C62" s="186" t="s">
        <v>142</v>
      </c>
      <c r="D62" s="130" t="s">
        <v>86</v>
      </c>
      <c r="E62" s="130">
        <v>2010</v>
      </c>
      <c r="F62" s="129">
        <v>5.9116416225594897</v>
      </c>
      <c r="G62" s="129">
        <v>8.8674624338392398</v>
      </c>
      <c r="H62" t="s">
        <v>266</v>
      </c>
      <c r="K62">
        <v>2033</v>
      </c>
      <c r="L62" s="77">
        <v>1.2189121327563228</v>
      </c>
      <c r="M62" s="77">
        <v>1.2189121327563228</v>
      </c>
      <c r="N62" s="77">
        <v>1.1854841844100219</v>
      </c>
      <c r="O62" s="77">
        <v>0.94449673694837566</v>
      </c>
      <c r="P62" s="77">
        <v>1.2189121327563228</v>
      </c>
      <c r="Q62" s="77">
        <v>1.2189121327563228</v>
      </c>
      <c r="R62" s="77">
        <v>1.2189121327563228</v>
      </c>
      <c r="S62" s="77"/>
      <c r="T62" s="77">
        <v>1.0644634346122082</v>
      </c>
      <c r="U62" s="77">
        <v>1.0644634346122082</v>
      </c>
      <c r="V62" s="77">
        <v>1.0644634346122082</v>
      </c>
      <c r="W62" s="77">
        <v>1.2189121327563228</v>
      </c>
    </row>
    <row r="63" spans="2:23" x14ac:dyDescent="0.3">
      <c r="B63" t="s">
        <v>143</v>
      </c>
      <c r="C63" s="186" t="s">
        <v>142</v>
      </c>
      <c r="D63" s="130" t="s">
        <v>86</v>
      </c>
      <c r="E63" s="130">
        <v>2010</v>
      </c>
      <c r="F63" s="129">
        <v>2.1796251189928602</v>
      </c>
      <c r="G63" s="129">
        <v>3.26943767848929</v>
      </c>
      <c r="H63" t="s">
        <v>265</v>
      </c>
      <c r="K63">
        <v>2034</v>
      </c>
      <c r="L63" s="77">
        <v>1.2247600869447262</v>
      </c>
      <c r="M63" s="77">
        <v>1.2247600869447262</v>
      </c>
      <c r="N63" s="77">
        <v>1.190925602993268</v>
      </c>
      <c r="O63" s="77">
        <v>0.94157206784017522</v>
      </c>
      <c r="P63" s="77">
        <v>1.2247600869447262</v>
      </c>
      <c r="Q63" s="77">
        <v>1.2247600869447262</v>
      </c>
      <c r="R63" s="77">
        <v>1.2247600869447262</v>
      </c>
      <c r="S63" s="77"/>
      <c r="T63" s="77">
        <v>1.06759854116497</v>
      </c>
      <c r="U63" s="77">
        <v>1.06759854116497</v>
      </c>
      <c r="V63" s="77">
        <v>1.06759854116497</v>
      </c>
      <c r="W63" s="77">
        <v>1.2247600869447262</v>
      </c>
    </row>
    <row r="64" spans="2:23" x14ac:dyDescent="0.3">
      <c r="B64" t="s">
        <v>143</v>
      </c>
      <c r="C64" s="186" t="s">
        <v>142</v>
      </c>
      <c r="D64" s="130" t="s">
        <v>86</v>
      </c>
      <c r="E64" s="130">
        <v>2010</v>
      </c>
      <c r="F64" s="129">
        <v>1.62626447553772</v>
      </c>
      <c r="G64" s="129">
        <v>2.4393967133065799</v>
      </c>
      <c r="H64" t="s">
        <v>264</v>
      </c>
      <c r="K64">
        <v>2035</v>
      </c>
      <c r="L64" s="77">
        <v>1.2306080411331295</v>
      </c>
      <c r="M64" s="77">
        <v>1.2306080411331295</v>
      </c>
      <c r="N64" s="77">
        <v>1.1963670215765139</v>
      </c>
      <c r="O64" s="77">
        <v>0.93864739873197489</v>
      </c>
      <c r="P64" s="77">
        <v>1.2306080411331295</v>
      </c>
      <c r="Q64" s="77">
        <v>1.2306080411331295</v>
      </c>
      <c r="R64" s="77">
        <v>1.2306080411331295</v>
      </c>
      <c r="S64" s="77"/>
      <c r="T64" s="77">
        <v>1.0707336477177321</v>
      </c>
      <c r="U64" s="77">
        <v>1.0707336477177321</v>
      </c>
      <c r="V64" s="77">
        <v>1.0707336477177321</v>
      </c>
      <c r="W64" s="77">
        <v>1.2306080411331295</v>
      </c>
    </row>
    <row r="65" spans="2:23" x14ac:dyDescent="0.3">
      <c r="B65" t="s">
        <v>143</v>
      </c>
      <c r="C65" s="186" t="s">
        <v>142</v>
      </c>
      <c r="D65" s="130" t="s">
        <v>86</v>
      </c>
      <c r="E65" s="130">
        <v>2010</v>
      </c>
      <c r="F65" s="129">
        <v>0</v>
      </c>
      <c r="G65" s="129">
        <v>0</v>
      </c>
      <c r="H65" t="s">
        <v>263</v>
      </c>
      <c r="K65">
        <v>2036</v>
      </c>
      <c r="L65" s="77">
        <v>1.2390282011373634</v>
      </c>
      <c r="M65" s="77">
        <v>1.2390282011373634</v>
      </c>
      <c r="N65" s="77">
        <v>1.1984983962769555</v>
      </c>
      <c r="O65" s="77">
        <v>0.94060659264698421</v>
      </c>
      <c r="P65" s="77">
        <v>1.2390282011373634</v>
      </c>
      <c r="Q65" s="77">
        <v>1.2390282011373634</v>
      </c>
      <c r="R65" s="77">
        <v>1.2390282011373634</v>
      </c>
      <c r="S65" s="77"/>
      <c r="T65" s="77">
        <v>1.0736031536870458</v>
      </c>
      <c r="U65" s="77">
        <v>1.0736031536870458</v>
      </c>
      <c r="V65" s="77">
        <v>1.0736031536870458</v>
      </c>
      <c r="W65" s="77">
        <v>1.2390282011373634</v>
      </c>
    </row>
    <row r="66" spans="2:23" x14ac:dyDescent="0.3">
      <c r="B66" t="s">
        <v>143</v>
      </c>
      <c r="C66" s="186" t="s">
        <v>142</v>
      </c>
      <c r="D66" s="130" t="s">
        <v>86</v>
      </c>
      <c r="E66" s="130">
        <v>2010</v>
      </c>
      <c r="F66" s="129">
        <v>6.8760304414718096E-3</v>
      </c>
      <c r="G66" s="129">
        <v>1.0314045662207699E-2</v>
      </c>
      <c r="H66" t="s">
        <v>262</v>
      </c>
      <c r="K66">
        <v>2037</v>
      </c>
      <c r="L66" s="77">
        <v>1.2474483611415972</v>
      </c>
      <c r="M66" s="77">
        <v>1.2474483611415972</v>
      </c>
      <c r="N66" s="77">
        <v>1.200629770977397</v>
      </c>
      <c r="O66" s="77">
        <v>0.94256578656199341</v>
      </c>
      <c r="P66" s="77">
        <v>1.2474483611415972</v>
      </c>
      <c r="Q66" s="77">
        <v>1.2474483611415972</v>
      </c>
      <c r="R66" s="77">
        <v>1.2474483611415972</v>
      </c>
      <c r="S66" s="77"/>
      <c r="T66" s="77">
        <v>1.0764726596563599</v>
      </c>
      <c r="U66" s="77">
        <v>1.0764726596563599</v>
      </c>
      <c r="V66" s="77">
        <v>1.0764726596563599</v>
      </c>
      <c r="W66" s="77">
        <v>1.2474483611415972</v>
      </c>
    </row>
    <row r="67" spans="2:23" x14ac:dyDescent="0.3">
      <c r="B67" t="s">
        <v>143</v>
      </c>
      <c r="C67" s="186" t="s">
        <v>142</v>
      </c>
      <c r="D67" s="130" t="s">
        <v>86</v>
      </c>
      <c r="E67" s="130">
        <v>2010</v>
      </c>
      <c r="F67" s="129">
        <v>0.60922697044162499</v>
      </c>
      <c r="G67" s="129">
        <v>0.91384045566243699</v>
      </c>
      <c r="H67" t="s">
        <v>260</v>
      </c>
      <c r="K67">
        <v>2038</v>
      </c>
      <c r="L67" s="77">
        <v>1.2558685211458311</v>
      </c>
      <c r="M67" s="77">
        <v>1.2558685211458311</v>
      </c>
      <c r="N67" s="77">
        <v>1.2027611456778387</v>
      </c>
      <c r="O67" s="77">
        <v>0.94452498047700262</v>
      </c>
      <c r="P67" s="77">
        <v>1.2558685211458311</v>
      </c>
      <c r="Q67" s="77">
        <v>1.2558685211458311</v>
      </c>
      <c r="R67" s="77">
        <v>1.2558685211458311</v>
      </c>
      <c r="S67" s="77"/>
      <c r="T67" s="77">
        <v>1.0793421656256736</v>
      </c>
      <c r="U67" s="77">
        <v>1.0793421656256736</v>
      </c>
      <c r="V67" s="77">
        <v>1.0793421656256736</v>
      </c>
      <c r="W67" s="77">
        <v>1.2558685211458311</v>
      </c>
    </row>
    <row r="68" spans="2:23" x14ac:dyDescent="0.3">
      <c r="B68" t="s">
        <v>143</v>
      </c>
      <c r="C68" s="186" t="s">
        <v>142</v>
      </c>
      <c r="D68" s="130" t="s">
        <v>86</v>
      </c>
      <c r="E68" s="130">
        <v>2010</v>
      </c>
      <c r="F68" s="129">
        <v>0</v>
      </c>
      <c r="G68" s="129">
        <v>0</v>
      </c>
      <c r="H68" t="s">
        <v>259</v>
      </c>
      <c r="K68">
        <v>2039</v>
      </c>
      <c r="L68" s="77">
        <v>1.2642886811500649</v>
      </c>
      <c r="M68" s="77">
        <v>1.2642886811500649</v>
      </c>
      <c r="N68" s="77">
        <v>1.2048925203782803</v>
      </c>
      <c r="O68" s="77">
        <v>0.94648417439201182</v>
      </c>
      <c r="P68" s="77">
        <v>1.2642886811500649</v>
      </c>
      <c r="Q68" s="77">
        <v>1.2642886811500649</v>
      </c>
      <c r="R68" s="77">
        <v>1.2642886811500649</v>
      </c>
      <c r="S68" s="77"/>
      <c r="T68" s="77">
        <v>1.0822116715949877</v>
      </c>
      <c r="U68" s="77">
        <v>1.0822116715949877</v>
      </c>
      <c r="V68" s="77">
        <v>1.0822116715949877</v>
      </c>
      <c r="W68" s="77">
        <v>1.2642886811500649</v>
      </c>
    </row>
    <row r="69" spans="2:23" x14ac:dyDescent="0.3">
      <c r="B69" t="s">
        <v>143</v>
      </c>
      <c r="C69" s="186" t="s">
        <v>142</v>
      </c>
      <c r="D69" s="130" t="s">
        <v>86</v>
      </c>
      <c r="E69" s="130">
        <v>2010</v>
      </c>
      <c r="F69" s="129">
        <v>6.6749192182862904</v>
      </c>
      <c r="G69" s="129">
        <v>10.0123788274294</v>
      </c>
      <c r="H69" t="s">
        <v>258</v>
      </c>
      <c r="K69">
        <v>2040</v>
      </c>
      <c r="L69" s="77">
        <v>1.2727088411542986</v>
      </c>
      <c r="M69" s="77">
        <v>1.2727088411542986</v>
      </c>
      <c r="N69" s="77">
        <v>1.2070238950787215</v>
      </c>
      <c r="O69" s="77">
        <v>0.94844336830702081</v>
      </c>
      <c r="P69" s="77">
        <v>1.2727088411542986</v>
      </c>
      <c r="Q69" s="77">
        <v>1.2727088411542986</v>
      </c>
      <c r="R69" s="77">
        <v>1.2727088411542986</v>
      </c>
      <c r="S69" s="77"/>
      <c r="T69" s="77">
        <v>1.0850811775643012</v>
      </c>
      <c r="U69" s="77">
        <v>1.0850811775643012</v>
      </c>
      <c r="V69" s="77">
        <v>1.0850811775643012</v>
      </c>
      <c r="W69" s="77">
        <v>1.2727088411542986</v>
      </c>
    </row>
    <row r="70" spans="2:23" x14ac:dyDescent="0.3">
      <c r="B70" t="s">
        <v>143</v>
      </c>
      <c r="C70" s="186" t="s">
        <v>142</v>
      </c>
      <c r="D70" s="130" t="s">
        <v>86</v>
      </c>
      <c r="E70" s="130">
        <v>2010</v>
      </c>
      <c r="F70" s="129">
        <v>2.2517252089700999</v>
      </c>
      <c r="G70" s="129">
        <v>3.3775878134551598</v>
      </c>
      <c r="H70" t="s">
        <v>257</v>
      </c>
      <c r="K70">
        <v>2041</v>
      </c>
      <c r="L70" s="77">
        <v>1.279004900681374</v>
      </c>
      <c r="M70" s="77">
        <v>1.279004900681374</v>
      </c>
      <c r="N70" s="77">
        <v>1.2153077701984734</v>
      </c>
      <c r="O70" s="77">
        <v>0.95031473260592358</v>
      </c>
      <c r="P70" s="77">
        <v>1.279004900681374</v>
      </c>
      <c r="Q70" s="77">
        <v>1.279004900681374</v>
      </c>
      <c r="R70" s="77">
        <v>1.279004900681374</v>
      </c>
      <c r="S70" s="77"/>
      <c r="T70" s="77">
        <v>1.0876239175056635</v>
      </c>
      <c r="U70" s="77">
        <v>1.0876239175056635</v>
      </c>
      <c r="V70" s="77">
        <v>1.0876239175056635</v>
      </c>
      <c r="W70" s="77">
        <v>1.279004900681374</v>
      </c>
    </row>
    <row r="71" spans="2:23" x14ac:dyDescent="0.3">
      <c r="B71" t="s">
        <v>143</v>
      </c>
      <c r="C71" s="186" t="s">
        <v>142</v>
      </c>
      <c r="D71" s="130" t="s">
        <v>86</v>
      </c>
      <c r="E71" s="130">
        <v>2010</v>
      </c>
      <c r="F71" s="129">
        <v>1.4073276087209301</v>
      </c>
      <c r="G71" s="129">
        <v>2.1109914130814</v>
      </c>
      <c r="H71" t="s">
        <v>256</v>
      </c>
      <c r="K71">
        <v>2042</v>
      </c>
      <c r="L71" s="77">
        <v>1.2853009602084495</v>
      </c>
      <c r="M71" s="77">
        <v>1.2853009602084495</v>
      </c>
      <c r="N71" s="77">
        <v>1.2235916453182252</v>
      </c>
      <c r="O71" s="77">
        <v>0.95218609690482647</v>
      </c>
      <c r="P71" s="77">
        <v>1.2853009602084495</v>
      </c>
      <c r="Q71" s="77">
        <v>1.2853009602084495</v>
      </c>
      <c r="R71" s="77">
        <v>1.2853009602084495</v>
      </c>
      <c r="S71" s="77"/>
      <c r="T71" s="77">
        <v>1.0901666574470255</v>
      </c>
      <c r="U71" s="77">
        <v>1.0901666574470255</v>
      </c>
      <c r="V71" s="77">
        <v>1.0901666574470255</v>
      </c>
      <c r="W71" s="77">
        <v>1.2853009602084495</v>
      </c>
    </row>
    <row r="72" spans="2:23" x14ac:dyDescent="0.3">
      <c r="B72" t="s">
        <v>143</v>
      </c>
      <c r="C72" s="186" t="s">
        <v>142</v>
      </c>
      <c r="D72" s="130" t="s">
        <v>86</v>
      </c>
      <c r="E72" s="130">
        <v>2010</v>
      </c>
      <c r="F72" s="129">
        <v>0</v>
      </c>
      <c r="G72" s="129">
        <v>0</v>
      </c>
      <c r="H72" t="s">
        <v>255</v>
      </c>
      <c r="K72">
        <v>2043</v>
      </c>
      <c r="L72" s="77">
        <v>1.2915970197355251</v>
      </c>
      <c r="M72" s="77">
        <v>1.2915970197355251</v>
      </c>
      <c r="N72" s="77">
        <v>1.231875520437977</v>
      </c>
      <c r="O72" s="77">
        <v>0.95405746120372936</v>
      </c>
      <c r="P72" s="77">
        <v>1.2915970197355251</v>
      </c>
      <c r="Q72" s="77">
        <v>1.2915970197355251</v>
      </c>
      <c r="R72" s="77">
        <v>1.2915970197355251</v>
      </c>
      <c r="S72" s="77"/>
      <c r="T72" s="77">
        <v>1.0927093973883877</v>
      </c>
      <c r="U72" s="77">
        <v>1.0927093973883877</v>
      </c>
      <c r="V72" s="77">
        <v>1.0927093973883877</v>
      </c>
      <c r="W72" s="77">
        <v>1.2915970197355251</v>
      </c>
    </row>
    <row r="73" spans="2:23" x14ac:dyDescent="0.3">
      <c r="B73" t="s">
        <v>143</v>
      </c>
      <c r="C73" s="186" t="s">
        <v>142</v>
      </c>
      <c r="D73" s="130" t="s">
        <v>86</v>
      </c>
      <c r="E73" s="130">
        <v>2010</v>
      </c>
      <c r="F73" s="129">
        <v>4.36750258720671E-3</v>
      </c>
      <c r="G73" s="129">
        <v>6.5512538808100602E-3</v>
      </c>
      <c r="H73" t="s">
        <v>254</v>
      </c>
      <c r="K73">
        <v>2044</v>
      </c>
      <c r="L73" s="77">
        <v>1.2978930792626004</v>
      </c>
      <c r="M73" s="77">
        <v>1.2978930792626004</v>
      </c>
      <c r="N73" s="77">
        <v>1.2401593955577288</v>
      </c>
      <c r="O73" s="77">
        <v>0.95592882550263225</v>
      </c>
      <c r="P73" s="77">
        <v>1.2978930792626004</v>
      </c>
      <c r="Q73" s="77">
        <v>1.2978930792626004</v>
      </c>
      <c r="R73" s="77">
        <v>1.2978930792626004</v>
      </c>
      <c r="S73" s="77"/>
      <c r="T73" s="77">
        <v>1.0952521373297497</v>
      </c>
      <c r="U73" s="77">
        <v>1.0952521373297497</v>
      </c>
      <c r="V73" s="77">
        <v>1.0952521373297497</v>
      </c>
      <c r="W73" s="77">
        <v>1.2978930792626004</v>
      </c>
    </row>
    <row r="74" spans="2:23" x14ac:dyDescent="0.3">
      <c r="B74" t="s">
        <v>143</v>
      </c>
      <c r="C74" s="186" t="s">
        <v>142</v>
      </c>
      <c r="D74" s="130" t="s">
        <v>86</v>
      </c>
      <c r="E74" s="130">
        <v>2010</v>
      </c>
      <c r="F74" s="129">
        <v>2.7391243445561599</v>
      </c>
      <c r="G74" s="129">
        <v>4.1086865168342399</v>
      </c>
      <c r="H74" t="s">
        <v>253</v>
      </c>
      <c r="K74">
        <v>2045</v>
      </c>
      <c r="L74" s="77">
        <v>1.3041891387896754</v>
      </c>
      <c r="M74" s="77">
        <v>1.3041891387896754</v>
      </c>
      <c r="N74" s="77">
        <v>1.2484432706774806</v>
      </c>
      <c r="O74" s="77">
        <v>0.95780018980153481</v>
      </c>
      <c r="P74" s="77">
        <v>1.3041891387896754</v>
      </c>
      <c r="Q74" s="77">
        <v>1.3041891387896754</v>
      </c>
      <c r="R74" s="77">
        <v>1.3041891387896754</v>
      </c>
      <c r="S74" s="77"/>
      <c r="T74" s="77">
        <v>1.0977948772711117</v>
      </c>
      <c r="U74" s="77">
        <v>1.0977948772711117</v>
      </c>
      <c r="V74" s="77">
        <v>1.0977948772711117</v>
      </c>
      <c r="W74" s="77">
        <v>1.3041891387896754</v>
      </c>
    </row>
    <row r="75" spans="2:23" x14ac:dyDescent="0.3">
      <c r="B75" t="s">
        <v>143</v>
      </c>
      <c r="C75" s="186" t="s">
        <v>142</v>
      </c>
      <c r="D75" s="130" t="s">
        <v>86</v>
      </c>
      <c r="E75" s="130">
        <v>2010</v>
      </c>
      <c r="F75" s="129">
        <v>9.3248045681491004E-2</v>
      </c>
      <c r="G75" s="129">
        <v>0.13987206852223599</v>
      </c>
      <c r="H75" t="s">
        <v>252</v>
      </c>
      <c r="K75">
        <v>2046</v>
      </c>
      <c r="L75" s="77">
        <v>1.3101897052683433</v>
      </c>
      <c r="M75" s="77">
        <v>1.3101897052683433</v>
      </c>
      <c r="N75" s="77">
        <v>1.2695211261426411</v>
      </c>
      <c r="O75" s="77">
        <v>0.96010454177771432</v>
      </c>
      <c r="P75" s="77">
        <v>1.3101897052683433</v>
      </c>
      <c r="Q75" s="77">
        <v>1.3101897052683433</v>
      </c>
      <c r="R75" s="77">
        <v>1.3101897052683433</v>
      </c>
      <c r="S75" s="77"/>
      <c r="T75" s="77">
        <v>1.0978094027422449</v>
      </c>
      <c r="U75" s="77">
        <v>1.0978094027422449</v>
      </c>
      <c r="V75" s="77">
        <v>1.0978094027422449</v>
      </c>
      <c r="W75" s="77">
        <v>1.3101897052683433</v>
      </c>
    </row>
    <row r="76" spans="2:23" x14ac:dyDescent="0.3">
      <c r="B76" t="s">
        <v>143</v>
      </c>
      <c r="C76" s="186" t="s">
        <v>142</v>
      </c>
      <c r="D76" s="130" t="s">
        <v>86</v>
      </c>
      <c r="E76" s="130">
        <v>2010</v>
      </c>
      <c r="F76" s="129">
        <v>2.08537691512054E-2</v>
      </c>
      <c r="G76" s="129">
        <v>3.1280653726808098E-2</v>
      </c>
      <c r="H76" t="s">
        <v>251</v>
      </c>
      <c r="K76">
        <v>2047</v>
      </c>
      <c r="L76" s="77">
        <v>1.3161902717470111</v>
      </c>
      <c r="M76" s="77">
        <v>1.3161902717470111</v>
      </c>
      <c r="N76" s="77">
        <v>1.2905989816078016</v>
      </c>
      <c r="O76" s="77">
        <v>0.96240889375389382</v>
      </c>
      <c r="P76" s="77">
        <v>1.3161902717470111</v>
      </c>
      <c r="Q76" s="77">
        <v>1.3161902717470111</v>
      </c>
      <c r="R76" s="77">
        <v>1.3161902717470111</v>
      </c>
      <c r="S76" s="77"/>
      <c r="T76" s="77">
        <v>1.0978239282133782</v>
      </c>
      <c r="U76" s="77">
        <v>1.0978239282133782</v>
      </c>
      <c r="V76" s="77">
        <v>1.0978239282133782</v>
      </c>
      <c r="W76" s="77">
        <v>1.3161902717470111</v>
      </c>
    </row>
    <row r="77" spans="2:23" x14ac:dyDescent="0.3">
      <c r="B77" t="s">
        <v>143</v>
      </c>
      <c r="C77" s="186" t="s">
        <v>142</v>
      </c>
      <c r="D77" s="130" t="s">
        <v>86</v>
      </c>
      <c r="E77" s="130">
        <v>2010</v>
      </c>
      <c r="F77" s="129">
        <v>9.32932532632339E-2</v>
      </c>
      <c r="G77" s="129">
        <v>0.13993987989485099</v>
      </c>
      <c r="H77" t="s">
        <v>250</v>
      </c>
      <c r="K77">
        <v>2048</v>
      </c>
      <c r="L77" s="77">
        <v>1.3221908382256788</v>
      </c>
      <c r="M77" s="77">
        <v>1.3221908382256788</v>
      </c>
      <c r="N77" s="77">
        <v>1.3116768370729621</v>
      </c>
      <c r="O77" s="77">
        <v>0.96471324573007333</v>
      </c>
      <c r="P77" s="77">
        <v>1.3221908382256788</v>
      </c>
      <c r="Q77" s="77">
        <v>1.3221908382256788</v>
      </c>
      <c r="R77" s="77">
        <v>1.3221908382256788</v>
      </c>
      <c r="S77" s="77"/>
      <c r="T77" s="77">
        <v>1.0978384536845112</v>
      </c>
      <c r="U77" s="77">
        <v>1.0978384536845112</v>
      </c>
      <c r="V77" s="77">
        <v>1.0978384536845112</v>
      </c>
      <c r="W77" s="77">
        <v>1.3221908382256788</v>
      </c>
    </row>
    <row r="78" spans="2:23" x14ac:dyDescent="0.3">
      <c r="B78" t="s">
        <v>143</v>
      </c>
      <c r="C78" s="186" t="s">
        <v>142</v>
      </c>
      <c r="D78" s="130" t="s">
        <v>86</v>
      </c>
      <c r="E78" s="130">
        <v>2010</v>
      </c>
      <c r="F78" s="129">
        <v>0.31829452221829202</v>
      </c>
      <c r="G78" s="129">
        <v>0.47744178332743697</v>
      </c>
      <c r="H78" t="s">
        <v>249</v>
      </c>
      <c r="K78">
        <v>2049</v>
      </c>
      <c r="L78" s="77">
        <v>1.3281914047043466</v>
      </c>
      <c r="M78" s="77">
        <v>1.3281914047043466</v>
      </c>
      <c r="N78" s="77">
        <v>1.3327546925381228</v>
      </c>
      <c r="O78" s="77">
        <v>0.96701759770625284</v>
      </c>
      <c r="P78" s="77">
        <v>1.3281914047043466</v>
      </c>
      <c r="Q78" s="77">
        <v>1.3281914047043466</v>
      </c>
      <c r="R78" s="77">
        <v>1.3281914047043466</v>
      </c>
      <c r="S78" s="77"/>
      <c r="T78" s="77">
        <v>1.0978529791556444</v>
      </c>
      <c r="U78" s="77">
        <v>1.0978529791556444</v>
      </c>
      <c r="V78" s="77">
        <v>1.0978529791556444</v>
      </c>
      <c r="W78" s="77">
        <v>1.3281914047043466</v>
      </c>
    </row>
    <row r="79" spans="2:23" x14ac:dyDescent="0.3">
      <c r="B79" t="s">
        <v>143</v>
      </c>
      <c r="C79" s="186" t="s">
        <v>142</v>
      </c>
      <c r="D79" s="130" t="s">
        <v>86</v>
      </c>
      <c r="E79" s="130">
        <v>2010</v>
      </c>
      <c r="F79" s="129">
        <v>0</v>
      </c>
      <c r="G79" s="129">
        <v>0</v>
      </c>
      <c r="H79" t="s">
        <v>248</v>
      </c>
      <c r="K79">
        <v>2050</v>
      </c>
      <c r="L79" s="77">
        <v>1.3341919711830139</v>
      </c>
      <c r="M79" s="77">
        <v>1.3341919711830139</v>
      </c>
      <c r="N79" s="77">
        <v>1.3538325480032831</v>
      </c>
      <c r="O79" s="77">
        <v>0.96932194968243224</v>
      </c>
      <c r="P79" s="77">
        <v>1.3341919711830139</v>
      </c>
      <c r="Q79" s="77">
        <v>1.3341919711830139</v>
      </c>
      <c r="R79" s="77">
        <v>1.3341919711830139</v>
      </c>
      <c r="S79" s="77"/>
      <c r="T79" s="77">
        <v>1.0978675046267774</v>
      </c>
      <c r="U79" s="77">
        <v>1.0978675046267774</v>
      </c>
      <c r="V79" s="77">
        <v>1.0978675046267774</v>
      </c>
      <c r="W79" s="77">
        <v>1.3341919711830139</v>
      </c>
    </row>
    <row r="80" spans="2:23" x14ac:dyDescent="0.3">
      <c r="B80" t="s">
        <v>143</v>
      </c>
      <c r="C80" s="186" t="s">
        <v>142</v>
      </c>
      <c r="D80" s="130" t="s">
        <v>86</v>
      </c>
      <c r="E80" s="130">
        <v>2010</v>
      </c>
      <c r="F80" s="129">
        <v>2.6329818679549102E-3</v>
      </c>
      <c r="G80" s="129">
        <v>3.9494728019323702E-3</v>
      </c>
      <c r="H80" t="s">
        <v>247</v>
      </c>
    </row>
    <row r="81" spans="2:33" x14ac:dyDescent="0.3">
      <c r="B81" t="s">
        <v>143</v>
      </c>
      <c r="C81" s="186" t="s">
        <v>142</v>
      </c>
      <c r="D81" s="130" t="s">
        <v>86</v>
      </c>
      <c r="E81" s="130">
        <v>2010</v>
      </c>
      <c r="F81" s="129">
        <v>3.70170185277151E-2</v>
      </c>
      <c r="G81" s="129">
        <v>5.5525527791572701E-2</v>
      </c>
      <c r="H81" t="s">
        <v>245</v>
      </c>
    </row>
    <row r="82" spans="2:33" x14ac:dyDescent="0.3">
      <c r="B82" t="s">
        <v>143</v>
      </c>
      <c r="C82" s="186" t="s">
        <v>142</v>
      </c>
      <c r="D82" s="130" t="s">
        <v>86</v>
      </c>
      <c r="E82" s="130">
        <v>2010</v>
      </c>
      <c r="F82" s="129">
        <v>0</v>
      </c>
      <c r="G82" s="129">
        <v>0</v>
      </c>
      <c r="H82" t="s">
        <v>244</v>
      </c>
    </row>
    <row r="83" spans="2:33" x14ac:dyDescent="0.3">
      <c r="B83" t="s">
        <v>143</v>
      </c>
      <c r="C83" s="186" t="s">
        <v>142</v>
      </c>
      <c r="D83" s="130" t="s">
        <v>86</v>
      </c>
      <c r="E83" s="130">
        <v>2010</v>
      </c>
      <c r="F83" s="129">
        <v>0.917734129928654</v>
      </c>
      <c r="G83" s="129">
        <v>1.3766011948929799</v>
      </c>
      <c r="H83" t="s">
        <v>243</v>
      </c>
      <c r="K83" s="77"/>
    </row>
    <row r="84" spans="2:33" x14ac:dyDescent="0.3">
      <c r="B84" t="s">
        <v>143</v>
      </c>
      <c r="C84" s="186" t="s">
        <v>142</v>
      </c>
      <c r="D84" s="130" t="s">
        <v>86</v>
      </c>
      <c r="E84" s="130">
        <v>2010</v>
      </c>
      <c r="F84" s="129">
        <v>0.31278524719641199</v>
      </c>
      <c r="G84" s="129">
        <v>0.46917787079461798</v>
      </c>
      <c r="H84" t="s">
        <v>242</v>
      </c>
    </row>
    <row r="85" spans="2:33" x14ac:dyDescent="0.3">
      <c r="B85" t="s">
        <v>143</v>
      </c>
      <c r="C85" s="186" t="s">
        <v>142</v>
      </c>
      <c r="D85" s="130" t="s">
        <v>86</v>
      </c>
      <c r="E85" s="130">
        <v>2010</v>
      </c>
      <c r="F85" s="129">
        <v>0.25376912080358799</v>
      </c>
      <c r="G85" s="129">
        <v>0.38065368120538201</v>
      </c>
      <c r="H85" t="s">
        <v>241</v>
      </c>
    </row>
    <row r="86" spans="2:33" x14ac:dyDescent="0.3">
      <c r="B86" t="s">
        <v>143</v>
      </c>
      <c r="C86" s="186" t="s">
        <v>142</v>
      </c>
      <c r="D86" s="130" t="s">
        <v>86</v>
      </c>
      <c r="E86" s="130">
        <v>2010</v>
      </c>
      <c r="F86" s="129">
        <v>0</v>
      </c>
      <c r="G86" s="129">
        <v>0</v>
      </c>
      <c r="H86" t="s">
        <v>240</v>
      </c>
    </row>
    <row r="87" spans="2:33" x14ac:dyDescent="0.3">
      <c r="B87" t="s">
        <v>143</v>
      </c>
      <c r="C87" s="186" t="s">
        <v>142</v>
      </c>
      <c r="D87" s="130" t="s">
        <v>86</v>
      </c>
      <c r="E87" s="130">
        <v>2010</v>
      </c>
      <c r="F87" s="129">
        <v>1.5173999999999999E-3</v>
      </c>
      <c r="G87" s="129">
        <v>2.2761000000000001E-3</v>
      </c>
      <c r="H87" t="s">
        <v>239</v>
      </c>
    </row>
    <row r="94" spans="2:33" x14ac:dyDescent="0.3">
      <c r="B94" s="153" t="s">
        <v>137</v>
      </c>
      <c r="C94" s="153" t="s">
        <v>197</v>
      </c>
      <c r="D94" s="167"/>
      <c r="E94" s="167"/>
      <c r="F94" s="167"/>
      <c r="G94" s="167"/>
      <c r="H94" s="167"/>
      <c r="I94" s="167"/>
      <c r="J94" s="167"/>
      <c r="L94" s="167"/>
      <c r="M94" s="167"/>
      <c r="N94" s="167"/>
      <c r="O94" s="167"/>
      <c r="P94" s="167"/>
      <c r="Q94" s="167"/>
      <c r="R94" s="167"/>
      <c r="S94" s="167"/>
      <c r="T94" s="167"/>
      <c r="U94" s="167"/>
      <c r="V94" s="167"/>
      <c r="W94" s="167"/>
      <c r="X94" s="167"/>
      <c r="Y94" s="167"/>
      <c r="Z94" s="167"/>
      <c r="AA94" s="167"/>
      <c r="AB94" s="167"/>
      <c r="AC94" s="167"/>
      <c r="AD94" s="167"/>
      <c r="AE94" s="167"/>
      <c r="AF94" s="167"/>
      <c r="AG94" s="167"/>
    </row>
    <row r="95" spans="2:33" x14ac:dyDescent="0.3">
      <c r="B95" s="185" t="s">
        <v>136</v>
      </c>
      <c r="C95" s="185" t="s">
        <v>193</v>
      </c>
      <c r="D95" s="167"/>
      <c r="E95" s="167"/>
      <c r="F95" s="167"/>
      <c r="G95" s="167"/>
      <c r="H95" s="167"/>
      <c r="I95" s="167"/>
      <c r="J95" s="167"/>
      <c r="L95" s="167"/>
      <c r="M95" s="167"/>
      <c r="N95" s="167"/>
      <c r="O95" s="167"/>
      <c r="P95" s="167"/>
      <c r="Q95" s="167"/>
      <c r="R95" s="167"/>
      <c r="S95" s="167"/>
      <c r="T95" s="167"/>
      <c r="U95" s="167"/>
      <c r="V95" s="167"/>
      <c r="W95" s="167"/>
      <c r="X95" s="167"/>
      <c r="Y95" s="167"/>
      <c r="Z95" s="167"/>
      <c r="AA95" s="167"/>
      <c r="AB95" s="167"/>
      <c r="AD95" s="167"/>
      <c r="AE95" s="167"/>
      <c r="AF95" s="167"/>
      <c r="AG95" s="167"/>
    </row>
    <row r="96" spans="2:33" x14ac:dyDescent="0.3">
      <c r="B96" s="153" t="s">
        <v>135</v>
      </c>
      <c r="C96" s="153" t="s">
        <v>188</v>
      </c>
      <c r="D96" s="167"/>
      <c r="E96" s="167"/>
      <c r="F96" s="167"/>
      <c r="G96" s="167"/>
      <c r="H96" s="167"/>
      <c r="I96" s="167"/>
      <c r="J96" s="167"/>
      <c r="L96" s="167"/>
      <c r="M96" s="167"/>
      <c r="N96" s="167"/>
      <c r="O96" s="167"/>
      <c r="P96" s="167"/>
      <c r="Q96" s="167"/>
      <c r="R96" s="167"/>
      <c r="S96" s="167"/>
      <c r="T96" s="167"/>
      <c r="U96" s="167"/>
      <c r="V96" s="167"/>
      <c r="W96" s="167"/>
      <c r="X96" s="167"/>
      <c r="Y96" s="167"/>
      <c r="Z96" s="167"/>
      <c r="AA96" s="167"/>
      <c r="AB96" s="167"/>
      <c r="AC96" s="180"/>
      <c r="AD96" s="167"/>
      <c r="AE96" s="167"/>
      <c r="AF96" s="167"/>
      <c r="AG96" s="167"/>
    </row>
    <row r="97" spans="2:113" x14ac:dyDescent="0.3">
      <c r="B97" s="185" t="s">
        <v>134</v>
      </c>
      <c r="C97" s="185" t="s">
        <v>183</v>
      </c>
      <c r="D97" s="167"/>
      <c r="E97" s="167"/>
      <c r="F97" s="167"/>
      <c r="G97" s="167"/>
      <c r="H97" s="167"/>
      <c r="I97" s="167"/>
      <c r="J97" s="167"/>
      <c r="L97" s="167"/>
      <c r="M97" s="167"/>
      <c r="N97" s="167"/>
      <c r="O97" s="167"/>
      <c r="P97" s="167"/>
      <c r="Q97" s="167"/>
      <c r="R97" s="167"/>
      <c r="S97" s="167"/>
      <c r="T97" s="167"/>
      <c r="U97" s="167"/>
      <c r="V97" s="167"/>
      <c r="W97" s="167"/>
      <c r="X97" s="167"/>
      <c r="Y97" s="167"/>
      <c r="Z97" s="167"/>
      <c r="AA97" s="167"/>
      <c r="AB97" s="167"/>
      <c r="AC97" s="180"/>
      <c r="AD97" s="167"/>
      <c r="AE97" s="167"/>
      <c r="AF97" s="167"/>
      <c r="AG97" s="167"/>
    </row>
    <row r="98" spans="2:113" x14ac:dyDescent="0.3">
      <c r="B98" s="153" t="s">
        <v>300</v>
      </c>
      <c r="C98" s="153" t="s">
        <v>147</v>
      </c>
      <c r="D98" s="167"/>
      <c r="E98" s="167"/>
      <c r="F98" s="167"/>
      <c r="G98" s="167"/>
      <c r="H98" s="167"/>
      <c r="I98" s="167"/>
      <c r="J98" s="167"/>
      <c r="L98" s="167"/>
      <c r="M98" s="167"/>
      <c r="N98" s="167"/>
      <c r="O98" s="167"/>
      <c r="P98" s="167"/>
      <c r="Q98" s="167"/>
      <c r="R98" s="167"/>
      <c r="S98" s="167"/>
      <c r="T98" s="167"/>
      <c r="U98" s="167"/>
      <c r="V98" s="167"/>
      <c r="W98" s="167"/>
      <c r="X98" s="167"/>
      <c r="Y98" s="167"/>
      <c r="Z98" s="167"/>
      <c r="AA98" s="167"/>
      <c r="AB98" s="167"/>
      <c r="AC98" s="180"/>
      <c r="AD98" s="167"/>
      <c r="AE98" s="167"/>
      <c r="AF98" s="167"/>
      <c r="AG98" s="167"/>
    </row>
    <row r="99" spans="2:113" x14ac:dyDescent="0.3">
      <c r="B99" s="185" t="s">
        <v>292</v>
      </c>
      <c r="C99" s="185" t="s">
        <v>202</v>
      </c>
      <c r="D99" s="167"/>
      <c r="E99" s="167"/>
      <c r="F99" s="167"/>
      <c r="G99" s="167"/>
      <c r="H99" s="167"/>
      <c r="I99" s="167"/>
      <c r="J99" s="167"/>
      <c r="L99" s="167"/>
      <c r="M99" s="167"/>
      <c r="N99" s="167"/>
      <c r="O99" s="167"/>
      <c r="P99" s="167"/>
      <c r="Q99" s="167"/>
      <c r="R99" s="167"/>
      <c r="S99" s="167"/>
      <c r="T99" s="167"/>
      <c r="U99" s="167"/>
      <c r="V99" s="167"/>
      <c r="W99" s="167"/>
      <c r="X99" s="167"/>
      <c r="Y99" s="167"/>
      <c r="Z99" s="167"/>
      <c r="AA99" s="167"/>
      <c r="AB99" s="167"/>
      <c r="AC99" s="180"/>
      <c r="AD99" s="167"/>
      <c r="AE99" s="167"/>
      <c r="AF99" s="167"/>
      <c r="AG99" s="167"/>
    </row>
    <row r="100" spans="2:113" x14ac:dyDescent="0.3">
      <c r="B100" s="153" t="s">
        <v>171</v>
      </c>
      <c r="C100" s="153" t="s">
        <v>174</v>
      </c>
      <c r="D100" s="167"/>
      <c r="E100" s="167"/>
      <c r="F100" s="167"/>
      <c r="G100" s="167"/>
      <c r="H100" s="167"/>
      <c r="I100" s="167"/>
      <c r="J100" s="167"/>
      <c r="L100" s="167"/>
      <c r="M100" s="167"/>
      <c r="N100" s="167"/>
      <c r="O100" s="167"/>
      <c r="P100" s="167"/>
      <c r="Q100" s="167"/>
      <c r="R100" s="167"/>
      <c r="S100" s="167"/>
      <c r="T100" s="167"/>
      <c r="U100" s="167"/>
      <c r="V100" s="167"/>
      <c r="W100" s="167"/>
      <c r="X100" s="167"/>
      <c r="Y100" s="167"/>
      <c r="Z100" s="167"/>
      <c r="AA100" s="167"/>
      <c r="AB100" s="167"/>
      <c r="AC100" s="180"/>
      <c r="AD100" s="167"/>
      <c r="AE100" s="167"/>
      <c r="AF100" s="167"/>
      <c r="AG100" s="167"/>
    </row>
    <row r="101" spans="2:113" x14ac:dyDescent="0.3">
      <c r="B101" s="185" t="s">
        <v>277</v>
      </c>
      <c r="C101" s="185" t="s">
        <v>169</v>
      </c>
      <c r="D101" s="167"/>
      <c r="E101" s="167"/>
      <c r="F101" s="167"/>
      <c r="G101" s="167"/>
      <c r="H101" s="167"/>
      <c r="I101" s="167"/>
      <c r="J101" s="167"/>
      <c r="L101" s="167"/>
      <c r="M101" s="167"/>
      <c r="N101" s="167"/>
      <c r="O101" s="167"/>
      <c r="P101" s="167"/>
      <c r="Q101" s="167"/>
      <c r="R101" s="167"/>
      <c r="S101" s="167"/>
      <c r="T101" s="167"/>
      <c r="U101" s="167"/>
      <c r="V101" s="167"/>
      <c r="W101" s="167"/>
      <c r="X101" s="167"/>
      <c r="Y101" s="167"/>
      <c r="Z101" s="167"/>
      <c r="AA101" s="167"/>
      <c r="AB101" s="167"/>
      <c r="AC101" s="180"/>
      <c r="AD101" s="167"/>
      <c r="AE101" s="167"/>
      <c r="AF101" s="167"/>
      <c r="AG101" s="167"/>
    </row>
    <row r="102" spans="2:113" x14ac:dyDescent="0.3">
      <c r="B102" s="153" t="s">
        <v>269</v>
      </c>
      <c r="C102" s="153" t="s">
        <v>164</v>
      </c>
      <c r="D102" s="167"/>
      <c r="E102" s="167"/>
      <c r="F102" s="167"/>
      <c r="G102" s="167"/>
      <c r="H102" s="167"/>
      <c r="I102" s="167"/>
      <c r="J102" s="167"/>
      <c r="L102" s="167"/>
      <c r="M102" s="167"/>
      <c r="N102" s="167"/>
      <c r="O102" s="167"/>
      <c r="P102" s="167"/>
      <c r="Q102" s="167"/>
      <c r="R102" s="167"/>
      <c r="S102" s="167"/>
      <c r="T102" s="167"/>
      <c r="U102" s="167"/>
      <c r="V102" s="167"/>
      <c r="W102" s="167"/>
      <c r="X102" s="167"/>
      <c r="Y102" s="167"/>
      <c r="Z102" s="167"/>
      <c r="AA102" s="167"/>
      <c r="AB102" s="167"/>
      <c r="AC102" s="180"/>
      <c r="AD102" s="167"/>
      <c r="AE102" s="167"/>
      <c r="AF102" s="167"/>
      <c r="AG102" s="167"/>
    </row>
    <row r="103" spans="2:113" x14ac:dyDescent="0.3">
      <c r="B103" s="184" t="s">
        <v>261</v>
      </c>
      <c r="C103" s="184" t="s">
        <v>146</v>
      </c>
      <c r="D103" s="167"/>
      <c r="E103" s="167"/>
      <c r="F103" s="167"/>
      <c r="G103" s="167"/>
      <c r="H103" s="167"/>
      <c r="I103" s="167"/>
      <c r="J103" s="167"/>
      <c r="L103" s="167"/>
      <c r="M103" s="167"/>
      <c r="N103" s="167"/>
      <c r="O103" s="167"/>
      <c r="P103" s="167"/>
      <c r="Q103" s="167"/>
      <c r="R103" s="167"/>
      <c r="S103" s="167"/>
      <c r="T103" s="167"/>
      <c r="U103" s="167"/>
      <c r="V103" s="167"/>
      <c r="W103" s="167"/>
      <c r="X103" s="167"/>
      <c r="Y103" s="167"/>
      <c r="Z103" s="167"/>
      <c r="AA103" s="167"/>
      <c r="AB103" s="167"/>
      <c r="AC103" s="180"/>
      <c r="AD103" s="167"/>
      <c r="AE103" s="167"/>
      <c r="AF103" s="167"/>
      <c r="AG103" s="167"/>
    </row>
    <row r="104" spans="2:113" x14ac:dyDescent="0.3">
      <c r="B104" s="183" t="s">
        <v>129</v>
      </c>
      <c r="C104" s="183" t="s">
        <v>145</v>
      </c>
      <c r="D104" s="167"/>
      <c r="E104" s="167"/>
      <c r="F104" s="167"/>
      <c r="G104" s="167"/>
      <c r="H104" s="167"/>
      <c r="I104" s="167"/>
      <c r="J104" s="167"/>
      <c r="L104" s="167"/>
      <c r="M104" s="167"/>
      <c r="N104" s="167"/>
      <c r="O104" s="167"/>
      <c r="P104" s="167"/>
      <c r="Q104" s="167"/>
      <c r="R104" s="167"/>
      <c r="S104" s="167"/>
      <c r="T104" s="167"/>
      <c r="U104" s="167"/>
      <c r="V104" s="167"/>
      <c r="W104" s="167"/>
      <c r="X104" s="167"/>
      <c r="Y104" s="167"/>
      <c r="Z104" s="167"/>
      <c r="AA104" s="167"/>
      <c r="AB104" s="167"/>
      <c r="AC104" s="180"/>
      <c r="AD104" s="167"/>
      <c r="AE104" s="167"/>
      <c r="AF104" s="167"/>
      <c r="AG104" s="167"/>
    </row>
    <row r="105" spans="2:113" x14ac:dyDescent="0.3">
      <c r="B105" t="s">
        <v>246</v>
      </c>
      <c r="C105" t="s">
        <v>152</v>
      </c>
      <c r="D105" s="167"/>
      <c r="E105" s="167"/>
      <c r="F105" s="167"/>
      <c r="G105" s="167"/>
      <c r="H105" s="167"/>
      <c r="I105" s="167"/>
      <c r="J105" s="167"/>
      <c r="L105" s="167"/>
      <c r="M105" s="167"/>
      <c r="N105" s="167"/>
      <c r="O105" s="167"/>
      <c r="P105" s="167"/>
      <c r="Q105" s="167"/>
      <c r="R105" s="167"/>
      <c r="S105" s="167"/>
      <c r="T105" s="167"/>
      <c r="U105" s="167"/>
      <c r="V105" s="167"/>
      <c r="W105" s="167"/>
      <c r="X105" s="167"/>
      <c r="Y105" s="167"/>
      <c r="Z105" s="167"/>
      <c r="AA105" s="167"/>
      <c r="AB105" s="167"/>
      <c r="AC105" s="180"/>
      <c r="AD105" s="167"/>
      <c r="AE105" s="167"/>
      <c r="AF105" s="167"/>
      <c r="AG105" s="167"/>
    </row>
    <row r="106" spans="2:113" x14ac:dyDescent="0.3">
      <c r="B106" s="167"/>
      <c r="C106" s="167"/>
      <c r="D106" s="167"/>
      <c r="E106" s="167"/>
      <c r="F106" s="167"/>
      <c r="G106" s="167"/>
      <c r="H106" s="167"/>
      <c r="I106" s="167"/>
      <c r="J106" s="167"/>
      <c r="L106" s="167"/>
      <c r="M106" s="167"/>
      <c r="N106" s="167"/>
      <c r="O106" s="167"/>
      <c r="P106" s="167"/>
      <c r="Q106" s="167"/>
      <c r="R106" s="167"/>
      <c r="S106" s="167"/>
      <c r="T106" s="167"/>
      <c r="U106" s="167"/>
      <c r="V106" s="167"/>
      <c r="W106" s="167"/>
      <c r="X106" s="167"/>
      <c r="Y106" s="167"/>
      <c r="Z106" s="167"/>
      <c r="AA106" s="167"/>
      <c r="AB106" s="167"/>
      <c r="AC106" s="180"/>
      <c r="AD106" s="167"/>
      <c r="AE106" s="167"/>
      <c r="AF106" s="167"/>
      <c r="AG106" s="167"/>
    </row>
    <row r="107" spans="2:113" x14ac:dyDescent="0.3">
      <c r="B107" s="167"/>
      <c r="C107" s="167"/>
      <c r="D107" s="167"/>
      <c r="E107" s="167"/>
      <c r="F107" s="167"/>
      <c r="G107" s="167"/>
      <c r="H107" s="167"/>
      <c r="I107" s="167"/>
      <c r="J107" s="167"/>
      <c r="L107" s="167"/>
      <c r="M107" s="167"/>
      <c r="N107" s="167"/>
      <c r="O107" s="167"/>
      <c r="P107" s="167"/>
      <c r="Q107" s="167"/>
      <c r="R107" s="167"/>
      <c r="S107" s="167"/>
      <c r="T107" s="167"/>
      <c r="U107" s="167"/>
      <c r="V107" s="167"/>
      <c r="W107" s="167"/>
      <c r="X107" s="167"/>
      <c r="Y107" s="167"/>
      <c r="Z107" s="167"/>
      <c r="AA107" s="167"/>
      <c r="AB107" s="167"/>
      <c r="AC107" s="180"/>
      <c r="AD107" s="167"/>
      <c r="AE107" s="167"/>
      <c r="AF107" s="167"/>
      <c r="AG107" s="167"/>
    </row>
    <row r="108" spans="2:113" x14ac:dyDescent="0.3">
      <c r="B108" s="167"/>
      <c r="C108" s="167"/>
      <c r="D108" s="167"/>
      <c r="E108" s="167"/>
      <c r="F108" s="167"/>
      <c r="G108" s="167"/>
      <c r="H108" s="167"/>
      <c r="I108" s="167"/>
      <c r="J108" s="167"/>
      <c r="L108" s="167"/>
      <c r="M108" s="167"/>
      <c r="N108" s="167"/>
      <c r="O108" s="167"/>
      <c r="P108" s="167"/>
      <c r="Q108" s="167"/>
      <c r="R108" s="167"/>
      <c r="S108" s="167"/>
      <c r="T108" s="167"/>
      <c r="U108" s="167"/>
      <c r="V108" s="167"/>
      <c r="W108" s="167"/>
      <c r="X108" s="167"/>
      <c r="Y108" s="167"/>
      <c r="Z108" s="167"/>
      <c r="AA108" s="167"/>
      <c r="AB108" s="167"/>
      <c r="AC108" s="180"/>
      <c r="AD108" s="167"/>
      <c r="AE108" s="167"/>
      <c r="AF108" s="167"/>
      <c r="AG108" s="167"/>
    </row>
    <row r="109" spans="2:113" x14ac:dyDescent="0.3">
      <c r="B109" s="167"/>
      <c r="C109" s="167"/>
      <c r="D109" s="167"/>
      <c r="E109" s="167"/>
      <c r="F109" s="167"/>
      <c r="G109" s="167"/>
      <c r="H109" s="167"/>
      <c r="I109" s="167"/>
      <c r="J109" s="167"/>
      <c r="L109" s="167"/>
      <c r="M109" s="167"/>
      <c r="N109" s="167"/>
      <c r="O109" s="167"/>
      <c r="P109" s="167"/>
      <c r="Q109" s="167"/>
      <c r="R109" s="167"/>
      <c r="S109" s="167"/>
      <c r="T109" s="167"/>
      <c r="U109" s="167"/>
      <c r="V109" s="167"/>
      <c r="W109" s="167"/>
      <c r="X109" s="167"/>
      <c r="Y109" s="167"/>
      <c r="Z109" s="167"/>
      <c r="AA109" s="167"/>
      <c r="AB109" s="167"/>
      <c r="AC109" s="180" t="s">
        <v>140</v>
      </c>
      <c r="AD109" s="167"/>
      <c r="AE109" s="167"/>
      <c r="AF109" s="167"/>
      <c r="AG109" s="167"/>
    </row>
    <row r="110" spans="2:113" x14ac:dyDescent="0.3">
      <c r="B110" s="167"/>
      <c r="C110" s="167"/>
      <c r="D110" s="203" t="s">
        <v>323</v>
      </c>
      <c r="E110" s="203"/>
      <c r="F110" s="203"/>
      <c r="G110" s="203"/>
      <c r="H110" s="203"/>
      <c r="I110" s="203"/>
      <c r="J110" s="203"/>
      <c r="K110" s="167"/>
      <c r="L110" s="167"/>
      <c r="M110" s="203" t="s">
        <v>322</v>
      </c>
      <c r="N110" s="203"/>
      <c r="O110" s="203"/>
      <c r="P110" s="203"/>
      <c r="Q110" s="203"/>
      <c r="R110" s="203"/>
      <c r="S110" s="167"/>
      <c r="T110" s="167"/>
      <c r="U110" s="167" t="s">
        <v>139</v>
      </c>
      <c r="V110" s="167"/>
      <c r="W110" s="167"/>
      <c r="X110" s="167"/>
      <c r="Y110" s="167"/>
      <c r="Z110" s="167"/>
      <c r="AA110" s="167"/>
      <c r="AB110" s="167"/>
      <c r="AC110" s="182" t="s">
        <v>138</v>
      </c>
      <c r="AD110" s="178"/>
      <c r="AE110" s="178"/>
      <c r="AF110" s="178"/>
      <c r="AG110" s="167"/>
    </row>
    <row r="111" spans="2:113" ht="27.6" x14ac:dyDescent="0.3">
      <c r="B111" s="167"/>
      <c r="C111" s="167"/>
      <c r="D111" s="180">
        <v>2010</v>
      </c>
      <c r="E111" s="180">
        <v>2015</v>
      </c>
      <c r="F111" s="180">
        <v>2020</v>
      </c>
      <c r="G111" s="180">
        <v>2025</v>
      </c>
      <c r="H111" s="180">
        <v>2030</v>
      </c>
      <c r="I111" s="180">
        <v>2040</v>
      </c>
      <c r="J111" s="180">
        <v>2050</v>
      </c>
      <c r="K111" s="167"/>
      <c r="L111" s="180"/>
      <c r="M111" s="180">
        <v>2015</v>
      </c>
      <c r="N111" s="180">
        <v>2020</v>
      </c>
      <c r="O111" s="180">
        <v>2025</v>
      </c>
      <c r="P111" s="180">
        <v>2030</v>
      </c>
      <c r="Q111" s="180">
        <v>2040</v>
      </c>
      <c r="R111" s="180">
        <v>2050</v>
      </c>
      <c r="S111" s="180"/>
      <c r="T111" s="167"/>
      <c r="U111" s="181">
        <v>2015</v>
      </c>
      <c r="V111" s="181">
        <v>2020</v>
      </c>
      <c r="W111" s="181">
        <v>2025</v>
      </c>
      <c r="X111" s="180">
        <v>2030</v>
      </c>
      <c r="Y111" s="180">
        <v>2040</v>
      </c>
      <c r="Z111" s="180">
        <v>2050</v>
      </c>
      <c r="AA111" s="167"/>
      <c r="AB111" s="167"/>
      <c r="AD111" s="177" t="s">
        <v>321</v>
      </c>
      <c r="AE111" s="176" t="s">
        <v>320</v>
      </c>
      <c r="AF111" s="176" t="s">
        <v>319</v>
      </c>
      <c r="AG111" s="176" t="s">
        <v>318</v>
      </c>
      <c r="AH111" s="176" t="s">
        <v>317</v>
      </c>
      <c r="AI111" s="176" t="s">
        <v>316</v>
      </c>
      <c r="AJ111" s="172" t="s">
        <v>315</v>
      </c>
      <c r="AK111" s="177" t="s">
        <v>314</v>
      </c>
      <c r="AL111" s="176" t="s">
        <v>313</v>
      </c>
      <c r="AM111" s="176" t="s">
        <v>312</v>
      </c>
      <c r="AN111" s="176" t="s">
        <v>311</v>
      </c>
      <c r="AO111" s="176" t="s">
        <v>310</v>
      </c>
      <c r="AP111" s="176" t="s">
        <v>309</v>
      </c>
      <c r="AQ111" s="172" t="s">
        <v>308</v>
      </c>
      <c r="AR111" s="177" t="s">
        <v>307</v>
      </c>
      <c r="AS111" s="176" t="s">
        <v>306</v>
      </c>
      <c r="AT111" s="176" t="s">
        <v>305</v>
      </c>
      <c r="AU111" s="176" t="s">
        <v>304</v>
      </c>
      <c r="AV111" s="176" t="s">
        <v>303</v>
      </c>
      <c r="AW111" s="176" t="s">
        <v>302</v>
      </c>
      <c r="AX111" s="172" t="s">
        <v>301</v>
      </c>
      <c r="AY111" s="177" t="s">
        <v>238</v>
      </c>
      <c r="AZ111" s="176" t="s">
        <v>237</v>
      </c>
      <c r="BA111" s="176" t="s">
        <v>236</v>
      </c>
      <c r="BB111" s="176" t="s">
        <v>235</v>
      </c>
      <c r="BC111" s="176" t="s">
        <v>234</v>
      </c>
      <c r="BD111" s="176" t="s">
        <v>233</v>
      </c>
      <c r="BE111" s="172" t="s">
        <v>232</v>
      </c>
      <c r="BF111" s="177" t="s">
        <v>299</v>
      </c>
      <c r="BG111" s="176" t="s">
        <v>298</v>
      </c>
      <c r="BH111" s="176" t="s">
        <v>297</v>
      </c>
      <c r="BI111" s="176" t="s">
        <v>296</v>
      </c>
      <c r="BJ111" s="176" t="s">
        <v>295</v>
      </c>
      <c r="BK111" s="176" t="s">
        <v>294</v>
      </c>
      <c r="BL111" s="172" t="s">
        <v>293</v>
      </c>
      <c r="BM111" s="177" t="s">
        <v>291</v>
      </c>
      <c r="BN111" s="176" t="s">
        <v>290</v>
      </c>
      <c r="BO111" s="176" t="s">
        <v>289</v>
      </c>
      <c r="BP111" s="176" t="s">
        <v>288</v>
      </c>
      <c r="BQ111" s="176" t="s">
        <v>287</v>
      </c>
      <c r="BR111" s="176" t="s">
        <v>286</v>
      </c>
      <c r="BS111" s="172" t="s">
        <v>285</v>
      </c>
      <c r="BT111" s="177" t="s">
        <v>284</v>
      </c>
      <c r="BU111" s="176" t="s">
        <v>283</v>
      </c>
      <c r="BV111" s="176" t="s">
        <v>282</v>
      </c>
      <c r="BW111" s="176" t="s">
        <v>281</v>
      </c>
      <c r="BX111" s="176" t="s">
        <v>280</v>
      </c>
      <c r="BY111" s="176" t="s">
        <v>279</v>
      </c>
      <c r="BZ111" s="172" t="s">
        <v>278</v>
      </c>
      <c r="CA111" s="177" t="s">
        <v>276</v>
      </c>
      <c r="CB111" s="176" t="s">
        <v>275</v>
      </c>
      <c r="CC111" s="176" t="s">
        <v>274</v>
      </c>
      <c r="CD111" s="176" t="s">
        <v>273</v>
      </c>
      <c r="CE111" s="176" t="s">
        <v>272</v>
      </c>
      <c r="CF111" s="176" t="s">
        <v>271</v>
      </c>
      <c r="CG111" s="172" t="s">
        <v>270</v>
      </c>
      <c r="CH111" s="177" t="s">
        <v>268</v>
      </c>
      <c r="CI111" s="176" t="s">
        <v>267</v>
      </c>
      <c r="CJ111" s="176" t="s">
        <v>266</v>
      </c>
      <c r="CK111" s="176" t="s">
        <v>265</v>
      </c>
      <c r="CL111" s="176" t="s">
        <v>264</v>
      </c>
      <c r="CM111" s="176" t="s">
        <v>263</v>
      </c>
      <c r="CN111" s="172" t="s">
        <v>262</v>
      </c>
      <c r="CO111" s="177" t="s">
        <v>260</v>
      </c>
      <c r="CP111" s="176" t="s">
        <v>259</v>
      </c>
      <c r="CQ111" s="176" t="s">
        <v>258</v>
      </c>
      <c r="CR111" s="176" t="s">
        <v>257</v>
      </c>
      <c r="CS111" s="176" t="s">
        <v>256</v>
      </c>
      <c r="CT111" s="176" t="s">
        <v>255</v>
      </c>
      <c r="CU111" s="172" t="s">
        <v>254</v>
      </c>
      <c r="CV111" s="177" t="s">
        <v>253</v>
      </c>
      <c r="CW111" s="176" t="s">
        <v>252</v>
      </c>
      <c r="CX111" s="176" t="s">
        <v>251</v>
      </c>
      <c r="CY111" s="176" t="s">
        <v>250</v>
      </c>
      <c r="CZ111" s="176" t="s">
        <v>249</v>
      </c>
      <c r="DA111" s="176" t="s">
        <v>248</v>
      </c>
      <c r="DB111" s="172" t="s">
        <v>247</v>
      </c>
      <c r="DC111" s="177" t="s">
        <v>245</v>
      </c>
      <c r="DD111" s="176" t="s">
        <v>244</v>
      </c>
      <c r="DE111" s="176" t="s">
        <v>243</v>
      </c>
      <c r="DF111" s="176" t="s">
        <v>242</v>
      </c>
      <c r="DG111" s="176" t="s">
        <v>241</v>
      </c>
      <c r="DH111" s="176" t="s">
        <v>240</v>
      </c>
      <c r="DI111" s="172" t="s">
        <v>239</v>
      </c>
    </row>
    <row r="112" spans="2:113" x14ac:dyDescent="0.3">
      <c r="B112" s="178" t="s">
        <v>137</v>
      </c>
      <c r="C112" s="177" t="s">
        <v>321</v>
      </c>
      <c r="D112" s="175">
        <f t="shared" ref="D112:D143" si="0">SUM(F4:G4)</f>
        <v>15.571036900214878</v>
      </c>
      <c r="E112" s="174">
        <f>$D$112*LOOKUP($E$111:$J$111,'[13]Convergence programme'!$D$24:$AR$24,'[13]Convergence programme'!$D$25:$AR$25)/100</f>
        <v>15.083565113836691</v>
      </c>
      <c r="F112" s="174">
        <f>$D$112*LOOKUP($E$111:$J$111,'[13]Convergence programme'!$D$24:$AR$24,'[13]Convergence programme'!$D$25:$AR$25)/100</f>
        <v>17.11296801579411</v>
      </c>
      <c r="G112" s="174">
        <f>$D$112*LOOKUP($E$111:$J$111,'[13]Convergence programme'!$D$24:$AR$24,'[13]Convergence programme'!$D$25:$AR$25)/100</f>
        <v>18.019017053988463</v>
      </c>
      <c r="H112" s="174">
        <f>$D$112*LOOKUP($E$111:$J$111,'[13]Convergence programme'!$D$24:$AR$24,'[13]Convergence programme'!$D$25:$AR$25)/100</f>
        <v>18.706549665893132</v>
      </c>
      <c r="I112" s="174">
        <f>$D$112*LOOKUP($E$111:$J$111,'[13]Convergence programme'!$D$24:$AR$24,'[13]Convergence programme'!$D$25:$AR$25)/100</f>
        <v>19.817396328843298</v>
      </c>
      <c r="J112" s="174">
        <f>$D$112*LOOKUP($E$111:$J$111,'[13]Convergence programme'!$D$24:$AR$24,'[13]Convergence programme'!$D$25:$AR$25)/100</f>
        <v>20.774752415261133</v>
      </c>
      <c r="K112" s="167"/>
      <c r="L112" s="167"/>
      <c r="M112" s="174">
        <f>$D112*LOOKUP($M$111:$R$111,'[13]Convergence programme'!$D$40:$AR$40,'[13]Convergence programme'!$D$41:$AR$41)/100</f>
        <v>15.083565113836691</v>
      </c>
      <c r="N112" s="174">
        <f>$D112*LOOKUP($M$111:$R$111,'[13]Convergence programme'!$D$40:$AR$40,'[13]Convergence programme'!$D$41:$AR$41)/100</f>
        <v>15.049917921037075</v>
      </c>
      <c r="O112" s="174">
        <f>$D112*LOOKUP($M$111:$R$111,'[13]Convergence programme'!$D$40:$AR$40,'[13]Convergence programme'!$D$41:$AR$41)/100</f>
        <v>14.466681766692107</v>
      </c>
      <c r="P112" s="174">
        <f>$D112*LOOKUP($M$111:$R$111,'[13]Convergence programme'!$D$40:$AR$40,'[13]Convergence programme'!$D$41:$AR$41)/100</f>
        <v>13.377988371607644</v>
      </c>
      <c r="Q112" s="174">
        <f>$D112*LOOKUP($M$111:$R$111,'[13]Convergence programme'!$D$40:$AR$40,'[13]Convergence programme'!$D$41:$AR$41)/100</f>
        <v>12.98374459561121</v>
      </c>
      <c r="R112" s="174">
        <f>$D112*LOOKUP($M$111:$R$111,'[13]Convergence programme'!$D$40:$AR$40,'[13]Convergence programme'!$D$41:$AR$41)/100</f>
        <v>13.043991875977733</v>
      </c>
      <c r="S112" s="174"/>
      <c r="T112" s="167"/>
      <c r="U112" s="173">
        <f t="shared" ref="U112:U143" si="1">+(E112-M112)*1000</f>
        <v>0</v>
      </c>
      <c r="V112" s="173">
        <f t="shared" ref="V112:V143" si="2">+(F112-N112)*1000</f>
        <v>2063.0500947570349</v>
      </c>
      <c r="W112" s="173">
        <f t="shared" ref="W112:W143" si="3">+(G112-O112)*1000</f>
        <v>3552.3352872963569</v>
      </c>
      <c r="X112" s="173">
        <f t="shared" ref="X112:X143" si="4">+(H112-P112)*1000</f>
        <v>5328.5612942854868</v>
      </c>
      <c r="Y112" s="173">
        <f t="shared" ref="Y112:Y143" si="5">+(I112-Q112)*1000</f>
        <v>6833.6517332320882</v>
      </c>
      <c r="Z112" s="173">
        <f t="shared" ref="Z112:Z143" si="6">+(J112-R112)*1000</f>
        <v>7730.7605392834002</v>
      </c>
      <c r="AA112" s="167"/>
      <c r="AB112" s="167"/>
      <c r="AC112" s="78">
        <v>2015</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row>
    <row r="113" spans="2:119" x14ac:dyDescent="0.3">
      <c r="B113" s="167"/>
      <c r="C113" s="176" t="s">
        <v>320</v>
      </c>
      <c r="D113" s="175">
        <f t="shared" si="0"/>
        <v>0.37625839468289501</v>
      </c>
      <c r="E113" s="174">
        <f>$D$113*LOOKUP($E$111:$J$111,'[13]Convergence programme'!$D$24:$AR$24,'[13]Convergence programme'!$D$25:$AR$25)/100</f>
        <v>0.36447913085022576</v>
      </c>
      <c r="F113" s="174">
        <f>$D$113*LOOKUP($E$111:$J$111,'[13]Convergence programme'!$D$24:$AR$24,'[13]Convergence programme'!$D$25:$AR$25)/100</f>
        <v>0.41351760419972827</v>
      </c>
      <c r="G113" s="174">
        <f>$D$113*LOOKUP($E$111:$J$111,'[13]Convergence programme'!$D$24:$AR$24,'[13]Convergence programme'!$D$25:$AR$25)/100</f>
        <v>0.43541136495565341</v>
      </c>
      <c r="H113" s="174">
        <f>$D$113*LOOKUP($E$111:$J$111,'[13]Convergence programme'!$D$24:$AR$24,'[13]Convergence programme'!$D$25:$AR$25)/100</f>
        <v>0.45202489676507446</v>
      </c>
      <c r="I113" s="174">
        <f>$D$113*LOOKUP($E$111:$J$111,'[13]Convergence programme'!$D$24:$AR$24,'[13]Convergence programme'!$D$25:$AR$25)/100</f>
        <v>0.47886738547144403</v>
      </c>
      <c r="J113" s="174">
        <f>$D$113*LOOKUP($E$111:$J$111,'[13]Convergence programme'!$D$24:$AR$24,'[13]Convergence programme'!$D$25:$AR$25)/100</f>
        <v>0.50200092927612805</v>
      </c>
      <c r="K113" s="167"/>
      <c r="L113" s="167"/>
      <c r="M113" s="174">
        <f>$D113*LOOKUP($M$111:$R$111,'[13]Convergence programme'!$D$40:$AR$40,'[13]Convergence programme'!$D$41:$AR$41)/100</f>
        <v>0.36447913085022576</v>
      </c>
      <c r="N113" s="174">
        <f>$D113*LOOKUP($M$111:$R$111,'[13]Convergence programme'!$D$40:$AR$40,'[13]Convergence programme'!$D$41:$AR$41)/100</f>
        <v>0.36366608038804393</v>
      </c>
      <c r="O113" s="174">
        <f>$D113*LOOKUP($M$111:$R$111,'[13]Convergence programme'!$D$40:$AR$40,'[13]Convergence programme'!$D$41:$AR$41)/100</f>
        <v>0.34957276723483743</v>
      </c>
      <c r="P113" s="174">
        <f>$D113*LOOKUP($M$111:$R$111,'[13]Convergence programme'!$D$40:$AR$40,'[13]Convergence programme'!$D$41:$AR$41)/100</f>
        <v>0.32326558989260795</v>
      </c>
      <c r="Q113" s="174">
        <f>$D113*LOOKUP($M$111:$R$111,'[13]Convergence programme'!$D$40:$AR$40,'[13]Convergence programme'!$D$41:$AR$41)/100</f>
        <v>0.31373908685875457</v>
      </c>
      <c r="R113" s="174">
        <f>$D113*LOOKUP($M$111:$R$111,'[13]Convergence programme'!$D$40:$AR$40,'[13]Convergence programme'!$D$41:$AR$41)/100</f>
        <v>0.3151949015960766</v>
      </c>
      <c r="S113" s="174"/>
      <c r="T113" s="167"/>
      <c r="U113" s="173">
        <f t="shared" si="1"/>
        <v>0</v>
      </c>
      <c r="V113" s="173">
        <f t="shared" si="2"/>
        <v>49.851523811684338</v>
      </c>
      <c r="W113" s="173">
        <f t="shared" si="3"/>
        <v>85.838597720815983</v>
      </c>
      <c r="X113" s="173">
        <f t="shared" si="4"/>
        <v>128.75930687246651</v>
      </c>
      <c r="Y113" s="173">
        <f t="shared" si="5"/>
        <v>165.12829861268946</v>
      </c>
      <c r="Z113" s="173">
        <f t="shared" si="6"/>
        <v>186.80602768005144</v>
      </c>
      <c r="AA113" s="167"/>
      <c r="AB113" s="167"/>
      <c r="AC113" s="78">
        <v>2020</v>
      </c>
      <c r="AD113">
        <v>1724.6714721828696</v>
      </c>
      <c r="AE113">
        <v>35.768760893175099</v>
      </c>
      <c r="AF113">
        <v>58.473227004925853</v>
      </c>
      <c r="AG113">
        <v>226.20420605863089</v>
      </c>
      <c r="AH113">
        <v>607.24016559802953</v>
      </c>
      <c r="AI113">
        <v>2468.2884186161155</v>
      </c>
      <c r="AJ113">
        <v>7.9730605817003726</v>
      </c>
      <c r="AK113">
        <v>1834.7356033576343</v>
      </c>
      <c r="AL113">
        <v>70.734256694133691</v>
      </c>
      <c r="AM113">
        <v>270.44063733448229</v>
      </c>
      <c r="AN113">
        <v>96.905374865219329</v>
      </c>
      <c r="AO113">
        <v>990.48474645079932</v>
      </c>
      <c r="AP113">
        <v>0</v>
      </c>
      <c r="AQ113">
        <v>12.273783734879279</v>
      </c>
      <c r="AR113">
        <v>356.18220545797641</v>
      </c>
      <c r="AS113">
        <v>47.206048800287448</v>
      </c>
      <c r="AT113">
        <v>91.95049755256602</v>
      </c>
      <c r="AU113">
        <v>29.094571858256145</v>
      </c>
      <c r="AV113">
        <v>349.45669826402172</v>
      </c>
      <c r="AW113">
        <v>0</v>
      </c>
      <c r="AX113">
        <v>0.87985368873744196</v>
      </c>
      <c r="AY113">
        <v>232.81107601446928</v>
      </c>
      <c r="AZ113">
        <v>170.81976891113592</v>
      </c>
      <c r="BA113">
        <v>13.341686526769758</v>
      </c>
      <c r="BB113">
        <v>7.8861625288951522</v>
      </c>
      <c r="BC113">
        <v>83.542464592527338</v>
      </c>
      <c r="BD113">
        <v>0</v>
      </c>
      <c r="BE113">
        <v>2.5576318333073096</v>
      </c>
      <c r="BF113">
        <v>228.92101510343954</v>
      </c>
      <c r="BG113">
        <v>340.93303229092339</v>
      </c>
      <c r="BH113">
        <v>688.90061243531522</v>
      </c>
      <c r="BI113">
        <v>156.72195747679973</v>
      </c>
      <c r="BJ113">
        <v>622.20433309759039</v>
      </c>
      <c r="BK113">
        <v>0</v>
      </c>
      <c r="BL113">
        <v>11.04528575848307</v>
      </c>
      <c r="BM113">
        <v>661.61371824458649</v>
      </c>
      <c r="BN113">
        <v>33.11872411437669</v>
      </c>
      <c r="BO113">
        <v>344.68353244458518</v>
      </c>
      <c r="BP113">
        <v>107.9127963084302</v>
      </c>
      <c r="BQ113">
        <v>467.69425840635881</v>
      </c>
      <c r="BR113">
        <v>0</v>
      </c>
      <c r="BS113">
        <v>20.957082575080609</v>
      </c>
      <c r="BT113">
        <v>8.6605044392391726</v>
      </c>
      <c r="BU113">
        <v>0</v>
      </c>
      <c r="BV113">
        <v>154.2574271410657</v>
      </c>
      <c r="BW113">
        <v>60.654585276732561</v>
      </c>
      <c r="BX113">
        <v>63.815562500402933</v>
      </c>
      <c r="BY113">
        <v>0</v>
      </c>
      <c r="BZ113">
        <v>0</v>
      </c>
      <c r="CA113">
        <v>22.199826640133868</v>
      </c>
      <c r="CB113">
        <v>0</v>
      </c>
      <c r="CC113">
        <v>334.60455030863301</v>
      </c>
      <c r="CD113">
        <v>192.83883477449493</v>
      </c>
      <c r="CE113">
        <v>151.06140822796908</v>
      </c>
      <c r="CF113">
        <v>0</v>
      </c>
      <c r="CG113">
        <v>0.44350911200922127</v>
      </c>
      <c r="CH113">
        <v>35.49131431193242</v>
      </c>
      <c r="CI113">
        <v>0</v>
      </c>
      <c r="CJ113">
        <v>466.77844880387909</v>
      </c>
      <c r="CK113">
        <v>172.10143932523448</v>
      </c>
      <c r="CL113">
        <v>128.40852976261584</v>
      </c>
      <c r="CM113">
        <v>0</v>
      </c>
      <c r="CN113">
        <v>0.54292581119098204</v>
      </c>
      <c r="CO113">
        <v>39.363658811701228</v>
      </c>
      <c r="CP113">
        <v>0</v>
      </c>
      <c r="CQ113">
        <v>527.04623140769866</v>
      </c>
      <c r="CR113">
        <v>177.79440420825043</v>
      </c>
      <c r="CS113">
        <v>111.12145155260889</v>
      </c>
      <c r="CT113">
        <v>0</v>
      </c>
      <c r="CU113">
        <v>0.34485447748110015</v>
      </c>
      <c r="CV113">
        <v>177.0231589622835</v>
      </c>
      <c r="CW113">
        <v>5.3504936746292531</v>
      </c>
      <c r="CX113">
        <v>1.6465967725390191</v>
      </c>
      <c r="CY113">
        <v>7.3663599423717532</v>
      </c>
      <c r="CZ113">
        <v>25.132278448147915</v>
      </c>
      <c r="DA113">
        <v>0</v>
      </c>
      <c r="DB113">
        <v>0.20789812213288777</v>
      </c>
      <c r="DC113">
        <v>10.048925886168652</v>
      </c>
      <c r="DD113">
        <v>0</v>
      </c>
      <c r="DE113">
        <v>303.98288435193211</v>
      </c>
      <c r="DF113">
        <v>103.60447380647086</v>
      </c>
      <c r="DG113">
        <v>84.056445963631816</v>
      </c>
      <c r="DH113">
        <v>0</v>
      </c>
      <c r="DI113">
        <v>0.50261139220297024</v>
      </c>
    </row>
    <row r="114" spans="2:119" x14ac:dyDescent="0.3">
      <c r="B114" s="167"/>
      <c r="C114" s="176" t="s">
        <v>319</v>
      </c>
      <c r="D114" s="175">
        <f t="shared" si="0"/>
        <v>0.44133139456100801</v>
      </c>
      <c r="E114" s="174">
        <f>$D$114*LOOKUP($E$111:$J$111,'[13]Convergence programme'!$D$24:$AR$24,'[13]Convergence programme'!$D$25:$AR$25)/100</f>
        <v>0.42751493489489151</v>
      </c>
      <c r="F114" s="174">
        <f>$D$114*LOOKUP($E$111:$J$111,'[13]Convergence programme'!$D$24:$AR$24,'[13]Convergence programme'!$D$25:$AR$25)/100</f>
        <v>0.48503449628226858</v>
      </c>
      <c r="G114" s="174">
        <f>$D$114*LOOKUP($E$111:$J$111,'[13]Convergence programme'!$D$24:$AR$24,'[13]Convergence programme'!$D$25:$AR$25)/100</f>
        <v>0.51071473120364719</v>
      </c>
      <c r="H114" s="174">
        <f>$D$114*LOOKUP($E$111:$J$111,'[13]Convergence programme'!$D$24:$AR$24,'[13]Convergence programme'!$D$25:$AR$25)/100</f>
        <v>0.53020153406478954</v>
      </c>
      <c r="I114" s="174">
        <f>$D$114*LOOKUP($E$111:$J$111,'[13]Convergence programme'!$D$24:$AR$24,'[13]Convergence programme'!$D$25:$AR$25)/100</f>
        <v>0.56168636773675107</v>
      </c>
      <c r="J114" s="174">
        <f>$D$114*LOOKUP($E$111:$J$111,'[13]Convergence programme'!$D$24:$AR$24,'[13]Convergence programme'!$D$25:$AR$25)/100</f>
        <v>0.58882080325429964</v>
      </c>
      <c r="K114" s="167"/>
      <c r="L114" s="167"/>
      <c r="M114" s="174">
        <f>$D114*LOOKUP($M$111:$R$111,'[13]Convergence programme'!$D$40:$AR$40,'[13]Convergence programme'!$D$41:$AR$41)/100</f>
        <v>0.42751493489489151</v>
      </c>
      <c r="N114" s="174">
        <f>$D114*LOOKUP($M$111:$R$111,'[13]Convergence programme'!$D$40:$AR$40,'[13]Convergence programme'!$D$41:$AR$41)/100</f>
        <v>0.42656126927734273</v>
      </c>
      <c r="O114" s="174">
        <f>$D114*LOOKUP($M$111:$R$111,'[13]Convergence programme'!$D$40:$AR$40,'[13]Convergence programme'!$D$41:$AR$41)/100</f>
        <v>0.41003055093116036</v>
      </c>
      <c r="P114" s="174">
        <f>$D114*LOOKUP($M$111:$R$111,'[13]Convergence programme'!$D$40:$AR$40,'[13]Convergence programme'!$D$41:$AR$41)/100</f>
        <v>0.37917360945828044</v>
      </c>
      <c r="Q114" s="174">
        <f>$D114*LOOKUP($M$111:$R$111,'[13]Convergence programme'!$D$40:$AR$40,'[13]Convergence programme'!$D$41:$AR$41)/100</f>
        <v>0.36799952024556382</v>
      </c>
      <c r="R114" s="174">
        <f>$D114*LOOKUP($M$111:$R$111,'[13]Convergence programme'!$D$40:$AR$40,'[13]Convergence programme'!$D$41:$AR$41)/100</f>
        <v>0.36970711470013085</v>
      </c>
      <c r="S114" s="174"/>
      <c r="T114" s="167"/>
      <c r="U114" s="173">
        <f t="shared" si="1"/>
        <v>0</v>
      </c>
      <c r="V114" s="173">
        <f t="shared" si="2"/>
        <v>58.473227004925853</v>
      </c>
      <c r="W114" s="173">
        <f t="shared" si="3"/>
        <v>100.68418027248683</v>
      </c>
      <c r="X114" s="173">
        <f t="shared" si="4"/>
        <v>151.02792460650909</v>
      </c>
      <c r="Y114" s="173">
        <f t="shared" si="5"/>
        <v>193.68684749118725</v>
      </c>
      <c r="Z114" s="173">
        <f t="shared" si="6"/>
        <v>219.11368855416879</v>
      </c>
      <c r="AA114" s="167"/>
      <c r="AB114" s="167"/>
      <c r="AC114" s="179">
        <v>2025</v>
      </c>
      <c r="AD114" s="111">
        <v>2969.6861676788744</v>
      </c>
      <c r="AE114" s="111">
        <v>61.589697616458331</v>
      </c>
      <c r="AF114" s="111">
        <v>100.68418027248683</v>
      </c>
      <c r="AG114" s="111">
        <v>389.49765948924454</v>
      </c>
      <c r="AH114" s="111">
        <v>1045.5978134508666</v>
      </c>
      <c r="AI114" s="111">
        <v>4250.1091325693533</v>
      </c>
      <c r="AJ114" s="111">
        <v>13.728694482070418</v>
      </c>
      <c r="AK114" s="111">
        <v>3159.2039588519347</v>
      </c>
      <c r="AL114" s="111">
        <v>121.79626501257668</v>
      </c>
      <c r="AM114" s="111">
        <v>465.66771285082973</v>
      </c>
      <c r="AN114" s="111">
        <v>166.85992431169771</v>
      </c>
      <c r="AO114" s="111">
        <v>1705.500959616943</v>
      </c>
      <c r="AP114" s="111">
        <v>0</v>
      </c>
      <c r="AQ114" s="111">
        <v>21.134045741720385</v>
      </c>
      <c r="AR114" s="111">
        <v>678.23263875306725</v>
      </c>
      <c r="AS114" s="111">
        <v>89.888496820772431</v>
      </c>
      <c r="AT114" s="111">
        <v>175.08968060194763</v>
      </c>
      <c r="AU114" s="111">
        <v>55.401106350732476</v>
      </c>
      <c r="AV114" s="111">
        <v>665.42610765406573</v>
      </c>
      <c r="AW114" s="111">
        <v>0</v>
      </c>
      <c r="AX114" s="111">
        <v>1.6753938851653862</v>
      </c>
      <c r="AY114" s="111">
        <v>288.68239175845554</v>
      </c>
      <c r="AZ114" s="111">
        <v>211.81406096773924</v>
      </c>
      <c r="BA114" s="111">
        <v>16.543499744832157</v>
      </c>
      <c r="BB114" s="111">
        <v>9.7787283131489655</v>
      </c>
      <c r="BC114" s="111">
        <v>103.59145666449376</v>
      </c>
      <c r="BD114" s="111">
        <v>0</v>
      </c>
      <c r="BE114" s="111">
        <v>3.1714267530417448</v>
      </c>
      <c r="BF114" s="111">
        <v>394.1756925933588</v>
      </c>
      <c r="BG114" s="111">
        <v>587.04751973297323</v>
      </c>
      <c r="BH114" s="111">
        <v>1186.2077228339176</v>
      </c>
      <c r="BI114" s="111">
        <v>269.85720863194041</v>
      </c>
      <c r="BJ114" s="111">
        <v>1071.3643909997108</v>
      </c>
      <c r="BK114" s="111">
        <v>0</v>
      </c>
      <c r="BL114" s="111">
        <v>19.018713339945396</v>
      </c>
      <c r="BM114" s="111">
        <v>1139.2228253945432</v>
      </c>
      <c r="BN114" s="111">
        <v>57.0266386845</v>
      </c>
      <c r="BO114" s="111">
        <v>593.50545018978721</v>
      </c>
      <c r="BP114" s="111">
        <v>185.81343965009546</v>
      </c>
      <c r="BQ114" s="111">
        <v>805.31579045271235</v>
      </c>
      <c r="BR114" s="111">
        <v>0</v>
      </c>
      <c r="BS114" s="111">
        <v>36.08568892216352</v>
      </c>
      <c r="BT114" s="111">
        <v>14.912393840305265</v>
      </c>
      <c r="BU114" s="111">
        <v>0</v>
      </c>
      <c r="BV114" s="111">
        <v>265.61357048641531</v>
      </c>
      <c r="BW114" s="111">
        <v>104.44022865098562</v>
      </c>
      <c r="BX114" s="111">
        <v>109.88306833894163</v>
      </c>
      <c r="BY114" s="111">
        <v>0</v>
      </c>
      <c r="BZ114" s="111">
        <v>0</v>
      </c>
      <c r="CA114" s="111">
        <v>47.021698868756843</v>
      </c>
      <c r="CB114" s="111">
        <v>0</v>
      </c>
      <c r="CC114" s="111">
        <v>708.72960675666616</v>
      </c>
      <c r="CD114" s="111">
        <v>408.45407335638129</v>
      </c>
      <c r="CE114" s="111">
        <v>319.96484312830023</v>
      </c>
      <c r="CF114" s="111">
        <v>0</v>
      </c>
      <c r="CG114" s="111">
        <v>0.93940156598995916</v>
      </c>
      <c r="CH114" s="111">
        <v>75.174546228889966</v>
      </c>
      <c r="CI114" s="111">
        <v>0</v>
      </c>
      <c r="CJ114" s="111">
        <v>988.68860617143639</v>
      </c>
      <c r="CK114" s="111">
        <v>364.52996620256783</v>
      </c>
      <c r="CL114" s="111">
        <v>271.98353016693358</v>
      </c>
      <c r="CM114" s="111">
        <v>0</v>
      </c>
      <c r="CN114" s="111">
        <v>1.1499771784588899</v>
      </c>
      <c r="CO114" s="111">
        <v>83.376602034814113</v>
      </c>
      <c r="CP114" s="111">
        <v>0</v>
      </c>
      <c r="CQ114" s="111">
        <v>1116.3424645110886</v>
      </c>
      <c r="CR114" s="111">
        <v>376.58829822195281</v>
      </c>
      <c r="CS114" s="111">
        <v>235.36757820080024</v>
      </c>
      <c r="CT114" s="111">
        <v>0</v>
      </c>
      <c r="CU114" s="111">
        <v>0.7304400911105936</v>
      </c>
      <c r="CV114" s="111">
        <v>374.95471511800815</v>
      </c>
      <c r="CW114" s="111">
        <v>11.332939956962107</v>
      </c>
      <c r="CX114" s="111">
        <v>3.4876748747498452</v>
      </c>
      <c r="CY114" s="111">
        <v>15.602768642475729</v>
      </c>
      <c r="CZ114" s="111">
        <v>53.232957546529455</v>
      </c>
      <c r="DA114" s="111">
        <v>0</v>
      </c>
      <c r="DB114" s="111">
        <v>0.44035131682693651</v>
      </c>
      <c r="DC114" s="111">
        <v>17.30309608844799</v>
      </c>
      <c r="DD114" s="111">
        <v>0</v>
      </c>
      <c r="DE114" s="111">
        <v>523.42360932571944</v>
      </c>
      <c r="DF114" s="111">
        <v>178.3950031847582</v>
      </c>
      <c r="DG114" s="111">
        <v>144.73554465796624</v>
      </c>
      <c r="DH114" s="111">
        <v>0</v>
      </c>
      <c r="DI114" s="111">
        <v>0.86543908403253178</v>
      </c>
    </row>
    <row r="115" spans="2:119" x14ac:dyDescent="0.3">
      <c r="B115" s="167"/>
      <c r="C115" s="176" t="s">
        <v>318</v>
      </c>
      <c r="D115" s="175">
        <f t="shared" si="0"/>
        <v>1.707294480378365</v>
      </c>
      <c r="E115" s="174">
        <f>$D$115*LOOKUP($E$111:$J$111,'[13]Convergence programme'!$D$24:$AR$24,'[13]Convergence programme'!$D$25:$AR$25)/100</f>
        <v>1.6538453815446081</v>
      </c>
      <c r="F115" s="174">
        <f>$D$115*LOOKUP($E$111:$J$111,'[13]Convergence programme'!$D$24:$AR$24,'[13]Convergence programme'!$D$25:$AR$25)/100</f>
        <v>1.8763603235603146</v>
      </c>
      <c r="G115" s="174">
        <f>$D$115*LOOKUP($E$111:$J$111,'[13]Convergence programme'!$D$24:$AR$24,'[13]Convergence programme'!$D$25:$AR$25)/100</f>
        <v>1.9757045439725078</v>
      </c>
      <c r="H115" s="174">
        <f>$D$115*LOOKUP($E$111:$J$111,'[13]Convergence programme'!$D$24:$AR$24,'[13]Convergence programme'!$D$25:$AR$25)/100</f>
        <v>2.0510894165989906</v>
      </c>
      <c r="I115" s="174">
        <f>$D$115*LOOKUP($E$111:$J$111,'[13]Convergence programme'!$D$24:$AR$24,'[13]Convergence programme'!$D$25:$AR$25)/100</f>
        <v>2.1728887796314793</v>
      </c>
      <c r="J115" s="174">
        <f>$D$115*LOOKUP($E$111:$J$111,'[13]Convergence programme'!$D$24:$AR$24,'[13]Convergence programme'!$D$25:$AR$25)/100</f>
        <v>2.2778585881658899</v>
      </c>
      <c r="K115" s="167"/>
      <c r="L115" s="167"/>
      <c r="M115" s="174">
        <f>$D115*LOOKUP($M$111:$R$111,'[13]Convergence programme'!$D$40:$AR$40,'[13]Convergence programme'!$D$41:$AR$41)/100</f>
        <v>1.6538453815446081</v>
      </c>
      <c r="N115" s="174">
        <f>$D115*LOOKUP($M$111:$R$111,'[13]Convergence programme'!$D$40:$AR$40,'[13]Convergence programme'!$D$41:$AR$41)/100</f>
        <v>1.6501561175016837</v>
      </c>
      <c r="O115" s="174">
        <f>$D115*LOOKUP($M$111:$R$111,'[13]Convergence programme'!$D$40:$AR$40,'[13]Convergence programme'!$D$41:$AR$41)/100</f>
        <v>1.5862068844832633</v>
      </c>
      <c r="P115" s="174">
        <f>$D115*LOOKUP($M$111:$R$111,'[13]Convergence programme'!$D$40:$AR$40,'[13]Convergence programme'!$D$41:$AR$41)/100</f>
        <v>1.466836528086096</v>
      </c>
      <c r="Q115" s="174">
        <f>$D115*LOOKUP($M$111:$R$111,'[13]Convergence programme'!$D$40:$AR$40,'[13]Convergence programme'!$D$41:$AR$41)/100</f>
        <v>1.4236094631837617</v>
      </c>
      <c r="R115" s="174">
        <f>$D115*LOOKUP($M$111:$R$111,'[13]Convergence programme'!$D$40:$AR$40,'[13]Convergence programme'!$D$41:$AR$41)/100</f>
        <v>1.4302153077326338</v>
      </c>
      <c r="S115" s="174"/>
      <c r="T115" s="167"/>
      <c r="U115" s="173">
        <f t="shared" si="1"/>
        <v>0</v>
      </c>
      <c r="V115" s="173">
        <f t="shared" si="2"/>
        <v>226.20420605863089</v>
      </c>
      <c r="W115" s="173">
        <f t="shared" si="3"/>
        <v>389.49765948924454</v>
      </c>
      <c r="X115" s="173">
        <f t="shared" si="4"/>
        <v>584.25288851289463</v>
      </c>
      <c r="Y115" s="173">
        <f t="shared" si="5"/>
        <v>749.27931644771763</v>
      </c>
      <c r="Z115" s="173">
        <f t="shared" si="6"/>
        <v>847.64328043325611</v>
      </c>
      <c r="AA115" s="167"/>
      <c r="AB115" s="167"/>
      <c r="AC115" s="78">
        <v>2030</v>
      </c>
      <c r="AD115">
        <v>4454.5780421848222</v>
      </c>
      <c r="AE115">
        <v>92.385558316930428</v>
      </c>
      <c r="AF115">
        <v>151.02792460650909</v>
      </c>
      <c r="AG115">
        <v>584.25288851289463</v>
      </c>
      <c r="AH115">
        <v>1568.413898898677</v>
      </c>
      <c r="AI115">
        <v>6375.2335263191608</v>
      </c>
      <c r="AJ115">
        <v>20.593267279651432</v>
      </c>
      <c r="AK115">
        <v>4738.8578426402164</v>
      </c>
      <c r="AL115">
        <v>182.69639857911625</v>
      </c>
      <c r="AM115">
        <v>698.50921999648949</v>
      </c>
      <c r="AN115">
        <v>250.29262790433881</v>
      </c>
      <c r="AO115">
        <v>2558.2794600726679</v>
      </c>
      <c r="AP115">
        <v>0</v>
      </c>
      <c r="AQ115">
        <v>31.701415835862626</v>
      </c>
      <c r="AR115">
        <v>953.13565442141442</v>
      </c>
      <c r="AS115">
        <v>126.32233594617264</v>
      </c>
      <c r="AT115">
        <v>246.05748495057787</v>
      </c>
      <c r="AU115">
        <v>77.856426748139754</v>
      </c>
      <c r="AV115">
        <v>935.13834685692211</v>
      </c>
      <c r="AW115">
        <v>0</v>
      </c>
      <c r="AX115">
        <v>2.3544688885610254</v>
      </c>
      <c r="AY115">
        <v>143.17061839369316</v>
      </c>
      <c r="AZ115">
        <v>105.04814619453606</v>
      </c>
      <c r="BA115">
        <v>8.204667677983279</v>
      </c>
      <c r="BB115">
        <v>4.8497124163668079</v>
      </c>
      <c r="BC115">
        <v>51.375675601885938</v>
      </c>
      <c r="BD115">
        <v>0</v>
      </c>
      <c r="BE115">
        <v>1.5728535663623033</v>
      </c>
      <c r="BF115">
        <v>591.27001502713813</v>
      </c>
      <c r="BG115">
        <v>880.58092453772736</v>
      </c>
      <c r="BH115">
        <v>1779.3310731335907</v>
      </c>
      <c r="BI115">
        <v>404.79024658578646</v>
      </c>
      <c r="BJ115">
        <v>1607.0641885557304</v>
      </c>
      <c r="BK115">
        <v>0</v>
      </c>
      <c r="BL115">
        <v>28.528382479198573</v>
      </c>
      <c r="BM115">
        <v>1708.8529550328717</v>
      </c>
      <c r="BN115">
        <v>85.540894949897165</v>
      </c>
      <c r="BO115">
        <v>890.26792632396791</v>
      </c>
      <c r="BP115">
        <v>278.72321231004059</v>
      </c>
      <c r="BQ115">
        <v>1207.9869166711501</v>
      </c>
      <c r="BR115">
        <v>0</v>
      </c>
      <c r="BS115">
        <v>54.129126255594265</v>
      </c>
      <c r="BT115">
        <v>22.368835764675062</v>
      </c>
      <c r="BU115">
        <v>0</v>
      </c>
      <c r="BV115">
        <v>398.4247196463495</v>
      </c>
      <c r="BW115">
        <v>156.66205888451691</v>
      </c>
      <c r="BX115">
        <v>164.82640783996595</v>
      </c>
      <c r="BY115">
        <v>0</v>
      </c>
      <c r="BZ115">
        <v>0</v>
      </c>
      <c r="CA115">
        <v>74.124050459636322</v>
      </c>
      <c r="CB115">
        <v>0</v>
      </c>
      <c r="CC115">
        <v>1117.2269483520304</v>
      </c>
      <c r="CD115">
        <v>643.87870009582309</v>
      </c>
      <c r="CE115">
        <v>504.38607595929329</v>
      </c>
      <c r="CF115">
        <v>0</v>
      </c>
      <c r="CG115">
        <v>1.4808535368671609</v>
      </c>
      <c r="CH115">
        <v>118.50362687880111</v>
      </c>
      <c r="CI115">
        <v>0</v>
      </c>
      <c r="CJ115">
        <v>1558.5486253329109</v>
      </c>
      <c r="CK115">
        <v>574.63763026227264</v>
      </c>
      <c r="CL115">
        <v>428.7493093466104</v>
      </c>
      <c r="CM115">
        <v>0</v>
      </c>
      <c r="CN115">
        <v>1.8128006527674545</v>
      </c>
      <c r="CO115">
        <v>131.43318095824853</v>
      </c>
      <c r="CP115">
        <v>0</v>
      </c>
      <c r="CQ115">
        <v>1759.7795732692205</v>
      </c>
      <c r="CR115">
        <v>593.64613979227966</v>
      </c>
      <c r="CS115">
        <v>371.02866682493828</v>
      </c>
      <c r="CT115">
        <v>0</v>
      </c>
      <c r="CU115">
        <v>1.1514509146584255</v>
      </c>
      <c r="CV115">
        <v>591.07099258705716</v>
      </c>
      <c r="CW115">
        <v>17.865016225180387</v>
      </c>
      <c r="CX115">
        <v>5.4978997914202354</v>
      </c>
      <c r="CY115">
        <v>24.595887387925785</v>
      </c>
      <c r="CZ115">
        <v>83.915352405874117</v>
      </c>
      <c r="DA115">
        <v>0</v>
      </c>
      <c r="DB115">
        <v>0.69416086644489683</v>
      </c>
      <c r="DC115">
        <v>25.954928415098859</v>
      </c>
      <c r="DD115">
        <v>0</v>
      </c>
      <c r="DE115">
        <v>785.14401361336229</v>
      </c>
      <c r="DF115">
        <v>267.59543573031397</v>
      </c>
      <c r="DG115">
        <v>217.10569492969933</v>
      </c>
      <c r="DH115">
        <v>0</v>
      </c>
      <c r="DI115">
        <v>1.2981728448407346</v>
      </c>
    </row>
    <row r="116" spans="2:119" x14ac:dyDescent="0.3">
      <c r="B116" s="167"/>
      <c r="C116" s="176" t="s">
        <v>317</v>
      </c>
      <c r="D116" s="175">
        <f t="shared" si="0"/>
        <v>4.5831941017084503</v>
      </c>
      <c r="E116" s="174">
        <f>$D$116*LOOKUP($E$111:$J$111,'[13]Convergence programme'!$D$24:$AR$24,'[13]Convergence programme'!$D$25:$AR$25)/100</f>
        <v>4.4397111833649099</v>
      </c>
      <c r="F116" s="174">
        <f>$D$116*LOOKUP($E$111:$J$111,'[13]Convergence programme'!$D$24:$AR$24,'[13]Convergence programme'!$D$25:$AR$25)/100</f>
        <v>5.0370476016038843</v>
      </c>
      <c r="G116" s="174">
        <f>$D$116*LOOKUP($E$111:$J$111,'[13]Convergence programme'!$D$24:$AR$24,'[13]Convergence programme'!$D$25:$AR$25)/100</f>
        <v>5.3037349541753533</v>
      </c>
      <c r="H116" s="174">
        <f>$D$116*LOOKUP($E$111:$J$111,'[13]Convergence programme'!$D$24:$AR$24,'[13]Convergence programme'!$D$25:$AR$25)/100</f>
        <v>5.5061039699195904</v>
      </c>
      <c r="I116" s="174">
        <f>$D$116*LOOKUP($E$111:$J$111,'[13]Convergence programme'!$D$24:$AR$24,'[13]Convergence programme'!$D$25:$AR$25)/100</f>
        <v>5.8330716539705785</v>
      </c>
      <c r="J116" s="174">
        <f>$D$116*LOOKUP($E$111:$J$111,'[13]Convergence programme'!$D$24:$AR$24,'[13]Convergence programme'!$D$25:$AR$25)/100</f>
        <v>6.1148607728727598</v>
      </c>
      <c r="K116" s="167"/>
      <c r="L116" s="167"/>
      <c r="M116" s="174">
        <f>$D116*LOOKUP($M$111:$R$111,'[13]Convergence programme'!$D$40:$AR$40,'[13]Convergence programme'!$D$41:$AR$41)/100</f>
        <v>4.4397111833649099</v>
      </c>
      <c r="N116" s="174">
        <f>$D116*LOOKUP($M$111:$R$111,'[13]Convergence programme'!$D$40:$AR$40,'[13]Convergence programme'!$D$41:$AR$41)/100</f>
        <v>4.4298074360058548</v>
      </c>
      <c r="O116" s="174">
        <f>$D116*LOOKUP($M$111:$R$111,'[13]Convergence programme'!$D$40:$AR$40,'[13]Convergence programme'!$D$41:$AR$41)/100</f>
        <v>4.2581371407244868</v>
      </c>
      <c r="P116" s="174">
        <f>$D116*LOOKUP($M$111:$R$111,'[13]Convergence programme'!$D$40:$AR$40,'[13]Convergence programme'!$D$41:$AR$41)/100</f>
        <v>3.9376900710209135</v>
      </c>
      <c r="Q116" s="174">
        <f>$D116*LOOKUP($M$111:$R$111,'[13]Convergence programme'!$D$40:$AR$40,'[13]Convergence programme'!$D$41:$AR$41)/100</f>
        <v>3.8216479756639128</v>
      </c>
      <c r="R116" s="174">
        <f>$D116*LOOKUP($M$111:$R$111,'[13]Convergence programme'!$D$40:$AR$40,'[13]Convergence programme'!$D$41:$AR$41)/100</f>
        <v>3.839381218593676</v>
      </c>
      <c r="S116" s="174"/>
      <c r="T116" s="167"/>
      <c r="U116" s="173">
        <f t="shared" si="1"/>
        <v>0</v>
      </c>
      <c r="V116" s="173">
        <f t="shared" si="2"/>
        <v>607.24016559802953</v>
      </c>
      <c r="W116" s="173">
        <f t="shared" si="3"/>
        <v>1045.5978134508666</v>
      </c>
      <c r="X116" s="173">
        <f t="shared" si="4"/>
        <v>1568.413898898677</v>
      </c>
      <c r="Y116" s="173">
        <f t="shared" si="5"/>
        <v>2011.4236783066656</v>
      </c>
      <c r="Z116" s="173">
        <f t="shared" si="6"/>
        <v>2275.4795542790839</v>
      </c>
      <c r="AA116" s="167"/>
      <c r="AB116" s="167"/>
      <c r="AC116" s="78">
        <v>2040</v>
      </c>
      <c r="AD116">
        <v>5712.805629436938</v>
      </c>
      <c r="AE116">
        <v>118.48052332534189</v>
      </c>
      <c r="AF116">
        <v>193.68684749118725</v>
      </c>
      <c r="AG116">
        <v>749.27931644771763</v>
      </c>
      <c r="AH116">
        <v>2011.4236783066656</v>
      </c>
      <c r="AI116">
        <v>8175.9640606202474</v>
      </c>
      <c r="AJ116">
        <v>26.409983645946213</v>
      </c>
      <c r="AK116">
        <v>6077.3823029169362</v>
      </c>
      <c r="AL116">
        <v>234.30030956842901</v>
      </c>
      <c r="AM116">
        <v>895.80817002644017</v>
      </c>
      <c r="AN116">
        <v>320.98957974416066</v>
      </c>
      <c r="AO116">
        <v>3280.8838823279157</v>
      </c>
      <c r="AP116">
        <v>0</v>
      </c>
      <c r="AQ116">
        <v>40.655708606557887</v>
      </c>
      <c r="AR116">
        <v>1409.8522390002679</v>
      </c>
      <c r="AS116">
        <v>186.85255067660418</v>
      </c>
      <c r="AT116">
        <v>363.96151426202829</v>
      </c>
      <c r="AU116">
        <v>115.16310093137477</v>
      </c>
      <c r="AV116">
        <v>1383.2311129852344</v>
      </c>
      <c r="AW116">
        <v>0</v>
      </c>
      <c r="AX116">
        <v>3.482666101929901</v>
      </c>
      <c r="AY116">
        <v>212.5209270064401</v>
      </c>
      <c r="AZ116">
        <v>155.93233905144777</v>
      </c>
      <c r="BA116">
        <v>12.178920509444414</v>
      </c>
      <c r="BB116">
        <v>7.1988609814254705</v>
      </c>
      <c r="BC116">
        <v>76.261500627672561</v>
      </c>
      <c r="BD116">
        <v>0</v>
      </c>
      <c r="BE116">
        <v>2.3347269273471736</v>
      </c>
      <c r="BF116">
        <v>758.27848078458965</v>
      </c>
      <c r="BG116">
        <v>1129.3073362357297</v>
      </c>
      <c r="BH116">
        <v>2281.915924464096</v>
      </c>
      <c r="BI116">
        <v>519.12616134170332</v>
      </c>
      <c r="BJ116">
        <v>2060.9910200932941</v>
      </c>
      <c r="BK116">
        <v>0</v>
      </c>
      <c r="BL116">
        <v>36.586429170732615</v>
      </c>
      <c r="BM116">
        <v>2191.530755313388</v>
      </c>
      <c r="BN116">
        <v>109.70253559126458</v>
      </c>
      <c r="BO116">
        <v>1141.7305013060757</v>
      </c>
      <c r="BP116">
        <v>357.45058707257084</v>
      </c>
      <c r="BQ116">
        <v>1549.1915042216679</v>
      </c>
      <c r="BR116">
        <v>0</v>
      </c>
      <c r="BS116">
        <v>69.418287043366078</v>
      </c>
      <c r="BT116">
        <v>28.687074212243431</v>
      </c>
      <c r="BU116">
        <v>0</v>
      </c>
      <c r="BV116">
        <v>510.96264556320034</v>
      </c>
      <c r="BW116">
        <v>200.91238349383394</v>
      </c>
      <c r="BX116">
        <v>211.38281149659528</v>
      </c>
      <c r="BY116">
        <v>0</v>
      </c>
      <c r="BZ116">
        <v>0</v>
      </c>
      <c r="CA116">
        <v>124.78929284765906</v>
      </c>
      <c r="CB116">
        <v>0</v>
      </c>
      <c r="CC116">
        <v>1880.873481288198</v>
      </c>
      <c r="CD116">
        <v>1083.9824209064402</v>
      </c>
      <c r="CE116">
        <v>849.14385210830278</v>
      </c>
      <c r="CF116">
        <v>0</v>
      </c>
      <c r="CG116">
        <v>2.4930459753711944</v>
      </c>
      <c r="CH116">
        <v>199.50318022813795</v>
      </c>
      <c r="CI116">
        <v>0</v>
      </c>
      <c r="CJ116">
        <v>2623.8471807459155</v>
      </c>
      <c r="CK116">
        <v>967.41372171953708</v>
      </c>
      <c r="CL116">
        <v>721.80787194596883</v>
      </c>
      <c r="CM116">
        <v>0</v>
      </c>
      <c r="CN116">
        <v>3.0518854559332413</v>
      </c>
      <c r="CO116">
        <v>221.27033812634878</v>
      </c>
      <c r="CP116">
        <v>0</v>
      </c>
      <c r="CQ116">
        <v>2962.6234286212316</v>
      </c>
      <c r="CR116">
        <v>999.41492035383567</v>
      </c>
      <c r="CS116">
        <v>624.63403810489467</v>
      </c>
      <c r="CT116">
        <v>0</v>
      </c>
      <c r="CU116">
        <v>1.9384901998476116</v>
      </c>
      <c r="CV116">
        <v>995.0796095238727</v>
      </c>
      <c r="CW116">
        <v>30.076105226686135</v>
      </c>
      <c r="CX116">
        <v>9.2558221368679998</v>
      </c>
      <c r="CY116">
        <v>41.407658851175199</v>
      </c>
      <c r="CZ116">
        <v>141.27314172467464</v>
      </c>
      <c r="DA116">
        <v>0</v>
      </c>
      <c r="DB116">
        <v>1.1686334342096851</v>
      </c>
      <c r="DC116">
        <v>33.286084508396065</v>
      </c>
      <c r="DD116">
        <v>0</v>
      </c>
      <c r="DE116">
        <v>1006.9135838260459</v>
      </c>
      <c r="DF116">
        <v>343.17969001211657</v>
      </c>
      <c r="DG116">
        <v>278.42875900517129</v>
      </c>
      <c r="DH116">
        <v>0</v>
      </c>
      <c r="DI116">
        <v>1.6648510960537377</v>
      </c>
    </row>
    <row r="117" spans="2:119" x14ac:dyDescent="0.3">
      <c r="B117" s="167"/>
      <c r="C117" s="176" t="s">
        <v>316</v>
      </c>
      <c r="D117" s="175">
        <f t="shared" si="0"/>
        <v>18.629605817289139</v>
      </c>
      <c r="E117" s="174">
        <f>$D$117*LOOKUP($E$111:$J$111,'[13]Convergence programme'!$D$24:$AR$24,'[13]Convergence programme'!$D$25:$AR$25)/100</f>
        <v>18.046381508884213</v>
      </c>
      <c r="F117" s="174">
        <f>$D$117*LOOKUP($E$111:$J$111,'[13]Convergence programme'!$D$24:$AR$24,'[13]Convergence programme'!$D$25:$AR$25)/100</f>
        <v>20.474413524363392</v>
      </c>
      <c r="G117" s="174">
        <f>$D$117*LOOKUP($E$111:$J$111,'[13]Convergence programme'!$D$24:$AR$24,'[13]Convergence programme'!$D$25:$AR$25)/100</f>
        <v>21.558434873799779</v>
      </c>
      <c r="H117" s="174">
        <f>$D$117*LOOKUP($E$111:$J$111,'[13]Convergence programme'!$D$24:$AR$24,'[13]Convergence programme'!$D$25:$AR$25)/100</f>
        <v>22.381017315058941</v>
      </c>
      <c r="I117" s="174">
        <f>$D$117*LOOKUP($E$111:$J$111,'[13]Convergence programme'!$D$24:$AR$24,'[13]Convergence programme'!$D$25:$AR$25)/100</f>
        <v>23.710064030883441</v>
      </c>
      <c r="J117" s="174">
        <f>$D$117*LOOKUP($E$111:$J$111,'[13]Convergence programme'!$D$24:$AR$24,'[13]Convergence programme'!$D$25:$AR$25)/100</f>
        <v>24.855470507731539</v>
      </c>
      <c r="K117" s="167"/>
      <c r="L117" s="167"/>
      <c r="M117" s="174">
        <f>$D117*LOOKUP($M$111:$R$111,'[13]Convergence programme'!$D$40:$AR$40,'[13]Convergence programme'!$D$41:$AR$41)/100</f>
        <v>18.046381508884213</v>
      </c>
      <c r="N117" s="174">
        <f>$D117*LOOKUP($M$111:$R$111,'[13]Convergence programme'!$D$40:$AR$40,'[13]Convergence programme'!$D$41:$AR$41)/100</f>
        <v>18.006125105747277</v>
      </c>
      <c r="O117" s="174">
        <f>$D117*LOOKUP($M$111:$R$111,'[13]Convergence programme'!$D$40:$AR$40,'[13]Convergence programme'!$D$41:$AR$41)/100</f>
        <v>17.308325741230426</v>
      </c>
      <c r="P117" s="174">
        <f>$D117*LOOKUP($M$111:$R$111,'[13]Convergence programme'!$D$40:$AR$40,'[13]Convergence programme'!$D$41:$AR$41)/100</f>
        <v>16.00578378873978</v>
      </c>
      <c r="Q117" s="174">
        <f>$D117*LOOKUP($M$111:$R$111,'[13]Convergence programme'!$D$40:$AR$40,'[13]Convergence programme'!$D$41:$AR$41)/100</f>
        <v>15.534099970263194</v>
      </c>
      <c r="R117" s="174">
        <f>$D117*LOOKUP($M$111:$R$111,'[13]Convergence programme'!$D$40:$AR$40,'[13]Convergence programme'!$D$41:$AR$41)/100</f>
        <v>15.606181430989585</v>
      </c>
      <c r="S117" s="174"/>
      <c r="T117" s="167"/>
      <c r="U117" s="173">
        <f t="shared" si="1"/>
        <v>0</v>
      </c>
      <c r="V117" s="173">
        <f t="shared" si="2"/>
        <v>2468.2884186161155</v>
      </c>
      <c r="W117" s="173">
        <f t="shared" si="3"/>
        <v>4250.1091325693533</v>
      </c>
      <c r="X117" s="173">
        <f t="shared" si="4"/>
        <v>6375.2335263191608</v>
      </c>
      <c r="Y117" s="173">
        <f t="shared" si="5"/>
        <v>8175.9640606202474</v>
      </c>
      <c r="Z117" s="173">
        <f t="shared" si="6"/>
        <v>9249.289076741954</v>
      </c>
      <c r="AA117" s="167"/>
      <c r="AB117" s="167"/>
      <c r="AC117" s="78">
        <v>2050</v>
      </c>
      <c r="AD117">
        <v>6462.7718901558528</v>
      </c>
      <c r="AE117">
        <v>134.03442114893798</v>
      </c>
      <c r="AF117">
        <v>219.11368855416879</v>
      </c>
      <c r="AG117">
        <v>847.64328043325611</v>
      </c>
      <c r="AH117">
        <v>2275.4795542790839</v>
      </c>
      <c r="AI117">
        <v>9249.289076741954</v>
      </c>
      <c r="AJ117">
        <v>29.877036083112735</v>
      </c>
      <c r="AK117">
        <v>6875.209496125176</v>
      </c>
      <c r="AL117">
        <v>265.0588087105811</v>
      </c>
      <c r="AM117">
        <v>1013.4081633002174</v>
      </c>
      <c r="AN117">
        <v>363.12848144423293</v>
      </c>
      <c r="AO117">
        <v>3711.592080135958</v>
      </c>
      <c r="AP117">
        <v>0</v>
      </c>
      <c r="AQ117">
        <v>45.992912729769614</v>
      </c>
      <c r="AR117">
        <v>1748.9388065213384</v>
      </c>
      <c r="AS117">
        <v>231.7928559715865</v>
      </c>
      <c r="AT117">
        <v>451.49867394934108</v>
      </c>
      <c r="AU117">
        <v>142.86122384076077</v>
      </c>
      <c r="AV117">
        <v>1715.9149767375843</v>
      </c>
      <c r="AW117">
        <v>0</v>
      </c>
      <c r="AX117">
        <v>4.3202895504430536</v>
      </c>
      <c r="AY117">
        <v>496.02478578061329</v>
      </c>
      <c r="AZ117">
        <v>363.94677062518531</v>
      </c>
      <c r="BA117">
        <v>28.425654460622784</v>
      </c>
      <c r="BB117">
        <v>16.802173444631197</v>
      </c>
      <c r="BC117">
        <v>177.9946805474051</v>
      </c>
      <c r="BD117">
        <v>0</v>
      </c>
      <c r="BE117">
        <v>5.4492629987376375</v>
      </c>
      <c r="BF117">
        <v>857.82383795328519</v>
      </c>
      <c r="BG117">
        <v>1277.5606560747633</v>
      </c>
      <c r="BH117">
        <v>2581.4815081988172</v>
      </c>
      <c r="BI117">
        <v>587.27605673752726</v>
      </c>
      <c r="BJ117">
        <v>2331.5540024482475</v>
      </c>
      <c r="BK117">
        <v>0</v>
      </c>
      <c r="BL117">
        <v>41.389426026926387</v>
      </c>
      <c r="BM117">
        <v>2479.2307459001267</v>
      </c>
      <c r="BN117">
        <v>124.1040758755737</v>
      </c>
      <c r="BO117">
        <v>1291.6147106341712</v>
      </c>
      <c r="BP117">
        <v>404.37602048785351</v>
      </c>
      <c r="BQ117">
        <v>1752.5664192672443</v>
      </c>
      <c r="BR117">
        <v>0</v>
      </c>
      <c r="BS117">
        <v>78.531387774671146</v>
      </c>
      <c r="BT117">
        <v>32.453058769299439</v>
      </c>
      <c r="BU117">
        <v>0</v>
      </c>
      <c r="BV117">
        <v>578.04085012970984</v>
      </c>
      <c r="BW117">
        <v>227.28777918462794</v>
      </c>
      <c r="BX117">
        <v>239.13274506714737</v>
      </c>
      <c r="BY117">
        <v>0</v>
      </c>
      <c r="BZ117">
        <v>0</v>
      </c>
      <c r="CA117">
        <v>177.85919506941528</v>
      </c>
      <c r="CB117">
        <v>0</v>
      </c>
      <c r="CC117">
        <v>2680.7639964569512</v>
      </c>
      <c r="CD117">
        <v>1544.9742237675662</v>
      </c>
      <c r="CE117">
        <v>1210.264427241352</v>
      </c>
      <c r="CF117">
        <v>0</v>
      </c>
      <c r="CG117">
        <v>3.5532788136869704</v>
      </c>
      <c r="CH117">
        <v>284.34711215555018</v>
      </c>
      <c r="CI117">
        <v>0</v>
      </c>
      <c r="CJ117">
        <v>3739.7066439212344</v>
      </c>
      <c r="CK117">
        <v>1378.8316442677217</v>
      </c>
      <c r="CL117">
        <v>1028.775499640039</v>
      </c>
      <c r="CM117">
        <v>0</v>
      </c>
      <c r="CN117">
        <v>4.3497793620722796</v>
      </c>
      <c r="CO117">
        <v>315.37132180028982</v>
      </c>
      <c r="CP117">
        <v>0</v>
      </c>
      <c r="CQ117">
        <v>4222.5563290244099</v>
      </c>
      <c r="CR117">
        <v>1424.4421874519144</v>
      </c>
      <c r="CS117">
        <v>890.27595793751766</v>
      </c>
      <c r="CT117">
        <v>0</v>
      </c>
      <c r="CU117">
        <v>2.7628837276588039</v>
      </c>
      <c r="CV117">
        <v>1418.2631725941706</v>
      </c>
      <c r="CW117">
        <v>42.866753584153955</v>
      </c>
      <c r="CX117">
        <v>13.192101961653997</v>
      </c>
      <c r="CY117">
        <v>59.01734599914532</v>
      </c>
      <c r="CZ117">
        <v>201.35323070347377</v>
      </c>
      <c r="DA117">
        <v>0</v>
      </c>
      <c r="DB117">
        <v>1.665625288809705</v>
      </c>
      <c r="DC117">
        <v>37.655818392584948</v>
      </c>
      <c r="DD117">
        <v>0</v>
      </c>
      <c r="DE117">
        <v>1139.0992845678943</v>
      </c>
      <c r="DF117">
        <v>388.23166719594906</v>
      </c>
      <c r="DG117">
        <v>314.98035708366143</v>
      </c>
      <c r="DH117">
        <v>0</v>
      </c>
      <c r="DI117">
        <v>1.8834095824001853</v>
      </c>
    </row>
    <row r="118" spans="2:119" x14ac:dyDescent="0.3">
      <c r="B118" s="169"/>
      <c r="C118" s="172" t="s">
        <v>315</v>
      </c>
      <c r="D118" s="171">
        <f t="shared" si="0"/>
        <v>6.0177317478045E-2</v>
      </c>
      <c r="E118" s="170">
        <f>$D$118*LOOKUP($E$111:$J$111,'[13]Convergence programme'!$D$24:$AR$24,'[13]Convergence programme'!$D$25:$AR$25)/100</f>
        <v>5.8293387420049629E-2</v>
      </c>
      <c r="F118" s="170">
        <f>$D$118*LOOKUP($E$111:$J$111,'[13]Convergence programme'!$D$24:$AR$24,'[13]Convergence programme'!$D$25:$AR$25)/100</f>
        <v>6.6136411844471374E-2</v>
      </c>
      <c r="G118" s="170">
        <f>$D$118*LOOKUP($E$111:$J$111,'[13]Convergence programme'!$D$24:$AR$24,'[13]Convergence programme'!$D$25:$AR$25)/100</f>
        <v>6.9638015557281677E-2</v>
      </c>
      <c r="H118" s="170">
        <f>$D$118*LOOKUP($E$111:$J$111,'[13]Convergence programme'!$D$24:$AR$24,'[13]Convergence programme'!$D$25:$AR$25)/100</f>
        <v>7.2295119803340316E-2</v>
      </c>
      <c r="I118" s="170">
        <f>$D$118*LOOKUP($E$111:$J$111,'[13]Convergence programme'!$D$24:$AR$24,'[13]Convergence programme'!$D$25:$AR$25)/100</f>
        <v>7.6588203991256973E-2</v>
      </c>
      <c r="J118" s="170">
        <f>$D$118*LOOKUP($E$111:$J$111,'[13]Convergence programme'!$D$24:$AR$24,'[13]Convergence programme'!$D$25:$AR$25)/100</f>
        <v>8.0288093826538898E-2</v>
      </c>
      <c r="K118" s="169"/>
      <c r="L118" s="169"/>
      <c r="M118" s="170">
        <f>$D118*LOOKUP($M$111:$R$111,'[13]Convergence programme'!$D$40:$AR$40,'[13]Convergence programme'!$D$41:$AR$41)/100</f>
        <v>5.8293387420049629E-2</v>
      </c>
      <c r="N118" s="170">
        <f>$D118*LOOKUP($M$111:$R$111,'[13]Convergence programme'!$D$40:$AR$40,'[13]Convergence programme'!$D$41:$AR$41)/100</f>
        <v>5.8163351262771001E-2</v>
      </c>
      <c r="O118" s="170">
        <f>$D118*LOOKUP($M$111:$R$111,'[13]Convergence programme'!$D$40:$AR$40,'[13]Convergence programme'!$D$41:$AR$41)/100</f>
        <v>5.5909321075211259E-2</v>
      </c>
      <c r="P118" s="170">
        <f>$D118*LOOKUP($M$111:$R$111,'[13]Convergence programme'!$D$40:$AR$40,'[13]Convergence programme'!$D$41:$AR$41)/100</f>
        <v>5.1701852523688883E-2</v>
      </c>
      <c r="Q118" s="170">
        <f>$D118*LOOKUP($M$111:$R$111,'[13]Convergence programme'!$D$40:$AR$40,'[13]Convergence programme'!$D$41:$AR$41)/100</f>
        <v>5.0178220345310762E-2</v>
      </c>
      <c r="R118" s="170">
        <f>$D118*LOOKUP($M$111:$R$111,'[13]Convergence programme'!$D$40:$AR$40,'[13]Convergence programme'!$D$41:$AR$41)/100</f>
        <v>5.0411057743426163E-2</v>
      </c>
      <c r="S118" s="170"/>
      <c r="T118" s="169"/>
      <c r="U118" s="168">
        <f t="shared" si="1"/>
        <v>0</v>
      </c>
      <c r="V118" s="168">
        <f t="shared" si="2"/>
        <v>7.9730605817003726</v>
      </c>
      <c r="W118" s="168">
        <f t="shared" si="3"/>
        <v>13.728694482070418</v>
      </c>
      <c r="X118" s="168">
        <f t="shared" si="4"/>
        <v>20.593267279651432</v>
      </c>
      <c r="Y118" s="168">
        <f t="shared" si="5"/>
        <v>26.409983645946213</v>
      </c>
      <c r="Z118" s="168">
        <f t="shared" si="6"/>
        <v>29.877036083112735</v>
      </c>
      <c r="AA118" s="167"/>
      <c r="AB118" s="167"/>
      <c r="AG118" s="167"/>
    </row>
    <row r="119" spans="2:119" x14ac:dyDescent="0.3">
      <c r="B119" s="178" t="s">
        <v>136</v>
      </c>
      <c r="C119" s="177" t="s">
        <v>314</v>
      </c>
      <c r="D119" s="175">
        <f t="shared" si="0"/>
        <v>16.924429279578831</v>
      </c>
      <c r="E119" s="174">
        <f>$D119*LOOKUP($E$111:$J$111,'[13]Convergence programme'!$D$24:$AR$24,'[13]Convergence programme'!$D$26:$AR$26)/100</f>
        <v>16.394587765027303</v>
      </c>
      <c r="F119" s="174">
        <f>$D119*LOOKUP($E$111:$J$111,'[13]Convergence programme'!$D$24:$AR$24,'[13]Convergence programme'!$D$26:$AR$26)/100</f>
        <v>18.600380873993373</v>
      </c>
      <c r="G119" s="174">
        <f>$D119*LOOKUP($E$111:$J$111,'[13]Convergence programme'!$D$24:$AR$24,'[13]Convergence programme'!$D$26:$AR$26)/100</f>
        <v>19.585181242075418</v>
      </c>
      <c r="H119" s="174">
        <f>$D119*LOOKUP($E$111:$J$111,'[13]Convergence programme'!$D$24:$AR$24,'[13]Convergence programme'!$D$26:$AR$26)/100</f>
        <v>20.332472327579438</v>
      </c>
      <c r="I119" s="174">
        <f>$D119*LOOKUP($E$111:$J$111,'[13]Convergence programme'!$D$24:$AR$24,'[13]Convergence programme'!$D$26:$AR$26)/100</f>
        <v>21.539870775610655</v>
      </c>
      <c r="J119" s="174">
        <f>$D119*LOOKUP($E$111:$J$111,'[13]Convergence programme'!$D$24:$AR$24,'[13]Convergence programme'!$D$26:$AR$26)/100</f>
        <v>22.580437661668793</v>
      </c>
      <c r="K119" s="167"/>
      <c r="L119" s="167"/>
      <c r="M119" s="174">
        <f>$D119*LOOKUP($M$111:$R$111,'[13]Convergence programme'!$D$40:$AR$40,'[13]Convergence programme'!$D$42:$AR$42)/100</f>
        <v>16.394587765027303</v>
      </c>
      <c r="N119" s="174">
        <f>$D119*LOOKUP($M$111:$R$111,'[13]Convergence programme'!$D$40:$AR$40,'[13]Convergence programme'!$D$42:$AR$42)/100</f>
        <v>16.358016049306457</v>
      </c>
      <c r="O119" s="174">
        <f>$D119*LOOKUP($M$111:$R$111,'[13]Convergence programme'!$D$40:$AR$40,'[13]Convergence programme'!$D$42:$AR$42)/100</f>
        <v>15.724086587141436</v>
      </c>
      <c r="P119" s="174">
        <f>$D119*LOOKUP($M$111:$R$111,'[13]Convergence programme'!$D$40:$AR$40,'[13]Convergence programme'!$D$42:$AR$42)/100</f>
        <v>14.540766909053886</v>
      </c>
      <c r="Q119" s="174">
        <f>$D119*LOOKUP($M$111:$R$111,'[13]Convergence programme'!$D$40:$AR$40,'[13]Convergence programme'!$D$42:$AR$42)/100</f>
        <v>14.112256531195001</v>
      </c>
      <c r="R119" s="174">
        <f>$D119*LOOKUP($M$111:$R$111,'[13]Convergence programme'!$D$40:$AR$40,'[13]Convergence programme'!$D$42:$AR$42)/100</f>
        <v>14.177740342092406</v>
      </c>
      <c r="S119" s="174"/>
      <c r="T119" s="167"/>
      <c r="U119" s="173">
        <f t="shared" si="1"/>
        <v>0</v>
      </c>
      <c r="V119" s="173">
        <f t="shared" si="2"/>
        <v>2242.3648246869161</v>
      </c>
      <c r="W119" s="173">
        <f t="shared" si="3"/>
        <v>3861.0946549339824</v>
      </c>
      <c r="X119" s="173">
        <f t="shared" si="4"/>
        <v>5791.705418525552</v>
      </c>
      <c r="Y119" s="173">
        <f t="shared" si="5"/>
        <v>7427.614244415654</v>
      </c>
      <c r="Z119" s="173">
        <f t="shared" si="6"/>
        <v>8402.6973195763858</v>
      </c>
      <c r="AA119" s="167"/>
      <c r="AB119" s="167"/>
      <c r="AG119" s="167"/>
    </row>
    <row r="120" spans="2:119" x14ac:dyDescent="0.3">
      <c r="B120" s="167"/>
      <c r="C120" s="176" t="s">
        <v>313</v>
      </c>
      <c r="D120" s="175">
        <f t="shared" si="0"/>
        <v>0.75121442372502001</v>
      </c>
      <c r="E120" s="174">
        <f>$D120*LOOKUP($E$111:$J$111,'[13]Convergence programme'!$D$24:$AR$24,'[13]Convergence programme'!$D$26:$AR$26)/100</f>
        <v>0.72769666832870206</v>
      </c>
      <c r="F120" s="174">
        <f>$D120*LOOKUP($E$111:$J$111,'[13]Convergence programme'!$D$24:$AR$24,'[13]Convergence programme'!$D$26:$AR$26)/100</f>
        <v>0.82560387523274503</v>
      </c>
      <c r="G120" s="174">
        <f>$D120*LOOKUP($E$111:$J$111,'[13]Convergence programme'!$D$24:$AR$24,'[13]Convergence programme'!$D$26:$AR$26)/100</f>
        <v>0.8693156145636296</v>
      </c>
      <c r="H120" s="174">
        <f>$D120*LOOKUP($E$111:$J$111,'[13]Convergence programme'!$D$24:$AR$24,'[13]Convergence programme'!$D$26:$AR$26)/100</f>
        <v>0.90248517277314078</v>
      </c>
      <c r="I120" s="174">
        <f>$D120*LOOKUP($E$111:$J$111,'[13]Convergence programme'!$D$24:$AR$24,'[13]Convergence programme'!$D$26:$AR$26)/100</f>
        <v>0.95607723867746441</v>
      </c>
      <c r="J120" s="174">
        <f>$D120*LOOKUP($E$111:$J$111,'[13]Convergence programme'!$D$24:$AR$24,'[13]Convergence programme'!$D$26:$AR$26)/100</f>
        <v>1.0022642527707963</v>
      </c>
      <c r="K120" s="167"/>
      <c r="L120" s="167"/>
      <c r="M120" s="174">
        <f>$D120*LOOKUP($M$111:$R$111,'[13]Convergence programme'!$D$40:$AR$40,'[13]Convergence programme'!$D$42:$AR$42)/100</f>
        <v>0.72769666832870206</v>
      </c>
      <c r="N120" s="174">
        <f>$D120*LOOKUP($M$111:$R$111,'[13]Convergence programme'!$D$40:$AR$40,'[13]Convergence programme'!$D$42:$AR$42)/100</f>
        <v>0.72607338166443502</v>
      </c>
      <c r="O120" s="174">
        <f>$D120*LOOKUP($M$111:$R$111,'[13]Convergence programme'!$D$40:$AR$40,'[13]Convergence programme'!$D$42:$AR$42)/100</f>
        <v>0.69793553738408365</v>
      </c>
      <c r="P120" s="174">
        <f>$D120*LOOKUP($M$111:$R$111,'[13]Convergence programme'!$D$40:$AR$40,'[13]Convergence programme'!$D$42:$AR$42)/100</f>
        <v>0.64541224130286212</v>
      </c>
      <c r="Q120" s="174">
        <f>$D120*LOOKUP($M$111:$R$111,'[13]Convergence programme'!$D$40:$AR$40,'[13]Convergence programme'!$D$42:$AR$42)/100</f>
        <v>0.6263922098887531</v>
      </c>
      <c r="R120" s="174">
        <f>$D120*LOOKUP($M$111:$R$111,'[13]Convergence programme'!$D$40:$AR$40,'[13]Convergence programme'!$D$42:$AR$42)/100</f>
        <v>0.62929880026494789</v>
      </c>
      <c r="S120" s="174"/>
      <c r="T120" s="167"/>
      <c r="U120" s="173">
        <f t="shared" si="1"/>
        <v>0</v>
      </c>
      <c r="V120" s="173">
        <f t="shared" si="2"/>
        <v>99.530493568310007</v>
      </c>
      <c r="W120" s="173">
        <f t="shared" si="3"/>
        <v>171.38007717954596</v>
      </c>
      <c r="X120" s="173">
        <f t="shared" si="4"/>
        <v>257.07293147027866</v>
      </c>
      <c r="Y120" s="173">
        <f t="shared" si="5"/>
        <v>329.68502878871129</v>
      </c>
      <c r="Z120" s="173">
        <f t="shared" si="6"/>
        <v>372.96545250584848</v>
      </c>
      <c r="AA120" s="167"/>
      <c r="AB120" s="167"/>
      <c r="AG120" s="167"/>
    </row>
    <row r="121" spans="2:119" x14ac:dyDescent="0.3">
      <c r="B121" s="167"/>
      <c r="C121" s="176" t="s">
        <v>312</v>
      </c>
      <c r="D121" s="175">
        <f t="shared" si="0"/>
        <v>2.041172511493853</v>
      </c>
      <c r="E121" s="174">
        <f>$D121*LOOKUP($E$111:$J$111,'[13]Convergence programme'!$D$24:$AR$24,'[13]Convergence programme'!$D$26:$AR$26)/100</f>
        <v>1.9772709218399087</v>
      </c>
      <c r="F121" s="174">
        <f>$D121*LOOKUP($E$111:$J$111,'[13]Convergence programme'!$D$24:$AR$24,'[13]Convergence programme'!$D$26:$AR$26)/100</f>
        <v>2.2433008236869831</v>
      </c>
      <c r="G121" s="174">
        <f>$D121*LOOKUP($E$111:$J$111,'[13]Convergence programme'!$D$24:$AR$24,'[13]Convergence programme'!$D$26:$AR$26)/100</f>
        <v>2.36207277206007</v>
      </c>
      <c r="H121" s="174">
        <f>$D121*LOOKUP($E$111:$J$111,'[13]Convergence programme'!$D$24:$AR$24,'[13]Convergence programme'!$D$26:$AR$26)/100</f>
        <v>2.4521998892950192</v>
      </c>
      <c r="I121" s="174">
        <f>$D121*LOOKUP($E$111:$J$111,'[13]Convergence programme'!$D$24:$AR$24,'[13]Convergence programme'!$D$26:$AR$26)/100</f>
        <v>2.597818301699351</v>
      </c>
      <c r="J121" s="174">
        <f>$D121*LOOKUP($E$111:$J$111,'[13]Convergence programme'!$D$24:$AR$24,'[13]Convergence programme'!$D$26:$AR$26)/100</f>
        <v>2.7233159766345665</v>
      </c>
      <c r="K121" s="167"/>
      <c r="L121" s="167"/>
      <c r="M121" s="174">
        <f>$D121*LOOKUP($M$111:$R$111,'[13]Convergence programme'!$D$40:$AR$40,'[13]Convergence programme'!$D$42:$AR$42)/100</f>
        <v>1.9772709218399087</v>
      </c>
      <c r="N121" s="174">
        <f>$D121*LOOKUP($M$111:$R$111,'[13]Convergence programme'!$D$40:$AR$40,'[13]Convergence programme'!$D$42:$AR$42)/100</f>
        <v>1.9728601863525008</v>
      </c>
      <c r="O121" s="174">
        <f>$D121*LOOKUP($M$111:$R$111,'[13]Convergence programme'!$D$40:$AR$40,'[13]Convergence programme'!$D$42:$AR$42)/100</f>
        <v>1.8964050592092403</v>
      </c>
      <c r="P121" s="174">
        <f>$D121*LOOKUP($M$111:$R$111,'[13]Convergence programme'!$D$40:$AR$40,'[13]Convergence programme'!$D$42:$AR$42)/100</f>
        <v>1.7536906692985297</v>
      </c>
      <c r="Q121" s="174">
        <f>$D121*LOOKUP($M$111:$R$111,'[13]Convergence programme'!$D$40:$AR$40,'[13]Convergence programme'!$D$42:$AR$42)/100</f>
        <v>1.7020101316729108</v>
      </c>
      <c r="R121" s="174">
        <f>$D121*LOOKUP($M$111:$R$111,'[13]Convergence programme'!$D$40:$AR$40,'[13]Convergence programme'!$D$42:$AR$42)/100</f>
        <v>1.709907813334349</v>
      </c>
      <c r="S121" s="174"/>
      <c r="T121" s="167"/>
      <c r="U121" s="173">
        <f t="shared" si="1"/>
        <v>0</v>
      </c>
      <c r="V121" s="173">
        <f t="shared" si="2"/>
        <v>270.44063733448229</v>
      </c>
      <c r="W121" s="173">
        <f t="shared" si="3"/>
        <v>465.66771285082973</v>
      </c>
      <c r="X121" s="173">
        <f t="shared" si="4"/>
        <v>698.50921999648949</v>
      </c>
      <c r="Y121" s="173">
        <f t="shared" si="5"/>
        <v>895.80817002644017</v>
      </c>
      <c r="Z121" s="173">
        <f t="shared" si="6"/>
        <v>1013.4081633002174</v>
      </c>
      <c r="AA121" s="167"/>
      <c r="AB121" s="167"/>
      <c r="AG121" s="167"/>
      <c r="AJ121" s="177"/>
      <c r="AK121" s="176"/>
      <c r="AL121" s="176"/>
      <c r="AM121" s="176"/>
      <c r="AN121" s="176"/>
      <c r="AO121" s="176"/>
      <c r="AP121" s="172"/>
      <c r="AQ121" s="177"/>
      <c r="AR121" s="176"/>
      <c r="AS121" s="176"/>
      <c r="AT121" s="176"/>
      <c r="AU121" s="176"/>
      <c r="AV121" s="176"/>
      <c r="AW121" s="172"/>
      <c r="AX121" s="177"/>
      <c r="AY121" s="176"/>
      <c r="AZ121" s="176"/>
      <c r="BA121" s="176"/>
      <c r="BB121" s="176"/>
      <c r="BC121" s="176"/>
      <c r="BD121" s="172"/>
      <c r="BE121" s="177"/>
      <c r="BF121" s="176"/>
      <c r="BG121" s="176"/>
      <c r="BH121" s="176"/>
      <c r="BI121" s="176"/>
      <c r="BJ121" s="176"/>
      <c r="BK121" s="172"/>
      <c r="BL121" s="177"/>
      <c r="BM121" s="176"/>
      <c r="BN121" s="176"/>
      <c r="BO121" s="176"/>
      <c r="BP121" s="176"/>
      <c r="BQ121" s="176"/>
      <c r="BR121" s="172"/>
      <c r="BS121" s="177"/>
      <c r="BT121" s="176"/>
      <c r="BU121" s="176"/>
      <c r="BV121" s="176"/>
      <c r="BW121" s="176"/>
      <c r="BX121" s="176"/>
      <c r="BY121" s="172"/>
      <c r="BZ121" s="177"/>
      <c r="CA121" s="176"/>
      <c r="CB121" s="176"/>
      <c r="CC121" s="176"/>
      <c r="CD121" s="176"/>
      <c r="CE121" s="176"/>
      <c r="CF121" s="172"/>
      <c r="CG121" s="177"/>
      <c r="CH121" s="176"/>
      <c r="CI121" s="176"/>
      <c r="CJ121" s="176"/>
      <c r="CK121" s="176"/>
      <c r="CL121" s="176"/>
      <c r="CM121" s="172"/>
      <c r="CN121" s="177"/>
      <c r="CO121" s="176"/>
      <c r="CP121" s="176"/>
      <c r="CQ121" s="176"/>
      <c r="CR121" s="176"/>
      <c r="CS121" s="176"/>
      <c r="CT121" s="172"/>
      <c r="CU121" s="177"/>
      <c r="CV121" s="176"/>
      <c r="CW121" s="176"/>
      <c r="CX121" s="176"/>
      <c r="CY121" s="176"/>
      <c r="CZ121" s="176"/>
      <c r="DA121" s="172"/>
      <c r="DB121" s="177"/>
      <c r="DC121" s="176"/>
      <c r="DD121" s="176"/>
      <c r="DE121" s="176"/>
      <c r="DF121" s="176"/>
      <c r="DG121" s="176"/>
      <c r="DH121" s="172"/>
      <c r="DI121" s="177"/>
      <c r="DJ121" s="176"/>
      <c r="DK121" s="176"/>
      <c r="DL121" s="176"/>
      <c r="DM121" s="176"/>
      <c r="DN121" s="176"/>
      <c r="DO121" s="172"/>
    </row>
    <row r="122" spans="2:119" x14ac:dyDescent="0.3">
      <c r="B122" s="167"/>
      <c r="C122" s="176" t="s">
        <v>311</v>
      </c>
      <c r="D122" s="175">
        <f t="shared" si="0"/>
        <v>0.73140112869299501</v>
      </c>
      <c r="E122" s="174">
        <f>$D122*LOOKUP($E$111:$J$111,'[13]Convergence programme'!$D$24:$AR$24,'[13]Convergence programme'!$D$26:$AR$26)/100</f>
        <v>0.70850365455252373</v>
      </c>
      <c r="F122" s="174">
        <f>$D122*LOOKUP($E$111:$J$111,'[13]Convergence programme'!$D$24:$AR$24,'[13]Convergence programme'!$D$26:$AR$26)/100</f>
        <v>0.80382855697080846</v>
      </c>
      <c r="G122" s="174">
        <f>$D122*LOOKUP($E$111:$J$111,'[13]Convergence programme'!$D$24:$AR$24,'[13]Convergence programme'!$D$26:$AR$26)/100</f>
        <v>0.84638739832692944</v>
      </c>
      <c r="H122" s="174">
        <f>$D122*LOOKUP($E$111:$J$111,'[13]Convergence programme'!$D$24:$AR$24,'[13]Convergence programme'!$D$26:$AR$26)/100</f>
        <v>0.87868210879373065</v>
      </c>
      <c r="I122" s="174">
        <f>$D122*LOOKUP($E$111:$J$111,'[13]Convergence programme'!$D$24:$AR$24,'[13]Convergence programme'!$D$26:$AR$26)/100</f>
        <v>0.93086068291780777</v>
      </c>
      <c r="J122" s="174">
        <f>$D122*LOOKUP($E$111:$J$111,'[13]Convergence programme'!$D$24:$AR$24,'[13]Convergence programme'!$D$26:$AR$26)/100</f>
        <v>0.97582951361638814</v>
      </c>
      <c r="K122" s="167"/>
      <c r="L122" s="167"/>
      <c r="M122" s="174">
        <f>$D122*LOOKUP($M$111:$R$111,'[13]Convergence programme'!$D$40:$AR$40,'[13]Convergence programme'!$D$42:$AR$42)/100</f>
        <v>0.70850365455252373</v>
      </c>
      <c r="N122" s="174">
        <f>$D122*LOOKUP($M$111:$R$111,'[13]Convergence programme'!$D$40:$AR$40,'[13]Convergence programme'!$D$42:$AR$42)/100</f>
        <v>0.70692318210558913</v>
      </c>
      <c r="O122" s="174">
        <f>$D122*LOOKUP($M$111:$R$111,'[13]Convergence programme'!$D$40:$AR$40,'[13]Convergence programme'!$D$42:$AR$42)/100</f>
        <v>0.67952747401523172</v>
      </c>
      <c r="P122" s="174">
        <f>$D122*LOOKUP($M$111:$R$111,'[13]Convergence programme'!$D$40:$AR$40,'[13]Convergence programme'!$D$42:$AR$42)/100</f>
        <v>0.62838948088939184</v>
      </c>
      <c r="Q122" s="174">
        <f>$D122*LOOKUP($M$111:$R$111,'[13]Convergence programme'!$D$40:$AR$40,'[13]Convergence programme'!$D$42:$AR$42)/100</f>
        <v>0.60987110317364712</v>
      </c>
      <c r="R122" s="174">
        <f>$D122*LOOKUP($M$111:$R$111,'[13]Convergence programme'!$D$40:$AR$40,'[13]Convergence programme'!$D$42:$AR$42)/100</f>
        <v>0.61270103217215521</v>
      </c>
      <c r="S122" s="174"/>
      <c r="T122" s="167"/>
      <c r="U122" s="173">
        <f t="shared" si="1"/>
        <v>0</v>
      </c>
      <c r="V122" s="173">
        <f t="shared" si="2"/>
        <v>96.905374865219329</v>
      </c>
      <c r="W122" s="173">
        <f t="shared" si="3"/>
        <v>166.85992431169771</v>
      </c>
      <c r="X122" s="173">
        <f t="shared" si="4"/>
        <v>250.29262790433881</v>
      </c>
      <c r="Y122" s="173">
        <f t="shared" si="5"/>
        <v>320.98957974416066</v>
      </c>
      <c r="Z122" s="173">
        <f t="shared" si="6"/>
        <v>363.12848144423293</v>
      </c>
      <c r="AA122" s="167"/>
      <c r="AB122" s="167"/>
      <c r="AG122" s="167"/>
    </row>
    <row r="123" spans="2:119" x14ac:dyDescent="0.3">
      <c r="B123" s="167"/>
      <c r="C123" s="176" t="s">
        <v>310</v>
      </c>
      <c r="D123" s="175">
        <f t="shared" si="0"/>
        <v>7.4757634704462603</v>
      </c>
      <c r="E123" s="174">
        <f>$D123*LOOKUP($E$111:$J$111,'[13]Convergence programme'!$D$24:$AR$24,'[13]Convergence programme'!$D$26:$AR$26)/100</f>
        <v>7.2417248642292948</v>
      </c>
      <c r="F123" s="174">
        <f>$D123*LOOKUP($E$111:$J$111,'[13]Convergence programme'!$D$24:$AR$24,'[13]Convergence programme'!$D$26:$AR$26)/100</f>
        <v>8.2160553586269778</v>
      </c>
      <c r="G123" s="174">
        <f>$D123*LOOKUP($E$111:$J$111,'[13]Convergence programme'!$D$24:$AR$24,'[13]Convergence programme'!$D$26:$AR$26)/100</f>
        <v>8.6510558242718059</v>
      </c>
      <c r="H123" s="174">
        <f>$D123*LOOKUP($E$111:$J$111,'[13]Convergence programme'!$D$24:$AR$24,'[13]Convergence programme'!$D$26:$AR$26)/100</f>
        <v>8.9811450288479318</v>
      </c>
      <c r="I123" s="174">
        <f>$D123*LOOKUP($E$111:$J$111,'[13]Convergence programme'!$D$24:$AR$24,'[13]Convergence programme'!$D$26:$AR$26)/100</f>
        <v>9.5144702632152978</v>
      </c>
      <c r="J123" s="174">
        <f>$D123*LOOKUP($E$111:$J$111,'[13]Convergence programme'!$D$24:$AR$24,'[13]Convergence programme'!$D$26:$AR$26)/100</f>
        <v>9.9741036007326649</v>
      </c>
      <c r="K123" s="167"/>
      <c r="L123" s="167"/>
      <c r="M123" s="174">
        <f>$D123*LOOKUP($M$111:$R$111,'[13]Convergence programme'!$D$40:$AR$40,'[13]Convergence programme'!$D$42:$AR$42)/100</f>
        <v>7.2417248642292948</v>
      </c>
      <c r="N123" s="174">
        <f>$D123*LOOKUP($M$111:$R$111,'[13]Convergence programme'!$D$40:$AR$40,'[13]Convergence programme'!$D$42:$AR$42)/100</f>
        <v>7.2255706121761785</v>
      </c>
      <c r="O123" s="174">
        <f>$D123*LOOKUP($M$111:$R$111,'[13]Convergence programme'!$D$40:$AR$40,'[13]Convergence programme'!$D$42:$AR$42)/100</f>
        <v>6.9455548646548628</v>
      </c>
      <c r="P123" s="174">
        <f>$D123*LOOKUP($M$111:$R$111,'[13]Convergence programme'!$D$40:$AR$40,'[13]Convergence programme'!$D$42:$AR$42)/100</f>
        <v>6.422865568775264</v>
      </c>
      <c r="Q123" s="174">
        <f>$D123*LOOKUP($M$111:$R$111,'[13]Convergence programme'!$D$40:$AR$40,'[13]Convergence programme'!$D$42:$AR$42)/100</f>
        <v>6.2335863808873819</v>
      </c>
      <c r="R123" s="174">
        <f>$D123*LOOKUP($M$111:$R$111,'[13]Convergence programme'!$D$40:$AR$40,'[13]Convergence programme'!$D$42:$AR$42)/100</f>
        <v>6.262511520596707</v>
      </c>
      <c r="S123" s="174"/>
      <c r="T123" s="167"/>
      <c r="U123" s="173">
        <f t="shared" si="1"/>
        <v>0</v>
      </c>
      <c r="V123" s="173">
        <f t="shared" si="2"/>
        <v>990.48474645079932</v>
      </c>
      <c r="W123" s="173">
        <f t="shared" si="3"/>
        <v>1705.500959616943</v>
      </c>
      <c r="X123" s="173">
        <f t="shared" si="4"/>
        <v>2558.2794600726679</v>
      </c>
      <c r="Y123" s="173">
        <f t="shared" si="5"/>
        <v>3280.8838823279157</v>
      </c>
      <c r="Z123" s="173">
        <f t="shared" si="6"/>
        <v>3711.592080135958</v>
      </c>
      <c r="AA123" s="167"/>
      <c r="AB123" s="167"/>
      <c r="AG123" s="167"/>
    </row>
    <row r="124" spans="2:119" x14ac:dyDescent="0.3">
      <c r="B124" s="167"/>
      <c r="C124" s="176" t="s">
        <v>309</v>
      </c>
      <c r="D124" s="175">
        <f t="shared" si="0"/>
        <v>0</v>
      </c>
      <c r="E124" s="174">
        <f>$D124*LOOKUP($E$111:$J$111,'[13]Convergence programme'!$D$24:$AR$24,'[13]Convergence programme'!$D$26:$AR$26)/100</f>
        <v>0</v>
      </c>
      <c r="F124" s="174">
        <f>$D124*LOOKUP($E$111:$J$111,'[13]Convergence programme'!$D$24:$AR$24,'[13]Convergence programme'!$D$26:$AR$26)/100</f>
        <v>0</v>
      </c>
      <c r="G124" s="174">
        <f>$D124*LOOKUP($E$111:$J$111,'[13]Convergence programme'!$D$24:$AR$24,'[13]Convergence programme'!$D$26:$AR$26)/100</f>
        <v>0</v>
      </c>
      <c r="H124" s="174">
        <f>$D124*LOOKUP($E$111:$J$111,'[13]Convergence programme'!$D$24:$AR$24,'[13]Convergence programme'!$D$26:$AR$26)/100</f>
        <v>0</v>
      </c>
      <c r="I124" s="174">
        <f>$D124*LOOKUP($E$111:$J$111,'[13]Convergence programme'!$D$24:$AR$24,'[13]Convergence programme'!$D$26:$AR$26)/100</f>
        <v>0</v>
      </c>
      <c r="J124" s="174">
        <f>$D124*LOOKUP($E$111:$J$111,'[13]Convergence programme'!$D$24:$AR$24,'[13]Convergence programme'!$D$26:$AR$26)/100</f>
        <v>0</v>
      </c>
      <c r="K124" s="167"/>
      <c r="L124" s="167"/>
      <c r="M124" s="174">
        <f>$D124*LOOKUP($M$111:$R$111,'[13]Convergence programme'!$D$40:$AR$40,'[13]Convergence programme'!$D$42:$AR$42)/100</f>
        <v>0</v>
      </c>
      <c r="N124" s="174">
        <f>$D124*LOOKUP($M$111:$R$111,'[13]Convergence programme'!$D$40:$AR$40,'[13]Convergence programme'!$D$42:$AR$42)/100</f>
        <v>0</v>
      </c>
      <c r="O124" s="174">
        <f>$D124*LOOKUP($M$111:$R$111,'[13]Convergence programme'!$D$40:$AR$40,'[13]Convergence programme'!$D$42:$AR$42)/100</f>
        <v>0</v>
      </c>
      <c r="P124" s="174">
        <f>$D124*LOOKUP($M$111:$R$111,'[13]Convergence programme'!$D$40:$AR$40,'[13]Convergence programme'!$D$42:$AR$42)/100</f>
        <v>0</v>
      </c>
      <c r="Q124" s="174">
        <f>$D124*LOOKUP($M$111:$R$111,'[13]Convergence programme'!$D$40:$AR$40,'[13]Convergence programme'!$D$42:$AR$42)/100</f>
        <v>0</v>
      </c>
      <c r="R124" s="174">
        <f>$D124*LOOKUP($M$111:$R$111,'[13]Convergence programme'!$D$40:$AR$40,'[13]Convergence programme'!$D$42:$AR$42)/100</f>
        <v>0</v>
      </c>
      <c r="S124" s="174"/>
      <c r="T124" s="167"/>
      <c r="U124" s="173">
        <f t="shared" si="1"/>
        <v>0</v>
      </c>
      <c r="V124" s="173">
        <f t="shared" si="2"/>
        <v>0</v>
      </c>
      <c r="W124" s="173">
        <f t="shared" si="3"/>
        <v>0</v>
      </c>
      <c r="X124" s="173">
        <f t="shared" si="4"/>
        <v>0</v>
      </c>
      <c r="Y124" s="173">
        <f t="shared" si="5"/>
        <v>0</v>
      </c>
      <c r="Z124" s="173">
        <f t="shared" si="6"/>
        <v>0</v>
      </c>
      <c r="AA124" s="167"/>
      <c r="AB124" s="167"/>
      <c r="AG124" s="167"/>
    </row>
    <row r="125" spans="2:119" x14ac:dyDescent="0.3">
      <c r="B125" s="169"/>
      <c r="C125" s="172" t="s">
        <v>308</v>
      </c>
      <c r="D125" s="171">
        <f t="shared" si="0"/>
        <v>9.2637372173732996E-2</v>
      </c>
      <c r="E125" s="170">
        <f>$D125*LOOKUP($E$111:$J$111,'[13]Convergence programme'!$D$24:$AR$24,'[13]Convergence programme'!$D$26:$AR$26)/100</f>
        <v>8.9737237417884627E-2</v>
      </c>
      <c r="F125" s="170">
        <f>$D125*LOOKUP($E$111:$J$111,'[13]Convergence programme'!$D$24:$AR$24,'[13]Convergence programme'!$D$26:$AR$26)/100</f>
        <v>0.10181084260704765</v>
      </c>
      <c r="G125" s="170">
        <f>$D125*LOOKUP($E$111:$J$111,'[13]Convergence programme'!$D$24:$AR$24,'[13]Convergence programme'!$D$26:$AR$26)/100</f>
        <v>0.10720123519918805</v>
      </c>
      <c r="H125" s="170">
        <f>$D125*LOOKUP($E$111:$J$111,'[13]Convergence programme'!$D$24:$AR$24,'[13]Convergence programme'!$D$26:$AR$26)/100</f>
        <v>0.11129159956340791</v>
      </c>
      <c r="I125" s="170">
        <f>$D125*LOOKUP($E$111:$J$111,'[13]Convergence programme'!$D$24:$AR$24,'[13]Convergence programme'!$D$26:$AR$26)/100</f>
        <v>0.11790040258681118</v>
      </c>
      <c r="J125" s="170">
        <f>$D125*LOOKUP($E$111:$J$111,'[13]Convergence programme'!$D$24:$AR$24,'[13]Convergence programme'!$D$26:$AR$26)/100</f>
        <v>0.1235960381856873</v>
      </c>
      <c r="K125" s="169"/>
      <c r="L125" s="169"/>
      <c r="M125" s="170">
        <f>$D125*LOOKUP($M$111:$R$111,'[13]Convergence programme'!$D$40:$AR$40,'[13]Convergence programme'!$D$42:$AR$42)/100</f>
        <v>8.9737237417884627E-2</v>
      </c>
      <c r="N125" s="170">
        <f>$D125*LOOKUP($M$111:$R$111,'[13]Convergence programme'!$D$40:$AR$40,'[13]Convergence programme'!$D$42:$AR$42)/100</f>
        <v>8.9537058872168368E-2</v>
      </c>
      <c r="O125" s="170">
        <f>$D125*LOOKUP($M$111:$R$111,'[13]Convergence programme'!$D$40:$AR$40,'[13]Convergence programme'!$D$42:$AR$42)/100</f>
        <v>8.6067189457467663E-2</v>
      </c>
      <c r="P125" s="170">
        <f>$D125*LOOKUP($M$111:$R$111,'[13]Convergence programme'!$D$40:$AR$40,'[13]Convergence programme'!$D$42:$AR$42)/100</f>
        <v>7.9590183727545283E-2</v>
      </c>
      <c r="Q125" s="170">
        <f>$D125*LOOKUP($M$111:$R$111,'[13]Convergence programme'!$D$40:$AR$40,'[13]Convergence programme'!$D$42:$AR$42)/100</f>
        <v>7.7244693980253298E-2</v>
      </c>
      <c r="R125" s="170">
        <f>$D125*LOOKUP($M$111:$R$111,'[13]Convergence programme'!$D$40:$AR$40,'[13]Convergence programme'!$D$42:$AR$42)/100</f>
        <v>7.7603125455917688E-2</v>
      </c>
      <c r="S125" s="170"/>
      <c r="T125" s="169"/>
      <c r="U125" s="168">
        <f t="shared" si="1"/>
        <v>0</v>
      </c>
      <c r="V125" s="168">
        <f t="shared" si="2"/>
        <v>12.273783734879279</v>
      </c>
      <c r="W125" s="168">
        <f t="shared" si="3"/>
        <v>21.134045741720385</v>
      </c>
      <c r="X125" s="168">
        <f t="shared" si="4"/>
        <v>31.701415835862626</v>
      </c>
      <c r="Y125" s="168">
        <f t="shared" si="5"/>
        <v>40.655708606557887</v>
      </c>
      <c r="Z125" s="168">
        <f t="shared" si="6"/>
        <v>45.992912729769614</v>
      </c>
      <c r="AA125" s="167"/>
      <c r="AB125" s="167"/>
      <c r="AG125" s="167"/>
    </row>
    <row r="126" spans="2:119" x14ac:dyDescent="0.3">
      <c r="B126" s="178" t="s">
        <v>135</v>
      </c>
      <c r="C126" s="177" t="s">
        <v>307</v>
      </c>
      <c r="D126" s="175">
        <f t="shared" si="0"/>
        <v>4.6751763475008001</v>
      </c>
      <c r="E126" s="174">
        <f>$D126*LOOKUP($E$111:$J$111,'[13]Convergence programme'!$D$24:$AR$24,'[13]Convergence programme'!$D$27:$AR$27)/100</f>
        <v>5.6976495247520225</v>
      </c>
      <c r="F126" s="174">
        <f>$D126*LOOKUP($E$111:$J$111,'[13]Convergence programme'!$D$24:$AR$24,'[13]Convergence programme'!$D$27:$AR$27)/100</f>
        <v>5.4136760089748206</v>
      </c>
      <c r="G126" s="174">
        <f>$D126*LOOKUP($E$111:$J$111,'[13]Convergence programme'!$D$24:$AR$24,'[13]Convergence programme'!$D$27:$AR$27)/100</f>
        <v>5.1537643933032919</v>
      </c>
      <c r="H126" s="174">
        <f>$D126*LOOKUP($E$111:$J$111,'[13]Convergence programme'!$D$24:$AR$24,'[13]Convergence programme'!$D$27:$AR$27)/100</f>
        <v>5.4660288449182808</v>
      </c>
      <c r="I126" s="174">
        <f>$D126*LOOKUP($E$111:$J$111,'[13]Convergence programme'!$D$24:$AR$24,'[13]Convergence programme'!$D$27:$AR$27)/100</f>
        <v>5.6430495651403261</v>
      </c>
      <c r="J126" s="174">
        <f>$D126*LOOKUP($E$111:$J$111,'[13]Convergence programme'!$D$24:$AR$24,'[13]Convergence programme'!$D$27:$AR$27)/100</f>
        <v>6.329405906901691</v>
      </c>
      <c r="K126" s="167"/>
      <c r="L126" s="167"/>
      <c r="M126" s="174">
        <f>$D126*LOOKUP($M$111:$R$111,'[13]Convergence programme'!$D$40:$AR$40,'[13]Convergence programme'!$D$43:$AR$43)/100</f>
        <v>5.6976495247520225</v>
      </c>
      <c r="N126" s="174">
        <f>$D126*LOOKUP($M$111:$R$111,'[13]Convergence programme'!$D$40:$AR$40,'[13]Convergence programme'!$D$43:$AR$43)/100</f>
        <v>4.9911536670042302</v>
      </c>
      <c r="O126" s="174">
        <f>$D126*LOOKUP($M$111:$R$111,'[13]Convergence programme'!$D$40:$AR$40,'[13]Convergence programme'!$D$43:$AR$43)/100</f>
        <v>4.3492086391538916</v>
      </c>
      <c r="P126" s="174">
        <f>$D126*LOOKUP($M$111:$R$111,'[13]Convergence programme'!$D$40:$AR$40,'[13]Convergence programme'!$D$43:$AR$43)/100</f>
        <v>4.3353684616911332</v>
      </c>
      <c r="Q126" s="174">
        <f>$D126*LOOKUP($M$111:$R$111,'[13]Convergence programme'!$D$40:$AR$40,'[13]Convergence programme'!$D$43:$AR$43)/100</f>
        <v>3.9706075937932921</v>
      </c>
      <c r="R126" s="174">
        <f>$D126*LOOKUP($M$111:$R$111,'[13]Convergence programme'!$D$40:$AR$40,'[13]Convergence programme'!$D$43:$AR$43)/100</f>
        <v>4.2547213517187981</v>
      </c>
      <c r="S126" s="174"/>
      <c r="T126" s="167"/>
      <c r="U126" s="173">
        <f t="shared" si="1"/>
        <v>0</v>
      </c>
      <c r="V126" s="173">
        <f t="shared" si="2"/>
        <v>422.52234197059033</v>
      </c>
      <c r="W126" s="173">
        <f t="shared" si="3"/>
        <v>804.5557541494004</v>
      </c>
      <c r="X126" s="173">
        <f t="shared" si="4"/>
        <v>1130.6603832271476</v>
      </c>
      <c r="Y126" s="173">
        <f t="shared" si="5"/>
        <v>1672.441971347034</v>
      </c>
      <c r="Z126" s="173">
        <f t="shared" si="6"/>
        <v>2074.6845551828928</v>
      </c>
      <c r="AA126" s="167"/>
      <c r="AB126" s="167"/>
      <c r="AG126" s="167"/>
    </row>
    <row r="127" spans="2:119" x14ac:dyDescent="0.3">
      <c r="B127" s="167"/>
      <c r="C127" s="176" t="s">
        <v>306</v>
      </c>
      <c r="D127" s="175">
        <f t="shared" si="0"/>
        <v>0.72258588533836798</v>
      </c>
      <c r="E127" s="174">
        <f>$D127*LOOKUP($E$111:$J$111,'[13]Convergence programme'!$D$24:$AR$24,'[13]Convergence programme'!$D$27:$AR$27)/100</f>
        <v>0.88061729016735601</v>
      </c>
      <c r="F127" s="174">
        <f>$D127*LOOKUP($E$111:$J$111,'[13]Convergence programme'!$D$24:$AR$24,'[13]Convergence programme'!$D$27:$AR$27)/100</f>
        <v>0.83672691276582567</v>
      </c>
      <c r="G127" s="174">
        <f>$D127*LOOKUP($E$111:$J$111,'[13]Convergence programme'!$D$24:$AR$24,'[13]Convergence programme'!$D$27:$AR$27)/100</f>
        <v>0.79655549441491502</v>
      </c>
      <c r="H127" s="174">
        <f>$D127*LOOKUP($E$111:$J$111,'[13]Convergence programme'!$D$24:$AR$24,'[13]Convergence programme'!$D$27:$AR$27)/100</f>
        <v>0.84481846215313428</v>
      </c>
      <c r="I127" s="174">
        <f>$D127*LOOKUP($E$111:$J$111,'[13]Convergence programme'!$D$24:$AR$24,'[13]Convergence programme'!$D$27:$AR$27)/100</f>
        <v>0.87217842985002336</v>
      </c>
      <c r="J127" s="174">
        <f>$D127*LOOKUP($E$111:$J$111,'[13]Convergence programme'!$D$24:$AR$24,'[13]Convergence programme'!$D$27:$AR$27)/100</f>
        <v>0.97826029029885075</v>
      </c>
      <c r="K127" s="167"/>
      <c r="L127" s="167"/>
      <c r="M127" s="174">
        <f>$D127*LOOKUP($M$111:$R$111,'[13]Convergence programme'!$D$40:$AR$40,'[13]Convergence programme'!$D$43:$AR$43)/100</f>
        <v>0.88061729016735601</v>
      </c>
      <c r="N127" s="174">
        <f>$D127*LOOKUP($M$111:$R$111,'[13]Convergence programme'!$D$40:$AR$40,'[13]Convergence programme'!$D$43:$AR$43)/100</f>
        <v>0.77142270649534606</v>
      </c>
      <c r="O127" s="174">
        <f>$D127*LOOKUP($M$111:$R$111,'[13]Convergence programme'!$D$40:$AR$40,'[13]Convergence programme'!$D$43:$AR$43)/100</f>
        <v>0.67220496970649424</v>
      </c>
      <c r="P127" s="174">
        <f>$D127*LOOKUP($M$111:$R$111,'[13]Convergence programme'!$D$40:$AR$40,'[13]Convergence programme'!$D$43:$AR$43)/100</f>
        <v>0.67006585961912535</v>
      </c>
      <c r="Q127" s="174">
        <f>$D127*LOOKUP($M$111:$R$111,'[13]Convergence programme'!$D$40:$AR$40,'[13]Convergence programme'!$D$43:$AR$43)/100</f>
        <v>0.61368915100413379</v>
      </c>
      <c r="R127" s="174">
        <f>$D127*LOOKUP($M$111:$R$111,'[13]Convergence programme'!$D$40:$AR$40,'[13]Convergence programme'!$D$43:$AR$43)/100</f>
        <v>0.65760120395100441</v>
      </c>
      <c r="S127" s="174"/>
      <c r="T127" s="167"/>
      <c r="U127" s="173">
        <f t="shared" si="1"/>
        <v>0</v>
      </c>
      <c r="V127" s="173">
        <f t="shared" si="2"/>
        <v>65.304206270479611</v>
      </c>
      <c r="W127" s="173">
        <f t="shared" si="3"/>
        <v>124.35052470842078</v>
      </c>
      <c r="X127" s="173">
        <f t="shared" si="4"/>
        <v>174.75260253400893</v>
      </c>
      <c r="Y127" s="173">
        <f t="shared" si="5"/>
        <v>258.48927884588954</v>
      </c>
      <c r="Z127" s="173">
        <f t="shared" si="6"/>
        <v>320.65908634784637</v>
      </c>
      <c r="AA127" s="167"/>
      <c r="AB127" s="167"/>
      <c r="AG127" s="167"/>
    </row>
    <row r="128" spans="2:119" x14ac:dyDescent="0.3">
      <c r="B128" s="167"/>
      <c r="C128" s="176" t="s">
        <v>305</v>
      </c>
      <c r="D128" s="175">
        <f t="shared" si="0"/>
        <v>1.017424994128737</v>
      </c>
      <c r="E128" s="174">
        <f>$D128*LOOKUP($E$111:$J$111,'[13]Convergence programme'!$D$24:$AR$24,'[13]Convergence programme'!$D$27:$AR$27)/100</f>
        <v>1.2399384757683594</v>
      </c>
      <c r="F128" s="174">
        <f>$D128*LOOKUP($E$111:$J$111,'[13]Convergence programme'!$D$24:$AR$24,'[13]Convergence programme'!$D$27:$AR$27)/100</f>
        <v>1.1781393625056511</v>
      </c>
      <c r="G128" s="174">
        <f>$D128*LOOKUP($E$111:$J$111,'[13]Convergence programme'!$D$24:$AR$24,'[13]Convergence programme'!$D$27:$AR$27)/100</f>
        <v>1.1215766674556651</v>
      </c>
      <c r="H128" s="174">
        <f>$D128*LOOKUP($E$111:$J$111,'[13]Convergence programme'!$D$24:$AR$24,'[13]Convergence programme'!$D$27:$AR$27)/100</f>
        <v>1.1895325335527436</v>
      </c>
      <c r="I128" s="174">
        <f>$D128*LOOKUP($E$111:$J$111,'[13]Convergence programme'!$D$24:$AR$24,'[13]Convergence programme'!$D$27:$AR$27)/100</f>
        <v>1.2280562793637135</v>
      </c>
      <c r="J128" s="174">
        <f>$D128*LOOKUP($E$111:$J$111,'[13]Convergence programme'!$D$24:$AR$24,'[13]Convergence programme'!$D$27:$AR$27)/100</f>
        <v>1.3774230722035332</v>
      </c>
      <c r="K128" s="167"/>
      <c r="L128" s="167"/>
      <c r="M128" s="174">
        <f>$D128*LOOKUP($M$111:$R$111,'[13]Convergence programme'!$D$40:$AR$40,'[13]Convergence programme'!$D$43:$AR$43)/100</f>
        <v>1.2399384757683594</v>
      </c>
      <c r="N128" s="174">
        <f>$D128*LOOKUP($M$111:$R$111,'[13]Convergence programme'!$D$40:$AR$40,'[13]Convergence programme'!$D$43:$AR$43)/100</f>
        <v>1.0861888649530851</v>
      </c>
      <c r="O128" s="174">
        <f>$D128*LOOKUP($M$111:$R$111,'[13]Convergence programme'!$D$40:$AR$40,'[13]Convergence programme'!$D$43:$AR$43)/100</f>
        <v>0.94648698685371746</v>
      </c>
      <c r="P128" s="174">
        <f>$D128*LOOKUP($M$111:$R$111,'[13]Convergence programme'!$D$40:$AR$40,'[13]Convergence programme'!$D$43:$AR$43)/100</f>
        <v>0.94347504860216569</v>
      </c>
      <c r="Q128" s="174">
        <f>$D128*LOOKUP($M$111:$R$111,'[13]Convergence programme'!$D$40:$AR$40,'[13]Convergence programme'!$D$43:$AR$43)/100</f>
        <v>0.86409476510168526</v>
      </c>
      <c r="R128" s="174">
        <f>$D128*LOOKUP($M$111:$R$111,'[13]Convergence programme'!$D$40:$AR$40,'[13]Convergence programme'!$D$43:$AR$43)/100</f>
        <v>0.92592439825419215</v>
      </c>
      <c r="S128" s="174"/>
      <c r="T128" s="167"/>
      <c r="U128" s="173">
        <f t="shared" si="1"/>
        <v>0</v>
      </c>
      <c r="V128" s="173">
        <f t="shared" si="2"/>
        <v>91.95049755256602</v>
      </c>
      <c r="W128" s="173">
        <f t="shared" si="3"/>
        <v>175.08968060194763</v>
      </c>
      <c r="X128" s="173">
        <f t="shared" si="4"/>
        <v>246.05748495057787</v>
      </c>
      <c r="Y128" s="173">
        <f t="shared" si="5"/>
        <v>363.96151426202829</v>
      </c>
      <c r="Z128" s="173">
        <f t="shared" si="6"/>
        <v>451.49867394934108</v>
      </c>
      <c r="AA128" s="167"/>
      <c r="AB128" s="167"/>
      <c r="AG128" s="167"/>
    </row>
    <row r="129" spans="2:33" x14ac:dyDescent="0.3">
      <c r="B129" s="167"/>
      <c r="C129" s="176" t="s">
        <v>304</v>
      </c>
      <c r="D129" s="175">
        <f t="shared" si="0"/>
        <v>0.321929140026043</v>
      </c>
      <c r="E129" s="174">
        <f>$D129*LOOKUP($E$111:$J$111,'[13]Convergence programme'!$D$24:$AR$24,'[13]Convergence programme'!$D$27:$AR$27)/100</f>
        <v>0.39233587683889981</v>
      </c>
      <c r="F129" s="174">
        <f>$D129*LOOKUP($E$111:$J$111,'[13]Convergence programme'!$D$24:$AR$24,'[13]Convergence programme'!$D$27:$AR$27)/100</f>
        <v>0.37278167333314399</v>
      </c>
      <c r="G129" s="174">
        <f>$D129*LOOKUP($E$111:$J$111,'[13]Convergence programme'!$D$24:$AR$24,'[13]Convergence programme'!$D$27:$AR$27)/100</f>
        <v>0.35488435423829456</v>
      </c>
      <c r="H129" s="174">
        <f>$D129*LOOKUP($E$111:$J$111,'[13]Convergence programme'!$D$24:$AR$24,'[13]Convergence programme'!$D$27:$AR$27)/100</f>
        <v>0.37638665038651486</v>
      </c>
      <c r="I129" s="174">
        <f>$D129*LOOKUP($E$111:$J$111,'[13]Convergence programme'!$D$24:$AR$24,'[13]Convergence programme'!$D$27:$AR$27)/100</f>
        <v>0.38857616453357757</v>
      </c>
      <c r="J129" s="174">
        <f>$D129*LOOKUP($E$111:$J$111,'[13]Convergence programme'!$D$24:$AR$24,'[13]Convergence programme'!$D$27:$AR$27)/100</f>
        <v>0.43583814791796349</v>
      </c>
      <c r="K129" s="167"/>
      <c r="L129" s="167"/>
      <c r="M129" s="174">
        <f>$D129*LOOKUP($M$111:$R$111,'[13]Convergence programme'!$D$40:$AR$40,'[13]Convergence programme'!$D$43:$AR$43)/100</f>
        <v>0.39233587683889981</v>
      </c>
      <c r="N129" s="174">
        <f>$D129*LOOKUP($M$111:$R$111,'[13]Convergence programme'!$D$40:$AR$40,'[13]Convergence programme'!$D$43:$AR$43)/100</f>
        <v>0.34368710147488785</v>
      </c>
      <c r="O129" s="174">
        <f>$D129*LOOKUP($M$111:$R$111,'[13]Convergence programme'!$D$40:$AR$40,'[13]Convergence programme'!$D$43:$AR$43)/100</f>
        <v>0.29948324788756209</v>
      </c>
      <c r="P129" s="174">
        <f>$D129*LOOKUP($M$111:$R$111,'[13]Convergence programme'!$D$40:$AR$40,'[13]Convergence programme'!$D$43:$AR$43)/100</f>
        <v>0.29853022363837511</v>
      </c>
      <c r="Q129" s="174">
        <f>$D129*LOOKUP($M$111:$R$111,'[13]Convergence programme'!$D$40:$AR$40,'[13]Convergence programme'!$D$43:$AR$43)/100</f>
        <v>0.2734130636022028</v>
      </c>
      <c r="R129" s="174">
        <f>$D129*LOOKUP($M$111:$R$111,'[13]Convergence programme'!$D$40:$AR$40,'[13]Convergence programme'!$D$43:$AR$43)/100</f>
        <v>0.29297692407720272</v>
      </c>
      <c r="S129" s="174"/>
      <c r="T129" s="167"/>
      <c r="U129" s="173">
        <f t="shared" si="1"/>
        <v>0</v>
      </c>
      <c r="V129" s="173">
        <f t="shared" si="2"/>
        <v>29.094571858256145</v>
      </c>
      <c r="W129" s="173">
        <f t="shared" si="3"/>
        <v>55.401106350732476</v>
      </c>
      <c r="X129" s="173">
        <f t="shared" si="4"/>
        <v>77.856426748139754</v>
      </c>
      <c r="Y129" s="173">
        <f t="shared" si="5"/>
        <v>115.16310093137477</v>
      </c>
      <c r="Z129" s="173">
        <f t="shared" si="6"/>
        <v>142.86122384076077</v>
      </c>
      <c r="AA129" s="167"/>
      <c r="AB129" s="167"/>
      <c r="AG129" s="167"/>
    </row>
    <row r="130" spans="2:33" x14ac:dyDescent="0.3">
      <c r="B130" s="167"/>
      <c r="C130" s="176" t="s">
        <v>303</v>
      </c>
      <c r="D130" s="175">
        <f t="shared" si="0"/>
        <v>3.8667107698494201</v>
      </c>
      <c r="E130" s="174">
        <f>$D130*LOOKUP($E$111:$J$111,'[13]Convergence programme'!$D$24:$AR$24,'[13]Convergence programme'!$D$27:$AR$27)/100</f>
        <v>4.7123704311096688</v>
      </c>
      <c r="F130" s="174">
        <f>$D130*LOOKUP($E$111:$J$111,'[13]Convergence programme'!$D$24:$AR$24,'[13]Convergence programme'!$D$27:$AR$27)/100</f>
        <v>4.4775036859451385</v>
      </c>
      <c r="G130" s="174">
        <f>$D130*LOOKUP($E$111:$J$111,'[13]Convergence programme'!$D$24:$AR$24,'[13]Convergence programme'!$D$27:$AR$27)/100</f>
        <v>4.2625378817004922</v>
      </c>
      <c r="H130" s="174">
        <f>$D130*LOOKUP($E$111:$J$111,'[13]Convergence programme'!$D$24:$AR$24,'[13]Convergence programme'!$D$27:$AR$27)/100</f>
        <v>4.5208032878270981</v>
      </c>
      <c r="I130" s="174">
        <f>$D130*LOOKUP($E$111:$J$111,'[13]Convergence programme'!$D$24:$AR$24,'[13]Convergence programme'!$D$27:$AR$27)/100</f>
        <v>4.6672122945664896</v>
      </c>
      <c r="J130" s="174">
        <f>$D130*LOOKUP($E$111:$J$111,'[13]Convergence programme'!$D$24:$AR$24,'[13]Convergence programme'!$D$27:$AR$27)/100</f>
        <v>5.2348788939369761</v>
      </c>
      <c r="K130" s="167"/>
      <c r="L130" s="167"/>
      <c r="M130" s="174">
        <f>$D130*LOOKUP($M$111:$R$111,'[13]Convergence programme'!$D$40:$AR$40,'[13]Convergence programme'!$D$43:$AR$43)/100</f>
        <v>4.7123704311096688</v>
      </c>
      <c r="N130" s="174">
        <f>$D130*LOOKUP($M$111:$R$111,'[13]Convergence programme'!$D$40:$AR$40,'[13]Convergence programme'!$D$43:$AR$43)/100</f>
        <v>4.1280469876811168</v>
      </c>
      <c r="O130" s="174">
        <f>$D130*LOOKUP($M$111:$R$111,'[13]Convergence programme'!$D$40:$AR$40,'[13]Convergence programme'!$D$43:$AR$43)/100</f>
        <v>3.5971117740464265</v>
      </c>
      <c r="P130" s="174">
        <f>$D130*LOOKUP($M$111:$R$111,'[13]Convergence programme'!$D$40:$AR$40,'[13]Convergence programme'!$D$43:$AR$43)/100</f>
        <v>3.585664940970176</v>
      </c>
      <c r="Q130" s="174">
        <f>$D130*LOOKUP($M$111:$R$111,'[13]Convergence programme'!$D$40:$AR$40,'[13]Convergence programme'!$D$43:$AR$43)/100</f>
        <v>3.2839811815812552</v>
      </c>
      <c r="R130" s="174">
        <f>$D130*LOOKUP($M$111:$R$111,'[13]Convergence programme'!$D$40:$AR$40,'[13]Convergence programme'!$D$43:$AR$43)/100</f>
        <v>3.5189639171993918</v>
      </c>
      <c r="S130" s="174"/>
      <c r="T130" s="167"/>
      <c r="U130" s="173">
        <f t="shared" si="1"/>
        <v>0</v>
      </c>
      <c r="V130" s="173">
        <f t="shared" si="2"/>
        <v>349.45669826402172</v>
      </c>
      <c r="W130" s="173">
        <f t="shared" si="3"/>
        <v>665.42610765406573</v>
      </c>
      <c r="X130" s="173">
        <f t="shared" si="4"/>
        <v>935.13834685692211</v>
      </c>
      <c r="Y130" s="173">
        <f t="shared" si="5"/>
        <v>1383.2311129852344</v>
      </c>
      <c r="Z130" s="173">
        <f t="shared" si="6"/>
        <v>1715.9149767375843</v>
      </c>
      <c r="AA130" s="167"/>
      <c r="AB130" s="167"/>
      <c r="AG130" s="167"/>
    </row>
    <row r="131" spans="2:33" x14ac:dyDescent="0.3">
      <c r="B131" s="167"/>
      <c r="C131" s="176" t="s">
        <v>302</v>
      </c>
      <c r="D131" s="175">
        <f t="shared" si="0"/>
        <v>0</v>
      </c>
      <c r="E131" s="174">
        <f>$D131*LOOKUP($E$111:$J$111,'[13]Convergence programme'!$D$24:$AR$24,'[13]Convergence programme'!$D$27:$AR$27)/100</f>
        <v>0</v>
      </c>
      <c r="F131" s="174">
        <f>$D131*LOOKUP($E$111:$J$111,'[13]Convergence programme'!$D$24:$AR$24,'[13]Convergence programme'!$D$27:$AR$27)/100</f>
        <v>0</v>
      </c>
      <c r="G131" s="174">
        <f>$D131*LOOKUP($E$111:$J$111,'[13]Convergence programme'!$D$24:$AR$24,'[13]Convergence programme'!$D$27:$AR$27)/100</f>
        <v>0</v>
      </c>
      <c r="H131" s="174">
        <f>$D131*LOOKUP($E$111:$J$111,'[13]Convergence programme'!$D$24:$AR$24,'[13]Convergence programme'!$D$27:$AR$27)/100</f>
        <v>0</v>
      </c>
      <c r="I131" s="174">
        <f>$D131*LOOKUP($E$111:$J$111,'[13]Convergence programme'!$D$24:$AR$24,'[13]Convergence programme'!$D$27:$AR$27)/100</f>
        <v>0</v>
      </c>
      <c r="J131" s="174">
        <f>$D131*LOOKUP($E$111:$J$111,'[13]Convergence programme'!$D$24:$AR$24,'[13]Convergence programme'!$D$27:$AR$27)/100</f>
        <v>0</v>
      </c>
      <c r="K131" s="167"/>
      <c r="L131" s="167"/>
      <c r="M131" s="174">
        <f>$D131*LOOKUP($M$111:$R$111,'[13]Convergence programme'!$D$40:$AR$40,'[13]Convergence programme'!$D$43:$AR$43)/100</f>
        <v>0</v>
      </c>
      <c r="N131" s="174">
        <f>$D131*LOOKUP($M$111:$R$111,'[13]Convergence programme'!$D$40:$AR$40,'[13]Convergence programme'!$D$43:$AR$43)/100</f>
        <v>0</v>
      </c>
      <c r="O131" s="174">
        <f>$D131*LOOKUP($M$111:$R$111,'[13]Convergence programme'!$D$40:$AR$40,'[13]Convergence programme'!$D$43:$AR$43)/100</f>
        <v>0</v>
      </c>
      <c r="P131" s="174">
        <f>$D131*LOOKUP($M$111:$R$111,'[13]Convergence programme'!$D$40:$AR$40,'[13]Convergence programme'!$D$43:$AR$43)/100</f>
        <v>0</v>
      </c>
      <c r="Q131" s="174">
        <f>$D131*LOOKUP($M$111:$R$111,'[13]Convergence programme'!$D$40:$AR$40,'[13]Convergence programme'!$D$43:$AR$43)/100</f>
        <v>0</v>
      </c>
      <c r="R131" s="174">
        <f>$D131*LOOKUP($M$111:$R$111,'[13]Convergence programme'!$D$40:$AR$40,'[13]Convergence programme'!$D$43:$AR$43)/100</f>
        <v>0</v>
      </c>
      <c r="S131" s="174"/>
      <c r="T131" s="167"/>
      <c r="U131" s="173">
        <f t="shared" si="1"/>
        <v>0</v>
      </c>
      <c r="V131" s="173">
        <f t="shared" si="2"/>
        <v>0</v>
      </c>
      <c r="W131" s="173">
        <f t="shared" si="3"/>
        <v>0</v>
      </c>
      <c r="X131" s="173">
        <f t="shared" si="4"/>
        <v>0</v>
      </c>
      <c r="Y131" s="173">
        <f t="shared" si="5"/>
        <v>0</v>
      </c>
      <c r="Z131" s="173">
        <f t="shared" si="6"/>
        <v>0</v>
      </c>
      <c r="AA131" s="167"/>
      <c r="AB131" s="167"/>
      <c r="AG131" s="167"/>
    </row>
    <row r="132" spans="2:33" x14ac:dyDescent="0.3">
      <c r="B132" s="169"/>
      <c r="C132" s="172" t="s">
        <v>301</v>
      </c>
      <c r="D132" s="171">
        <f t="shared" si="0"/>
        <v>9.7355115842204208E-3</v>
      </c>
      <c r="E132" s="170">
        <f>$D132*LOOKUP($E$111:$J$111,'[13]Convergence programme'!$D$24:$AR$24,'[13]Convergence programme'!$D$27:$AR$27)/100</f>
        <v>1.1864693185467436E-2</v>
      </c>
      <c r="F132" s="170">
        <f>$D132*LOOKUP($E$111:$J$111,'[13]Convergence programme'!$D$24:$AR$24,'[13]Convergence programme'!$D$27:$AR$27)/100</f>
        <v>1.1273351330750313E-2</v>
      </c>
      <c r="G132" s="170">
        <f>$D132*LOOKUP($E$111:$J$111,'[13]Convergence programme'!$D$24:$AR$24,'[13]Convergence programme'!$D$27:$AR$27)/100</f>
        <v>1.0732115587504764E-2</v>
      </c>
      <c r="H132" s="170">
        <f>$D132*LOOKUP($E$111:$J$111,'[13]Convergence programme'!$D$24:$AR$24,'[13]Convergence programme'!$D$27:$AR$27)/100</f>
        <v>1.1382370029278513E-2</v>
      </c>
      <c r="I132" s="170">
        <f>$D132*LOOKUP($E$111:$J$111,'[13]Convergence programme'!$D$24:$AR$24,'[13]Convergence programme'!$D$27:$AR$27)/100</f>
        <v>1.1750995112969747E-2</v>
      </c>
      <c r="J132" s="170">
        <f>$D132*LOOKUP($E$111:$J$111,'[13]Convergence programme'!$D$24:$AR$24,'[13]Convergence programme'!$D$27:$AR$27)/100</f>
        <v>1.318025245418061E-2</v>
      </c>
      <c r="K132" s="169"/>
      <c r="L132" s="169"/>
      <c r="M132" s="170">
        <f>$D132*LOOKUP($M$111:$R$111,'[13]Convergence programme'!$D$40:$AR$40,'[13]Convergence programme'!$D$43:$AR$43)/100</f>
        <v>1.1864693185467436E-2</v>
      </c>
      <c r="N132" s="170">
        <f>$D132*LOOKUP($M$111:$R$111,'[13]Convergence programme'!$D$40:$AR$40,'[13]Convergence programme'!$D$43:$AR$43)/100</f>
        <v>1.0393497642012871E-2</v>
      </c>
      <c r="O132" s="170">
        <f>$D132*LOOKUP($M$111:$R$111,'[13]Convergence programme'!$D$40:$AR$40,'[13]Convergence programme'!$D$43:$AR$43)/100</f>
        <v>9.0567217023393778E-3</v>
      </c>
      <c r="P132" s="170">
        <f>$D132*LOOKUP($M$111:$R$111,'[13]Convergence programme'!$D$40:$AR$40,'[13]Convergence programme'!$D$43:$AR$43)/100</f>
        <v>9.0279011407174876E-3</v>
      </c>
      <c r="Q132" s="170">
        <f>$D132*LOOKUP($M$111:$R$111,'[13]Convergence programme'!$D$40:$AR$40,'[13]Convergence programme'!$D$43:$AR$43)/100</f>
        <v>8.2683290110398457E-3</v>
      </c>
      <c r="R132" s="170">
        <f>$D132*LOOKUP($M$111:$R$111,'[13]Convergence programme'!$D$40:$AR$40,'[13]Convergence programme'!$D$43:$AR$43)/100</f>
        <v>8.859962903737556E-3</v>
      </c>
      <c r="S132" s="170"/>
      <c r="T132" s="169"/>
      <c r="U132" s="168">
        <f t="shared" si="1"/>
        <v>0</v>
      </c>
      <c r="V132" s="168">
        <f t="shared" si="2"/>
        <v>0.87985368873744196</v>
      </c>
      <c r="W132" s="168">
        <f t="shared" si="3"/>
        <v>1.6753938851653862</v>
      </c>
      <c r="X132" s="168">
        <f t="shared" si="4"/>
        <v>2.3544688885610254</v>
      </c>
      <c r="Y132" s="168">
        <f t="shared" si="5"/>
        <v>3.482666101929901</v>
      </c>
      <c r="Z132" s="168">
        <f t="shared" si="6"/>
        <v>4.3202895504430536</v>
      </c>
      <c r="AA132" s="167"/>
      <c r="AB132" s="167"/>
      <c r="AG132" s="167"/>
    </row>
    <row r="133" spans="2:33" x14ac:dyDescent="0.3">
      <c r="B133" s="178" t="s">
        <v>134</v>
      </c>
      <c r="C133" s="177" t="s">
        <v>238</v>
      </c>
      <c r="D133" s="175">
        <f t="shared" si="0"/>
        <v>7.1765465964118906</v>
      </c>
      <c r="E133" s="174">
        <f>$D133*LOOKUP($E$111:$J$111,'[13]Convergence programme'!$D$24:$AR$24,'[13]Convergence programme'!$D$28:$AR$28)/100</f>
        <v>7.3306029306567471</v>
      </c>
      <c r="F133" s="174">
        <f>$D133*LOOKUP($E$111:$J$111,'[13]Convergence programme'!$D$24:$AR$24,'[13]Convergence programme'!$D$28:$AR$28)/100</f>
        <v>7.1338498906373333</v>
      </c>
      <c r="G133" s="174">
        <f>$D133*LOOKUP($E$111:$J$111,'[13]Convergence programme'!$D$24:$AR$24,'[13]Convergence programme'!$D$28:$AR$28)/100</f>
        <v>6.9629222885015976</v>
      </c>
      <c r="H133" s="174">
        <f>$D133*LOOKUP($E$111:$J$111,'[13]Convergence programme'!$D$24:$AR$24,'[13]Convergence programme'!$D$28:$AR$28)/100</f>
        <v>6.8411919152712652</v>
      </c>
      <c r="I133" s="174">
        <f>$D133*LOOKUP($E$111:$J$111,'[13]Convergence programme'!$D$24:$AR$24,'[13]Convergence programme'!$D$28:$AR$28)/100</f>
        <v>6.8065480267131795</v>
      </c>
      <c r="J133" s="174">
        <f>$D133*LOOKUP($E$111:$J$111,'[13]Convergence programme'!$D$24:$AR$24,'[13]Convergence programme'!$D$28:$AR$28)/100</f>
        <v>6.9563841388207974</v>
      </c>
      <c r="K133" s="167"/>
      <c r="L133" s="167"/>
      <c r="M133" s="174">
        <f>$D133*LOOKUP($M$111:$R$111,'[13]Convergence programme'!$D$40:$AR$40,'[13]Convergence programme'!$D$44:$AR$44)/100</f>
        <v>7.3306029306567471</v>
      </c>
      <c r="N133" s="174">
        <f>$D133*LOOKUP($M$111:$R$111,'[13]Convergence programme'!$D$40:$AR$40,'[13]Convergence programme'!$D$44:$AR$44)/100</f>
        <v>6.8380259216811767</v>
      </c>
      <c r="O133" s="174">
        <f>$D133*LOOKUP($M$111:$R$111,'[13]Convergence programme'!$D$40:$AR$40,'[13]Convergence programme'!$D$44:$AR$44)/100</f>
        <v>6.596104814179907</v>
      </c>
      <c r="P133" s="174">
        <f>$D133*LOOKUP($M$111:$R$111,'[13]Convergence programme'!$D$40:$AR$40,'[13]Convergence programme'!$D$44:$AR$44)/100</f>
        <v>6.6592705853406509</v>
      </c>
      <c r="Q133" s="174">
        <f>$D133*LOOKUP($M$111:$R$111,'[13]Convergence programme'!$D$40:$AR$40,'[13]Convergence programme'!$D$44:$AR$44)/100</f>
        <v>6.5365059600316977</v>
      </c>
      <c r="R133" s="174">
        <f>$D133*LOOKUP($M$111:$R$111,'[13]Convergence programme'!$D$40:$AR$40,'[13]Convergence programme'!$D$44:$AR$44)/100</f>
        <v>6.3261047580359708</v>
      </c>
      <c r="S133" s="174"/>
      <c r="T133" s="167"/>
      <c r="U133" s="173">
        <f t="shared" si="1"/>
        <v>0</v>
      </c>
      <c r="V133" s="173">
        <f t="shared" si="2"/>
        <v>295.82396895615659</v>
      </c>
      <c r="W133" s="173">
        <f t="shared" si="3"/>
        <v>366.81747432169055</v>
      </c>
      <c r="X133" s="173">
        <f t="shared" si="4"/>
        <v>181.92132993061438</v>
      </c>
      <c r="Y133" s="173">
        <f t="shared" si="5"/>
        <v>270.0420666814818</v>
      </c>
      <c r="Z133" s="173">
        <f t="shared" si="6"/>
        <v>630.27938078482657</v>
      </c>
      <c r="AA133" s="167"/>
      <c r="AB133" s="167"/>
      <c r="AG133" s="167"/>
    </row>
    <row r="134" spans="2:33" x14ac:dyDescent="0.3">
      <c r="B134" s="167"/>
      <c r="C134" s="176" t="s">
        <v>237</v>
      </c>
      <c r="D134" s="175">
        <f t="shared" si="0"/>
        <v>6.0208369138403999</v>
      </c>
      <c r="E134" s="174">
        <f>$D134*LOOKUP($E$111:$J$111,'[13]Convergence programme'!$D$24:$AR$24,'[13]Convergence programme'!$D$28:$AR$28)/100</f>
        <v>6.1500840456706474</v>
      </c>
      <c r="F134" s="174">
        <f>$D134*LOOKUP($E$111:$J$111,'[13]Convergence programme'!$D$24:$AR$24,'[13]Convergence programme'!$D$28:$AR$28)/100</f>
        <v>5.9850160773456764</v>
      </c>
      <c r="G134" s="174">
        <f>$D134*LOOKUP($E$111:$J$111,'[13]Convergence programme'!$D$24:$AR$24,'[13]Convergence programme'!$D$28:$AR$28)/100</f>
        <v>5.8416146233583781</v>
      </c>
      <c r="H134" s="174">
        <f>$D134*LOOKUP($E$111:$J$111,'[13]Convergence programme'!$D$24:$AR$24,'[13]Convergence programme'!$D$28:$AR$28)/100</f>
        <v>5.7394876860028532</v>
      </c>
      <c r="I134" s="174">
        <f>$D134*LOOKUP($E$111:$J$111,'[13]Convergence programme'!$D$24:$AR$24,'[13]Convergence programme'!$D$28:$AR$28)/100</f>
        <v>5.7104228425900363</v>
      </c>
      <c r="J134" s="174">
        <f>$D134*LOOKUP($E$111:$J$111,'[13]Convergence programme'!$D$24:$AR$24,'[13]Convergence programme'!$D$28:$AR$28)/100</f>
        <v>5.8361293760437345</v>
      </c>
      <c r="K134" s="167"/>
      <c r="L134" s="167"/>
      <c r="M134" s="174">
        <f>$D134*LOOKUP($M$111:$R$111,'[13]Convergence programme'!$D$40:$AR$40,'[13]Convergence programme'!$D$44:$AR$44)/100</f>
        <v>6.1500840456706474</v>
      </c>
      <c r="N134" s="174">
        <f>$D134*LOOKUP($M$111:$R$111,'[13]Convergence programme'!$D$40:$AR$40,'[13]Convergence programme'!$D$44:$AR$44)/100</f>
        <v>5.7368315434111352</v>
      </c>
      <c r="O134" s="174">
        <f>$D134*LOOKUP($M$111:$R$111,'[13]Convergence programme'!$D$40:$AR$40,'[13]Convergence programme'!$D$44:$AR$44)/100</f>
        <v>5.5338693644978063</v>
      </c>
      <c r="P134" s="174">
        <f>$D134*LOOKUP($M$111:$R$111,'[13]Convergence programme'!$D$40:$AR$40,'[13]Convergence programme'!$D$44:$AR$44)/100</f>
        <v>5.5868629320287324</v>
      </c>
      <c r="Q134" s="174">
        <f>$D134*LOOKUP($M$111:$R$111,'[13]Convergence programme'!$D$40:$AR$40,'[13]Convergence programme'!$D$44:$AR$44)/100</f>
        <v>5.4838682983502611</v>
      </c>
      <c r="R134" s="174">
        <f>$D134*LOOKUP($M$111:$R$111,'[13]Convergence programme'!$D$40:$AR$40,'[13]Convergence programme'!$D$44:$AR$44)/100</f>
        <v>5.307350065426693</v>
      </c>
      <c r="S134" s="174"/>
      <c r="T134" s="167"/>
      <c r="U134" s="173">
        <f t="shared" si="1"/>
        <v>0</v>
      </c>
      <c r="V134" s="173">
        <f t="shared" si="2"/>
        <v>248.18453393454121</v>
      </c>
      <c r="W134" s="173">
        <f t="shared" si="3"/>
        <v>307.74525886057182</v>
      </c>
      <c r="X134" s="173">
        <f t="shared" si="4"/>
        <v>152.62475397412078</v>
      </c>
      <c r="Y134" s="173">
        <f t="shared" si="5"/>
        <v>226.55454423977517</v>
      </c>
      <c r="Z134" s="173">
        <f t="shared" si="6"/>
        <v>528.77931061704157</v>
      </c>
      <c r="AA134" s="167"/>
      <c r="AB134" s="167"/>
      <c r="AG134" s="167"/>
    </row>
    <row r="135" spans="2:33" x14ac:dyDescent="0.3">
      <c r="B135" s="167"/>
      <c r="C135" s="176" t="s">
        <v>236</v>
      </c>
      <c r="D135" s="175">
        <f t="shared" si="0"/>
        <v>0.323662870767157</v>
      </c>
      <c r="E135" s="174">
        <f>$D135*LOOKUP($E$111:$J$111,'[13]Convergence programme'!$D$24:$AR$24,'[13]Convergence programme'!$D$28:$AR$28)/100</f>
        <v>0.33061082473522363</v>
      </c>
      <c r="F135" s="174">
        <f>$D135*LOOKUP($E$111:$J$111,'[13]Convergence programme'!$D$24:$AR$24,'[13]Convergence programme'!$D$28:$AR$28)/100</f>
        <v>0.32173724565239731</v>
      </c>
      <c r="G135" s="174">
        <f>$D135*LOOKUP($E$111:$J$111,'[13]Convergence programme'!$D$24:$AR$24,'[13]Convergence programme'!$D$28:$AR$28)/100</f>
        <v>0.31402839604661914</v>
      </c>
      <c r="H135" s="174">
        <f>$D135*LOOKUP($E$111:$J$111,'[13]Convergence programme'!$D$24:$AR$24,'[13]Convergence programme'!$D$28:$AR$28)/100</f>
        <v>0.30853834570973621</v>
      </c>
      <c r="I135" s="174">
        <f>$D135*LOOKUP($E$111:$J$111,'[13]Convergence programme'!$D$24:$AR$24,'[13]Convergence programme'!$D$28:$AR$28)/100</f>
        <v>0.30697590334632235</v>
      </c>
      <c r="J135" s="174">
        <f>$D135*LOOKUP($E$111:$J$111,'[13]Convergence programme'!$D$24:$AR$24,'[13]Convergence programme'!$D$28:$AR$28)/100</f>
        <v>0.31373352493183371</v>
      </c>
      <c r="K135" s="167"/>
      <c r="L135" s="167"/>
      <c r="M135" s="174">
        <f>$D135*LOOKUP($M$111:$R$111,'[13]Convergence programme'!$D$40:$AR$40,'[13]Convergence programme'!$D$44:$AR$44)/100</f>
        <v>0.33061082473522363</v>
      </c>
      <c r="N135" s="174">
        <f>$D135*LOOKUP($M$111:$R$111,'[13]Convergence programme'!$D$40:$AR$40,'[13]Convergence programme'!$D$44:$AR$44)/100</f>
        <v>0.30839555912562755</v>
      </c>
      <c r="O135" s="174">
        <f>$D135*LOOKUP($M$111:$R$111,'[13]Convergence programme'!$D$40:$AR$40,'[13]Convergence programme'!$D$44:$AR$44)/100</f>
        <v>0.29748489630178698</v>
      </c>
      <c r="P135" s="174">
        <f>$D135*LOOKUP($M$111:$R$111,'[13]Convergence programme'!$D$40:$AR$40,'[13]Convergence programme'!$D$44:$AR$44)/100</f>
        <v>0.30033367803175293</v>
      </c>
      <c r="Q135" s="174">
        <f>$D135*LOOKUP($M$111:$R$111,'[13]Convergence programme'!$D$40:$AR$40,'[13]Convergence programme'!$D$44:$AR$44)/100</f>
        <v>0.29479698283687794</v>
      </c>
      <c r="R135" s="174">
        <f>$D135*LOOKUP($M$111:$R$111,'[13]Convergence programme'!$D$40:$AR$40,'[13]Convergence programme'!$D$44:$AR$44)/100</f>
        <v>0.28530787047121092</v>
      </c>
      <c r="S135" s="174"/>
      <c r="T135" s="167"/>
      <c r="U135" s="173">
        <f t="shared" si="1"/>
        <v>0</v>
      </c>
      <c r="V135" s="173">
        <f t="shared" si="2"/>
        <v>13.341686526769758</v>
      </c>
      <c r="W135" s="173">
        <f t="shared" si="3"/>
        <v>16.543499744832157</v>
      </c>
      <c r="X135" s="173">
        <f t="shared" si="4"/>
        <v>8.204667677983279</v>
      </c>
      <c r="Y135" s="173">
        <f t="shared" si="5"/>
        <v>12.178920509444414</v>
      </c>
      <c r="Z135" s="173">
        <f t="shared" si="6"/>
        <v>28.425654460622784</v>
      </c>
      <c r="AA135" s="167"/>
      <c r="AB135" s="167"/>
      <c r="AG135" s="167"/>
    </row>
    <row r="136" spans="2:33" x14ac:dyDescent="0.3">
      <c r="B136" s="167"/>
      <c r="C136" s="176" t="s">
        <v>235</v>
      </c>
      <c r="D136" s="175">
        <f t="shared" si="0"/>
        <v>0.19131449373489201</v>
      </c>
      <c r="E136" s="174">
        <f>$D136*LOOKUP($E$111:$J$111,'[13]Convergence programme'!$D$24:$AR$24,'[13]Convergence programme'!$D$28:$AR$28)/100</f>
        <v>0.19542137288585354</v>
      </c>
      <c r="F136" s="174">
        <f>$D136*LOOKUP($E$111:$J$111,'[13]Convergence programme'!$D$24:$AR$24,'[13]Convergence programme'!$D$28:$AR$28)/100</f>
        <v>0.1901762723717797</v>
      </c>
      <c r="G136" s="174">
        <f>$D136*LOOKUP($E$111:$J$111,'[13]Convergence programme'!$D$24:$AR$24,'[13]Convergence programme'!$D$28:$AR$28)/100</f>
        <v>0.18561963399026801</v>
      </c>
      <c r="H136" s="174">
        <f>$D136*LOOKUP($E$111:$J$111,'[13]Convergence programme'!$D$24:$AR$24,'[13]Convergence programme'!$D$28:$AR$28)/100</f>
        <v>0.18237450983286838</v>
      </c>
      <c r="I136" s="174">
        <f>$D136*LOOKUP($E$111:$J$111,'[13]Convergence programme'!$D$24:$AR$24,'[13]Convergence programme'!$D$28:$AR$28)/100</f>
        <v>0.18145096284387338</v>
      </c>
      <c r="J136" s="174">
        <f>$D136*LOOKUP($E$111:$J$111,'[13]Convergence programme'!$D$24:$AR$24,'[13]Convergence programme'!$D$28:$AR$28)/100</f>
        <v>0.18544533806961297</v>
      </c>
      <c r="K136" s="167"/>
      <c r="L136" s="167"/>
      <c r="M136" s="174">
        <f>$D136*LOOKUP($M$111:$R$111,'[13]Convergence programme'!$D$40:$AR$40,'[13]Convergence programme'!$D$44:$AR$44)/100</f>
        <v>0.19542137288585354</v>
      </c>
      <c r="N136" s="174">
        <f>$D136*LOOKUP($M$111:$R$111,'[13]Convergence programme'!$D$40:$AR$40,'[13]Convergence programme'!$D$44:$AR$44)/100</f>
        <v>0.18229010984288455</v>
      </c>
      <c r="O136" s="174">
        <f>$D136*LOOKUP($M$111:$R$111,'[13]Convergence programme'!$D$40:$AR$40,'[13]Convergence programme'!$D$44:$AR$44)/100</f>
        <v>0.17584090567711905</v>
      </c>
      <c r="P136" s="174">
        <f>$D136*LOOKUP($M$111:$R$111,'[13]Convergence programme'!$D$40:$AR$40,'[13]Convergence programme'!$D$44:$AR$44)/100</f>
        <v>0.17752479741650157</v>
      </c>
      <c r="Q136" s="174">
        <f>$D136*LOOKUP($M$111:$R$111,'[13]Convergence programme'!$D$40:$AR$40,'[13]Convergence programme'!$D$44:$AR$44)/100</f>
        <v>0.17425210186244791</v>
      </c>
      <c r="R136" s="174">
        <f>$D136*LOOKUP($M$111:$R$111,'[13]Convergence programme'!$D$40:$AR$40,'[13]Convergence programme'!$D$44:$AR$44)/100</f>
        <v>0.16864316462498177</v>
      </c>
      <c r="S136" s="174"/>
      <c r="T136" s="167"/>
      <c r="U136" s="173">
        <f t="shared" si="1"/>
        <v>0</v>
      </c>
      <c r="V136" s="173">
        <f t="shared" si="2"/>
        <v>7.8861625288951522</v>
      </c>
      <c r="W136" s="173">
        <f t="shared" si="3"/>
        <v>9.7787283131489655</v>
      </c>
      <c r="X136" s="173">
        <f t="shared" si="4"/>
        <v>4.8497124163668079</v>
      </c>
      <c r="Y136" s="173">
        <f t="shared" si="5"/>
        <v>7.1988609814254705</v>
      </c>
      <c r="Z136" s="173">
        <f t="shared" si="6"/>
        <v>16.802173444631197</v>
      </c>
      <c r="AA136" s="167"/>
      <c r="AB136" s="167"/>
      <c r="AG136" s="167"/>
    </row>
    <row r="137" spans="2:33" x14ac:dyDescent="0.3">
      <c r="B137" s="167"/>
      <c r="C137" s="176" t="s">
        <v>234</v>
      </c>
      <c r="D137" s="175">
        <f t="shared" si="0"/>
        <v>2.0266998378898169</v>
      </c>
      <c r="E137" s="174">
        <f>$D137*LOOKUP($E$111:$J$111,'[13]Convergence programme'!$D$24:$AR$24,'[13]Convergence programme'!$D$28:$AR$28)/100</f>
        <v>2.0702062714432556</v>
      </c>
      <c r="F137" s="174">
        <f>$D137*LOOKUP($E$111:$J$111,'[13]Convergence programme'!$D$24:$AR$24,'[13]Convergence programme'!$D$28:$AR$28)/100</f>
        <v>2.0146420318811455</v>
      </c>
      <c r="G137" s="174">
        <f>$D137*LOOKUP($E$111:$J$111,'[13]Convergence programme'!$D$24:$AR$24,'[13]Convergence programme'!$D$28:$AR$28)/100</f>
        <v>1.9663710510012067</v>
      </c>
      <c r="H137" s="174">
        <f>$D137*LOOKUP($E$111:$J$111,'[13]Convergence programme'!$D$24:$AR$24,'[13]Convergence programme'!$D$28:$AR$28)/100</f>
        <v>1.9319936628831482</v>
      </c>
      <c r="I137" s="174">
        <f>$D137*LOOKUP($E$111:$J$111,'[13]Convergence programme'!$D$24:$AR$24,'[13]Convergence programme'!$D$28:$AR$28)/100</f>
        <v>1.9222100207955108</v>
      </c>
      <c r="J137" s="174">
        <f>$D137*LOOKUP($E$111:$J$111,'[13]Convergence programme'!$D$24:$AR$24,'[13]Convergence programme'!$D$28:$AR$28)/100</f>
        <v>1.9645246382844266</v>
      </c>
      <c r="K137" s="167"/>
      <c r="L137" s="167"/>
      <c r="M137" s="174">
        <f>$D137*LOOKUP($M$111:$R$111,'[13]Convergence programme'!$D$40:$AR$40,'[13]Convergence programme'!$D$44:$AR$44)/100</f>
        <v>2.0702062714432556</v>
      </c>
      <c r="N137" s="174">
        <f>$D137*LOOKUP($M$111:$R$111,'[13]Convergence programme'!$D$40:$AR$40,'[13]Convergence programme'!$D$44:$AR$44)/100</f>
        <v>1.9310995672886182</v>
      </c>
      <c r="O137" s="174">
        <f>$D137*LOOKUP($M$111:$R$111,'[13]Convergence programme'!$D$40:$AR$40,'[13]Convergence programme'!$D$44:$AR$44)/100</f>
        <v>1.8627795943367129</v>
      </c>
      <c r="P137" s="174">
        <f>$D137*LOOKUP($M$111:$R$111,'[13]Convergence programme'!$D$40:$AR$40,'[13]Convergence programme'!$D$44:$AR$44)/100</f>
        <v>1.8806179872812623</v>
      </c>
      <c r="Q137" s="174">
        <f>$D137*LOOKUP($M$111:$R$111,'[13]Convergence programme'!$D$40:$AR$40,'[13]Convergence programme'!$D$44:$AR$44)/100</f>
        <v>1.8459485201678383</v>
      </c>
      <c r="R137" s="174">
        <f>$D137*LOOKUP($M$111:$R$111,'[13]Convergence programme'!$D$40:$AR$40,'[13]Convergence programme'!$D$44:$AR$44)/100</f>
        <v>1.7865299577370215</v>
      </c>
      <c r="S137" s="174"/>
      <c r="T137" s="167"/>
      <c r="U137" s="173">
        <f t="shared" si="1"/>
        <v>0</v>
      </c>
      <c r="V137" s="173">
        <f t="shared" si="2"/>
        <v>83.542464592527338</v>
      </c>
      <c r="W137" s="173">
        <f t="shared" si="3"/>
        <v>103.59145666449376</v>
      </c>
      <c r="X137" s="173">
        <f t="shared" si="4"/>
        <v>51.375675601885938</v>
      </c>
      <c r="Y137" s="173">
        <f t="shared" si="5"/>
        <v>76.261500627672561</v>
      </c>
      <c r="Z137" s="173">
        <f t="shared" si="6"/>
        <v>177.9946805474051</v>
      </c>
      <c r="AA137" s="167"/>
      <c r="AB137" s="167"/>
      <c r="AG137" s="167"/>
    </row>
    <row r="138" spans="2:33" x14ac:dyDescent="0.3">
      <c r="B138" s="167"/>
      <c r="C138" s="176" t="s">
        <v>233</v>
      </c>
      <c r="D138" s="175">
        <f t="shared" si="0"/>
        <v>0</v>
      </c>
      <c r="E138" s="174">
        <f>$D138*LOOKUP($E$111:$J$111,'[13]Convergence programme'!$D$24:$AR$24,'[13]Convergence programme'!$D$28:$AR$28)/100</f>
        <v>0</v>
      </c>
      <c r="F138" s="174">
        <f>$D138*LOOKUP($E$111:$J$111,'[13]Convergence programme'!$D$24:$AR$24,'[13]Convergence programme'!$D$28:$AR$28)/100</f>
        <v>0</v>
      </c>
      <c r="G138" s="174">
        <f>$D138*LOOKUP($E$111:$J$111,'[13]Convergence programme'!$D$24:$AR$24,'[13]Convergence programme'!$D$28:$AR$28)/100</f>
        <v>0</v>
      </c>
      <c r="H138" s="174">
        <f>$D138*LOOKUP($E$111:$J$111,'[13]Convergence programme'!$D$24:$AR$24,'[13]Convergence programme'!$D$28:$AR$28)/100</f>
        <v>0</v>
      </c>
      <c r="I138" s="174">
        <f>$D138*LOOKUP($E$111:$J$111,'[13]Convergence programme'!$D$24:$AR$24,'[13]Convergence programme'!$D$28:$AR$28)/100</f>
        <v>0</v>
      </c>
      <c r="J138" s="174">
        <f>$D138*LOOKUP($E$111:$J$111,'[13]Convergence programme'!$D$24:$AR$24,'[13]Convergence programme'!$D$28:$AR$28)/100</f>
        <v>0</v>
      </c>
      <c r="K138" s="167"/>
      <c r="L138" s="167"/>
      <c r="M138" s="174">
        <f>$D138*LOOKUP($M$111:$R$111,'[13]Convergence programme'!$D$40:$AR$40,'[13]Convergence programme'!$D$44:$AR$44)/100</f>
        <v>0</v>
      </c>
      <c r="N138" s="174">
        <f>$D138*LOOKUP($M$111:$R$111,'[13]Convergence programme'!$D$40:$AR$40,'[13]Convergence programme'!$D$44:$AR$44)/100</f>
        <v>0</v>
      </c>
      <c r="O138" s="174">
        <f>$D138*LOOKUP($M$111:$R$111,'[13]Convergence programme'!$D$40:$AR$40,'[13]Convergence programme'!$D$44:$AR$44)/100</f>
        <v>0</v>
      </c>
      <c r="P138" s="174">
        <f>$D138*LOOKUP($M$111:$R$111,'[13]Convergence programme'!$D$40:$AR$40,'[13]Convergence programme'!$D$44:$AR$44)/100</f>
        <v>0</v>
      </c>
      <c r="Q138" s="174">
        <f>$D138*LOOKUP($M$111:$R$111,'[13]Convergence programme'!$D$40:$AR$40,'[13]Convergence programme'!$D$44:$AR$44)/100</f>
        <v>0</v>
      </c>
      <c r="R138" s="174">
        <f>$D138*LOOKUP($M$111:$R$111,'[13]Convergence programme'!$D$40:$AR$40,'[13]Convergence programme'!$D$44:$AR$44)/100</f>
        <v>0</v>
      </c>
      <c r="S138" s="174"/>
      <c r="T138" s="167"/>
      <c r="U138" s="173">
        <f t="shared" si="1"/>
        <v>0</v>
      </c>
      <c r="V138" s="173">
        <f t="shared" si="2"/>
        <v>0</v>
      </c>
      <c r="W138" s="173">
        <f t="shared" si="3"/>
        <v>0</v>
      </c>
      <c r="X138" s="173">
        <f t="shared" si="4"/>
        <v>0</v>
      </c>
      <c r="Y138" s="173">
        <f t="shared" si="5"/>
        <v>0</v>
      </c>
      <c r="Z138" s="173">
        <f t="shared" si="6"/>
        <v>0</v>
      </c>
      <c r="AA138" s="167"/>
      <c r="AB138" s="167"/>
      <c r="AG138" s="167"/>
    </row>
    <row r="139" spans="2:33" x14ac:dyDescent="0.3">
      <c r="B139" s="169"/>
      <c r="C139" s="172" t="s">
        <v>232</v>
      </c>
      <c r="D139" s="171">
        <f t="shared" si="0"/>
        <v>6.2046912875125003E-2</v>
      </c>
      <c r="E139" s="170">
        <f>$D139*LOOKUP($E$111:$J$111,'[13]Convergence programme'!$D$24:$AR$24,'[13]Convergence programme'!$D$28:$AR$28)/100</f>
        <v>6.337885154790264E-2</v>
      </c>
      <c r="F139" s="170">
        <f>$D139*LOOKUP($E$111:$J$111,'[13]Convergence programme'!$D$24:$AR$24,'[13]Convergence programme'!$D$28:$AR$28)/100</f>
        <v>6.1677766134745252E-2</v>
      </c>
      <c r="G139" s="170">
        <f>$D139*LOOKUP($E$111:$J$111,'[13]Convergence programme'!$D$24:$AR$24,'[13]Convergence programme'!$D$28:$AR$28)/100</f>
        <v>6.0199962027269315E-2</v>
      </c>
      <c r="H139" s="170">
        <f>$D139*LOOKUP($E$111:$J$111,'[13]Convergence programme'!$D$24:$AR$24,'[13]Convergence programme'!$D$28:$AR$28)/100</f>
        <v>5.9147506816310987E-2</v>
      </c>
      <c r="I139" s="170">
        <f>$D139*LOOKUP($E$111:$J$111,'[13]Convergence programme'!$D$24:$AR$24,'[13]Convergence programme'!$D$28:$AR$28)/100</f>
        <v>5.8847983040335811E-2</v>
      </c>
      <c r="J139" s="170">
        <f>$D139*LOOKUP($E$111:$J$111,'[13]Convergence programme'!$D$24:$AR$24,'[13]Convergence programme'!$D$28:$AR$28)/100</f>
        <v>6.014343455989217E-2</v>
      </c>
      <c r="K139" s="169"/>
      <c r="L139" s="169"/>
      <c r="M139" s="170">
        <f>$D139*LOOKUP($M$111:$R$111,'[13]Convergence programme'!$D$40:$AR$40,'[13]Convergence programme'!$D$44:$AR$44)/100</f>
        <v>6.337885154790264E-2</v>
      </c>
      <c r="N139" s="170">
        <f>$D139*LOOKUP($M$111:$R$111,'[13]Convergence programme'!$D$40:$AR$40,'[13]Convergence programme'!$D$44:$AR$44)/100</f>
        <v>5.9120134301437942E-2</v>
      </c>
      <c r="O139" s="170">
        <f>$D139*LOOKUP($M$111:$R$111,'[13]Convergence programme'!$D$40:$AR$40,'[13]Convergence programme'!$D$44:$AR$44)/100</f>
        <v>5.7028535274227569E-2</v>
      </c>
      <c r="P139" s="170">
        <f>$D139*LOOKUP($M$111:$R$111,'[13]Convergence programme'!$D$40:$AR$40,'[13]Convergence programme'!$D$44:$AR$44)/100</f>
        <v>5.7574653249948683E-2</v>
      </c>
      <c r="Q139" s="170">
        <f>$D139*LOOKUP($M$111:$R$111,'[13]Convergence programme'!$D$40:$AR$40,'[13]Convergence programme'!$D$44:$AR$44)/100</f>
        <v>5.6513256112988637E-2</v>
      </c>
      <c r="R139" s="170">
        <f>$D139*LOOKUP($M$111:$R$111,'[13]Convergence programme'!$D$40:$AR$40,'[13]Convergence programme'!$D$44:$AR$44)/100</f>
        <v>5.4694171561154532E-2</v>
      </c>
      <c r="S139" s="170"/>
      <c r="T139" s="169"/>
      <c r="U139" s="168">
        <f t="shared" si="1"/>
        <v>0</v>
      </c>
      <c r="V139" s="168">
        <f t="shared" si="2"/>
        <v>2.5576318333073096</v>
      </c>
      <c r="W139" s="168">
        <f t="shared" si="3"/>
        <v>3.1714267530417448</v>
      </c>
      <c r="X139" s="168">
        <f t="shared" si="4"/>
        <v>1.5728535663623033</v>
      </c>
      <c r="Y139" s="168">
        <f t="shared" si="5"/>
        <v>2.3347269273471736</v>
      </c>
      <c r="Z139" s="168">
        <f t="shared" si="6"/>
        <v>5.4492629987376375</v>
      </c>
      <c r="AA139" s="167"/>
      <c r="AB139" s="167"/>
      <c r="AG139" s="167"/>
    </row>
    <row r="140" spans="2:33" x14ac:dyDescent="0.3">
      <c r="B140" s="178" t="s">
        <v>300</v>
      </c>
      <c r="C140" s="177" t="s">
        <v>299</v>
      </c>
      <c r="D140" s="175">
        <f t="shared" si="0"/>
        <v>2.0940290633840988</v>
      </c>
      <c r="E140" s="174">
        <f>$D140*LOOKUP($E$111:$J$111,'[13]Convergence programme'!$D$24:$AR$24,'[13]Convergence programme'!$D$29:$AR$29)/100</f>
        <v>2.0284727298658343</v>
      </c>
      <c r="F140" s="174">
        <f>$D140*LOOKUP($E$111:$J$111,'[13]Convergence programme'!$D$24:$AR$24,'[13]Convergence programme'!$D$29:$AR$29)/100</f>
        <v>2.3013915268122487</v>
      </c>
      <c r="G140" s="174">
        <f>$D140*LOOKUP($E$111:$J$111,'[13]Convergence programme'!$D$24:$AR$24,'[13]Convergence programme'!$D$29:$AR$29)/100</f>
        <v>2.4232390974646565</v>
      </c>
      <c r="H140" s="174">
        <f>$D140*LOOKUP($E$111:$J$111,'[13]Convergence programme'!$D$24:$AR$24,'[13]Convergence programme'!$D$29:$AR$29)/100</f>
        <v>2.51570007360767</v>
      </c>
      <c r="I140" s="174">
        <f>$D140*LOOKUP($E$111:$J$111,'[13]Convergence programme'!$D$24:$AR$24,'[13]Convergence programme'!$D$29:$AR$29)/100</f>
        <v>2.6650893026029978</v>
      </c>
      <c r="J140" s="174">
        <f>$D140*LOOKUP($E$111:$J$111,'[13]Convergence programme'!$D$24:$AR$24,'[13]Convergence programme'!$D$29:$AR$29)/100</f>
        <v>2.7938367637909511</v>
      </c>
      <c r="K140" s="167"/>
      <c r="L140" s="167"/>
      <c r="M140" s="174">
        <f>$D140*LOOKUP($M$111:$R$111,'[13]Convergence programme'!$D$40:$AR$40,'[13]Convergence programme'!$D$45:$AR$45)/100</f>
        <v>2.0284727298658343</v>
      </c>
      <c r="N140" s="174">
        <f>$D140*LOOKUP($M$111:$R$111,'[13]Convergence programme'!$D$40:$AR$40,'[13]Convergence programme'!$D$45:$AR$45)/100</f>
        <v>2.0239477775408732</v>
      </c>
      <c r="O140" s="174">
        <f>$D140*LOOKUP($M$111:$R$111,'[13]Convergence programme'!$D$40:$AR$40,'[13]Convergence programme'!$D$45:$AR$45)/100</f>
        <v>1.9455128302832576</v>
      </c>
      <c r="P140" s="174">
        <f>$D140*LOOKUP($M$111:$R$111,'[13]Convergence programme'!$D$40:$AR$40,'[13]Convergence programme'!$D$45:$AR$45)/100</f>
        <v>1.7991028239984665</v>
      </c>
      <c r="Q140" s="174">
        <f>$D140*LOOKUP($M$111:$R$111,'[13]Convergence programme'!$D$40:$AR$40,'[13]Convergence programme'!$D$45:$AR$45)/100</f>
        <v>1.7460840089840712</v>
      </c>
      <c r="R140" s="174">
        <f>$D140*LOOKUP($M$111:$R$111,'[13]Convergence programme'!$D$40:$AR$40,'[13]Convergence programme'!$D$45:$AR$45)/100</f>
        <v>1.7541862026199753</v>
      </c>
      <c r="S140" s="174"/>
      <c r="T140" s="167"/>
      <c r="U140" s="173">
        <f t="shared" si="1"/>
        <v>0</v>
      </c>
      <c r="V140" s="173">
        <f t="shared" si="2"/>
        <v>277.44374927137551</v>
      </c>
      <c r="W140" s="173">
        <f t="shared" si="3"/>
        <v>477.7262671813989</v>
      </c>
      <c r="X140" s="173">
        <f t="shared" si="4"/>
        <v>716.59724960920346</v>
      </c>
      <c r="Y140" s="173">
        <f t="shared" si="5"/>
        <v>919.00529361892654</v>
      </c>
      <c r="Z140" s="173">
        <f t="shared" si="6"/>
        <v>1039.6505611709758</v>
      </c>
      <c r="AA140" s="167"/>
      <c r="AB140" s="167"/>
      <c r="AG140" s="167"/>
    </row>
    <row r="141" spans="2:33" x14ac:dyDescent="0.3">
      <c r="B141" s="167"/>
      <c r="C141" s="176" t="s">
        <v>298</v>
      </c>
      <c r="D141" s="175">
        <f t="shared" si="0"/>
        <v>3.5368674065244901</v>
      </c>
      <c r="E141" s="174">
        <f>$D141*LOOKUP($E$111:$J$111,'[13]Convergence programme'!$D$24:$AR$24,'[13]Convergence programme'!$D$29:$AR$29)/100</f>
        <v>3.4261411213136781</v>
      </c>
      <c r="F141" s="174">
        <f>$D141*LOOKUP($E$111:$J$111,'[13]Convergence programme'!$D$24:$AR$24,'[13]Convergence programme'!$D$29:$AR$29)/100</f>
        <v>3.8871077881218694</v>
      </c>
      <c r="G141" s="174">
        <f>$D141*LOOKUP($E$111:$J$111,'[13]Convergence programme'!$D$24:$AR$24,'[13]Convergence programme'!$D$29:$AR$29)/100</f>
        <v>4.0929113792660301</v>
      </c>
      <c r="H141" s="174">
        <f>$D141*LOOKUP($E$111:$J$111,'[13]Convergence programme'!$D$24:$AR$24,'[13]Convergence programme'!$D$29:$AR$29)/100</f>
        <v>4.249080278071653</v>
      </c>
      <c r="I141" s="174">
        <f>$D141*LOOKUP($E$111:$J$111,'[13]Convergence programme'!$D$24:$AR$24,'[13]Convergence programme'!$D$29:$AR$29)/100</f>
        <v>4.5014024182741936</v>
      </c>
      <c r="J141" s="174">
        <f>$D141*LOOKUP($E$111:$J$111,'[13]Convergence programme'!$D$24:$AR$24,'[13]Convergence programme'!$D$29:$AR$29)/100</f>
        <v>4.718860096923863</v>
      </c>
      <c r="K141" s="167"/>
      <c r="L141" s="167"/>
      <c r="M141" s="174">
        <f>$D141*LOOKUP($M$111:$R$111,'[13]Convergence programme'!$D$40:$AR$40,'[13]Convergence programme'!$D$45:$AR$45)/100</f>
        <v>3.4261411213136781</v>
      </c>
      <c r="N141" s="174">
        <f>$D141*LOOKUP($M$111:$R$111,'[13]Convergence programme'!$D$40:$AR$40,'[13]Convergence programme'!$D$45:$AR$45)/100</f>
        <v>3.4184983637827151</v>
      </c>
      <c r="O141" s="174">
        <f>$D141*LOOKUP($M$111:$R$111,'[13]Convergence programme'!$D$40:$AR$40,'[13]Convergence programme'!$D$45:$AR$45)/100</f>
        <v>3.2860197781991864</v>
      </c>
      <c r="P141" s="174">
        <f>$D141*LOOKUP($M$111:$R$111,'[13]Convergence programme'!$D$40:$AR$40,'[13]Convergence programme'!$D$45:$AR$45)/100</f>
        <v>3.0387296195894158</v>
      </c>
      <c r="Q141" s="174">
        <f>$D141*LOOKUP($M$111:$R$111,'[13]Convergence programme'!$D$40:$AR$40,'[13]Convergence programme'!$D$45:$AR$45)/100</f>
        <v>2.9491795163764642</v>
      </c>
      <c r="R141" s="174">
        <f>$D141*LOOKUP($M$111:$R$111,'[13]Convergence programme'!$D$40:$AR$40,'[13]Convergence programme'!$D$45:$AR$45)/100</f>
        <v>2.9628643238575352</v>
      </c>
      <c r="S141" s="174"/>
      <c r="T141" s="167"/>
      <c r="U141" s="173">
        <f t="shared" si="1"/>
        <v>0</v>
      </c>
      <c r="V141" s="173">
        <f t="shared" si="2"/>
        <v>468.60942433915432</v>
      </c>
      <c r="W141" s="173">
        <f t="shared" si="3"/>
        <v>806.89160106684369</v>
      </c>
      <c r="X141" s="173">
        <f t="shared" si="4"/>
        <v>1210.3506584822371</v>
      </c>
      <c r="Y141" s="173">
        <f t="shared" si="5"/>
        <v>1552.2229018977293</v>
      </c>
      <c r="Z141" s="173">
        <f t="shared" si="6"/>
        <v>1755.9957730663277</v>
      </c>
      <c r="AA141" s="167"/>
      <c r="AB141" s="167"/>
      <c r="AG141" s="167"/>
    </row>
    <row r="142" spans="2:33" x14ac:dyDescent="0.3">
      <c r="B142" s="167"/>
      <c r="C142" s="176" t="s">
        <v>297</v>
      </c>
      <c r="D142" s="175">
        <f t="shared" si="0"/>
        <v>5.1995329071610499</v>
      </c>
      <c r="E142" s="174">
        <f>$D142*LOOKUP($E$111:$J$111,'[13]Convergence programme'!$D$24:$AR$24,'[13]Convergence programme'!$D$29:$AR$29)/100</f>
        <v>5.0367546920152764</v>
      </c>
      <c r="F142" s="174">
        <f>$D142*LOOKUP($E$111:$J$111,'[13]Convergence programme'!$D$24:$AR$24,'[13]Convergence programme'!$D$29:$AR$29)/100</f>
        <v>5.7144197208914269</v>
      </c>
      <c r="G142" s="174">
        <f>$D142*LOOKUP($E$111:$J$111,'[13]Convergence programme'!$D$24:$AR$24,'[13]Convergence programme'!$D$29:$AR$29)/100</f>
        <v>6.0169706569519619</v>
      </c>
      <c r="H142" s="174">
        <f>$D142*LOOKUP($E$111:$J$111,'[13]Convergence programme'!$D$24:$AR$24,'[13]Convergence programme'!$D$29:$AR$29)/100</f>
        <v>6.2465538544778374</v>
      </c>
      <c r="I142" s="174">
        <f>$D142*LOOKUP($E$111:$J$111,'[13]Convergence programme'!$D$24:$AR$24,'[13]Convergence programme'!$D$29:$AR$29)/100</f>
        <v>6.6174915008165813</v>
      </c>
      <c r="J142" s="174">
        <f>$D142*LOOKUP($E$111:$J$111,'[13]Convergence programme'!$D$24:$AR$24,'[13]Convergence programme'!$D$29:$AR$29)/100</f>
        <v>6.9371750586361474</v>
      </c>
      <c r="K142" s="167"/>
      <c r="L142" s="167"/>
      <c r="M142" s="174">
        <f>$D142*LOOKUP($M$111:$R$111,'[13]Convergence programme'!$D$40:$AR$40,'[13]Convergence programme'!$D$45:$AR$45)/100</f>
        <v>5.0367546920152764</v>
      </c>
      <c r="N142" s="174">
        <f>$D142*LOOKUP($M$111:$R$111,'[13]Convergence programme'!$D$40:$AR$40,'[13]Convergence programme'!$D$45:$AR$45)/100</f>
        <v>5.0255191084561117</v>
      </c>
      <c r="O142" s="174">
        <f>$D142*LOOKUP($M$111:$R$111,'[13]Convergence programme'!$D$40:$AR$40,'[13]Convergence programme'!$D$45:$AR$45)/100</f>
        <v>4.8307629341180442</v>
      </c>
      <c r="P142" s="174">
        <f>$D142*LOOKUP($M$111:$R$111,'[13]Convergence programme'!$D$40:$AR$40,'[13]Convergence programme'!$D$45:$AR$45)/100</f>
        <v>4.4672227813442467</v>
      </c>
      <c r="Q142" s="174">
        <f>$D142*LOOKUP($M$111:$R$111,'[13]Convergence programme'!$D$40:$AR$40,'[13]Convergence programme'!$D$45:$AR$45)/100</f>
        <v>4.3355755763524852</v>
      </c>
      <c r="R142" s="174">
        <f>$D142*LOOKUP($M$111:$R$111,'[13]Convergence programme'!$D$40:$AR$40,'[13]Convergence programme'!$D$45:$AR$45)/100</f>
        <v>4.35569355043733</v>
      </c>
      <c r="S142" s="174"/>
      <c r="T142" s="167"/>
      <c r="U142" s="173">
        <f t="shared" si="1"/>
        <v>0</v>
      </c>
      <c r="V142" s="173">
        <f t="shared" si="2"/>
        <v>688.90061243531522</v>
      </c>
      <c r="W142" s="173">
        <f t="shared" si="3"/>
        <v>1186.2077228339176</v>
      </c>
      <c r="X142" s="173">
        <f t="shared" si="4"/>
        <v>1779.3310731335907</v>
      </c>
      <c r="Y142" s="173">
        <f t="shared" si="5"/>
        <v>2281.915924464096</v>
      </c>
      <c r="Z142" s="173">
        <f t="shared" si="6"/>
        <v>2581.4815081988172</v>
      </c>
      <c r="AA142" s="167"/>
      <c r="AB142" s="167"/>
      <c r="AG142" s="167"/>
    </row>
    <row r="143" spans="2:33" x14ac:dyDescent="0.3">
      <c r="B143" s="167"/>
      <c r="C143" s="176" t="s">
        <v>296</v>
      </c>
      <c r="D143" s="175">
        <f t="shared" si="0"/>
        <v>1.1828716079880501</v>
      </c>
      <c r="E143" s="174">
        <f>$D143*LOOKUP($E$111:$J$111,'[13]Convergence programme'!$D$24:$AR$24,'[13]Convergence programme'!$D$29:$AR$29)/100</f>
        <v>1.1458402568007688</v>
      </c>
      <c r="F143" s="174">
        <f>$D143*LOOKUP($E$111:$J$111,'[13]Convergence programme'!$D$24:$AR$24,'[13]Convergence programme'!$D$29:$AR$29)/100</f>
        <v>1.3000061668347282</v>
      </c>
      <c r="G143" s="174">
        <f>$D143*LOOKUP($E$111:$J$111,'[13]Convergence programme'!$D$24:$AR$24,'[13]Convergence programme'!$D$29:$AR$29)/100</f>
        <v>1.3688352171794864</v>
      </c>
      <c r="H143" s="174">
        <f>$D143*LOOKUP($E$111:$J$111,'[13]Convergence programme'!$D$24:$AR$24,'[13]Convergence programme'!$D$29:$AR$29)/100</f>
        <v>1.4210644175467835</v>
      </c>
      <c r="I143" s="174">
        <f>$D143*LOOKUP($E$111:$J$111,'[13]Convergence programme'!$D$24:$AR$24,'[13]Convergence programme'!$D$29:$AR$29)/100</f>
        <v>1.5054511534367929</v>
      </c>
      <c r="J143" s="174">
        <f>$D143*LOOKUP($E$111:$J$111,'[13]Convergence programme'!$D$24:$AR$24,'[13]Convergence programme'!$D$29:$AR$29)/100</f>
        <v>1.578177802317998</v>
      </c>
      <c r="K143" s="167"/>
      <c r="L143" s="167"/>
      <c r="M143" s="174">
        <f>$D143*LOOKUP($M$111:$R$111,'[13]Convergence programme'!$D$40:$AR$40,'[13]Convergence programme'!$D$45:$AR$45)/100</f>
        <v>1.1458402568007688</v>
      </c>
      <c r="N143" s="174">
        <f>$D143*LOOKUP($M$111:$R$111,'[13]Convergence programme'!$D$40:$AR$40,'[13]Convergence programme'!$D$45:$AR$45)/100</f>
        <v>1.1432842093579285</v>
      </c>
      <c r="O143" s="174">
        <f>$D143*LOOKUP($M$111:$R$111,'[13]Convergence programme'!$D$40:$AR$40,'[13]Convergence programme'!$D$45:$AR$45)/100</f>
        <v>1.098978008547546</v>
      </c>
      <c r="P143" s="174">
        <f>$D143*LOOKUP($M$111:$R$111,'[13]Convergence programme'!$D$40:$AR$40,'[13]Convergence programme'!$D$45:$AR$45)/100</f>
        <v>1.016274170960997</v>
      </c>
      <c r="Q143" s="174">
        <f>$D143*LOOKUP($M$111:$R$111,'[13]Convergence programme'!$D$40:$AR$40,'[13]Convergence programme'!$D$45:$AR$45)/100</f>
        <v>0.98632499209508961</v>
      </c>
      <c r="R143" s="174">
        <f>$D143*LOOKUP($M$111:$R$111,'[13]Convergence programme'!$D$40:$AR$40,'[13]Convergence programme'!$D$45:$AR$45)/100</f>
        <v>0.99090174558047073</v>
      </c>
      <c r="S143" s="174"/>
      <c r="T143" s="167"/>
      <c r="U143" s="173">
        <f t="shared" si="1"/>
        <v>0</v>
      </c>
      <c r="V143" s="173">
        <f t="shared" si="2"/>
        <v>156.72195747679973</v>
      </c>
      <c r="W143" s="173">
        <f t="shared" si="3"/>
        <v>269.85720863194041</v>
      </c>
      <c r="X143" s="173">
        <f t="shared" si="4"/>
        <v>404.79024658578646</v>
      </c>
      <c r="Y143" s="173">
        <f t="shared" si="5"/>
        <v>519.12616134170332</v>
      </c>
      <c r="Z143" s="173">
        <f t="shared" si="6"/>
        <v>587.27605673752726</v>
      </c>
      <c r="AA143" s="167"/>
      <c r="AB143" s="167"/>
      <c r="AG143" s="167"/>
    </row>
    <row r="144" spans="2:33" x14ac:dyDescent="0.3">
      <c r="B144" s="167"/>
      <c r="C144" s="176" t="s">
        <v>295</v>
      </c>
      <c r="D144" s="175">
        <f t="shared" ref="D144:D175" si="7">SUM(F36:G36)</f>
        <v>4.6961373622278302</v>
      </c>
      <c r="E144" s="174">
        <f>$D144*LOOKUP($E$111:$J$111,'[13]Convergence programme'!$D$24:$AR$24,'[13]Convergence programme'!$D$29:$AR$29)/100</f>
        <v>4.5491186065911418</v>
      </c>
      <c r="F144" s="174">
        <f>$D144*LOOKUP($E$111:$J$111,'[13]Convergence programme'!$D$24:$AR$24,'[13]Convergence programme'!$D$29:$AR$29)/100</f>
        <v>5.161175135129989</v>
      </c>
      <c r="G144" s="174">
        <f>$D144*LOOKUP($E$111:$J$111,'[13]Convergence programme'!$D$24:$AR$24,'[13]Convergence programme'!$D$29:$AR$29)/100</f>
        <v>5.4344344413369106</v>
      </c>
      <c r="H144" s="174">
        <f>$D144*LOOKUP($E$111:$J$111,'[13]Convergence programme'!$D$24:$AR$24,'[13]Convergence programme'!$D$29:$AR$29)/100</f>
        <v>5.6417904194395021</v>
      </c>
      <c r="I144" s="174">
        <f>$D144*LOOKUP($E$111:$J$111,'[13]Convergence programme'!$D$24:$AR$24,'[13]Convergence programme'!$D$29:$AR$29)/100</f>
        <v>5.976815540182387</v>
      </c>
      <c r="J144" s="174">
        <f>$D144*LOOKUP($E$111:$J$111,'[13]Convergence programme'!$D$24:$AR$24,'[13]Convergence programme'!$D$29:$AR$29)/100</f>
        <v>6.2655487642569483</v>
      </c>
      <c r="K144" s="167"/>
      <c r="L144" s="167"/>
      <c r="M144" s="174">
        <f>$D144*LOOKUP($M$111:$R$111,'[13]Convergence programme'!$D$40:$AR$40,'[13]Convergence programme'!$D$45:$AR$45)/100</f>
        <v>4.5491186065911418</v>
      </c>
      <c r="N144" s="174">
        <f>$D144*LOOKUP($M$111:$R$111,'[13]Convergence programme'!$D$40:$AR$40,'[13]Convergence programme'!$D$45:$AR$45)/100</f>
        <v>4.5389708020323987</v>
      </c>
      <c r="O144" s="174">
        <f>$D144*LOOKUP($M$111:$R$111,'[13]Convergence programme'!$D$40:$AR$40,'[13]Convergence programme'!$D$45:$AR$45)/100</f>
        <v>4.3630700503371997</v>
      </c>
      <c r="P144" s="174">
        <f>$D144*LOOKUP($M$111:$R$111,'[13]Convergence programme'!$D$40:$AR$40,'[13]Convergence programme'!$D$45:$AR$45)/100</f>
        <v>4.0347262308837717</v>
      </c>
      <c r="Q144" s="174">
        <f>$D144*LOOKUP($M$111:$R$111,'[13]Convergence programme'!$D$40:$AR$40,'[13]Convergence programme'!$D$45:$AR$45)/100</f>
        <v>3.9158245200890929</v>
      </c>
      <c r="R144" s="174">
        <f>$D144*LOOKUP($M$111:$R$111,'[13]Convergence programme'!$D$40:$AR$40,'[13]Convergence programme'!$D$45:$AR$45)/100</f>
        <v>3.9339947618087008</v>
      </c>
      <c r="S144" s="174"/>
      <c r="T144" s="167"/>
      <c r="U144" s="173">
        <f t="shared" ref="U144:U175" si="8">+(E144-M144)*1000</f>
        <v>0</v>
      </c>
      <c r="V144" s="173">
        <f t="shared" ref="V144:V175" si="9">+(F144-N144)*1000</f>
        <v>622.20433309759039</v>
      </c>
      <c r="W144" s="173">
        <f t="shared" ref="W144:W175" si="10">+(G144-O144)*1000</f>
        <v>1071.3643909997108</v>
      </c>
      <c r="X144" s="173">
        <f t="shared" ref="X144:X175" si="11">+(H144-P144)*1000</f>
        <v>1607.0641885557304</v>
      </c>
      <c r="Y144" s="173">
        <f t="shared" ref="Y144:Y175" si="12">+(I144-Q144)*1000</f>
        <v>2060.9910200932941</v>
      </c>
      <c r="Z144" s="173">
        <f t="shared" ref="Z144:Z175" si="13">+(J144-R144)*1000</f>
        <v>2331.5540024482475</v>
      </c>
      <c r="AA144" s="167"/>
      <c r="AB144" s="167"/>
      <c r="AG144" s="167"/>
    </row>
    <row r="145" spans="2:33" x14ac:dyDescent="0.3">
      <c r="B145" s="167"/>
      <c r="C145" s="176" t="s">
        <v>294</v>
      </c>
      <c r="D145" s="175">
        <f t="shared" si="7"/>
        <v>0</v>
      </c>
      <c r="E145" s="174">
        <f>$D145*LOOKUP($E$111:$J$111,'[13]Convergence programme'!$D$24:$AR$24,'[13]Convergence programme'!$D$29:$AR$29)/100</f>
        <v>0</v>
      </c>
      <c r="F145" s="174">
        <f>$D145*LOOKUP($E$111:$J$111,'[13]Convergence programme'!$D$24:$AR$24,'[13]Convergence programme'!$D$29:$AR$29)/100</f>
        <v>0</v>
      </c>
      <c r="G145" s="174">
        <f>$D145*LOOKUP($E$111:$J$111,'[13]Convergence programme'!$D$24:$AR$24,'[13]Convergence programme'!$D$29:$AR$29)/100</f>
        <v>0</v>
      </c>
      <c r="H145" s="174">
        <f>$D145*LOOKUP($E$111:$J$111,'[13]Convergence programme'!$D$24:$AR$24,'[13]Convergence programme'!$D$29:$AR$29)/100</f>
        <v>0</v>
      </c>
      <c r="I145" s="174">
        <f>$D145*LOOKUP($E$111:$J$111,'[13]Convergence programme'!$D$24:$AR$24,'[13]Convergence programme'!$D$29:$AR$29)/100</f>
        <v>0</v>
      </c>
      <c r="J145" s="174">
        <f>$D145*LOOKUP($E$111:$J$111,'[13]Convergence programme'!$D$24:$AR$24,'[13]Convergence programme'!$D$29:$AR$29)/100</f>
        <v>0</v>
      </c>
      <c r="K145" s="167"/>
      <c r="L145" s="167"/>
      <c r="M145" s="174">
        <f>$D145*LOOKUP($M$111:$R$111,'[13]Convergence programme'!$D$40:$AR$40,'[13]Convergence programme'!$D$45:$AR$45)/100</f>
        <v>0</v>
      </c>
      <c r="N145" s="174">
        <f>$D145*LOOKUP($M$111:$R$111,'[13]Convergence programme'!$D$40:$AR$40,'[13]Convergence programme'!$D$45:$AR$45)/100</f>
        <v>0</v>
      </c>
      <c r="O145" s="174">
        <f>$D145*LOOKUP($M$111:$R$111,'[13]Convergence programme'!$D$40:$AR$40,'[13]Convergence programme'!$D$45:$AR$45)/100</f>
        <v>0</v>
      </c>
      <c r="P145" s="174">
        <f>$D145*LOOKUP($M$111:$R$111,'[13]Convergence programme'!$D$40:$AR$40,'[13]Convergence programme'!$D$45:$AR$45)/100</f>
        <v>0</v>
      </c>
      <c r="Q145" s="174">
        <f>$D145*LOOKUP($M$111:$R$111,'[13]Convergence programme'!$D$40:$AR$40,'[13]Convergence programme'!$D$45:$AR$45)/100</f>
        <v>0</v>
      </c>
      <c r="R145" s="174">
        <f>$D145*LOOKUP($M$111:$R$111,'[13]Convergence programme'!$D$40:$AR$40,'[13]Convergence programme'!$D$45:$AR$45)/100</f>
        <v>0</v>
      </c>
      <c r="S145" s="174"/>
      <c r="T145" s="167"/>
      <c r="U145" s="173">
        <f t="shared" si="8"/>
        <v>0</v>
      </c>
      <c r="V145" s="173">
        <f t="shared" si="9"/>
        <v>0</v>
      </c>
      <c r="W145" s="173">
        <f t="shared" si="10"/>
        <v>0</v>
      </c>
      <c r="X145" s="173">
        <f t="shared" si="11"/>
        <v>0</v>
      </c>
      <c r="Y145" s="173">
        <f t="shared" si="12"/>
        <v>0</v>
      </c>
      <c r="Z145" s="173">
        <f t="shared" si="13"/>
        <v>0</v>
      </c>
      <c r="AA145" s="167"/>
      <c r="AB145" s="167"/>
      <c r="AG145" s="167"/>
    </row>
    <row r="146" spans="2:33" x14ac:dyDescent="0.3">
      <c r="B146" s="169"/>
      <c r="C146" s="172" t="s">
        <v>293</v>
      </c>
      <c r="D146" s="171">
        <f t="shared" si="7"/>
        <v>8.3365184663153999E-2</v>
      </c>
      <c r="E146" s="170">
        <f>$D146*LOOKUP($E$111:$J$111,'[13]Convergence programme'!$D$24:$AR$24,'[13]Convergence programme'!$D$29:$AR$29)/100</f>
        <v>8.0755327930431595E-2</v>
      </c>
      <c r="F146" s="170">
        <f>$D146*LOOKUP($E$111:$J$111,'[13]Convergence programme'!$D$24:$AR$24,'[13]Convergence programme'!$D$29:$AR$29)/100</f>
        <v>9.1620471257867028E-2</v>
      </c>
      <c r="G146" s="170">
        <f>$D146*LOOKUP($E$111:$J$111,'[13]Convergence programme'!$D$24:$AR$24,'[13]Convergence programme'!$D$29:$AR$29)/100</f>
        <v>9.6471332884294922E-2</v>
      </c>
      <c r="H146" s="170">
        <f>$D146*LOOKUP($E$111:$J$111,'[13]Convergence programme'!$D$24:$AR$24,'[13]Convergence programme'!$D$29:$AR$29)/100</f>
        <v>0.10015228769293598</v>
      </c>
      <c r="I146" s="170">
        <f>$D146*LOOKUP($E$111:$J$111,'[13]Convergence programme'!$D$24:$AR$24,'[13]Convergence programme'!$D$29:$AR$29)/100</f>
        <v>0.10609960756525684</v>
      </c>
      <c r="J146" s="170">
        <f>$D146*LOOKUP($E$111:$J$111,'[13]Convergence programme'!$D$24:$AR$24,'[13]Convergence programme'!$D$29:$AR$29)/100</f>
        <v>0.1112251600537694</v>
      </c>
      <c r="K146" s="169"/>
      <c r="L146" s="169"/>
      <c r="M146" s="170">
        <f>$D146*LOOKUP($M$111:$R$111,'[13]Convergence programme'!$D$40:$AR$40,'[13]Convergence programme'!$D$45:$AR$45)/100</f>
        <v>8.0755327930431595E-2</v>
      </c>
      <c r="N146" s="170">
        <f>$D146*LOOKUP($M$111:$R$111,'[13]Convergence programme'!$D$40:$AR$40,'[13]Convergence programme'!$D$45:$AR$45)/100</f>
        <v>8.0575185499383958E-2</v>
      </c>
      <c r="O146" s="170">
        <f>$D146*LOOKUP($M$111:$R$111,'[13]Convergence programme'!$D$40:$AR$40,'[13]Convergence programme'!$D$45:$AR$45)/100</f>
        <v>7.7452619544349524E-2</v>
      </c>
      <c r="P146" s="170">
        <f>$D146*LOOKUP($M$111:$R$111,'[13]Convergence programme'!$D$40:$AR$40,'[13]Convergence programme'!$D$45:$AR$45)/100</f>
        <v>7.1623905213737404E-2</v>
      </c>
      <c r="Q146" s="170">
        <f>$D146*LOOKUP($M$111:$R$111,'[13]Convergence programme'!$D$40:$AR$40,'[13]Convergence programme'!$D$45:$AR$45)/100</f>
        <v>6.9513178394524228E-2</v>
      </c>
      <c r="R146" s="170">
        <f>$D146*LOOKUP($M$111:$R$111,'[13]Convergence programme'!$D$40:$AR$40,'[13]Convergence programme'!$D$45:$AR$45)/100</f>
        <v>6.983573402684301E-2</v>
      </c>
      <c r="S146" s="170"/>
      <c r="T146" s="169"/>
      <c r="U146" s="168">
        <f t="shared" si="8"/>
        <v>0</v>
      </c>
      <c r="V146" s="168">
        <f t="shared" si="9"/>
        <v>11.04528575848307</v>
      </c>
      <c r="W146" s="168">
        <f t="shared" si="10"/>
        <v>19.018713339945396</v>
      </c>
      <c r="X146" s="168">
        <f t="shared" si="11"/>
        <v>28.528382479198573</v>
      </c>
      <c r="Y146" s="168">
        <f t="shared" si="12"/>
        <v>36.586429170732615</v>
      </c>
      <c r="Z146" s="168">
        <f t="shared" si="13"/>
        <v>41.389426026926387</v>
      </c>
      <c r="AA146" s="167"/>
      <c r="AB146" s="167"/>
      <c r="AG146" s="167"/>
    </row>
    <row r="147" spans="2:33" x14ac:dyDescent="0.3">
      <c r="B147" s="178" t="s">
        <v>292</v>
      </c>
      <c r="C147" s="177" t="s">
        <v>291</v>
      </c>
      <c r="D147" s="175">
        <f t="shared" si="7"/>
        <v>6.1061608767961202</v>
      </c>
      <c r="E147" s="174">
        <f>$D147*LOOKUP($E$111:$J$111,'[13]Convergence programme'!$D$24:$AR$24,'[13]Convergence programme'!$D$30:$AR$30)/100</f>
        <v>5.9149994808274728</v>
      </c>
      <c r="F147" s="174">
        <f>$D147*LOOKUP($E$111:$J$111,'[13]Convergence programme'!$D$24:$AR$24,'[13]Convergence programme'!$D$30:$AR$30)/100</f>
        <v>6.7108270601082021</v>
      </c>
      <c r="G147" s="174">
        <f>$D147*LOOKUP($E$111:$J$111,'[13]Convergence programme'!$D$24:$AR$24,'[13]Convergence programme'!$D$30:$AR$30)/100</f>
        <v>7.066132954310067</v>
      </c>
      <c r="H147" s="174">
        <f>$D147*LOOKUP($E$111:$J$111,'[13]Convergence programme'!$D$24:$AR$24,'[13]Convergence programme'!$D$30:$AR$30)/100</f>
        <v>7.3357479300652013</v>
      </c>
      <c r="I147" s="174">
        <f>$D147*LOOKUP($E$111:$J$111,'[13]Convergence programme'!$D$24:$AR$24,'[13]Convergence programme'!$D$30:$AR$30)/100</f>
        <v>7.7713649334089068</v>
      </c>
      <c r="J147" s="174">
        <f>$D147*LOOKUP($E$111:$J$111,'[13]Convergence programme'!$D$24:$AR$24,'[13]Convergence programme'!$D$30:$AR$30)/100</f>
        <v>8.1467908165732155</v>
      </c>
      <c r="K147" s="167"/>
      <c r="L147" s="167"/>
      <c r="M147" s="174">
        <f>$D147*LOOKUP($M$111:$R$111,'[13]Convergence programme'!$D$40:$AR$40,'[13]Convergence programme'!$D$46:$AR$46)/100</f>
        <v>5.9149994808274728</v>
      </c>
      <c r="N147" s="174">
        <f>$D147*LOOKUP($M$111:$R$111,'[13]Convergence programme'!$D$40:$AR$40,'[13]Convergence programme'!$D$46:$AR$46)/100</f>
        <v>5.901804780076092</v>
      </c>
      <c r="O147" s="174">
        <f>$D147*LOOKUP($M$111:$R$111,'[13]Convergence programme'!$D$40:$AR$40,'[13]Convergence programme'!$D$46:$AR$46)/100</f>
        <v>5.6730895178609524</v>
      </c>
      <c r="P147" s="174">
        <f>$D147*LOOKUP($M$111:$R$111,'[13]Convergence programme'!$D$40:$AR$40,'[13]Convergence programme'!$D$46:$AR$46)/100</f>
        <v>5.2461598882869991</v>
      </c>
      <c r="Q147" s="174">
        <f>$D147*LOOKUP($M$111:$R$111,'[13]Convergence programme'!$D$40:$AR$40,'[13]Convergence programme'!$D$46:$AR$46)/100</f>
        <v>5.0915577293982377</v>
      </c>
      <c r="R147" s="174">
        <f>$D147*LOOKUP($M$111:$R$111,'[13]Convergence programme'!$D$40:$AR$40,'[13]Convergence programme'!$D$46:$AR$46)/100</f>
        <v>5.1151836181983823</v>
      </c>
      <c r="S147" s="174"/>
      <c r="T147" s="167"/>
      <c r="U147" s="173">
        <f t="shared" si="8"/>
        <v>0</v>
      </c>
      <c r="V147" s="173">
        <f t="shared" si="9"/>
        <v>809.02228003211007</v>
      </c>
      <c r="W147" s="173">
        <f t="shared" si="10"/>
        <v>1393.0434364491146</v>
      </c>
      <c r="X147" s="173">
        <f t="shared" si="11"/>
        <v>2089.5880417782023</v>
      </c>
      <c r="Y147" s="173">
        <f t="shared" si="12"/>
        <v>2679.807204010669</v>
      </c>
      <c r="Z147" s="173">
        <f t="shared" si="13"/>
        <v>3031.6071983748334</v>
      </c>
      <c r="AA147" s="167"/>
      <c r="AB147" s="167"/>
      <c r="AG147" s="167"/>
    </row>
    <row r="148" spans="2:33" x14ac:dyDescent="0.3">
      <c r="B148" s="167"/>
      <c r="C148" s="176" t="s">
        <v>290</v>
      </c>
      <c r="D148" s="175">
        <f t="shared" si="7"/>
        <v>0.34267195066338496</v>
      </c>
      <c r="E148" s="174">
        <f>$D148*LOOKUP($E$111:$J$111,'[13]Convergence programme'!$D$24:$AR$24,'[13]Convergence programme'!$D$30:$AR$30)/100</f>
        <v>0.33194415462757493</v>
      </c>
      <c r="F148" s="174">
        <f>$D148*LOOKUP($E$111:$J$111,'[13]Convergence programme'!$D$24:$AR$24,'[13]Convergence programme'!$D$30:$AR$30)/100</f>
        <v>0.37660524274599594</v>
      </c>
      <c r="G148" s="174">
        <f>$D148*LOOKUP($E$111:$J$111,'[13]Convergence programme'!$D$24:$AR$24,'[13]Convergence programme'!$D$30:$AR$30)/100</f>
        <v>0.39654467216899453</v>
      </c>
      <c r="H148" s="174">
        <f>$D148*LOOKUP($E$111:$J$111,'[13]Convergence programme'!$D$24:$AR$24,'[13]Convergence programme'!$D$30:$AR$30)/100</f>
        <v>0.41167520861148504</v>
      </c>
      <c r="I148" s="174">
        <f>$D148*LOOKUP($E$111:$J$111,'[13]Convergence programme'!$D$24:$AR$24,'[13]Convergence programme'!$D$30:$AR$30)/100</f>
        <v>0.43612162122487969</v>
      </c>
      <c r="J148" s="174">
        <f>$D148*LOOKUP($E$111:$J$111,'[13]Convergence programme'!$D$24:$AR$24,'[13]Convergence programme'!$D$30:$AR$30)/100</f>
        <v>0.45719016532471002</v>
      </c>
      <c r="K148" s="167"/>
      <c r="L148" s="167"/>
      <c r="M148" s="174">
        <f>$D148*LOOKUP($M$111:$R$111,'[13]Convergence programme'!$D$40:$AR$40,'[13]Convergence programme'!$D$46:$AR$46)/100</f>
        <v>0.33194415462757493</v>
      </c>
      <c r="N148" s="174">
        <f>$D148*LOOKUP($M$111:$R$111,'[13]Convergence programme'!$D$40:$AR$40,'[13]Convergence programme'!$D$46:$AR$46)/100</f>
        <v>0.33120368054965182</v>
      </c>
      <c r="O148" s="174">
        <f>$D148*LOOKUP($M$111:$R$111,'[13]Convergence programme'!$D$40:$AR$40,'[13]Convergence programme'!$D$46:$AR$46)/100</f>
        <v>0.31836839719713195</v>
      </c>
      <c r="P148" s="174">
        <f>$D148*LOOKUP($M$111:$R$111,'[13]Convergence programme'!$D$40:$AR$40,'[13]Convergence programme'!$D$46:$AR$46)/100</f>
        <v>0.2944095117511159</v>
      </c>
      <c r="Q148" s="174">
        <f>$D148*LOOKUP($M$111:$R$111,'[13]Convergence programme'!$D$40:$AR$40,'[13]Convergence programme'!$D$46:$AR$46)/100</f>
        <v>0.28573338538757675</v>
      </c>
      <c r="R148" s="174">
        <f>$D148*LOOKUP($M$111:$R$111,'[13]Convergence programme'!$D$40:$AR$40,'[13]Convergence programme'!$D$46:$AR$46)/100</f>
        <v>0.28705924783448128</v>
      </c>
      <c r="S148" s="174"/>
      <c r="T148" s="167"/>
      <c r="U148" s="173">
        <f t="shared" si="8"/>
        <v>0</v>
      </c>
      <c r="V148" s="173">
        <f t="shared" si="9"/>
        <v>45.401562196344116</v>
      </c>
      <c r="W148" s="173">
        <f t="shared" si="10"/>
        <v>78.176274971862583</v>
      </c>
      <c r="X148" s="173">
        <f t="shared" si="11"/>
        <v>117.26569686036913</v>
      </c>
      <c r="Y148" s="173">
        <f t="shared" si="12"/>
        <v>150.38823583730294</v>
      </c>
      <c r="Z148" s="173">
        <f t="shared" si="13"/>
        <v>170.13091749022874</v>
      </c>
      <c r="AA148" s="167"/>
      <c r="AB148" s="167"/>
      <c r="AG148" s="167"/>
    </row>
    <row r="149" spans="2:33" x14ac:dyDescent="0.3">
      <c r="B149" s="167"/>
      <c r="C149" s="176" t="s">
        <v>289</v>
      </c>
      <c r="D149" s="175">
        <f t="shared" si="7"/>
        <v>2.6015267473294799</v>
      </c>
      <c r="E149" s="174">
        <f>$D149*LOOKUP($E$111:$J$111,'[13]Convergence programme'!$D$24:$AR$24,'[13]Convergence programme'!$D$30:$AR$30)/100</f>
        <v>2.5200825314459614</v>
      </c>
      <c r="F149" s="174">
        <f>$D149*LOOKUP($E$111:$J$111,'[13]Convergence programme'!$D$24:$AR$24,'[13]Convergence programme'!$D$30:$AR$30)/100</f>
        <v>2.8591444683216896</v>
      </c>
      <c r="G149" s="174">
        <f>$D149*LOOKUP($E$111:$J$111,'[13]Convergence programme'!$D$24:$AR$24,'[13]Convergence programme'!$D$30:$AR$30)/100</f>
        <v>3.0105223644990611</v>
      </c>
      <c r="H149" s="174">
        <f>$D149*LOOKUP($E$111:$J$111,'[13]Convergence programme'!$D$24:$AR$24,'[13]Convergence programme'!$D$30:$AR$30)/100</f>
        <v>3.1253916882951285</v>
      </c>
      <c r="I149" s="174">
        <f>$D149*LOOKUP($E$111:$J$111,'[13]Convergence programme'!$D$24:$AR$24,'[13]Convergence programme'!$D$30:$AR$30)/100</f>
        <v>3.310986091825614</v>
      </c>
      <c r="J149" s="174">
        <f>$D149*LOOKUP($E$111:$J$111,'[13]Convergence programme'!$D$24:$AR$24,'[13]Convergence programme'!$D$30:$AR$30)/100</f>
        <v>3.4709360991048532</v>
      </c>
      <c r="K149" s="167"/>
      <c r="L149" s="167"/>
      <c r="M149" s="174">
        <f>$D149*LOOKUP($M$111:$R$111,'[13]Convergence programme'!$D$40:$AR$40,'[13]Convergence programme'!$D$46:$AR$46)/100</f>
        <v>2.5200825314459614</v>
      </c>
      <c r="N149" s="174">
        <f>$D149*LOOKUP($M$111:$R$111,'[13]Convergence programme'!$D$40:$AR$40,'[13]Convergence programme'!$D$46:$AR$46)/100</f>
        <v>2.5144609358771044</v>
      </c>
      <c r="O149" s="174">
        <f>$D149*LOOKUP($M$111:$R$111,'[13]Convergence programme'!$D$40:$AR$40,'[13]Convergence programme'!$D$46:$AR$46)/100</f>
        <v>2.4170169143092739</v>
      </c>
      <c r="P149" s="174">
        <f>$D149*LOOKUP($M$111:$R$111,'[13]Convergence programme'!$D$40:$AR$40,'[13]Convergence programme'!$D$46:$AR$46)/100</f>
        <v>2.2351237619711606</v>
      </c>
      <c r="Q149" s="174">
        <f>$D149*LOOKUP($M$111:$R$111,'[13]Convergence programme'!$D$40:$AR$40,'[13]Convergence programme'!$D$46:$AR$46)/100</f>
        <v>2.1692555905195383</v>
      </c>
      <c r="R149" s="174">
        <f>$D149*LOOKUP($M$111:$R$111,'[13]Convergence programme'!$D$40:$AR$40,'[13]Convergence programme'!$D$46:$AR$46)/100</f>
        <v>2.1793213884706821</v>
      </c>
      <c r="S149" s="174"/>
      <c r="T149" s="167"/>
      <c r="U149" s="173">
        <f t="shared" si="8"/>
        <v>0</v>
      </c>
      <c r="V149" s="173">
        <f t="shared" si="9"/>
        <v>344.68353244458518</v>
      </c>
      <c r="W149" s="173">
        <f t="shared" si="10"/>
        <v>593.50545018978721</v>
      </c>
      <c r="X149" s="173">
        <f t="shared" si="11"/>
        <v>890.26792632396791</v>
      </c>
      <c r="Y149" s="173">
        <f t="shared" si="12"/>
        <v>1141.7305013060757</v>
      </c>
      <c r="Z149" s="173">
        <f t="shared" si="13"/>
        <v>1291.6147106341712</v>
      </c>
      <c r="AA149" s="167"/>
      <c r="AB149" s="167"/>
      <c r="AG149" s="167"/>
    </row>
    <row r="150" spans="2:33" x14ac:dyDescent="0.3">
      <c r="B150" s="167"/>
      <c r="C150" s="176" t="s">
        <v>288</v>
      </c>
      <c r="D150" s="175">
        <f t="shared" si="7"/>
        <v>0.81448052938424997</v>
      </c>
      <c r="E150" s="174">
        <f>$D150*LOOKUP($E$111:$J$111,'[13]Convergence programme'!$D$24:$AR$24,'[13]Convergence programme'!$D$30:$AR$30)/100</f>
        <v>0.78898214535410804</v>
      </c>
      <c r="F150" s="174">
        <f>$D150*LOOKUP($E$111:$J$111,'[13]Convergence programme'!$D$24:$AR$24,'[13]Convergence programme'!$D$30:$AR$30)/100</f>
        <v>0.89513494433035345</v>
      </c>
      <c r="G150" s="174">
        <f>$D150*LOOKUP($E$111:$J$111,'[13]Convergence programme'!$D$24:$AR$24,'[13]Convergence programme'!$D$30:$AR$30)/100</f>
        <v>0.94252801808682518</v>
      </c>
      <c r="H150" s="174">
        <f>$D150*LOOKUP($E$111:$J$111,'[13]Convergence programme'!$D$24:$AR$24,'[13]Convergence programme'!$D$30:$AR$30)/100</f>
        <v>0.97849106469069791</v>
      </c>
      <c r="I150" s="174">
        <f>$D150*LOOKUP($E$111:$J$111,'[13]Convergence programme'!$D$24:$AR$24,'[13]Convergence programme'!$D$30:$AR$30)/100</f>
        <v>1.0365965706953686</v>
      </c>
      <c r="J150" s="174">
        <f>$D150*LOOKUP($E$111:$J$111,'[13]Convergence programme'!$D$24:$AR$24,'[13]Convergence programme'!$D$30:$AR$30)/100</f>
        <v>1.0866733829893571</v>
      </c>
      <c r="K150" s="167"/>
      <c r="L150" s="167"/>
      <c r="M150" s="174">
        <f>$D150*LOOKUP($M$111:$R$111,'[13]Convergence programme'!$D$40:$AR$40,'[13]Convergence programme'!$D$46:$AR$46)/100</f>
        <v>0.78898214535410804</v>
      </c>
      <c r="N150" s="174">
        <f>$D150*LOOKUP($M$111:$R$111,'[13]Convergence programme'!$D$40:$AR$40,'[13]Convergence programme'!$D$46:$AR$46)/100</f>
        <v>0.78722214802192325</v>
      </c>
      <c r="O150" s="174">
        <f>$D150*LOOKUP($M$111:$R$111,'[13]Convergence programme'!$D$40:$AR$40,'[13]Convergence programme'!$D$46:$AR$46)/100</f>
        <v>0.75671457843672973</v>
      </c>
      <c r="P150" s="174">
        <f>$D150*LOOKUP($M$111:$R$111,'[13]Convergence programme'!$D$40:$AR$40,'[13]Convergence programme'!$D$46:$AR$46)/100</f>
        <v>0.69976785238065731</v>
      </c>
      <c r="Q150" s="174">
        <f>$D150*LOOKUP($M$111:$R$111,'[13]Convergence programme'!$D$40:$AR$40,'[13]Convergence programme'!$D$46:$AR$46)/100</f>
        <v>0.67914598362279777</v>
      </c>
      <c r="R150" s="174">
        <f>$D150*LOOKUP($M$111:$R$111,'[13]Convergence programme'!$D$40:$AR$40,'[13]Convergence programme'!$D$46:$AR$46)/100</f>
        <v>0.68229736250150363</v>
      </c>
      <c r="S150" s="174"/>
      <c r="T150" s="167"/>
      <c r="U150" s="173">
        <f t="shared" si="8"/>
        <v>0</v>
      </c>
      <c r="V150" s="173">
        <f t="shared" si="9"/>
        <v>107.9127963084302</v>
      </c>
      <c r="W150" s="173">
        <f t="shared" si="10"/>
        <v>185.81343965009546</v>
      </c>
      <c r="X150" s="173">
        <f t="shared" si="11"/>
        <v>278.72321231004059</v>
      </c>
      <c r="Y150" s="173">
        <f t="shared" si="12"/>
        <v>357.45058707257084</v>
      </c>
      <c r="Z150" s="173">
        <f t="shared" si="13"/>
        <v>404.37602048785351</v>
      </c>
      <c r="AA150" s="167"/>
      <c r="AB150" s="167"/>
      <c r="AG150" s="167"/>
    </row>
    <row r="151" spans="2:33" x14ac:dyDescent="0.3">
      <c r="B151" s="167"/>
      <c r="C151" s="176" t="s">
        <v>287</v>
      </c>
      <c r="D151" s="175">
        <f t="shared" si="7"/>
        <v>3.5299601178718296</v>
      </c>
      <c r="E151" s="174">
        <f>$D151*LOOKUP($E$111:$J$111,'[13]Convergence programme'!$D$24:$AR$24,'[13]Convergence programme'!$D$30:$AR$30)/100</f>
        <v>3.4194500744155083</v>
      </c>
      <c r="F151" s="174">
        <f>$D151*LOOKUP($E$111:$J$111,'[13]Convergence programme'!$D$24:$AR$24,'[13]Convergence programme'!$D$30:$AR$30)/100</f>
        <v>3.8795165011352459</v>
      </c>
      <c r="G151" s="174">
        <f>$D151*LOOKUP($E$111:$J$111,'[13]Convergence programme'!$D$24:$AR$24,'[13]Convergence programme'!$D$30:$AR$30)/100</f>
        <v>4.0849181702827932</v>
      </c>
      <c r="H151" s="174">
        <f>$D151*LOOKUP($E$111:$J$111,'[13]Convergence programme'!$D$24:$AR$24,'[13]Convergence programme'!$D$30:$AR$30)/100</f>
        <v>4.2407820806512957</v>
      </c>
      <c r="I151" s="174">
        <f>$D151*LOOKUP($E$111:$J$111,'[13]Convergence programme'!$D$24:$AR$24,'[13]Convergence programme'!$D$30:$AR$30)/100</f>
        <v>4.4926114509375479</v>
      </c>
      <c r="J151" s="174">
        <f>$D151*LOOKUP($E$111:$J$111,'[13]Convergence programme'!$D$24:$AR$24,'[13]Convergence programme'!$D$30:$AR$30)/100</f>
        <v>4.7096444478608399</v>
      </c>
      <c r="K151" s="167"/>
      <c r="L151" s="167"/>
      <c r="M151" s="174">
        <f>$D151*LOOKUP($M$111:$R$111,'[13]Convergence programme'!$D$40:$AR$40,'[13]Convergence programme'!$D$46:$AR$46)/100</f>
        <v>3.4194500744155083</v>
      </c>
      <c r="N151" s="174">
        <f>$D151*LOOKUP($M$111:$R$111,'[13]Convergence programme'!$D$40:$AR$40,'[13]Convergence programme'!$D$46:$AR$46)/100</f>
        <v>3.4118222427288871</v>
      </c>
      <c r="O151" s="174">
        <f>$D151*LOOKUP($M$111:$R$111,'[13]Convergence programme'!$D$40:$AR$40,'[13]Convergence programme'!$D$46:$AR$46)/100</f>
        <v>3.2796023798300808</v>
      </c>
      <c r="P151" s="174">
        <f>$D151*LOOKUP($M$111:$R$111,'[13]Convergence programme'!$D$40:$AR$40,'[13]Convergence programme'!$D$46:$AR$46)/100</f>
        <v>3.0327951639801456</v>
      </c>
      <c r="Q151" s="174">
        <f>$D151*LOOKUP($M$111:$R$111,'[13]Convergence programme'!$D$40:$AR$40,'[13]Convergence programme'!$D$46:$AR$46)/100</f>
        <v>2.9434199467158799</v>
      </c>
      <c r="R151" s="174">
        <f>$D151*LOOKUP($M$111:$R$111,'[13]Convergence programme'!$D$40:$AR$40,'[13]Convergence programme'!$D$46:$AR$46)/100</f>
        <v>2.9570780285935956</v>
      </c>
      <c r="S151" s="174"/>
      <c r="T151" s="167"/>
      <c r="U151" s="173">
        <f t="shared" si="8"/>
        <v>0</v>
      </c>
      <c r="V151" s="173">
        <f t="shared" si="9"/>
        <v>467.69425840635881</v>
      </c>
      <c r="W151" s="173">
        <f t="shared" si="10"/>
        <v>805.31579045271235</v>
      </c>
      <c r="X151" s="173">
        <f t="shared" si="11"/>
        <v>1207.9869166711501</v>
      </c>
      <c r="Y151" s="173">
        <f t="shared" si="12"/>
        <v>1549.1915042216679</v>
      </c>
      <c r="Z151" s="173">
        <f t="shared" si="13"/>
        <v>1752.5664192672443</v>
      </c>
      <c r="AA151" s="167"/>
      <c r="AB151" s="167"/>
      <c r="AG151" s="167"/>
    </row>
    <row r="152" spans="2:33" x14ac:dyDescent="0.3">
      <c r="B152" s="167"/>
      <c r="C152" s="176" t="s">
        <v>286</v>
      </c>
      <c r="D152" s="175">
        <f t="shared" si="7"/>
        <v>0</v>
      </c>
      <c r="E152" s="174">
        <f>$D152*LOOKUP($E$111:$J$111,'[13]Convergence programme'!$D$24:$AR$24,'[13]Convergence programme'!$D$30:$AR$30)/100</f>
        <v>0</v>
      </c>
      <c r="F152" s="174">
        <f>$D152*LOOKUP($E$111:$J$111,'[13]Convergence programme'!$D$24:$AR$24,'[13]Convergence programme'!$D$30:$AR$30)/100</f>
        <v>0</v>
      </c>
      <c r="G152" s="174">
        <f>$D152*LOOKUP($E$111:$J$111,'[13]Convergence programme'!$D$24:$AR$24,'[13]Convergence programme'!$D$30:$AR$30)/100</f>
        <v>0</v>
      </c>
      <c r="H152" s="174">
        <f>$D152*LOOKUP($E$111:$J$111,'[13]Convergence programme'!$D$24:$AR$24,'[13]Convergence programme'!$D$30:$AR$30)/100</f>
        <v>0</v>
      </c>
      <c r="I152" s="174">
        <f>$D152*LOOKUP($E$111:$J$111,'[13]Convergence programme'!$D$24:$AR$24,'[13]Convergence programme'!$D$30:$AR$30)/100</f>
        <v>0</v>
      </c>
      <c r="J152" s="174">
        <f>$D152*LOOKUP($E$111:$J$111,'[13]Convergence programme'!$D$24:$AR$24,'[13]Convergence programme'!$D$30:$AR$30)/100</f>
        <v>0</v>
      </c>
      <c r="K152" s="167"/>
      <c r="L152" s="167"/>
      <c r="M152" s="174">
        <f>$D152*LOOKUP($M$111:$R$111,'[13]Convergence programme'!$D$40:$AR$40,'[13]Convergence programme'!$D$46:$AR$46)/100</f>
        <v>0</v>
      </c>
      <c r="N152" s="174">
        <f>$D152*LOOKUP($M$111:$R$111,'[13]Convergence programme'!$D$40:$AR$40,'[13]Convergence programme'!$D$46:$AR$46)/100</f>
        <v>0</v>
      </c>
      <c r="O152" s="174">
        <f>$D152*LOOKUP($M$111:$R$111,'[13]Convergence programme'!$D$40:$AR$40,'[13]Convergence programme'!$D$46:$AR$46)/100</f>
        <v>0</v>
      </c>
      <c r="P152" s="174">
        <f>$D152*LOOKUP($M$111:$R$111,'[13]Convergence programme'!$D$40:$AR$40,'[13]Convergence programme'!$D$46:$AR$46)/100</f>
        <v>0</v>
      </c>
      <c r="Q152" s="174">
        <f>$D152*LOOKUP($M$111:$R$111,'[13]Convergence programme'!$D$40:$AR$40,'[13]Convergence programme'!$D$46:$AR$46)/100</f>
        <v>0</v>
      </c>
      <c r="R152" s="174">
        <f>$D152*LOOKUP($M$111:$R$111,'[13]Convergence programme'!$D$40:$AR$40,'[13]Convergence programme'!$D$46:$AR$46)/100</f>
        <v>0</v>
      </c>
      <c r="S152" s="174"/>
      <c r="T152" s="167"/>
      <c r="U152" s="173">
        <f t="shared" si="8"/>
        <v>0</v>
      </c>
      <c r="V152" s="173">
        <f t="shared" si="9"/>
        <v>0</v>
      </c>
      <c r="W152" s="173">
        <f t="shared" si="10"/>
        <v>0</v>
      </c>
      <c r="X152" s="173">
        <f t="shared" si="11"/>
        <v>0</v>
      </c>
      <c r="Y152" s="173">
        <f t="shared" si="12"/>
        <v>0</v>
      </c>
      <c r="Z152" s="173">
        <f t="shared" si="13"/>
        <v>0</v>
      </c>
      <c r="AA152" s="167"/>
      <c r="AB152" s="167"/>
      <c r="AG152" s="167"/>
    </row>
    <row r="153" spans="2:33" x14ac:dyDescent="0.3">
      <c r="B153" s="169"/>
      <c r="C153" s="172" t="s">
        <v>285</v>
      </c>
      <c r="D153" s="171">
        <f t="shared" si="7"/>
        <v>0.15817527016272531</v>
      </c>
      <c r="E153" s="170">
        <f>$D153*LOOKUP($E$111:$J$111,'[13]Convergence programme'!$D$24:$AR$24,'[13]Convergence programme'!$D$30:$AR$30)/100</f>
        <v>0.15322338532671856</v>
      </c>
      <c r="F153" s="170">
        <f>$D153*LOOKUP($E$111:$J$111,'[13]Convergence programme'!$D$24:$AR$24,'[13]Convergence programme'!$D$30:$AR$30)/100</f>
        <v>0.17383866961017586</v>
      </c>
      <c r="G153" s="170">
        <f>$D153*LOOKUP($E$111:$J$111,'[13]Convergence programme'!$D$24:$AR$24,'[13]Convergence programme'!$D$30:$AR$30)/100</f>
        <v>0.18304258790511554</v>
      </c>
      <c r="H153" s="170">
        <f>$D153*LOOKUP($E$111:$J$111,'[13]Convergence programme'!$D$24:$AR$24,'[13]Convergence programme'!$D$30:$AR$30)/100</f>
        <v>0.19002675070240521</v>
      </c>
      <c r="I153" s="170">
        <f>$D153*LOOKUP($E$111:$J$111,'[13]Convergence programme'!$D$24:$AR$24,'[13]Convergence programme'!$D$30:$AR$30)/100</f>
        <v>0.20131106478807023</v>
      </c>
      <c r="J153" s="170">
        <f>$D153*LOOKUP($E$111:$J$111,'[13]Convergence programme'!$D$24:$AR$24,'[13]Convergence programme'!$D$30:$AR$30)/100</f>
        <v>0.21103617549081224</v>
      </c>
      <c r="K153" s="169"/>
      <c r="L153" s="169"/>
      <c r="M153" s="170">
        <f>$D153*LOOKUP($M$111:$R$111,'[13]Convergence programme'!$D$40:$AR$40,'[13]Convergence programme'!$D$46:$AR$46)/100</f>
        <v>0.15322338532671856</v>
      </c>
      <c r="N153" s="170">
        <f>$D153*LOOKUP($M$111:$R$111,'[13]Convergence programme'!$D$40:$AR$40,'[13]Convergence programme'!$D$46:$AR$46)/100</f>
        <v>0.15288158703509525</v>
      </c>
      <c r="O153" s="170">
        <f>$D153*LOOKUP($M$111:$R$111,'[13]Convergence programme'!$D$40:$AR$40,'[13]Convergence programme'!$D$46:$AR$46)/100</f>
        <v>0.14695689898295203</v>
      </c>
      <c r="P153" s="170">
        <f>$D153*LOOKUP($M$111:$R$111,'[13]Convergence programme'!$D$40:$AR$40,'[13]Convergence programme'!$D$46:$AR$46)/100</f>
        <v>0.13589762444681094</v>
      </c>
      <c r="Q153" s="170">
        <f>$D153*LOOKUP($M$111:$R$111,'[13]Convergence programme'!$D$40:$AR$40,'[13]Convergence programme'!$D$46:$AR$46)/100</f>
        <v>0.13189277774470415</v>
      </c>
      <c r="R153" s="170">
        <f>$D153*LOOKUP($M$111:$R$111,'[13]Convergence programme'!$D$40:$AR$40,'[13]Convergence programme'!$D$46:$AR$46)/100</f>
        <v>0.1325047877161411</v>
      </c>
      <c r="S153" s="170"/>
      <c r="T153" s="169"/>
      <c r="U153" s="168">
        <f t="shared" si="8"/>
        <v>0</v>
      </c>
      <c r="V153" s="168">
        <f t="shared" si="9"/>
        <v>20.957082575080609</v>
      </c>
      <c r="W153" s="168">
        <f t="shared" si="10"/>
        <v>36.08568892216352</v>
      </c>
      <c r="X153" s="168">
        <f t="shared" si="11"/>
        <v>54.129126255594265</v>
      </c>
      <c r="Y153" s="168">
        <f t="shared" si="12"/>
        <v>69.418287043366078</v>
      </c>
      <c r="Z153" s="168">
        <f t="shared" si="13"/>
        <v>78.531387774671146</v>
      </c>
      <c r="AA153" s="167"/>
      <c r="AB153" s="167"/>
      <c r="AG153" s="167"/>
    </row>
    <row r="154" spans="2:33" x14ac:dyDescent="0.3">
      <c r="B154" s="178" t="s">
        <v>171</v>
      </c>
      <c r="C154" s="177" t="s">
        <v>284</v>
      </c>
      <c r="D154" s="175">
        <f t="shared" si="7"/>
        <v>7.9691686621503499E-2</v>
      </c>
      <c r="E154" s="174">
        <f>$D154*LOOKUP($E$111:$J$111,'[13]Convergence programme'!$D$24:$AR$24,'[13]Convergence programme'!$D$31:$AR$31)/100</f>
        <v>7.7196833575696469E-2</v>
      </c>
      <c r="F154" s="174">
        <f>$D154*LOOKUP($E$111:$J$111,'[13]Convergence programme'!$D$24:$AR$24,'[13]Convergence programme'!$D$31:$AR$31)/100</f>
        <v>8.7583202905367016E-2</v>
      </c>
      <c r="G154" s="174">
        <f>$D154*LOOKUP($E$111:$J$111,'[13]Convergence programme'!$D$24:$AR$24,'[13]Convergence programme'!$D$31:$AR$31)/100</f>
        <v>9.2220310663714333E-2</v>
      </c>
      <c r="H154" s="174">
        <f>$D154*LOOKUP($E$111:$J$111,'[13]Convergence programme'!$D$24:$AR$24,'[13]Convergence programme'!$D$31:$AR$31)/100</f>
        <v>9.573906370508789E-2</v>
      </c>
      <c r="I154" s="174">
        <f>$D154*LOOKUP($E$111:$J$111,'[13]Convergence programme'!$D$24:$AR$24,'[13]Convergence programme'!$D$31:$AR$31)/100</f>
        <v>0.10142431412968524</v>
      </c>
      <c r="J154" s="174">
        <f>$D154*LOOKUP($E$111:$J$111,'[13]Convergence programme'!$D$24:$AR$24,'[13]Convergence programme'!$D$31:$AR$31)/100</f>
        <v>0.10632400846044276</v>
      </c>
      <c r="K154" s="167"/>
      <c r="L154" s="167"/>
      <c r="M154" s="174">
        <f>$D154*LOOKUP($M$111:$R$111,'[13]Convergence programme'!$D$40:$AR$40,'[13]Convergence programme'!$D$47:$AR$47)/100</f>
        <v>7.7196833575696469E-2</v>
      </c>
      <c r="N154" s="174">
        <f>$D154*LOOKUP($M$111:$R$111,'[13]Convergence programme'!$D$40:$AR$40,'[13]Convergence programme'!$D$47:$AR$47)/100</f>
        <v>7.7024629145030485E-2</v>
      </c>
      <c r="O154" s="174">
        <f>$D154*LOOKUP($M$111:$R$111,'[13]Convergence programme'!$D$40:$AR$40,'[13]Convergence programme'!$D$47:$AR$47)/100</f>
        <v>7.403965947754812E-2</v>
      </c>
      <c r="P154" s="174">
        <f>$D154*LOOKUP($M$111:$R$111,'[13]Convergence programme'!$D$40:$AR$40,'[13]Convergence programme'!$D$47:$AR$47)/100</f>
        <v>6.8467788225558823E-2</v>
      </c>
      <c r="Q154" s="174">
        <f>$D154*LOOKUP($M$111:$R$111,'[13]Convergence programme'!$D$40:$AR$40,'[13]Convergence programme'!$D$47:$AR$47)/100</f>
        <v>6.6450070866687735E-2</v>
      </c>
      <c r="R154" s="174">
        <f>$D154*LOOKUP($M$111:$R$111,'[13]Convergence programme'!$D$40:$AR$40,'[13]Convergence programme'!$D$47:$AR$47)/100</f>
        <v>6.6758413041812917E-2</v>
      </c>
      <c r="S154" s="174"/>
      <c r="T154" s="167"/>
      <c r="U154" s="173">
        <f t="shared" si="8"/>
        <v>0</v>
      </c>
      <c r="V154" s="173">
        <f t="shared" si="9"/>
        <v>10.558573760336532</v>
      </c>
      <c r="W154" s="173">
        <f t="shared" si="10"/>
        <v>18.180651186166212</v>
      </c>
      <c r="X154" s="173">
        <f t="shared" si="11"/>
        <v>27.271275479529066</v>
      </c>
      <c r="Y154" s="173">
        <f t="shared" si="12"/>
        <v>34.974243262997504</v>
      </c>
      <c r="Z154" s="173">
        <f t="shared" si="13"/>
        <v>39.565595418629847</v>
      </c>
      <c r="AA154" s="167"/>
      <c r="AB154" s="167"/>
      <c r="AG154" s="167"/>
    </row>
    <row r="155" spans="2:33" x14ac:dyDescent="0.3">
      <c r="B155" s="167"/>
      <c r="C155" s="176" t="s">
        <v>283</v>
      </c>
      <c r="D155" s="175">
        <f t="shared" si="7"/>
        <v>0</v>
      </c>
      <c r="E155" s="174">
        <f>$D155*LOOKUP($E$111:$J$111,'[13]Convergence programme'!$D$24:$AR$24,'[13]Convergence programme'!$D$31:$AR$31)/100</f>
        <v>0</v>
      </c>
      <c r="F155" s="174">
        <f>$D155*LOOKUP($E$111:$J$111,'[13]Convergence programme'!$D$24:$AR$24,'[13]Convergence programme'!$D$31:$AR$31)/100</f>
        <v>0</v>
      </c>
      <c r="G155" s="174">
        <f>$D155*LOOKUP($E$111:$J$111,'[13]Convergence programme'!$D$24:$AR$24,'[13]Convergence programme'!$D$31:$AR$31)/100</f>
        <v>0</v>
      </c>
      <c r="H155" s="174">
        <f>$D155*LOOKUP($E$111:$J$111,'[13]Convergence programme'!$D$24:$AR$24,'[13]Convergence programme'!$D$31:$AR$31)/100</f>
        <v>0</v>
      </c>
      <c r="I155" s="174">
        <f>$D155*LOOKUP($E$111:$J$111,'[13]Convergence programme'!$D$24:$AR$24,'[13]Convergence programme'!$D$31:$AR$31)/100</f>
        <v>0</v>
      </c>
      <c r="J155" s="174">
        <f>$D155*LOOKUP($E$111:$J$111,'[13]Convergence programme'!$D$24:$AR$24,'[13]Convergence programme'!$D$31:$AR$31)/100</f>
        <v>0</v>
      </c>
      <c r="K155" s="167"/>
      <c r="L155" s="167"/>
      <c r="M155" s="174">
        <f>$D155*LOOKUP($M$111:$R$111,'[13]Convergence programme'!$D$40:$AR$40,'[13]Convergence programme'!$D$47:$AR$47)/100</f>
        <v>0</v>
      </c>
      <c r="N155" s="174">
        <f>$D155*LOOKUP($M$111:$R$111,'[13]Convergence programme'!$D$40:$AR$40,'[13]Convergence programme'!$D$47:$AR$47)/100</f>
        <v>0</v>
      </c>
      <c r="O155" s="174">
        <f>$D155*LOOKUP($M$111:$R$111,'[13]Convergence programme'!$D$40:$AR$40,'[13]Convergence programme'!$D$47:$AR$47)/100</f>
        <v>0</v>
      </c>
      <c r="P155" s="174">
        <f>$D155*LOOKUP($M$111:$R$111,'[13]Convergence programme'!$D$40:$AR$40,'[13]Convergence programme'!$D$47:$AR$47)/100</f>
        <v>0</v>
      </c>
      <c r="Q155" s="174">
        <f>$D155*LOOKUP($M$111:$R$111,'[13]Convergence programme'!$D$40:$AR$40,'[13]Convergence programme'!$D$47:$AR$47)/100</f>
        <v>0</v>
      </c>
      <c r="R155" s="174">
        <f>$D155*LOOKUP($M$111:$R$111,'[13]Convergence programme'!$D$40:$AR$40,'[13]Convergence programme'!$D$47:$AR$47)/100</f>
        <v>0</v>
      </c>
      <c r="S155" s="174"/>
      <c r="T155" s="167"/>
      <c r="U155" s="173">
        <f t="shared" si="8"/>
        <v>0</v>
      </c>
      <c r="V155" s="173">
        <f t="shared" si="9"/>
        <v>0</v>
      </c>
      <c r="W155" s="173">
        <f t="shared" si="10"/>
        <v>0</v>
      </c>
      <c r="X155" s="173">
        <f t="shared" si="11"/>
        <v>0</v>
      </c>
      <c r="Y155" s="173">
        <f t="shared" si="12"/>
        <v>0</v>
      </c>
      <c r="Z155" s="173">
        <f t="shared" si="13"/>
        <v>0</v>
      </c>
      <c r="AA155" s="167"/>
      <c r="AB155" s="167"/>
      <c r="AG155" s="167"/>
    </row>
    <row r="156" spans="2:33" x14ac:dyDescent="0.3">
      <c r="B156" s="167"/>
      <c r="C156" s="176" t="s">
        <v>282</v>
      </c>
      <c r="D156" s="175">
        <f t="shared" si="7"/>
        <v>1.1642703666042671</v>
      </c>
      <c r="E156" s="174">
        <f>$D156*LOOKUP($E$111:$J$111,'[13]Convergence programme'!$D$24:$AR$24,'[13]Convergence programme'!$D$31:$AR$31)/100</f>
        <v>1.1278213517395002</v>
      </c>
      <c r="F156" s="174">
        <f>$D156*LOOKUP($E$111:$J$111,'[13]Convergence programme'!$D$24:$AR$24,'[13]Convergence programme'!$D$31:$AR$31)/100</f>
        <v>1.2795629265486332</v>
      </c>
      <c r="G156" s="174">
        <f>$D156*LOOKUP($E$111:$J$111,'[13]Convergence programme'!$D$24:$AR$24,'[13]Convergence programme'!$D$31:$AR$31)/100</f>
        <v>1.3473096060164227</v>
      </c>
      <c r="H156" s="174">
        <f>$D156*LOOKUP($E$111:$J$111,'[13]Convergence programme'!$D$24:$AR$24,'[13]Convergence programme'!$D$31:$AR$31)/100</f>
        <v>1.3987174763621408</v>
      </c>
      <c r="I156" s="174">
        <f>$D156*LOOKUP($E$111:$J$111,'[13]Convergence programme'!$D$24:$AR$24,'[13]Convergence programme'!$D$31:$AR$31)/100</f>
        <v>1.4817771890712073</v>
      </c>
      <c r="J156" s="174">
        <f>$D156*LOOKUP($E$111:$J$111,'[13]Convergence programme'!$D$24:$AR$24,'[13]Convergence programme'!$D$31:$AR$31)/100</f>
        <v>1.5533601754097175</v>
      </c>
      <c r="K156" s="167"/>
      <c r="L156" s="167"/>
      <c r="M156" s="174">
        <f>$D156*LOOKUP($M$111:$R$111,'[13]Convergence programme'!$D$40:$AR$40,'[13]Convergence programme'!$D$47:$AR$47)/100</f>
        <v>1.1278213517395002</v>
      </c>
      <c r="N156" s="174">
        <f>$D156*LOOKUP($M$111:$R$111,'[13]Convergence programme'!$D$40:$AR$40,'[13]Convergence programme'!$D$47:$AR$47)/100</f>
        <v>1.1253054994075675</v>
      </c>
      <c r="O156" s="174">
        <f>$D156*LOOKUP($M$111:$R$111,'[13]Convergence programme'!$D$40:$AR$40,'[13]Convergence programme'!$D$47:$AR$47)/100</f>
        <v>1.0816960355300074</v>
      </c>
      <c r="P156" s="174">
        <f>$D156*LOOKUP($M$111:$R$111,'[13]Convergence programme'!$D$40:$AR$40,'[13]Convergence programme'!$D$47:$AR$47)/100</f>
        <v>1.0002927567157913</v>
      </c>
      <c r="Q156" s="174">
        <f>$D156*LOOKUP($M$111:$R$111,'[13]Convergence programme'!$D$40:$AR$40,'[13]Convergence programme'!$D$47:$AR$47)/100</f>
        <v>0.97081454350800689</v>
      </c>
      <c r="R156" s="174">
        <f>$D156*LOOKUP($M$111:$R$111,'[13]Convergence programme'!$D$40:$AR$40,'[13]Convergence programme'!$D$47:$AR$47)/100</f>
        <v>0.97531932528000764</v>
      </c>
      <c r="S156" s="174"/>
      <c r="T156" s="167"/>
      <c r="U156" s="173">
        <f t="shared" si="8"/>
        <v>0</v>
      </c>
      <c r="V156" s="173">
        <f t="shared" si="9"/>
        <v>154.2574271410657</v>
      </c>
      <c r="W156" s="173">
        <f t="shared" si="10"/>
        <v>265.61357048641531</v>
      </c>
      <c r="X156" s="173">
        <f t="shared" si="11"/>
        <v>398.4247196463495</v>
      </c>
      <c r="Y156" s="173">
        <f t="shared" si="12"/>
        <v>510.96264556320034</v>
      </c>
      <c r="Z156" s="173">
        <f t="shared" si="13"/>
        <v>578.04085012970984</v>
      </c>
      <c r="AA156" s="167"/>
      <c r="AB156" s="167"/>
      <c r="AG156" s="167"/>
    </row>
    <row r="157" spans="2:33" x14ac:dyDescent="0.3">
      <c r="B157" s="167"/>
      <c r="C157" s="176" t="s">
        <v>281</v>
      </c>
      <c r="D157" s="175">
        <f t="shared" si="7"/>
        <v>0.45779537196476</v>
      </c>
      <c r="E157" s="174">
        <f>$D157*LOOKUP($E$111:$J$111,'[13]Convergence programme'!$D$24:$AR$24,'[13]Convergence programme'!$D$31:$AR$31)/100</f>
        <v>0.44346348583556794</v>
      </c>
      <c r="F157" s="174">
        <f>$D157*LOOKUP($E$111:$J$111,'[13]Convergence programme'!$D$24:$AR$24,'[13]Convergence programme'!$D$31:$AR$31)/100</f>
        <v>0.503128828761776</v>
      </c>
      <c r="G157" s="174">
        <f>$D157*LOOKUP($E$111:$J$111,'[13]Convergence programme'!$D$24:$AR$24,'[13]Convergence programme'!$D$31:$AR$31)/100</f>
        <v>0.52976707123185651</v>
      </c>
      <c r="H157" s="174">
        <f>$D157*LOOKUP($E$111:$J$111,'[13]Convergence programme'!$D$24:$AR$24,'[13]Convergence programme'!$D$31:$AR$31)/100</f>
        <v>0.54998083411880072</v>
      </c>
      <c r="I157" s="174">
        <f>$D157*LOOKUP($E$111:$J$111,'[13]Convergence programme'!$D$24:$AR$24,'[13]Convergence programme'!$D$31:$AR$31)/100</f>
        <v>0.58264021733907079</v>
      </c>
      <c r="J157" s="174">
        <f>$D157*LOOKUP($E$111:$J$111,'[13]Convergence programme'!$D$24:$AR$24,'[13]Convergence programme'!$D$31:$AR$31)/100</f>
        <v>0.61078690972012417</v>
      </c>
      <c r="K157" s="167"/>
      <c r="L157" s="167"/>
      <c r="M157" s="174">
        <f>$D157*LOOKUP($M$111:$R$111,'[13]Convergence programme'!$D$40:$AR$40,'[13]Convergence programme'!$D$47:$AR$47)/100</f>
        <v>0.44346348583556794</v>
      </c>
      <c r="N157" s="174">
        <f>$D157*LOOKUP($M$111:$R$111,'[13]Convergence programme'!$D$40:$AR$40,'[13]Convergence programme'!$D$47:$AR$47)/100</f>
        <v>0.44247424348504344</v>
      </c>
      <c r="O157" s="174">
        <f>$D157*LOOKUP($M$111:$R$111,'[13]Convergence programme'!$D$40:$AR$40,'[13]Convergence programme'!$D$47:$AR$47)/100</f>
        <v>0.42532684258087089</v>
      </c>
      <c r="P157" s="174">
        <f>$D157*LOOKUP($M$111:$R$111,'[13]Convergence programme'!$D$40:$AR$40,'[13]Convergence programme'!$D$47:$AR$47)/100</f>
        <v>0.39331877523428382</v>
      </c>
      <c r="Q157" s="174">
        <f>$D157*LOOKUP($M$111:$R$111,'[13]Convergence programme'!$D$40:$AR$40,'[13]Convergence programme'!$D$47:$AR$47)/100</f>
        <v>0.38172783384523684</v>
      </c>
      <c r="R157" s="174">
        <f>$D157*LOOKUP($M$111:$R$111,'[13]Convergence programme'!$D$40:$AR$40,'[13]Convergence programme'!$D$47:$AR$47)/100</f>
        <v>0.38349913053549622</v>
      </c>
      <c r="S157" s="174"/>
      <c r="T157" s="167"/>
      <c r="U157" s="173">
        <f t="shared" si="8"/>
        <v>0</v>
      </c>
      <c r="V157" s="173">
        <f t="shared" si="9"/>
        <v>60.654585276732561</v>
      </c>
      <c r="W157" s="173">
        <f t="shared" si="10"/>
        <v>104.44022865098562</v>
      </c>
      <c r="X157" s="173">
        <f t="shared" si="11"/>
        <v>156.66205888451691</v>
      </c>
      <c r="Y157" s="173">
        <f t="shared" si="12"/>
        <v>200.91238349383394</v>
      </c>
      <c r="Z157" s="173">
        <f t="shared" si="13"/>
        <v>227.28777918462794</v>
      </c>
      <c r="AA157" s="167"/>
      <c r="AB157" s="167"/>
      <c r="AG157" s="167"/>
    </row>
    <row r="158" spans="2:33" x14ac:dyDescent="0.3">
      <c r="B158" s="167"/>
      <c r="C158" s="176" t="s">
        <v>280</v>
      </c>
      <c r="D158" s="175">
        <f t="shared" si="7"/>
        <v>0.48165310237838299</v>
      </c>
      <c r="E158" s="174">
        <f>$D158*LOOKUP($E$111:$J$111,'[13]Convergence programme'!$D$24:$AR$24,'[13]Convergence programme'!$D$31:$AR$31)/100</f>
        <v>0.46657431862521209</v>
      </c>
      <c r="F158" s="174">
        <f>$D158*LOOKUP($E$111:$J$111,'[13]Convergence programme'!$D$24:$AR$24,'[13]Convergence programme'!$D$31:$AR$31)/100</f>
        <v>0.52934908500509226</v>
      </c>
      <c r="G158" s="174">
        <f>$D158*LOOKUP($E$111:$J$111,'[13]Convergence programme'!$D$24:$AR$24,'[13]Convergence programme'!$D$31:$AR$31)/100</f>
        <v>0.55737556345671269</v>
      </c>
      <c r="H158" s="174">
        <f>$D158*LOOKUP($E$111:$J$111,'[13]Convergence programme'!$D$24:$AR$24,'[13]Convergence programme'!$D$31:$AR$31)/100</f>
        <v>0.57864275443650082</v>
      </c>
      <c r="I158" s="174">
        <f>$D158*LOOKUP($E$111:$J$111,'[13]Convergence programme'!$D$24:$AR$24,'[13]Convergence programme'!$D$31:$AR$31)/100</f>
        <v>0.61300416176636463</v>
      </c>
      <c r="J158" s="174">
        <f>$D158*LOOKUP($E$111:$J$111,'[13]Convergence programme'!$D$24:$AR$24,'[13]Convergence programme'!$D$31:$AR$31)/100</f>
        <v>0.64261770208862867</v>
      </c>
      <c r="K158" s="167"/>
      <c r="L158" s="167"/>
      <c r="M158" s="174">
        <f>$D158*LOOKUP($M$111:$R$111,'[13]Convergence programme'!$D$40:$AR$40,'[13]Convergence programme'!$D$47:$AR$47)/100</f>
        <v>0.46657431862521209</v>
      </c>
      <c r="N158" s="174">
        <f>$D158*LOOKUP($M$111:$R$111,'[13]Convergence programme'!$D$40:$AR$40,'[13]Convergence programme'!$D$47:$AR$47)/100</f>
        <v>0.46553352250468932</v>
      </c>
      <c r="O158" s="174">
        <f>$D158*LOOKUP($M$111:$R$111,'[13]Convergence programme'!$D$40:$AR$40,'[13]Convergence programme'!$D$47:$AR$47)/100</f>
        <v>0.44749249511777106</v>
      </c>
      <c r="P158" s="174">
        <f>$D158*LOOKUP($M$111:$R$111,'[13]Convergence programme'!$D$40:$AR$40,'[13]Convergence programme'!$D$47:$AR$47)/100</f>
        <v>0.41381634659653488</v>
      </c>
      <c r="Q158" s="174">
        <f>$D158*LOOKUP($M$111:$R$111,'[13]Convergence programme'!$D$40:$AR$40,'[13]Convergence programme'!$D$47:$AR$47)/100</f>
        <v>0.40162135026976936</v>
      </c>
      <c r="R158" s="174">
        <f>$D158*LOOKUP($M$111:$R$111,'[13]Convergence programme'!$D$40:$AR$40,'[13]Convergence programme'!$D$47:$AR$47)/100</f>
        <v>0.40348495702148129</v>
      </c>
      <c r="S158" s="174"/>
      <c r="T158" s="167"/>
      <c r="U158" s="173">
        <f t="shared" si="8"/>
        <v>0</v>
      </c>
      <c r="V158" s="173">
        <f t="shared" si="9"/>
        <v>63.815562500402933</v>
      </c>
      <c r="W158" s="173">
        <f t="shared" si="10"/>
        <v>109.88306833894163</v>
      </c>
      <c r="X158" s="173">
        <f t="shared" si="11"/>
        <v>164.82640783996595</v>
      </c>
      <c r="Y158" s="173">
        <f t="shared" si="12"/>
        <v>211.38281149659528</v>
      </c>
      <c r="Z158" s="173">
        <f t="shared" si="13"/>
        <v>239.13274506714737</v>
      </c>
      <c r="AA158" s="167"/>
      <c r="AB158" s="167"/>
      <c r="AG158" s="167"/>
    </row>
    <row r="159" spans="2:33" x14ac:dyDescent="0.3">
      <c r="B159" s="167"/>
      <c r="C159" s="176" t="s">
        <v>279</v>
      </c>
      <c r="D159" s="175">
        <f t="shared" si="7"/>
        <v>0</v>
      </c>
      <c r="E159" s="174">
        <f>$D159*LOOKUP($E$111:$J$111,'[13]Convergence programme'!$D$24:$AR$24,'[13]Convergence programme'!$D$31:$AR$31)/100</f>
        <v>0</v>
      </c>
      <c r="F159" s="174">
        <f>$D159*LOOKUP($E$111:$J$111,'[13]Convergence programme'!$D$24:$AR$24,'[13]Convergence programme'!$D$31:$AR$31)/100</f>
        <v>0</v>
      </c>
      <c r="G159" s="174">
        <f>$D159*LOOKUP($E$111:$J$111,'[13]Convergence programme'!$D$24:$AR$24,'[13]Convergence programme'!$D$31:$AR$31)/100</f>
        <v>0</v>
      </c>
      <c r="H159" s="174">
        <f>$D159*LOOKUP($E$111:$J$111,'[13]Convergence programme'!$D$24:$AR$24,'[13]Convergence programme'!$D$31:$AR$31)/100</f>
        <v>0</v>
      </c>
      <c r="I159" s="174">
        <f>$D159*LOOKUP($E$111:$J$111,'[13]Convergence programme'!$D$24:$AR$24,'[13]Convergence programme'!$D$31:$AR$31)/100</f>
        <v>0</v>
      </c>
      <c r="J159" s="174">
        <f>$D159*LOOKUP($E$111:$J$111,'[13]Convergence programme'!$D$24:$AR$24,'[13]Convergence programme'!$D$31:$AR$31)/100</f>
        <v>0</v>
      </c>
      <c r="K159" s="167"/>
      <c r="L159" s="167"/>
      <c r="M159" s="174">
        <f>$D159*LOOKUP($M$111:$R$111,'[13]Convergence programme'!$D$40:$AR$40,'[13]Convergence programme'!$D$47:$AR$47)/100</f>
        <v>0</v>
      </c>
      <c r="N159" s="174">
        <f>$D159*LOOKUP($M$111:$R$111,'[13]Convergence programme'!$D$40:$AR$40,'[13]Convergence programme'!$D$47:$AR$47)/100</f>
        <v>0</v>
      </c>
      <c r="O159" s="174">
        <f>$D159*LOOKUP($M$111:$R$111,'[13]Convergence programme'!$D$40:$AR$40,'[13]Convergence programme'!$D$47:$AR$47)/100</f>
        <v>0</v>
      </c>
      <c r="P159" s="174">
        <f>$D159*LOOKUP($M$111:$R$111,'[13]Convergence programme'!$D$40:$AR$40,'[13]Convergence programme'!$D$47:$AR$47)/100</f>
        <v>0</v>
      </c>
      <c r="Q159" s="174">
        <f>$D159*LOOKUP($M$111:$R$111,'[13]Convergence programme'!$D$40:$AR$40,'[13]Convergence programme'!$D$47:$AR$47)/100</f>
        <v>0</v>
      </c>
      <c r="R159" s="174">
        <f>$D159*LOOKUP($M$111:$R$111,'[13]Convergence programme'!$D$40:$AR$40,'[13]Convergence programme'!$D$47:$AR$47)/100</f>
        <v>0</v>
      </c>
      <c r="S159" s="174"/>
      <c r="T159" s="167"/>
      <c r="U159" s="173">
        <f t="shared" si="8"/>
        <v>0</v>
      </c>
      <c r="V159" s="173">
        <f t="shared" si="9"/>
        <v>0</v>
      </c>
      <c r="W159" s="173">
        <f t="shared" si="10"/>
        <v>0</v>
      </c>
      <c r="X159" s="173">
        <f t="shared" si="11"/>
        <v>0</v>
      </c>
      <c r="Y159" s="173">
        <f t="shared" si="12"/>
        <v>0</v>
      </c>
      <c r="Z159" s="173">
        <f t="shared" si="13"/>
        <v>0</v>
      </c>
      <c r="AA159" s="167"/>
      <c r="AB159" s="167"/>
      <c r="AG159" s="167"/>
    </row>
    <row r="160" spans="2:33" x14ac:dyDescent="0.3">
      <c r="B160" s="169"/>
      <c r="C160" s="172" t="s">
        <v>278</v>
      </c>
      <c r="D160" s="171">
        <f t="shared" si="7"/>
        <v>0</v>
      </c>
      <c r="E160" s="170">
        <f>$D160*LOOKUP($E$111:$J$111,'[13]Convergence programme'!$D$24:$AR$24,'[13]Convergence programme'!$D$31:$AR$31)/100</f>
        <v>0</v>
      </c>
      <c r="F160" s="170">
        <f>$D160*LOOKUP($E$111:$J$111,'[13]Convergence programme'!$D$24:$AR$24,'[13]Convergence programme'!$D$31:$AR$31)/100</f>
        <v>0</v>
      </c>
      <c r="G160" s="170">
        <f>$D160*LOOKUP($E$111:$J$111,'[13]Convergence programme'!$D$24:$AR$24,'[13]Convergence programme'!$D$31:$AR$31)/100</f>
        <v>0</v>
      </c>
      <c r="H160" s="170">
        <f>$D160*LOOKUP($E$111:$J$111,'[13]Convergence programme'!$D$24:$AR$24,'[13]Convergence programme'!$D$31:$AR$31)/100</f>
        <v>0</v>
      </c>
      <c r="I160" s="170">
        <f>$D160*LOOKUP($E$111:$J$111,'[13]Convergence programme'!$D$24:$AR$24,'[13]Convergence programme'!$D$31:$AR$31)/100</f>
        <v>0</v>
      </c>
      <c r="J160" s="170">
        <f>$D160*LOOKUP($E$111:$J$111,'[13]Convergence programme'!$D$24:$AR$24,'[13]Convergence programme'!$D$31:$AR$31)/100</f>
        <v>0</v>
      </c>
      <c r="K160" s="169"/>
      <c r="L160" s="169"/>
      <c r="M160" s="170">
        <f>$D160*LOOKUP($M$111:$R$111,'[13]Convergence programme'!$D$40:$AR$40,'[13]Convergence programme'!$D$47:$AR$47)/100</f>
        <v>0</v>
      </c>
      <c r="N160" s="170">
        <f>$D160*LOOKUP($M$111:$R$111,'[13]Convergence programme'!$D$40:$AR$40,'[13]Convergence programme'!$D$47:$AR$47)/100</f>
        <v>0</v>
      </c>
      <c r="O160" s="170">
        <f>$D160*LOOKUP($M$111:$R$111,'[13]Convergence programme'!$D$40:$AR$40,'[13]Convergence programme'!$D$47:$AR$47)/100</f>
        <v>0</v>
      </c>
      <c r="P160" s="170">
        <f>$D160*LOOKUP($M$111:$R$111,'[13]Convergence programme'!$D$40:$AR$40,'[13]Convergence programme'!$D$47:$AR$47)/100</f>
        <v>0</v>
      </c>
      <c r="Q160" s="170">
        <f>$D160*LOOKUP($M$111:$R$111,'[13]Convergence programme'!$D$40:$AR$40,'[13]Convergence programme'!$D$47:$AR$47)/100</f>
        <v>0</v>
      </c>
      <c r="R160" s="170">
        <f>$D160*LOOKUP($M$111:$R$111,'[13]Convergence programme'!$D$40:$AR$40,'[13]Convergence programme'!$D$47:$AR$47)/100</f>
        <v>0</v>
      </c>
      <c r="S160" s="170"/>
      <c r="T160" s="169"/>
      <c r="U160" s="168">
        <f t="shared" si="8"/>
        <v>0</v>
      </c>
      <c r="V160" s="168">
        <f t="shared" si="9"/>
        <v>0</v>
      </c>
      <c r="W160" s="168">
        <f t="shared" si="10"/>
        <v>0</v>
      </c>
      <c r="X160" s="168">
        <f t="shared" si="11"/>
        <v>0</v>
      </c>
      <c r="Y160" s="168">
        <f t="shared" si="12"/>
        <v>0</v>
      </c>
      <c r="Z160" s="168">
        <f t="shared" si="13"/>
        <v>0</v>
      </c>
      <c r="AA160" s="167"/>
      <c r="AB160" s="167"/>
      <c r="AG160" s="167"/>
    </row>
    <row r="161" spans="2:33" x14ac:dyDescent="0.3">
      <c r="B161" s="178" t="s">
        <v>277</v>
      </c>
      <c r="C161" s="177" t="s">
        <v>276</v>
      </c>
      <c r="D161" s="175">
        <f t="shared" si="7"/>
        <v>0.78784251226782298</v>
      </c>
      <c r="E161" s="174">
        <f>$D161*LOOKUP($E$111:$J$111,'[13]Convergence programme'!$D$24:$AR$24,'[13]Convergence programme'!$D$32:$AR$32)/100</f>
        <v>0.78555989670458248</v>
      </c>
      <c r="F161" s="174">
        <f>$D161*LOOKUP($E$111:$J$111,'[13]Convergence programme'!$D$24:$AR$24,'[13]Convergence programme'!$D$32:$AR$32)/100</f>
        <v>0.79699392794710933</v>
      </c>
      <c r="G161" s="174">
        <f>$D161*LOOKUP($E$111:$J$111,'[13]Convergence programme'!$D$24:$AR$24,'[13]Convergence programme'!$D$32:$AR$32)/100</f>
        <v>0.81429336321756352</v>
      </c>
      <c r="H161" s="174">
        <f>$D161*LOOKUP($E$111:$J$111,'[13]Convergence programme'!$D$24:$AR$24,'[13]Convergence programme'!$D$32:$AR$32)/100</f>
        <v>0.83121963587385228</v>
      </c>
      <c r="I161" s="174">
        <f>$D161*LOOKUP($E$111:$J$111,'[13]Convergence programme'!$D$24:$AR$24,'[13]Convergence programme'!$D$32:$AR$32)/100</f>
        <v>0.85487308094678682</v>
      </c>
      <c r="J161" s="174">
        <f>$D161*LOOKUP($E$111:$J$111,'[13]Convergence programme'!$D$24:$AR$24,'[13]Convergence programme'!$D$32:$AR$32)/100</f>
        <v>0.86494669298236615</v>
      </c>
      <c r="K161" s="167"/>
      <c r="L161" s="167"/>
      <c r="M161" s="174">
        <f>$D161*LOOKUP($M$111:$R$111,'[13]Convergence programme'!$D$40:$AR$40,'[13]Convergence programme'!$D$48:$AR$48)/100</f>
        <v>0.78555989670458248</v>
      </c>
      <c r="N161" s="174">
        <f>$D161*LOOKUP($M$111:$R$111,'[13]Convergence programme'!$D$40:$AR$40,'[13]Convergence programme'!$D$48:$AR$48)/100</f>
        <v>0.77211096451612204</v>
      </c>
      <c r="O161" s="174">
        <f>$D161*LOOKUP($M$111:$R$111,'[13]Convergence programme'!$D$40:$AR$40,'[13]Convergence programme'!$D$48:$AR$48)/100</f>
        <v>0.76158848257228295</v>
      </c>
      <c r="P161" s="174">
        <f>$D161*LOOKUP($M$111:$R$111,'[13]Convergence programme'!$D$40:$AR$40,'[13]Convergence programme'!$D$48:$AR$48)/100</f>
        <v>0.74813673316283058</v>
      </c>
      <c r="Q161" s="174">
        <f>$D161*LOOKUP($M$111:$R$111,'[13]Convergence programme'!$D$40:$AR$40,'[13]Convergence programme'!$D$48:$AR$48)/100</f>
        <v>0.7150013846113985</v>
      </c>
      <c r="R161" s="174">
        <f>$D161*LOOKUP($M$111:$R$111,'[13]Convergence programme'!$D$40:$AR$40,'[13]Convergence programme'!$D$48:$AR$48)/100</f>
        <v>0.6655909088801526</v>
      </c>
      <c r="S161" s="174"/>
      <c r="T161" s="167"/>
      <c r="U161" s="173">
        <f t="shared" si="8"/>
        <v>0</v>
      </c>
      <c r="V161" s="173">
        <f t="shared" si="9"/>
        <v>24.882963430987282</v>
      </c>
      <c r="W161" s="173">
        <f t="shared" si="10"/>
        <v>52.704880645280561</v>
      </c>
      <c r="X161" s="173">
        <f t="shared" si="11"/>
        <v>83.082902711021703</v>
      </c>
      <c r="Y161" s="173">
        <f t="shared" si="12"/>
        <v>139.87169633538832</v>
      </c>
      <c r="Z161" s="173">
        <f t="shared" si="13"/>
        <v>199.35578410221356</v>
      </c>
      <c r="AA161" s="167"/>
      <c r="AB161" s="167"/>
      <c r="AG161" s="167"/>
    </row>
    <row r="162" spans="2:33" x14ac:dyDescent="0.3">
      <c r="B162" s="167"/>
      <c r="C162" s="176" t="s">
        <v>275</v>
      </c>
      <c r="D162" s="175">
        <f t="shared" si="7"/>
        <v>0</v>
      </c>
      <c r="E162" s="174">
        <f>$D162*LOOKUP($E$111:$J$111,'[13]Convergence programme'!$D$24:$AR$24,'[13]Convergence programme'!$D$32:$AR$32)/100</f>
        <v>0</v>
      </c>
      <c r="F162" s="174">
        <f>$D162*LOOKUP($E$111:$J$111,'[13]Convergence programme'!$D$24:$AR$24,'[13]Convergence programme'!$D$32:$AR$32)/100</f>
        <v>0</v>
      </c>
      <c r="G162" s="174">
        <f>$D162*LOOKUP($E$111:$J$111,'[13]Convergence programme'!$D$24:$AR$24,'[13]Convergence programme'!$D$32:$AR$32)/100</f>
        <v>0</v>
      </c>
      <c r="H162" s="174">
        <f>$D162*LOOKUP($E$111:$J$111,'[13]Convergence programme'!$D$24:$AR$24,'[13]Convergence programme'!$D$32:$AR$32)/100</f>
        <v>0</v>
      </c>
      <c r="I162" s="174">
        <f>$D162*LOOKUP($E$111:$J$111,'[13]Convergence programme'!$D$24:$AR$24,'[13]Convergence programme'!$D$32:$AR$32)/100</f>
        <v>0</v>
      </c>
      <c r="J162" s="174">
        <f>$D162*LOOKUP($E$111:$J$111,'[13]Convergence programme'!$D$24:$AR$24,'[13]Convergence programme'!$D$32:$AR$32)/100</f>
        <v>0</v>
      </c>
      <c r="K162" s="167"/>
      <c r="L162" s="167"/>
      <c r="M162" s="174">
        <f>$D162*LOOKUP($M$111:$R$111,'[13]Convergence programme'!$D$40:$AR$40,'[13]Convergence programme'!$D$48:$AR$48)/100</f>
        <v>0</v>
      </c>
      <c r="N162" s="174">
        <f>$D162*LOOKUP($M$111:$R$111,'[13]Convergence programme'!$D$40:$AR$40,'[13]Convergence programme'!$D$48:$AR$48)/100</f>
        <v>0</v>
      </c>
      <c r="O162" s="174">
        <f>$D162*LOOKUP($M$111:$R$111,'[13]Convergence programme'!$D$40:$AR$40,'[13]Convergence programme'!$D$48:$AR$48)/100</f>
        <v>0</v>
      </c>
      <c r="P162" s="174">
        <f>$D162*LOOKUP($M$111:$R$111,'[13]Convergence programme'!$D$40:$AR$40,'[13]Convergence programme'!$D$48:$AR$48)/100</f>
        <v>0</v>
      </c>
      <c r="Q162" s="174">
        <f>$D162*LOOKUP($M$111:$R$111,'[13]Convergence programme'!$D$40:$AR$40,'[13]Convergence programme'!$D$48:$AR$48)/100</f>
        <v>0</v>
      </c>
      <c r="R162" s="174">
        <f>$D162*LOOKUP($M$111:$R$111,'[13]Convergence programme'!$D$40:$AR$40,'[13]Convergence programme'!$D$48:$AR$48)/100</f>
        <v>0</v>
      </c>
      <c r="S162" s="174"/>
      <c r="T162" s="167"/>
      <c r="U162" s="173">
        <f t="shared" si="8"/>
        <v>0</v>
      </c>
      <c r="V162" s="173">
        <f t="shared" si="9"/>
        <v>0</v>
      </c>
      <c r="W162" s="173">
        <f t="shared" si="10"/>
        <v>0</v>
      </c>
      <c r="X162" s="173">
        <f t="shared" si="11"/>
        <v>0</v>
      </c>
      <c r="Y162" s="173">
        <f t="shared" si="12"/>
        <v>0</v>
      </c>
      <c r="Z162" s="173">
        <f t="shared" si="13"/>
        <v>0</v>
      </c>
      <c r="AA162" s="167"/>
      <c r="AB162" s="167"/>
      <c r="AG162" s="167"/>
    </row>
    <row r="163" spans="2:33" x14ac:dyDescent="0.3">
      <c r="B163" s="167"/>
      <c r="C163" s="176" t="s">
        <v>274</v>
      </c>
      <c r="D163" s="175">
        <f t="shared" si="7"/>
        <v>10.59422404660655</v>
      </c>
      <c r="E163" s="174">
        <f>$D163*LOOKUP($E$111:$J$111,'[13]Convergence programme'!$D$24:$AR$24,'[13]Convergence programme'!$D$32:$AR$32)/100</f>
        <v>10.563529408639335</v>
      </c>
      <c r="F163" s="174">
        <f>$D163*LOOKUP($E$111:$J$111,'[13]Convergence programme'!$D$24:$AR$24,'[13]Convergence programme'!$D$32:$AR$32)/100</f>
        <v>10.71728436201262</v>
      </c>
      <c r="G163" s="174">
        <f>$D163*LOOKUP($E$111:$J$111,'[13]Convergence programme'!$D$24:$AR$24,'[13]Convergence programme'!$D$32:$AR$32)/100</f>
        <v>10.949912190901161</v>
      </c>
      <c r="H163" s="174">
        <f>$D163*LOOKUP($E$111:$J$111,'[13]Convergence programme'!$D$24:$AR$24,'[13]Convergence programme'!$D$32:$AR$32)/100</f>
        <v>11.177522052012227</v>
      </c>
      <c r="I163" s="174">
        <f>$D163*LOOKUP($E$111:$J$111,'[13]Convergence programme'!$D$24:$AR$24,'[13]Convergence programme'!$D$32:$AR$32)/100</f>
        <v>11.495593103871872</v>
      </c>
      <c r="J163" s="174">
        <f>$D163*LOOKUP($E$111:$J$111,'[13]Convergence programme'!$D$24:$AR$24,'[13]Convergence programme'!$D$32:$AR$32)/100</f>
        <v>11.631054317504933</v>
      </c>
      <c r="K163" s="167"/>
      <c r="L163" s="167"/>
      <c r="M163" s="174">
        <f>$D163*LOOKUP($M$111:$R$111,'[13]Convergence programme'!$D$40:$AR$40,'[13]Convergence programme'!$D$48:$AR$48)/100</f>
        <v>10.563529408639335</v>
      </c>
      <c r="N163" s="174">
        <f>$D163*LOOKUP($M$111:$R$111,'[13]Convergence programme'!$D$40:$AR$40,'[13]Convergence programme'!$D$48:$AR$48)/100</f>
        <v>10.382679811703987</v>
      </c>
      <c r="O163" s="174">
        <f>$D163*LOOKUP($M$111:$R$111,'[13]Convergence programme'!$D$40:$AR$40,'[13]Convergence programme'!$D$48:$AR$48)/100</f>
        <v>10.241182584144495</v>
      </c>
      <c r="P163" s="174">
        <f>$D163*LOOKUP($M$111:$R$111,'[13]Convergence programme'!$D$40:$AR$40,'[13]Convergence programme'!$D$48:$AR$48)/100</f>
        <v>10.060295103660197</v>
      </c>
      <c r="Q163" s="174">
        <f>$D163*LOOKUP($M$111:$R$111,'[13]Convergence programme'!$D$40:$AR$40,'[13]Convergence programme'!$D$48:$AR$48)/100</f>
        <v>9.6147196225836744</v>
      </c>
      <c r="R163" s="174">
        <f>$D163*LOOKUP($M$111:$R$111,'[13]Convergence programme'!$D$40:$AR$40,'[13]Convergence programme'!$D$48:$AR$48)/100</f>
        <v>8.9502903210479818</v>
      </c>
      <c r="S163" s="174"/>
      <c r="T163" s="167"/>
      <c r="U163" s="173">
        <f t="shared" si="8"/>
        <v>0</v>
      </c>
      <c r="V163" s="173">
        <f t="shared" si="9"/>
        <v>334.60455030863301</v>
      </c>
      <c r="W163" s="173">
        <f t="shared" si="10"/>
        <v>708.72960675666616</v>
      </c>
      <c r="X163" s="173">
        <f t="shared" si="11"/>
        <v>1117.2269483520304</v>
      </c>
      <c r="Y163" s="173">
        <f t="shared" si="12"/>
        <v>1880.873481288198</v>
      </c>
      <c r="Z163" s="173">
        <f t="shared" si="13"/>
        <v>2680.7639964569512</v>
      </c>
      <c r="AA163" s="167"/>
      <c r="AB163" s="167"/>
      <c r="AG163" s="167"/>
    </row>
    <row r="164" spans="2:33" x14ac:dyDescent="0.3">
      <c r="B164" s="167"/>
      <c r="C164" s="176" t="s">
        <v>273</v>
      </c>
      <c r="D164" s="175">
        <f t="shared" si="7"/>
        <v>6.1056486488397503</v>
      </c>
      <c r="E164" s="174">
        <f>$D164*LOOKUP($E$111:$J$111,'[13]Convergence programme'!$D$24:$AR$24,'[13]Convergence programme'!$D$32:$AR$32)/100</f>
        <v>6.0879587572529115</v>
      </c>
      <c r="F164" s="174">
        <f>$D164*LOOKUP($E$111:$J$111,'[13]Convergence programme'!$D$24:$AR$24,'[13]Convergence programme'!$D$32:$AR$32)/100</f>
        <v>6.1765706007618011</v>
      </c>
      <c r="G164" s="174">
        <f>$D164*LOOKUP($E$111:$J$111,'[13]Convergence programme'!$D$24:$AR$24,'[13]Convergence programme'!$D$32:$AR$32)/100</f>
        <v>6.3106383515368849</v>
      </c>
      <c r="H164" s="174">
        <f>$D164*LOOKUP($E$111:$J$111,'[13]Convergence programme'!$D$24:$AR$24,'[13]Convergence programme'!$D$32:$AR$32)/100</f>
        <v>6.4418141540158329</v>
      </c>
      <c r="I164" s="174">
        <f>$D164*LOOKUP($E$111:$J$111,'[13]Convergence programme'!$D$24:$AR$24,'[13]Convergence programme'!$D$32:$AR$32)/100</f>
        <v>6.6251244256769208</v>
      </c>
      <c r="J164" s="174">
        <f>$D164*LOOKUP($E$111:$J$111,'[13]Convergence programme'!$D$24:$AR$24,'[13]Convergence programme'!$D$32:$AR$32)/100</f>
        <v>6.7031932462295511</v>
      </c>
      <c r="K164" s="167"/>
      <c r="L164" s="167"/>
      <c r="M164" s="174">
        <f>$D164*LOOKUP($M$111:$R$111,'[13]Convergence programme'!$D$40:$AR$40,'[13]Convergence programme'!$D$48:$AR$48)/100</f>
        <v>6.0879587572529115</v>
      </c>
      <c r="N164" s="174">
        <f>$D164*LOOKUP($M$111:$R$111,'[13]Convergence programme'!$D$40:$AR$40,'[13]Convergence programme'!$D$48:$AR$48)/100</f>
        <v>5.9837317659873062</v>
      </c>
      <c r="O164" s="174">
        <f>$D164*LOOKUP($M$111:$R$111,'[13]Convergence programme'!$D$40:$AR$40,'[13]Convergence programme'!$D$48:$AR$48)/100</f>
        <v>5.9021842781805036</v>
      </c>
      <c r="P164" s="174">
        <f>$D164*LOOKUP($M$111:$R$111,'[13]Convergence programme'!$D$40:$AR$40,'[13]Convergence programme'!$D$48:$AR$48)/100</f>
        <v>5.7979354539200099</v>
      </c>
      <c r="Q164" s="174">
        <f>$D164*LOOKUP($M$111:$R$111,'[13]Convergence programme'!$D$40:$AR$40,'[13]Convergence programme'!$D$48:$AR$48)/100</f>
        <v>5.5411420047704807</v>
      </c>
      <c r="R164" s="174">
        <f>$D164*LOOKUP($M$111:$R$111,'[13]Convergence programme'!$D$40:$AR$40,'[13]Convergence programme'!$D$48:$AR$48)/100</f>
        <v>5.158219022461985</v>
      </c>
      <c r="S164" s="174"/>
      <c r="T164" s="167"/>
      <c r="U164" s="173">
        <f t="shared" si="8"/>
        <v>0</v>
      </c>
      <c r="V164" s="173">
        <f t="shared" si="9"/>
        <v>192.83883477449493</v>
      </c>
      <c r="W164" s="173">
        <f t="shared" si="10"/>
        <v>408.45407335638129</v>
      </c>
      <c r="X164" s="173">
        <f t="shared" si="11"/>
        <v>643.87870009582309</v>
      </c>
      <c r="Y164" s="173">
        <f t="shared" si="12"/>
        <v>1083.9824209064402</v>
      </c>
      <c r="Z164" s="173">
        <f t="shared" si="13"/>
        <v>1544.9742237675662</v>
      </c>
      <c r="AA164" s="167"/>
      <c r="AB164" s="167"/>
      <c r="AG164" s="167"/>
    </row>
    <row r="165" spans="2:33" x14ac:dyDescent="0.3">
      <c r="B165" s="167"/>
      <c r="C165" s="176" t="s">
        <v>272</v>
      </c>
      <c r="D165" s="175">
        <f t="shared" si="7"/>
        <v>4.7828949190524996</v>
      </c>
      <c r="E165" s="174">
        <f>$D165*LOOKUP($E$111:$J$111,'[13]Convergence programme'!$D$24:$AR$24,'[13]Convergence programme'!$D$32:$AR$32)/100</f>
        <v>4.7690374409276561</v>
      </c>
      <c r="F165" s="174">
        <f>$D165*LOOKUP($E$111:$J$111,'[13]Convergence programme'!$D$24:$AR$24,'[13]Convergence programme'!$D$32:$AR$32)/100</f>
        <v>4.838452037224001</v>
      </c>
      <c r="G165" s="174">
        <f>$D165*LOOKUP($E$111:$J$111,'[13]Convergence programme'!$D$24:$AR$24,'[13]Convergence programme'!$D$32:$AR$32)/100</f>
        <v>4.943474779420737</v>
      </c>
      <c r="H165" s="174">
        <f>$D165*LOOKUP($E$111:$J$111,'[13]Convergence programme'!$D$24:$AR$24,'[13]Convergence programme'!$D$32:$AR$32)/100</f>
        <v>5.0462320973182262</v>
      </c>
      <c r="I165" s="174">
        <f>$D165*LOOKUP($E$111:$J$111,'[13]Convergence programme'!$D$24:$AR$24,'[13]Convergence programme'!$D$32:$AR$32)/100</f>
        <v>5.1898292509317994</v>
      </c>
      <c r="J165" s="174">
        <f>$D165*LOOKUP($E$111:$J$111,'[13]Convergence programme'!$D$24:$AR$24,'[13]Convergence programme'!$D$32:$AR$32)/100</f>
        <v>5.2509849096722609</v>
      </c>
      <c r="K165" s="167"/>
      <c r="L165" s="167"/>
      <c r="M165" s="174">
        <f>$D165*LOOKUP($M$111:$R$111,'[13]Convergence programme'!$D$40:$AR$40,'[13]Convergence programme'!$D$48:$AR$48)/100</f>
        <v>4.7690374409276561</v>
      </c>
      <c r="N165" s="174">
        <f>$D165*LOOKUP($M$111:$R$111,'[13]Convergence programme'!$D$40:$AR$40,'[13]Convergence programme'!$D$48:$AR$48)/100</f>
        <v>4.6873906289960319</v>
      </c>
      <c r="O165" s="174">
        <f>$D165*LOOKUP($M$111:$R$111,'[13]Convergence programme'!$D$40:$AR$40,'[13]Convergence programme'!$D$48:$AR$48)/100</f>
        <v>4.6235099362924368</v>
      </c>
      <c r="P165" s="174">
        <f>$D165*LOOKUP($M$111:$R$111,'[13]Convergence programme'!$D$40:$AR$40,'[13]Convergence programme'!$D$48:$AR$48)/100</f>
        <v>4.5418460213589329</v>
      </c>
      <c r="Q165" s="174">
        <f>$D165*LOOKUP($M$111:$R$111,'[13]Convergence programme'!$D$40:$AR$40,'[13]Convergence programme'!$D$48:$AR$48)/100</f>
        <v>4.3406853988234966</v>
      </c>
      <c r="R165" s="174">
        <f>$D165*LOOKUP($M$111:$R$111,'[13]Convergence programme'!$D$40:$AR$40,'[13]Convergence programme'!$D$48:$AR$48)/100</f>
        <v>4.0407204824309089</v>
      </c>
      <c r="S165" s="174"/>
      <c r="T165" s="167"/>
      <c r="U165" s="173">
        <f t="shared" si="8"/>
        <v>0</v>
      </c>
      <c r="V165" s="173">
        <f t="shared" si="9"/>
        <v>151.06140822796908</v>
      </c>
      <c r="W165" s="173">
        <f t="shared" si="10"/>
        <v>319.96484312830023</v>
      </c>
      <c r="X165" s="173">
        <f t="shared" si="11"/>
        <v>504.38607595929329</v>
      </c>
      <c r="Y165" s="173">
        <f t="shared" si="12"/>
        <v>849.14385210830278</v>
      </c>
      <c r="Z165" s="173">
        <f t="shared" si="13"/>
        <v>1210.264427241352</v>
      </c>
      <c r="AA165" s="167"/>
      <c r="AB165" s="167"/>
      <c r="AG165" s="167"/>
    </row>
    <row r="166" spans="2:33" x14ac:dyDescent="0.3">
      <c r="B166" s="167"/>
      <c r="C166" s="176" t="s">
        <v>271</v>
      </c>
      <c r="D166" s="175">
        <f t="shared" si="7"/>
        <v>0</v>
      </c>
      <c r="E166" s="174">
        <f>$D166*LOOKUP($E$111:$J$111,'[13]Convergence programme'!$D$24:$AR$24,'[13]Convergence programme'!$D$32:$AR$32)/100</f>
        <v>0</v>
      </c>
      <c r="F166" s="174">
        <f>$D166*LOOKUP($E$111:$J$111,'[13]Convergence programme'!$D$24:$AR$24,'[13]Convergence programme'!$D$32:$AR$32)/100</f>
        <v>0</v>
      </c>
      <c r="G166" s="174">
        <f>$D166*LOOKUP($E$111:$J$111,'[13]Convergence programme'!$D$24:$AR$24,'[13]Convergence programme'!$D$32:$AR$32)/100</f>
        <v>0</v>
      </c>
      <c r="H166" s="174">
        <f>$D166*LOOKUP($E$111:$J$111,'[13]Convergence programme'!$D$24:$AR$24,'[13]Convergence programme'!$D$32:$AR$32)/100</f>
        <v>0</v>
      </c>
      <c r="I166" s="174">
        <f>$D166*LOOKUP($E$111:$J$111,'[13]Convergence programme'!$D$24:$AR$24,'[13]Convergence programme'!$D$32:$AR$32)/100</f>
        <v>0</v>
      </c>
      <c r="J166" s="174">
        <f>$D166*LOOKUP($E$111:$J$111,'[13]Convergence programme'!$D$24:$AR$24,'[13]Convergence programme'!$D$32:$AR$32)/100</f>
        <v>0</v>
      </c>
      <c r="K166" s="167"/>
      <c r="L166" s="167"/>
      <c r="M166" s="174">
        <f>$D166*LOOKUP($M$111:$R$111,'[13]Convergence programme'!$D$40:$AR$40,'[13]Convergence programme'!$D$48:$AR$48)/100</f>
        <v>0</v>
      </c>
      <c r="N166" s="174">
        <f>$D166*LOOKUP($M$111:$R$111,'[13]Convergence programme'!$D$40:$AR$40,'[13]Convergence programme'!$D$48:$AR$48)/100</f>
        <v>0</v>
      </c>
      <c r="O166" s="174">
        <f>$D166*LOOKUP($M$111:$R$111,'[13]Convergence programme'!$D$40:$AR$40,'[13]Convergence programme'!$D$48:$AR$48)/100</f>
        <v>0</v>
      </c>
      <c r="P166" s="174">
        <f>$D166*LOOKUP($M$111:$R$111,'[13]Convergence programme'!$D$40:$AR$40,'[13]Convergence programme'!$D$48:$AR$48)/100</f>
        <v>0</v>
      </c>
      <c r="Q166" s="174">
        <f>$D166*LOOKUP($M$111:$R$111,'[13]Convergence programme'!$D$40:$AR$40,'[13]Convergence programme'!$D$48:$AR$48)/100</f>
        <v>0</v>
      </c>
      <c r="R166" s="174">
        <f>$D166*LOOKUP($M$111:$R$111,'[13]Convergence programme'!$D$40:$AR$40,'[13]Convergence programme'!$D$48:$AR$48)/100</f>
        <v>0</v>
      </c>
      <c r="S166" s="174"/>
      <c r="T166" s="167"/>
      <c r="U166" s="173">
        <f t="shared" si="8"/>
        <v>0</v>
      </c>
      <c r="V166" s="173">
        <f t="shared" si="9"/>
        <v>0</v>
      </c>
      <c r="W166" s="173">
        <f t="shared" si="10"/>
        <v>0</v>
      </c>
      <c r="X166" s="173">
        <f t="shared" si="11"/>
        <v>0</v>
      </c>
      <c r="Y166" s="173">
        <f t="shared" si="12"/>
        <v>0</v>
      </c>
      <c r="Z166" s="173">
        <f t="shared" si="13"/>
        <v>0</v>
      </c>
      <c r="AA166" s="167"/>
      <c r="AB166" s="167"/>
      <c r="AG166" s="167"/>
    </row>
    <row r="167" spans="2:33" x14ac:dyDescent="0.3">
      <c r="B167" s="169"/>
      <c r="C167" s="172" t="s">
        <v>270</v>
      </c>
      <c r="D167" s="171">
        <f t="shared" si="7"/>
        <v>1.4042352069041822E-2</v>
      </c>
      <c r="E167" s="170">
        <f>$D167*LOOKUP($E$111:$J$111,'[13]Convergence programme'!$D$24:$AR$24,'[13]Convergence programme'!$D$32:$AR$32)/100</f>
        <v>1.4001667172151667E-2</v>
      </c>
      <c r="F167" s="170">
        <f>$D167*LOOKUP($E$111:$J$111,'[13]Convergence programme'!$D$24:$AR$24,'[13]Convergence programme'!$D$32:$AR$32)/100</f>
        <v>1.4205465126407534E-2</v>
      </c>
      <c r="G167" s="170">
        <f>$D167*LOOKUP($E$111:$J$111,'[13]Convergence programme'!$D$24:$AR$24,'[13]Convergence programme'!$D$32:$AR$32)/100</f>
        <v>1.4513806903959054E-2</v>
      </c>
      <c r="H167" s="170">
        <f>$D167*LOOKUP($E$111:$J$111,'[13]Convergence programme'!$D$24:$AR$24,'[13]Convergence programme'!$D$32:$AR$32)/100</f>
        <v>1.4815497503482584E-2</v>
      </c>
      <c r="I167" s="170">
        <f>$D167*LOOKUP($E$111:$J$111,'[13]Convergence programme'!$D$24:$AR$24,'[13]Convergence programme'!$D$32:$AR$32)/100</f>
        <v>1.5237091918848401E-2</v>
      </c>
      <c r="J167" s="170">
        <f>$D167*LOOKUP($E$111:$J$111,'[13]Convergence programme'!$D$24:$AR$24,'[13]Convergence programme'!$D$32:$AR$32)/100</f>
        <v>1.541664202512961E-2</v>
      </c>
      <c r="K167" s="169"/>
      <c r="L167" s="169"/>
      <c r="M167" s="170">
        <f>$D167*LOOKUP($M$111:$R$111,'[13]Convergence programme'!$D$40:$AR$40,'[13]Convergence programme'!$D$48:$AR$48)/100</f>
        <v>1.4001667172151667E-2</v>
      </c>
      <c r="N167" s="170">
        <f>$D167*LOOKUP($M$111:$R$111,'[13]Convergence programme'!$D$40:$AR$40,'[13]Convergence programme'!$D$48:$AR$48)/100</f>
        <v>1.3761956014398313E-2</v>
      </c>
      <c r="O167" s="170">
        <f>$D167*LOOKUP($M$111:$R$111,'[13]Convergence programme'!$D$40:$AR$40,'[13]Convergence programme'!$D$48:$AR$48)/100</f>
        <v>1.3574405337969095E-2</v>
      </c>
      <c r="P167" s="170">
        <f>$D167*LOOKUP($M$111:$R$111,'[13]Convergence programme'!$D$40:$AR$40,'[13]Convergence programme'!$D$48:$AR$48)/100</f>
        <v>1.3334643966615423E-2</v>
      </c>
      <c r="Q167" s="170">
        <f>$D167*LOOKUP($M$111:$R$111,'[13]Convergence programme'!$D$40:$AR$40,'[13]Convergence programme'!$D$48:$AR$48)/100</f>
        <v>1.2744045943477207E-2</v>
      </c>
      <c r="R167" s="170">
        <f>$D167*LOOKUP($M$111:$R$111,'[13]Convergence programme'!$D$40:$AR$40,'[13]Convergence programme'!$D$48:$AR$48)/100</f>
        <v>1.1863363211442639E-2</v>
      </c>
      <c r="S167" s="170"/>
      <c r="T167" s="169"/>
      <c r="U167" s="168">
        <f t="shared" si="8"/>
        <v>0</v>
      </c>
      <c r="V167" s="168">
        <f t="shared" si="9"/>
        <v>0.44350911200922127</v>
      </c>
      <c r="W167" s="168">
        <f t="shared" si="10"/>
        <v>0.93940156598995916</v>
      </c>
      <c r="X167" s="168">
        <f t="shared" si="11"/>
        <v>1.4808535368671609</v>
      </c>
      <c r="Y167" s="168">
        <f t="shared" si="12"/>
        <v>2.4930459753711944</v>
      </c>
      <c r="Z167" s="168">
        <f t="shared" si="13"/>
        <v>3.5532788136869704</v>
      </c>
      <c r="AA167" s="167"/>
      <c r="AB167" s="167"/>
      <c r="AG167" s="167"/>
    </row>
    <row r="168" spans="2:33" x14ac:dyDescent="0.3">
      <c r="B168" s="178" t="s">
        <v>269</v>
      </c>
      <c r="C168" s="177" t="s">
        <v>268</v>
      </c>
      <c r="D168" s="175">
        <f t="shared" si="7"/>
        <v>1.373452834459165</v>
      </c>
      <c r="E168" s="174">
        <f>$D168*LOOKUP($E$111:$J$111,'[13]Convergence programme'!$D$24:$AR$24,'[13]Convergence programme'!$D$33:$AR$33)/100</f>
        <v>1.3694735305164405</v>
      </c>
      <c r="F168" s="174">
        <f>$D168*LOOKUP($E$111:$J$111,'[13]Convergence programme'!$D$24:$AR$24,'[13]Convergence programme'!$D$33:$AR$33)/100</f>
        <v>1.3894065785238887</v>
      </c>
      <c r="G168" s="174">
        <f>$D168*LOOKUP($E$111:$J$111,'[13]Convergence programme'!$D$24:$AR$24,'[13]Convergence programme'!$D$33:$AR$33)/100</f>
        <v>1.4195648373595975</v>
      </c>
      <c r="H168" s="174">
        <f>$D168*LOOKUP($E$111:$J$111,'[13]Convergence programme'!$D$24:$AR$24,'[13]Convergence programme'!$D$33:$AR$33)/100</f>
        <v>1.449072558502609</v>
      </c>
      <c r="I168" s="174">
        <f>$D168*LOOKUP($E$111:$J$111,'[13]Convergence programme'!$D$24:$AR$24,'[13]Convergence programme'!$D$33:$AR$33)/100</f>
        <v>1.4903078189439782</v>
      </c>
      <c r="J168" s="174">
        <f>$D168*LOOKUP($E$111:$J$111,'[13]Convergence programme'!$D$24:$AR$24,'[13]Convergence programme'!$D$33:$AR$33)/100</f>
        <v>1.5078692360902579</v>
      </c>
      <c r="K168" s="167"/>
      <c r="L168" s="167"/>
      <c r="M168" s="174">
        <f>$D168*LOOKUP($M$111:$R$111,'[13]Convergence programme'!$D$40:$AR$40,'[13]Convergence programme'!$D$49:$AR$49)/100</f>
        <v>1.3694735305164405</v>
      </c>
      <c r="N168" s="174">
        <f>$D168*LOOKUP($M$111:$R$111,'[13]Convergence programme'!$D$40:$AR$40,'[13]Convergence programme'!$D$49:$AR$49)/100</f>
        <v>1.3460278878314329</v>
      </c>
      <c r="O168" s="174">
        <f>$D168*LOOKUP($M$111:$R$111,'[13]Convergence programme'!$D$40:$AR$40,'[13]Convergence programme'!$D$49:$AR$49)/100</f>
        <v>1.3276839517956502</v>
      </c>
      <c r="P168" s="174">
        <f>$D168*LOOKUP($M$111:$R$111,'[13]Convergence programme'!$D$40:$AR$40,'[13]Convergence programme'!$D$49:$AR$49)/100</f>
        <v>1.3042333978243179</v>
      </c>
      <c r="Q168" s="174">
        <f>$D168*LOOKUP($M$111:$R$111,'[13]Convergence programme'!$D$40:$AR$40,'[13]Convergence programme'!$D$49:$AR$49)/100</f>
        <v>1.246468251008674</v>
      </c>
      <c r="R168" s="174">
        <f>$D168*LOOKUP($M$111:$R$111,'[13]Convergence programme'!$D$40:$AR$40,'[13]Convergence programme'!$D$49:$AR$49)/100</f>
        <v>1.1603305307304033</v>
      </c>
      <c r="S168" s="174"/>
      <c r="T168" s="167"/>
      <c r="U168" s="173">
        <f t="shared" si="8"/>
        <v>0</v>
      </c>
      <c r="V168" s="173">
        <f t="shared" si="9"/>
        <v>43.378690692455812</v>
      </c>
      <c r="W168" s="173">
        <f t="shared" si="10"/>
        <v>91.880885563947245</v>
      </c>
      <c r="X168" s="173">
        <f t="shared" si="11"/>
        <v>144.83916067829105</v>
      </c>
      <c r="Y168" s="173">
        <f t="shared" si="12"/>
        <v>243.83956793530425</v>
      </c>
      <c r="Z168" s="173">
        <f t="shared" si="13"/>
        <v>347.53870535985465</v>
      </c>
      <c r="AA168" s="167"/>
      <c r="AB168" s="167"/>
      <c r="AG168" s="167"/>
    </row>
    <row r="169" spans="2:33" x14ac:dyDescent="0.3">
      <c r="B169" s="167"/>
      <c r="C169" s="176" t="s">
        <v>267</v>
      </c>
      <c r="D169" s="175">
        <f t="shared" si="7"/>
        <v>0</v>
      </c>
      <c r="E169" s="174">
        <f>$D169*LOOKUP($E$111:$J$111,'[13]Convergence programme'!$D$24:$AR$24,'[13]Convergence programme'!$D$33:$AR$33)/100</f>
        <v>0</v>
      </c>
      <c r="F169" s="174">
        <f>$D169*LOOKUP($E$111:$J$111,'[13]Convergence programme'!$D$24:$AR$24,'[13]Convergence programme'!$D$33:$AR$33)/100</f>
        <v>0</v>
      </c>
      <c r="G169" s="174">
        <f>$D169*LOOKUP($E$111:$J$111,'[13]Convergence programme'!$D$24:$AR$24,'[13]Convergence programme'!$D$33:$AR$33)/100</f>
        <v>0</v>
      </c>
      <c r="H169" s="174">
        <f>$D169*LOOKUP($E$111:$J$111,'[13]Convergence programme'!$D$24:$AR$24,'[13]Convergence programme'!$D$33:$AR$33)/100</f>
        <v>0</v>
      </c>
      <c r="I169" s="174">
        <f>$D169*LOOKUP($E$111:$J$111,'[13]Convergence programme'!$D$24:$AR$24,'[13]Convergence programme'!$D$33:$AR$33)/100</f>
        <v>0</v>
      </c>
      <c r="J169" s="174">
        <f>$D169*LOOKUP($E$111:$J$111,'[13]Convergence programme'!$D$24:$AR$24,'[13]Convergence programme'!$D$33:$AR$33)/100</f>
        <v>0</v>
      </c>
      <c r="K169" s="167"/>
      <c r="L169" s="167"/>
      <c r="M169" s="174">
        <f>$D169*LOOKUP($M$111:$R$111,'[13]Convergence programme'!$D$40:$AR$40,'[13]Convergence programme'!$D$49:$AR$49)/100</f>
        <v>0</v>
      </c>
      <c r="N169" s="174">
        <f>$D169*LOOKUP($M$111:$R$111,'[13]Convergence programme'!$D$40:$AR$40,'[13]Convergence programme'!$D$49:$AR$49)/100</f>
        <v>0</v>
      </c>
      <c r="O169" s="174">
        <f>$D169*LOOKUP($M$111:$R$111,'[13]Convergence programme'!$D$40:$AR$40,'[13]Convergence programme'!$D$49:$AR$49)/100</f>
        <v>0</v>
      </c>
      <c r="P169" s="174">
        <f>$D169*LOOKUP($M$111:$R$111,'[13]Convergence programme'!$D$40:$AR$40,'[13]Convergence programme'!$D$49:$AR$49)/100</f>
        <v>0</v>
      </c>
      <c r="Q169" s="174">
        <f>$D169*LOOKUP($M$111:$R$111,'[13]Convergence programme'!$D$40:$AR$40,'[13]Convergence programme'!$D$49:$AR$49)/100</f>
        <v>0</v>
      </c>
      <c r="R169" s="174">
        <f>$D169*LOOKUP($M$111:$R$111,'[13]Convergence programme'!$D$40:$AR$40,'[13]Convergence programme'!$D$49:$AR$49)/100</f>
        <v>0</v>
      </c>
      <c r="S169" s="174"/>
      <c r="T169" s="167"/>
      <c r="U169" s="173">
        <f t="shared" si="8"/>
        <v>0</v>
      </c>
      <c r="V169" s="173">
        <f t="shared" si="9"/>
        <v>0</v>
      </c>
      <c r="W169" s="173">
        <f t="shared" si="10"/>
        <v>0</v>
      </c>
      <c r="X169" s="173">
        <f t="shared" si="11"/>
        <v>0</v>
      </c>
      <c r="Y169" s="173">
        <f t="shared" si="12"/>
        <v>0</v>
      </c>
      <c r="Z169" s="173">
        <f t="shared" si="13"/>
        <v>0</v>
      </c>
      <c r="AA169" s="167"/>
      <c r="AB169" s="167"/>
      <c r="AG169" s="167"/>
    </row>
    <row r="170" spans="2:33" x14ac:dyDescent="0.3">
      <c r="B170" s="167"/>
      <c r="C170" s="176" t="s">
        <v>266</v>
      </c>
      <c r="D170" s="175">
        <f t="shared" si="7"/>
        <v>14.779104056398729</v>
      </c>
      <c r="E170" s="174">
        <f>$D170*LOOKUP($E$111:$J$111,'[13]Convergence programme'!$D$24:$AR$24,'[13]Convergence programme'!$D$33:$AR$33)/100</f>
        <v>14.736284568487649</v>
      </c>
      <c r="F170" s="174">
        <f>$D170*LOOKUP($E$111:$J$111,'[13]Convergence programme'!$D$24:$AR$24,'[13]Convergence programme'!$D$33:$AR$33)/100</f>
        <v>14.950775072473011</v>
      </c>
      <c r="G170" s="174">
        <f>$D170*LOOKUP($E$111:$J$111,'[13]Convergence programme'!$D$24:$AR$24,'[13]Convergence programme'!$D$33:$AR$33)/100</f>
        <v>15.275294440237293</v>
      </c>
      <c r="H170" s="174">
        <f>$D170*LOOKUP($E$111:$J$111,'[13]Convergence programme'!$D$24:$AR$24,'[13]Convergence programme'!$D$33:$AR$33)/100</f>
        <v>15.592813666451921</v>
      </c>
      <c r="I170" s="174">
        <f>$D170*LOOKUP($E$111:$J$111,'[13]Convergence programme'!$D$24:$AR$24,'[13]Convergence programme'!$D$33:$AR$33)/100</f>
        <v>16.036527632862473</v>
      </c>
      <c r="J170" s="174">
        <f>$D170*LOOKUP($E$111:$J$111,'[13]Convergence programme'!$D$24:$AR$24,'[13]Convergence programme'!$D$33:$AR$33)/100</f>
        <v>16.225498091017958</v>
      </c>
      <c r="K170" s="167"/>
      <c r="L170" s="167"/>
      <c r="M170" s="174">
        <f>$D170*LOOKUP($M$111:$R$111,'[13]Convergence programme'!$D$40:$AR$40,'[13]Convergence programme'!$D$49:$AR$49)/100</f>
        <v>14.736284568487649</v>
      </c>
      <c r="N170" s="174">
        <f>$D170*LOOKUP($M$111:$R$111,'[13]Convergence programme'!$D$40:$AR$40,'[13]Convergence programme'!$D$49:$AR$49)/100</f>
        <v>14.483996623669132</v>
      </c>
      <c r="O170" s="174">
        <f>$D170*LOOKUP($M$111:$R$111,'[13]Convergence programme'!$D$40:$AR$40,'[13]Convergence programme'!$D$49:$AR$49)/100</f>
        <v>14.286605834065856</v>
      </c>
      <c r="P170" s="174">
        <f>$D170*LOOKUP($M$111:$R$111,'[13]Convergence programme'!$D$40:$AR$40,'[13]Convergence programme'!$D$49:$AR$49)/100</f>
        <v>14.03426504111901</v>
      </c>
      <c r="Q170" s="174">
        <f>$D170*LOOKUP($M$111:$R$111,'[13]Convergence programme'!$D$40:$AR$40,'[13]Convergence programme'!$D$49:$AR$49)/100</f>
        <v>13.412680452116557</v>
      </c>
      <c r="R170" s="174">
        <f>$D170*LOOKUP($M$111:$R$111,'[13]Convergence programme'!$D$40:$AR$40,'[13]Convergence programme'!$D$49:$AR$49)/100</f>
        <v>12.485791447096723</v>
      </c>
      <c r="S170" s="174"/>
      <c r="T170" s="167"/>
      <c r="U170" s="173">
        <f t="shared" si="8"/>
        <v>0</v>
      </c>
      <c r="V170" s="173">
        <f t="shared" si="9"/>
        <v>466.77844880387909</v>
      </c>
      <c r="W170" s="173">
        <f t="shared" si="10"/>
        <v>988.68860617143639</v>
      </c>
      <c r="X170" s="173">
        <f t="shared" si="11"/>
        <v>1558.5486253329109</v>
      </c>
      <c r="Y170" s="173">
        <f t="shared" si="12"/>
        <v>2623.8471807459155</v>
      </c>
      <c r="Z170" s="173">
        <f t="shared" si="13"/>
        <v>3739.7066439212344</v>
      </c>
      <c r="AA170" s="167"/>
      <c r="AB170" s="167"/>
      <c r="AG170" s="167"/>
    </row>
    <row r="171" spans="2:33" x14ac:dyDescent="0.3">
      <c r="B171" s="167"/>
      <c r="C171" s="176" t="s">
        <v>265</v>
      </c>
      <c r="D171" s="175">
        <f t="shared" si="7"/>
        <v>5.4490627974821502</v>
      </c>
      <c r="E171" s="174">
        <f>$D171*LOOKUP($E$111:$J$111,'[13]Convergence programme'!$D$24:$AR$24,'[13]Convergence programme'!$D$33:$AR$33)/100</f>
        <v>5.433275231626121</v>
      </c>
      <c r="F171" s="174">
        <f>$D171*LOOKUP($E$111:$J$111,'[13]Convergence programme'!$D$24:$AR$24,'[13]Convergence programme'!$D$33:$AR$33)/100</f>
        <v>5.5123579839512731</v>
      </c>
      <c r="G171" s="174">
        <f>$D171*LOOKUP($E$111:$J$111,'[13]Convergence programme'!$D$24:$AR$24,'[13]Convergence programme'!$D$33:$AR$33)/100</f>
        <v>5.6320084314478631</v>
      </c>
      <c r="H171" s="174">
        <f>$D171*LOOKUP($E$111:$J$111,'[13]Convergence programme'!$D$24:$AR$24,'[13]Convergence programme'!$D$33:$AR$33)/100</f>
        <v>5.749077923377067</v>
      </c>
      <c r="I171" s="174">
        <f>$D171*LOOKUP($E$111:$J$111,'[13]Convergence programme'!$D$24:$AR$24,'[13]Convergence programme'!$D$33:$AR$33)/100</f>
        <v>5.9126754769137575</v>
      </c>
      <c r="J171" s="174">
        <f>$D171*LOOKUP($E$111:$J$111,'[13]Convergence programme'!$D$24:$AR$24,'[13]Convergence programme'!$D$33:$AR$33)/100</f>
        <v>5.9823489760263353</v>
      </c>
      <c r="K171" s="167"/>
      <c r="L171" s="167"/>
      <c r="M171" s="174">
        <f>$D171*LOOKUP($M$111:$R$111,'[13]Convergence programme'!$D$40:$AR$40,'[13]Convergence programme'!$D$49:$AR$49)/100</f>
        <v>5.433275231626121</v>
      </c>
      <c r="N171" s="174">
        <f>$D171*LOOKUP($M$111:$R$111,'[13]Convergence programme'!$D$40:$AR$40,'[13]Convergence programme'!$D$49:$AR$49)/100</f>
        <v>5.3402565446260386</v>
      </c>
      <c r="O171" s="174">
        <f>$D171*LOOKUP($M$111:$R$111,'[13]Convergence programme'!$D$40:$AR$40,'[13]Convergence programme'!$D$49:$AR$49)/100</f>
        <v>5.2674784652452953</v>
      </c>
      <c r="P171" s="174">
        <f>$D171*LOOKUP($M$111:$R$111,'[13]Convergence programme'!$D$40:$AR$40,'[13]Convergence programme'!$D$49:$AR$49)/100</f>
        <v>5.1744402931147944</v>
      </c>
      <c r="Q171" s="174">
        <f>$D171*LOOKUP($M$111:$R$111,'[13]Convergence programme'!$D$40:$AR$40,'[13]Convergence programme'!$D$49:$AR$49)/100</f>
        <v>4.9452617551942204</v>
      </c>
      <c r="R171" s="174">
        <f>$D171*LOOKUP($M$111:$R$111,'[13]Convergence programme'!$D$40:$AR$40,'[13]Convergence programme'!$D$49:$AR$49)/100</f>
        <v>4.6035173317586136</v>
      </c>
      <c r="S171" s="174"/>
      <c r="T171" s="167"/>
      <c r="U171" s="173">
        <f t="shared" si="8"/>
        <v>0</v>
      </c>
      <c r="V171" s="173">
        <f t="shared" si="9"/>
        <v>172.10143932523448</v>
      </c>
      <c r="W171" s="173">
        <f t="shared" si="10"/>
        <v>364.52996620256783</v>
      </c>
      <c r="X171" s="173">
        <f t="shared" si="11"/>
        <v>574.63763026227264</v>
      </c>
      <c r="Y171" s="173">
        <f t="shared" si="12"/>
        <v>967.41372171953708</v>
      </c>
      <c r="Z171" s="173">
        <f t="shared" si="13"/>
        <v>1378.8316442677217</v>
      </c>
      <c r="AA171" s="167"/>
      <c r="AB171" s="167"/>
      <c r="AG171" s="167"/>
    </row>
    <row r="172" spans="2:33" x14ac:dyDescent="0.3">
      <c r="B172" s="167"/>
      <c r="C172" s="176" t="s">
        <v>264</v>
      </c>
      <c r="D172" s="175">
        <f t="shared" si="7"/>
        <v>4.0656611888442997</v>
      </c>
      <c r="E172" s="174">
        <f>$D172*LOOKUP($E$111:$J$111,'[13]Convergence programme'!$D$24:$AR$24,'[13]Convergence programme'!$D$33:$AR$33)/100</f>
        <v>4.0538817515075083</v>
      </c>
      <c r="F172" s="174">
        <f>$D172*LOOKUP($E$111:$J$111,'[13]Convergence programme'!$D$24:$AR$24,'[13]Convergence programme'!$D$33:$AR$33)/100</f>
        <v>4.112887068345465</v>
      </c>
      <c r="G172" s="174">
        <f>$D172*LOOKUP($E$111:$J$111,'[13]Convergence programme'!$D$24:$AR$24,'[13]Convergence programme'!$D$33:$AR$33)/100</f>
        <v>4.2021608019569614</v>
      </c>
      <c r="H172" s="174">
        <f>$D172*LOOKUP($E$111:$J$111,'[13]Convergence programme'!$D$24:$AR$24,'[13]Convergence programme'!$D$33:$AR$33)/100</f>
        <v>4.2895088299433919</v>
      </c>
      <c r="I172" s="174">
        <f>$D172*LOOKUP($E$111:$J$111,'[13]Convergence programme'!$D$24:$AR$24,'[13]Convergence programme'!$D$33:$AR$33)/100</f>
        <v>4.4115724303686497</v>
      </c>
      <c r="J172" s="174">
        <f>$D172*LOOKUP($E$111:$J$111,'[13]Convergence programme'!$D$24:$AR$24,'[13]Convergence programme'!$D$33:$AR$33)/100</f>
        <v>4.4635573040544294</v>
      </c>
      <c r="K172" s="167"/>
      <c r="L172" s="167"/>
      <c r="M172" s="174">
        <f>$D172*LOOKUP($M$111:$R$111,'[13]Convergence programme'!$D$40:$AR$40,'[13]Convergence programme'!$D$49:$AR$49)/100</f>
        <v>4.0538817515075083</v>
      </c>
      <c r="N172" s="174">
        <f>$D172*LOOKUP($M$111:$R$111,'[13]Convergence programme'!$D$40:$AR$40,'[13]Convergence programme'!$D$49:$AR$49)/100</f>
        <v>3.9844785385828492</v>
      </c>
      <c r="O172" s="174">
        <f>$D172*LOOKUP($M$111:$R$111,'[13]Convergence programme'!$D$40:$AR$40,'[13]Convergence programme'!$D$49:$AR$49)/100</f>
        <v>3.9301772717900278</v>
      </c>
      <c r="P172" s="174">
        <f>$D172*LOOKUP($M$111:$R$111,'[13]Convergence programme'!$D$40:$AR$40,'[13]Convergence programme'!$D$49:$AR$49)/100</f>
        <v>3.8607595205967815</v>
      </c>
      <c r="Q172" s="174">
        <f>$D172*LOOKUP($M$111:$R$111,'[13]Convergence programme'!$D$40:$AR$40,'[13]Convergence programme'!$D$49:$AR$49)/100</f>
        <v>3.6897645584226808</v>
      </c>
      <c r="R172" s="174">
        <f>$D172*LOOKUP($M$111:$R$111,'[13]Convergence programme'!$D$40:$AR$40,'[13]Convergence programme'!$D$49:$AR$49)/100</f>
        <v>3.4347818044143903</v>
      </c>
      <c r="S172" s="174"/>
      <c r="T172" s="167"/>
      <c r="U172" s="173">
        <f t="shared" si="8"/>
        <v>0</v>
      </c>
      <c r="V172" s="173">
        <f t="shared" si="9"/>
        <v>128.40852976261584</v>
      </c>
      <c r="W172" s="173">
        <f t="shared" si="10"/>
        <v>271.98353016693358</v>
      </c>
      <c r="X172" s="173">
        <f t="shared" si="11"/>
        <v>428.7493093466104</v>
      </c>
      <c r="Y172" s="173">
        <f t="shared" si="12"/>
        <v>721.80787194596883</v>
      </c>
      <c r="Z172" s="173">
        <f t="shared" si="13"/>
        <v>1028.775499640039</v>
      </c>
      <c r="AA172" s="167"/>
      <c r="AB172" s="167"/>
      <c r="AG172" s="167"/>
    </row>
    <row r="173" spans="2:33" x14ac:dyDescent="0.3">
      <c r="B173" s="167"/>
      <c r="C173" s="176" t="s">
        <v>263</v>
      </c>
      <c r="D173" s="175">
        <f t="shared" si="7"/>
        <v>0</v>
      </c>
      <c r="E173" s="174">
        <f>$D173*LOOKUP($E$111:$J$111,'[13]Convergence programme'!$D$24:$AR$24,'[13]Convergence programme'!$D$33:$AR$33)/100</f>
        <v>0</v>
      </c>
      <c r="F173" s="174">
        <f>$D173*LOOKUP($E$111:$J$111,'[13]Convergence programme'!$D$24:$AR$24,'[13]Convergence programme'!$D$33:$AR$33)/100</f>
        <v>0</v>
      </c>
      <c r="G173" s="174">
        <f>$D173*LOOKUP($E$111:$J$111,'[13]Convergence programme'!$D$24:$AR$24,'[13]Convergence programme'!$D$33:$AR$33)/100</f>
        <v>0</v>
      </c>
      <c r="H173" s="174">
        <f>$D173*LOOKUP($E$111:$J$111,'[13]Convergence programme'!$D$24:$AR$24,'[13]Convergence programme'!$D$33:$AR$33)/100</f>
        <v>0</v>
      </c>
      <c r="I173" s="174">
        <f>$D173*LOOKUP($E$111:$J$111,'[13]Convergence programme'!$D$24:$AR$24,'[13]Convergence programme'!$D$33:$AR$33)/100</f>
        <v>0</v>
      </c>
      <c r="J173" s="174">
        <f>$D173*LOOKUP($E$111:$J$111,'[13]Convergence programme'!$D$24:$AR$24,'[13]Convergence programme'!$D$33:$AR$33)/100</f>
        <v>0</v>
      </c>
      <c r="K173" s="167"/>
      <c r="L173" s="167"/>
      <c r="M173" s="174">
        <f>$D173*LOOKUP($M$111:$R$111,'[13]Convergence programme'!$D$40:$AR$40,'[13]Convergence programme'!$D$49:$AR$49)/100</f>
        <v>0</v>
      </c>
      <c r="N173" s="174">
        <f>$D173*LOOKUP($M$111:$R$111,'[13]Convergence programme'!$D$40:$AR$40,'[13]Convergence programme'!$D$49:$AR$49)/100</f>
        <v>0</v>
      </c>
      <c r="O173" s="174">
        <f>$D173*LOOKUP($M$111:$R$111,'[13]Convergence programme'!$D$40:$AR$40,'[13]Convergence programme'!$D$49:$AR$49)/100</f>
        <v>0</v>
      </c>
      <c r="P173" s="174">
        <f>$D173*LOOKUP($M$111:$R$111,'[13]Convergence programme'!$D$40:$AR$40,'[13]Convergence programme'!$D$49:$AR$49)/100</f>
        <v>0</v>
      </c>
      <c r="Q173" s="174">
        <f>$D173*LOOKUP($M$111:$R$111,'[13]Convergence programme'!$D$40:$AR$40,'[13]Convergence programme'!$D$49:$AR$49)/100</f>
        <v>0</v>
      </c>
      <c r="R173" s="174">
        <f>$D173*LOOKUP($M$111:$R$111,'[13]Convergence programme'!$D$40:$AR$40,'[13]Convergence programme'!$D$49:$AR$49)/100</f>
        <v>0</v>
      </c>
      <c r="S173" s="174"/>
      <c r="T173" s="167"/>
      <c r="U173" s="173">
        <f t="shared" si="8"/>
        <v>0</v>
      </c>
      <c r="V173" s="173">
        <f t="shared" si="9"/>
        <v>0</v>
      </c>
      <c r="W173" s="173">
        <f t="shared" si="10"/>
        <v>0</v>
      </c>
      <c r="X173" s="173">
        <f t="shared" si="11"/>
        <v>0</v>
      </c>
      <c r="Y173" s="173">
        <f t="shared" si="12"/>
        <v>0</v>
      </c>
      <c r="Z173" s="173">
        <f t="shared" si="13"/>
        <v>0</v>
      </c>
      <c r="AA173" s="167"/>
      <c r="AB173" s="167"/>
      <c r="AG173" s="167"/>
    </row>
    <row r="174" spans="2:33" x14ac:dyDescent="0.3">
      <c r="B174" s="169"/>
      <c r="C174" s="172" t="s">
        <v>262</v>
      </c>
      <c r="D174" s="171">
        <f t="shared" si="7"/>
        <v>1.7190076103679508E-2</v>
      </c>
      <c r="E174" s="170">
        <f>$D174*LOOKUP($E$111:$J$111,'[13]Convergence programme'!$D$24:$AR$24,'[13]Convergence programme'!$D$33:$AR$33)/100</f>
        <v>1.7140271308131474E-2</v>
      </c>
      <c r="F174" s="170">
        <f>$D174*LOOKUP($E$111:$J$111,'[13]Convergence programme'!$D$24:$AR$24,'[13]Convergence programme'!$D$33:$AR$33)/100</f>
        <v>1.7389752472412784E-2</v>
      </c>
      <c r="G174" s="170">
        <f>$D174*LOOKUP($E$111:$J$111,'[13]Convergence programme'!$D$24:$AR$24,'[13]Convergence programme'!$D$33:$AR$33)/100</f>
        <v>1.7767211931910304E-2</v>
      </c>
      <c r="H174" s="170">
        <f>$D174*LOOKUP($E$111:$J$111,'[13]Convergence programme'!$D$24:$AR$24,'[13]Convergence programme'!$D$33:$AR$33)/100</f>
        <v>1.8136529289862577E-2</v>
      </c>
      <c r="I174" s="170">
        <f>$D174*LOOKUP($E$111:$J$111,'[13]Convergence programme'!$D$24:$AR$24,'[13]Convergence programme'!$D$33:$AR$33)/100</f>
        <v>1.8652628021000518E-2</v>
      </c>
      <c r="J174" s="170">
        <f>$D174*LOOKUP($E$111:$J$111,'[13]Convergence programme'!$D$24:$AR$24,'[13]Convergence programme'!$D$33:$AR$33)/100</f>
        <v>1.887242595629102E-2</v>
      </c>
      <c r="K174" s="169"/>
      <c r="L174" s="169"/>
      <c r="M174" s="170">
        <f>$D174*LOOKUP($M$111:$R$111,'[13]Convergence programme'!$D$40:$AR$40,'[13]Convergence programme'!$D$49:$AR$49)/100</f>
        <v>1.7140271308131474E-2</v>
      </c>
      <c r="N174" s="170">
        <f>$D174*LOOKUP($M$111:$R$111,'[13]Convergence programme'!$D$40:$AR$40,'[13]Convergence programme'!$D$49:$AR$49)/100</f>
        <v>1.6846826661221802E-2</v>
      </c>
      <c r="O174" s="170">
        <f>$D174*LOOKUP($M$111:$R$111,'[13]Convergence programme'!$D$40:$AR$40,'[13]Convergence programme'!$D$49:$AR$49)/100</f>
        <v>1.6617234753451414E-2</v>
      </c>
      <c r="P174" s="170">
        <f>$D174*LOOKUP($M$111:$R$111,'[13]Convergence programme'!$D$40:$AR$40,'[13]Convergence programme'!$D$49:$AR$49)/100</f>
        <v>1.6323728637095122E-2</v>
      </c>
      <c r="Q174" s="170">
        <f>$D174*LOOKUP($M$111:$R$111,'[13]Convergence programme'!$D$40:$AR$40,'[13]Convergence programme'!$D$49:$AR$49)/100</f>
        <v>1.5600742565067277E-2</v>
      </c>
      <c r="R174" s="170">
        <f>$D174*LOOKUP($M$111:$R$111,'[13]Convergence programme'!$D$40:$AR$40,'[13]Convergence programme'!$D$49:$AR$49)/100</f>
        <v>1.452264659421874E-2</v>
      </c>
      <c r="S174" s="170"/>
      <c r="T174" s="169"/>
      <c r="U174" s="168">
        <f t="shared" si="8"/>
        <v>0</v>
      </c>
      <c r="V174" s="168">
        <f t="shared" si="9"/>
        <v>0.54292581119098204</v>
      </c>
      <c r="W174" s="168">
        <f t="shared" si="10"/>
        <v>1.1499771784588899</v>
      </c>
      <c r="X174" s="168">
        <f t="shared" si="11"/>
        <v>1.8128006527674545</v>
      </c>
      <c r="Y174" s="168">
        <f t="shared" si="12"/>
        <v>3.0518854559332413</v>
      </c>
      <c r="Z174" s="168">
        <f t="shared" si="13"/>
        <v>4.3497793620722796</v>
      </c>
      <c r="AA174" s="167"/>
      <c r="AB174" s="167"/>
      <c r="AG174" s="167"/>
    </row>
    <row r="175" spans="2:33" x14ac:dyDescent="0.3">
      <c r="B175" s="178" t="s">
        <v>261</v>
      </c>
      <c r="C175" s="177" t="s">
        <v>260</v>
      </c>
      <c r="D175" s="175">
        <f t="shared" si="7"/>
        <v>1.523067426104062</v>
      </c>
      <c r="E175" s="174">
        <f>$D175*LOOKUP($E$111:$J$111,'[13]Convergence programme'!$D$24:$AR$24,'[13]Convergence programme'!$D$34:$AR$34)/100</f>
        <v>1.5186546439089472</v>
      </c>
      <c r="F175" s="174">
        <f>$D175*LOOKUP($E$111:$J$111,'[13]Convergence programme'!$D$24:$AR$24,'[13]Convergence programme'!$D$34:$AR$34)/100</f>
        <v>1.540759062321734</v>
      </c>
      <c r="G175" s="174">
        <f>$D175*LOOKUP($E$111:$J$111,'[13]Convergence programme'!$D$24:$AR$24,'[13]Convergence programme'!$D$34:$AR$34)/100</f>
        <v>1.5742025563451529</v>
      </c>
      <c r="H175" s="174">
        <f>$D175*LOOKUP($E$111:$J$111,'[13]Convergence programme'!$D$24:$AR$24,'[13]Convergence programme'!$D$34:$AR$34)/100</f>
        <v>1.606924647533075</v>
      </c>
      <c r="I175" s="174">
        <f>$D175*LOOKUP($E$111:$J$111,'[13]Convergence programme'!$D$24:$AR$24,'[13]Convergence programme'!$D$34:$AR$34)/100</f>
        <v>1.652651796226825</v>
      </c>
      <c r="J175" s="174">
        <f>$D175*LOOKUP($E$111:$J$111,'[13]Convergence programme'!$D$24:$AR$24,'[13]Convergence programme'!$D$34:$AR$34)/100</f>
        <v>1.6721262344751953</v>
      </c>
      <c r="K175" s="167"/>
      <c r="L175" s="167"/>
      <c r="M175" s="174">
        <f>$D175*LOOKUP($M$111:$R$111,'[13]Convergence programme'!$D$40:$AR$40,'[13]Convergence programme'!$D$50:$AR$50)/100</f>
        <v>1.5186546439089472</v>
      </c>
      <c r="N175" s="174">
        <f>$D175*LOOKUP($M$111:$R$111,'[13]Convergence programme'!$D$40:$AR$40,'[13]Convergence programme'!$D$50:$AR$50)/100</f>
        <v>1.4926549926929145</v>
      </c>
      <c r="O175" s="174">
        <f>$D175*LOOKUP($M$111:$R$111,'[13]Convergence programme'!$D$40:$AR$40,'[13]Convergence programme'!$D$50:$AR$50)/100</f>
        <v>1.4723127932801197</v>
      </c>
      <c r="P175" s="174">
        <f>$D175*LOOKUP($M$111:$R$111,'[13]Convergence programme'!$D$40:$AR$40,'[13]Convergence programme'!$D$50:$AR$50)/100</f>
        <v>1.4463076957757</v>
      </c>
      <c r="Q175" s="174">
        <f>$D175*LOOKUP($M$111:$R$111,'[13]Convergence programme'!$D$40:$AR$40,'[13]Convergence programme'!$D$50:$AR$50)/100</f>
        <v>1.3822500075379596</v>
      </c>
      <c r="R175" s="174">
        <f>$D175*LOOKUP($M$111:$R$111,'[13]Convergence programme'!$D$40:$AR$40,'[13]Convergence programme'!$D$50:$AR$50)/100</f>
        <v>1.2867290310449022</v>
      </c>
      <c r="S175" s="174"/>
      <c r="T175" s="167"/>
      <c r="U175" s="173">
        <f t="shared" si="8"/>
        <v>0</v>
      </c>
      <c r="V175" s="173">
        <f t="shared" si="9"/>
        <v>48.104069628819524</v>
      </c>
      <c r="W175" s="173">
        <f t="shared" si="10"/>
        <v>101.88976306503328</v>
      </c>
      <c r="X175" s="173">
        <f t="shared" si="11"/>
        <v>160.61695175737501</v>
      </c>
      <c r="Y175" s="173">
        <f t="shared" si="12"/>
        <v>270.40178868886545</v>
      </c>
      <c r="Z175" s="173">
        <f t="shared" si="13"/>
        <v>385.39720343029302</v>
      </c>
      <c r="AA175" s="167"/>
      <c r="AB175" s="167"/>
      <c r="AG175" s="167"/>
    </row>
    <row r="176" spans="2:33" x14ac:dyDescent="0.3">
      <c r="B176" s="167"/>
      <c r="C176" s="176" t="s">
        <v>259</v>
      </c>
      <c r="D176" s="175">
        <f t="shared" ref="D176:D195" si="14">SUM(F68:G68)</f>
        <v>0</v>
      </c>
      <c r="E176" s="174">
        <f>$D176*LOOKUP($E$111:$J$111,'[13]Convergence programme'!$D$24:$AR$24,'[13]Convergence programme'!$D$34:$AR$34)/100</f>
        <v>0</v>
      </c>
      <c r="F176" s="174">
        <f>$D176*LOOKUP($E$111:$J$111,'[13]Convergence programme'!$D$24:$AR$24,'[13]Convergence programme'!$D$34:$AR$34)/100</f>
        <v>0</v>
      </c>
      <c r="G176" s="174">
        <f>$D176*LOOKUP($E$111:$J$111,'[13]Convergence programme'!$D$24:$AR$24,'[13]Convergence programme'!$D$34:$AR$34)/100</f>
        <v>0</v>
      </c>
      <c r="H176" s="174">
        <f>$D176*LOOKUP($E$111:$J$111,'[13]Convergence programme'!$D$24:$AR$24,'[13]Convergence programme'!$D$34:$AR$34)/100</f>
        <v>0</v>
      </c>
      <c r="I176" s="174">
        <f>$D176*LOOKUP($E$111:$J$111,'[13]Convergence programme'!$D$24:$AR$24,'[13]Convergence programme'!$D$34:$AR$34)/100</f>
        <v>0</v>
      </c>
      <c r="J176" s="174">
        <f>$D176*LOOKUP($E$111:$J$111,'[13]Convergence programme'!$D$24:$AR$24,'[13]Convergence programme'!$D$34:$AR$34)/100</f>
        <v>0</v>
      </c>
      <c r="K176" s="167"/>
      <c r="L176" s="167"/>
      <c r="M176" s="174">
        <f>$D176*LOOKUP($M$111:$R$111,'[13]Convergence programme'!$D$40:$AR$40,'[13]Convergence programme'!$D$50:$AR$50)/100</f>
        <v>0</v>
      </c>
      <c r="N176" s="174">
        <f>$D176*LOOKUP($M$111:$R$111,'[13]Convergence programme'!$D$40:$AR$40,'[13]Convergence programme'!$D$50:$AR$50)/100</f>
        <v>0</v>
      </c>
      <c r="O176" s="174">
        <f>$D176*LOOKUP($M$111:$R$111,'[13]Convergence programme'!$D$40:$AR$40,'[13]Convergence programme'!$D$50:$AR$50)/100</f>
        <v>0</v>
      </c>
      <c r="P176" s="174">
        <f>$D176*LOOKUP($M$111:$R$111,'[13]Convergence programme'!$D$40:$AR$40,'[13]Convergence programme'!$D$50:$AR$50)/100</f>
        <v>0</v>
      </c>
      <c r="Q176" s="174">
        <f>$D176*LOOKUP($M$111:$R$111,'[13]Convergence programme'!$D$40:$AR$40,'[13]Convergence programme'!$D$50:$AR$50)/100</f>
        <v>0</v>
      </c>
      <c r="R176" s="174">
        <f>$D176*LOOKUP($M$111:$R$111,'[13]Convergence programme'!$D$40:$AR$40,'[13]Convergence programme'!$D$50:$AR$50)/100</f>
        <v>0</v>
      </c>
      <c r="S176" s="174"/>
      <c r="T176" s="167"/>
      <c r="U176" s="173">
        <f t="shared" ref="U176:U195" si="15">+(E176-M176)*1000</f>
        <v>0</v>
      </c>
      <c r="V176" s="173">
        <f t="shared" ref="V176:V195" si="16">+(F176-N176)*1000</f>
        <v>0</v>
      </c>
      <c r="W176" s="173">
        <f t="shared" ref="W176:W195" si="17">+(G176-O176)*1000</f>
        <v>0</v>
      </c>
      <c r="X176" s="173">
        <f t="shared" ref="X176:X195" si="18">+(H176-P176)*1000</f>
        <v>0</v>
      </c>
      <c r="Y176" s="173">
        <f t="shared" ref="Y176:Y195" si="19">+(I176-Q176)*1000</f>
        <v>0</v>
      </c>
      <c r="Z176" s="173">
        <f t="shared" ref="Z176:Z195" si="20">+(J176-R176)*1000</f>
        <v>0</v>
      </c>
      <c r="AA176" s="167"/>
      <c r="AB176" s="167"/>
      <c r="AG176" s="167"/>
    </row>
    <row r="177" spans="2:33" x14ac:dyDescent="0.3">
      <c r="B177" s="167"/>
      <c r="C177" s="176" t="s">
        <v>258</v>
      </c>
      <c r="D177" s="175">
        <f t="shared" si="14"/>
        <v>16.687298045715689</v>
      </c>
      <c r="E177" s="174">
        <f>$D177*LOOKUP($E$111:$J$111,'[13]Convergence programme'!$D$24:$AR$24,'[13]Convergence programme'!$D$34:$AR$34)/100</f>
        <v>16.638949948685561</v>
      </c>
      <c r="F177" s="174">
        <f>$D177*LOOKUP($E$111:$J$111,'[13]Convergence programme'!$D$24:$AR$24,'[13]Convergence programme'!$D$34:$AR$34)/100</f>
        <v>16.881134248513252</v>
      </c>
      <c r="G177" s="174">
        <f>$D177*LOOKUP($E$111:$J$111,'[13]Convergence programme'!$D$24:$AR$24,'[13]Convergence programme'!$D$34:$AR$34)/100</f>
        <v>17.247553714187504</v>
      </c>
      <c r="H177" s="174">
        <f>$D177*LOOKUP($E$111:$J$111,'[13]Convergence programme'!$D$24:$AR$24,'[13]Convergence programme'!$D$34:$AR$34)/100</f>
        <v>17.606069219787077</v>
      </c>
      <c r="I177" s="174">
        <f>$D177*LOOKUP($E$111:$J$111,'[13]Convergence programme'!$D$24:$AR$24,'[13]Convergence programme'!$D$34:$AR$34)/100</f>
        <v>18.107073013811643</v>
      </c>
      <c r="J177" s="174">
        <f>$D177*LOOKUP($E$111:$J$111,'[13]Convergence programme'!$D$24:$AR$24,'[13]Convergence programme'!$D$34:$AR$34)/100</f>
        <v>18.320442264413185</v>
      </c>
      <c r="K177" s="167"/>
      <c r="L177" s="167"/>
      <c r="M177" s="174">
        <f>$D177*LOOKUP($M$111:$R$111,'[13]Convergence programme'!$D$40:$AR$40,'[13]Convergence programme'!$D$50:$AR$50)/100</f>
        <v>16.638949948685561</v>
      </c>
      <c r="N177" s="174">
        <f>$D177*LOOKUP($M$111:$R$111,'[13]Convergence programme'!$D$40:$AR$40,'[13]Convergence programme'!$D$50:$AR$50)/100</f>
        <v>16.354088017105553</v>
      </c>
      <c r="O177" s="174">
        <f>$D177*LOOKUP($M$111:$R$111,'[13]Convergence programme'!$D$40:$AR$40,'[13]Convergence programme'!$D$50:$AR$50)/100</f>
        <v>16.131211249676415</v>
      </c>
      <c r="P177" s="174">
        <f>$D177*LOOKUP($M$111:$R$111,'[13]Convergence programme'!$D$40:$AR$40,'[13]Convergence programme'!$D$50:$AR$50)/100</f>
        <v>15.846289646517857</v>
      </c>
      <c r="Q177" s="174">
        <f>$D177*LOOKUP($M$111:$R$111,'[13]Convergence programme'!$D$40:$AR$40,'[13]Convergence programme'!$D$50:$AR$50)/100</f>
        <v>15.144449585190412</v>
      </c>
      <c r="R177" s="174">
        <f>$D177*LOOKUP($M$111:$R$111,'[13]Convergence programme'!$D$40:$AR$40,'[13]Convergence programme'!$D$50:$AR$50)/100</f>
        <v>14.097885935388774</v>
      </c>
      <c r="S177" s="174"/>
      <c r="T177" s="167"/>
      <c r="U177" s="173">
        <f t="shared" si="15"/>
        <v>0</v>
      </c>
      <c r="V177" s="173">
        <f t="shared" si="16"/>
        <v>527.04623140769866</v>
      </c>
      <c r="W177" s="173">
        <f t="shared" si="17"/>
        <v>1116.3424645110886</v>
      </c>
      <c r="X177" s="173">
        <f t="shared" si="18"/>
        <v>1759.7795732692205</v>
      </c>
      <c r="Y177" s="173">
        <f t="shared" si="19"/>
        <v>2962.6234286212316</v>
      </c>
      <c r="Z177" s="173">
        <f t="shared" si="20"/>
        <v>4222.5563290244099</v>
      </c>
      <c r="AA177" s="167"/>
      <c r="AB177" s="167"/>
      <c r="AG177" s="167"/>
    </row>
    <row r="178" spans="2:33" x14ac:dyDescent="0.3">
      <c r="B178" s="167"/>
      <c r="C178" s="176" t="s">
        <v>257</v>
      </c>
      <c r="D178" s="175">
        <f t="shared" si="14"/>
        <v>5.6293130224252597</v>
      </c>
      <c r="E178" s="174">
        <f>$D178*LOOKUP($E$111:$J$111,'[13]Convergence programme'!$D$24:$AR$24,'[13]Convergence programme'!$D$34:$AR$34)/100</f>
        <v>5.6130032177177771</v>
      </c>
      <c r="F178" s="174">
        <f>$D178*LOOKUP($E$111:$J$111,'[13]Convergence programme'!$D$24:$AR$24,'[13]Convergence programme'!$D$34:$AR$34)/100</f>
        <v>5.6947019582275979</v>
      </c>
      <c r="G178" s="174">
        <f>$D178*LOOKUP($E$111:$J$111,'[13]Convergence programme'!$D$24:$AR$24,'[13]Convergence programme'!$D$34:$AR$34)/100</f>
        <v>5.8183103377351326</v>
      </c>
      <c r="H178" s="174">
        <f>$D178*LOOKUP($E$111:$J$111,'[13]Convergence programme'!$D$24:$AR$24,'[13]Convergence programme'!$D$34:$AR$34)/100</f>
        <v>5.939252385925565</v>
      </c>
      <c r="I178" s="174">
        <f>$D178*LOOKUP($E$111:$J$111,'[13]Convergence programme'!$D$24:$AR$24,'[13]Convergence programme'!$D$34:$AR$34)/100</f>
        <v>6.1082616032512567</v>
      </c>
      <c r="J178" s="174">
        <f>$D178*LOOKUP($E$111:$J$111,'[13]Convergence programme'!$D$24:$AR$24,'[13]Convergence programme'!$D$34:$AR$34)/100</f>
        <v>6.1802398406930426</v>
      </c>
      <c r="K178" s="167"/>
      <c r="L178" s="167"/>
      <c r="M178" s="174">
        <f>$D178*LOOKUP($M$111:$R$111,'[13]Convergence programme'!$D$40:$AR$40,'[13]Convergence programme'!$D$50:$AR$50)/100</f>
        <v>5.6130032177177771</v>
      </c>
      <c r="N178" s="174">
        <f>$D178*LOOKUP($M$111:$R$111,'[13]Convergence programme'!$D$40:$AR$40,'[13]Convergence programme'!$D$50:$AR$50)/100</f>
        <v>5.5169075540193475</v>
      </c>
      <c r="O178" s="174">
        <f>$D178*LOOKUP($M$111:$R$111,'[13]Convergence programme'!$D$40:$AR$40,'[13]Convergence programme'!$D$50:$AR$50)/100</f>
        <v>5.4417220395131798</v>
      </c>
      <c r="P178" s="174">
        <f>$D178*LOOKUP($M$111:$R$111,'[13]Convergence programme'!$D$40:$AR$40,'[13]Convergence programme'!$D$50:$AR$50)/100</f>
        <v>5.3456062461332854</v>
      </c>
      <c r="Q178" s="174">
        <f>$D178*LOOKUP($M$111:$R$111,'[13]Convergence programme'!$D$40:$AR$40,'[13]Convergence programme'!$D$50:$AR$50)/100</f>
        <v>5.1088466828974211</v>
      </c>
      <c r="R178" s="174">
        <f>$D178*LOOKUP($M$111:$R$111,'[13]Convergence programme'!$D$40:$AR$40,'[13]Convergence programme'!$D$50:$AR$50)/100</f>
        <v>4.7557976532411281</v>
      </c>
      <c r="S178" s="174"/>
      <c r="T178" s="167"/>
      <c r="U178" s="173">
        <f t="shared" si="15"/>
        <v>0</v>
      </c>
      <c r="V178" s="173">
        <f t="shared" si="16"/>
        <v>177.79440420825043</v>
      </c>
      <c r="W178" s="173">
        <f t="shared" si="17"/>
        <v>376.58829822195281</v>
      </c>
      <c r="X178" s="173">
        <f t="shared" si="18"/>
        <v>593.64613979227966</v>
      </c>
      <c r="Y178" s="173">
        <f t="shared" si="19"/>
        <v>999.41492035383567</v>
      </c>
      <c r="Z178" s="173">
        <f t="shared" si="20"/>
        <v>1424.4421874519144</v>
      </c>
      <c r="AA178" s="167"/>
      <c r="AB178" s="167"/>
      <c r="AG178" s="167"/>
    </row>
    <row r="179" spans="2:33" x14ac:dyDescent="0.3">
      <c r="B179" s="167"/>
      <c r="C179" s="176" t="s">
        <v>256</v>
      </c>
      <c r="D179" s="175">
        <f t="shared" si="14"/>
        <v>3.5183190218023301</v>
      </c>
      <c r="E179" s="174">
        <f>$D179*LOOKUP($E$111:$J$111,'[13]Convergence programme'!$D$24:$AR$24,'[13]Convergence programme'!$D$34:$AR$34)/100</f>
        <v>3.508125398545705</v>
      </c>
      <c r="F179" s="174">
        <f>$D179*LOOKUP($E$111:$J$111,'[13]Convergence programme'!$D$24:$AR$24,'[13]Convergence programme'!$D$34:$AR$34)/100</f>
        <v>3.5591870878935743</v>
      </c>
      <c r="G179" s="174">
        <f>$D179*LOOKUP($E$111:$J$111,'[13]Convergence programme'!$D$24:$AR$24,'[13]Convergence programme'!$D$34:$AR$34)/100</f>
        <v>3.6364422895750317</v>
      </c>
      <c r="H179" s="174">
        <f>$D179*LOOKUP($E$111:$J$111,'[13]Convergence programme'!$D$24:$AR$24,'[13]Convergence programme'!$D$34:$AR$34)/100</f>
        <v>3.7120310349492969</v>
      </c>
      <c r="I179" s="174">
        <f>$D179*LOOKUP($E$111:$J$111,'[13]Convergence programme'!$D$24:$AR$24,'[13]Convergence programme'!$D$34:$AR$34)/100</f>
        <v>3.8176617472241525</v>
      </c>
      <c r="J179" s="174">
        <f>$D179*LOOKUP($E$111:$J$111,'[13]Convergence programme'!$D$24:$AR$24,'[13]Convergence programme'!$D$34:$AR$34)/100</f>
        <v>3.8626481249470488</v>
      </c>
      <c r="K179" s="167"/>
      <c r="L179" s="167"/>
      <c r="M179" s="174">
        <f>$D179*LOOKUP($M$111:$R$111,'[13]Convergence programme'!$D$40:$AR$40,'[13]Convergence programme'!$D$50:$AR$50)/100</f>
        <v>3.508125398545705</v>
      </c>
      <c r="N179" s="174">
        <f>$D179*LOOKUP($M$111:$R$111,'[13]Convergence programme'!$D$40:$AR$40,'[13]Convergence programme'!$D$50:$AR$50)/100</f>
        <v>3.4480656363409654</v>
      </c>
      <c r="O179" s="174">
        <f>$D179*LOOKUP($M$111:$R$111,'[13]Convergence programme'!$D$40:$AR$40,'[13]Convergence programme'!$D$50:$AR$50)/100</f>
        <v>3.4010747113742315</v>
      </c>
      <c r="P179" s="174">
        <f>$D179*LOOKUP($M$111:$R$111,'[13]Convergence programme'!$D$40:$AR$40,'[13]Convergence programme'!$D$50:$AR$50)/100</f>
        <v>3.3410023681243586</v>
      </c>
      <c r="Q179" s="174">
        <f>$D179*LOOKUP($M$111:$R$111,'[13]Convergence programme'!$D$40:$AR$40,'[13]Convergence programme'!$D$50:$AR$50)/100</f>
        <v>3.1930277091192578</v>
      </c>
      <c r="R179" s="174">
        <f>$D179*LOOKUP($M$111:$R$111,'[13]Convergence programme'!$D$40:$AR$40,'[13]Convergence programme'!$D$50:$AR$50)/100</f>
        <v>2.9723721670095311</v>
      </c>
      <c r="S179" s="174"/>
      <c r="T179" s="167"/>
      <c r="U179" s="173">
        <f t="shared" si="15"/>
        <v>0</v>
      </c>
      <c r="V179" s="173">
        <f t="shared" si="16"/>
        <v>111.12145155260889</v>
      </c>
      <c r="W179" s="173">
        <f t="shared" si="17"/>
        <v>235.36757820080024</v>
      </c>
      <c r="X179" s="173">
        <f t="shared" si="18"/>
        <v>371.02866682493828</v>
      </c>
      <c r="Y179" s="173">
        <f t="shared" si="19"/>
        <v>624.63403810489467</v>
      </c>
      <c r="Z179" s="173">
        <f t="shared" si="20"/>
        <v>890.27595793751766</v>
      </c>
      <c r="AA179" s="167"/>
      <c r="AB179" s="167"/>
      <c r="AG179" s="167"/>
    </row>
    <row r="180" spans="2:33" x14ac:dyDescent="0.3">
      <c r="B180" s="167"/>
      <c r="C180" s="176" t="s">
        <v>255</v>
      </c>
      <c r="D180" s="175">
        <f t="shared" si="14"/>
        <v>0</v>
      </c>
      <c r="E180" s="174">
        <f>$D180*LOOKUP($E$111:$J$111,'[13]Convergence programme'!$D$24:$AR$24,'[13]Convergence programme'!$D$34:$AR$34)/100</f>
        <v>0</v>
      </c>
      <c r="F180" s="174">
        <f>$D180*LOOKUP($E$111:$J$111,'[13]Convergence programme'!$D$24:$AR$24,'[13]Convergence programme'!$D$34:$AR$34)/100</f>
        <v>0</v>
      </c>
      <c r="G180" s="174">
        <f>$D180*LOOKUP($E$111:$J$111,'[13]Convergence programme'!$D$24:$AR$24,'[13]Convergence programme'!$D$34:$AR$34)/100</f>
        <v>0</v>
      </c>
      <c r="H180" s="174">
        <f>$D180*LOOKUP($E$111:$J$111,'[13]Convergence programme'!$D$24:$AR$24,'[13]Convergence programme'!$D$34:$AR$34)/100</f>
        <v>0</v>
      </c>
      <c r="I180" s="174">
        <f>$D180*LOOKUP($E$111:$J$111,'[13]Convergence programme'!$D$24:$AR$24,'[13]Convergence programme'!$D$34:$AR$34)/100</f>
        <v>0</v>
      </c>
      <c r="J180" s="174">
        <f>$D180*LOOKUP($E$111:$J$111,'[13]Convergence programme'!$D$24:$AR$24,'[13]Convergence programme'!$D$34:$AR$34)/100</f>
        <v>0</v>
      </c>
      <c r="K180" s="167"/>
      <c r="L180" s="167"/>
      <c r="M180" s="174">
        <f>$D180*LOOKUP($M$111:$R$111,'[13]Convergence programme'!$D$40:$AR$40,'[13]Convergence programme'!$D$50:$AR$50)/100</f>
        <v>0</v>
      </c>
      <c r="N180" s="174">
        <f>$D180*LOOKUP($M$111:$R$111,'[13]Convergence programme'!$D$40:$AR$40,'[13]Convergence programme'!$D$50:$AR$50)/100</f>
        <v>0</v>
      </c>
      <c r="O180" s="174">
        <f>$D180*LOOKUP($M$111:$R$111,'[13]Convergence programme'!$D$40:$AR$40,'[13]Convergence programme'!$D$50:$AR$50)/100</f>
        <v>0</v>
      </c>
      <c r="P180" s="174">
        <f>$D180*LOOKUP($M$111:$R$111,'[13]Convergence programme'!$D$40:$AR$40,'[13]Convergence programme'!$D$50:$AR$50)/100</f>
        <v>0</v>
      </c>
      <c r="Q180" s="174">
        <f>$D180*LOOKUP($M$111:$R$111,'[13]Convergence programme'!$D$40:$AR$40,'[13]Convergence programme'!$D$50:$AR$50)/100</f>
        <v>0</v>
      </c>
      <c r="R180" s="174">
        <f>$D180*LOOKUP($M$111:$R$111,'[13]Convergence programme'!$D$40:$AR$40,'[13]Convergence programme'!$D$50:$AR$50)/100</f>
        <v>0</v>
      </c>
      <c r="S180" s="174"/>
      <c r="T180" s="167"/>
      <c r="U180" s="173">
        <f t="shared" si="15"/>
        <v>0</v>
      </c>
      <c r="V180" s="173">
        <f t="shared" si="16"/>
        <v>0</v>
      </c>
      <c r="W180" s="173">
        <f t="shared" si="17"/>
        <v>0</v>
      </c>
      <c r="X180" s="173">
        <f t="shared" si="18"/>
        <v>0</v>
      </c>
      <c r="Y180" s="173">
        <f t="shared" si="19"/>
        <v>0</v>
      </c>
      <c r="Z180" s="173">
        <f t="shared" si="20"/>
        <v>0</v>
      </c>
      <c r="AA180" s="167"/>
      <c r="AB180" s="167"/>
      <c r="AG180" s="167"/>
    </row>
    <row r="181" spans="2:33" x14ac:dyDescent="0.3">
      <c r="B181" s="169"/>
      <c r="C181" s="172" t="s">
        <v>254</v>
      </c>
      <c r="D181" s="171">
        <f t="shared" si="14"/>
        <v>1.0918756468016769E-2</v>
      </c>
      <c r="E181" s="170">
        <f>$D181*LOOKUP($E$111:$J$111,'[13]Convergence programme'!$D$24:$AR$24,'[13]Convergence programme'!$D$34:$AR$34)/100</f>
        <v>1.0887121562490554E-2</v>
      </c>
      <c r="F181" s="170">
        <f>$D181*LOOKUP($E$111:$J$111,'[13]Convergence programme'!$D$24:$AR$24,'[13]Convergence programme'!$D$34:$AR$34)/100</f>
        <v>1.1045586484909473E-2</v>
      </c>
      <c r="G181" s="170">
        <f>$D181*LOOKUP($E$111:$J$111,'[13]Convergence programme'!$D$24:$AR$24,'[13]Convergence programme'!$D$34:$AR$34)/100</f>
        <v>1.1285340392335195E-2</v>
      </c>
      <c r="H181" s="170">
        <f>$D181*LOOKUP($E$111:$J$111,'[13]Convergence programme'!$D$24:$AR$24,'[13]Convergence programme'!$D$34:$AR$34)/100</f>
        <v>1.1519922616786726E-2</v>
      </c>
      <c r="I181" s="170">
        <f>$D181*LOOKUP($E$111:$J$111,'[13]Convergence programme'!$D$24:$AR$24,'[13]Convergence programme'!$D$34:$AR$34)/100</f>
        <v>1.1847737125853465E-2</v>
      </c>
      <c r="J181" s="170">
        <f>$D181*LOOKUP($E$111:$J$111,'[13]Convergence programme'!$D$24:$AR$24,'[13]Convergence programme'!$D$34:$AR$34)/100</f>
        <v>1.1987347917169058E-2</v>
      </c>
      <c r="K181" s="169"/>
      <c r="L181" s="169"/>
      <c r="M181" s="170">
        <f>$D181*LOOKUP($M$111:$R$111,'[13]Convergence programme'!$D$40:$AR$40,'[13]Convergence programme'!$D$50:$AR$50)/100</f>
        <v>1.0887121562490554E-2</v>
      </c>
      <c r="N181" s="170">
        <f>$D181*LOOKUP($M$111:$R$111,'[13]Convergence programme'!$D$40:$AR$40,'[13]Convergence programme'!$D$50:$AR$50)/100</f>
        <v>1.0700732007428373E-2</v>
      </c>
      <c r="O181" s="170">
        <f>$D181*LOOKUP($M$111:$R$111,'[13]Convergence programme'!$D$40:$AR$40,'[13]Convergence programme'!$D$50:$AR$50)/100</f>
        <v>1.0554900301224602E-2</v>
      </c>
      <c r="P181" s="170">
        <f>$D181*LOOKUP($M$111:$R$111,'[13]Convergence programme'!$D$40:$AR$40,'[13]Convergence programme'!$D$50:$AR$50)/100</f>
        <v>1.0368471702128301E-2</v>
      </c>
      <c r="Q181" s="170">
        <f>$D181*LOOKUP($M$111:$R$111,'[13]Convergence programme'!$D$40:$AR$40,'[13]Convergence programme'!$D$50:$AR$50)/100</f>
        <v>9.9092469260058536E-3</v>
      </c>
      <c r="R181" s="170">
        <f>$D181*LOOKUP($M$111:$R$111,'[13]Convergence programme'!$D$40:$AR$40,'[13]Convergence programme'!$D$50:$AR$50)/100</f>
        <v>9.2244641895102546E-3</v>
      </c>
      <c r="S181" s="170"/>
      <c r="T181" s="169"/>
      <c r="U181" s="168">
        <f t="shared" si="15"/>
        <v>0</v>
      </c>
      <c r="V181" s="168">
        <f t="shared" si="16"/>
        <v>0.34485447748110015</v>
      </c>
      <c r="W181" s="168">
        <f t="shared" si="17"/>
        <v>0.7304400911105936</v>
      </c>
      <c r="X181" s="168">
        <f t="shared" si="18"/>
        <v>1.1514509146584255</v>
      </c>
      <c r="Y181" s="168">
        <f t="shared" si="19"/>
        <v>1.9384901998476116</v>
      </c>
      <c r="Z181" s="168">
        <f t="shared" si="20"/>
        <v>2.7628837276588039</v>
      </c>
      <c r="AA181" s="167"/>
      <c r="AB181" s="167"/>
      <c r="AG181" s="167"/>
    </row>
    <row r="182" spans="2:33" x14ac:dyDescent="0.3">
      <c r="B182" s="178" t="s">
        <v>129</v>
      </c>
      <c r="C182" s="177" t="s">
        <v>253</v>
      </c>
      <c r="D182" s="175">
        <f t="shared" si="14"/>
        <v>6.8478108613903999</v>
      </c>
      <c r="E182" s="174">
        <f>$D182*LOOKUP($E$111:$J$111,'[13]Convergence programme'!$D$24:$AR$24,'[13]Convergence programme'!$D$35:$AR$35)/100</f>
        <v>6.8279707037409434</v>
      </c>
      <c r="F182" s="174">
        <f>$D182*LOOKUP($E$111:$J$111,'[13]Convergence programme'!$D$24:$AR$24,'[13]Convergence programme'!$D$35:$AR$35)/100</f>
        <v>6.9273536160779159</v>
      </c>
      <c r="G182" s="174">
        <f>$D182*LOOKUP($E$111:$J$111,'[13]Convergence programme'!$D$24:$AR$24,'[13]Convergence programme'!$D$35:$AR$35)/100</f>
        <v>7.0777177547176757</v>
      </c>
      <c r="H182" s="174">
        <f>$D182*LOOKUP($E$111:$J$111,'[13]Convergence programme'!$D$24:$AR$24,'[13]Convergence programme'!$D$35:$AR$35)/100</f>
        <v>7.2248384189795551</v>
      </c>
      <c r="I182" s="174">
        <f>$D182*LOOKUP($E$111:$J$111,'[13]Convergence programme'!$D$24:$AR$24,'[13]Convergence programme'!$D$35:$AR$35)/100</f>
        <v>7.430430673215108</v>
      </c>
      <c r="J182" s="174">
        <f>$D182*LOOKUP($E$111:$J$111,'[13]Convergence programme'!$D$24:$AR$24,'[13]Convergence programme'!$D$35:$AR$35)/100</f>
        <v>7.5179890225508208</v>
      </c>
      <c r="K182" s="167"/>
      <c r="L182" s="167"/>
      <c r="M182" s="174">
        <f>$D182*LOOKUP($M$111:$R$111,'[13]Convergence programme'!$D$40:$AR$40,'[13]Convergence programme'!$D$51:$AR$51)/100</f>
        <v>6.8279707037409434</v>
      </c>
      <c r="N182" s="174">
        <f>$D182*LOOKUP($M$111:$R$111,'[13]Convergence programme'!$D$40:$AR$40,'[13]Convergence programme'!$D$51:$AR$51)/100</f>
        <v>6.7110745697037713</v>
      </c>
      <c r="O182" s="174">
        <f>$D182*LOOKUP($M$111:$R$111,'[13]Convergence programme'!$D$40:$AR$40,'[13]Convergence programme'!$D$51:$AR$51)/100</f>
        <v>6.6196147093613895</v>
      </c>
      <c r="P182" s="174">
        <f>$D182*LOOKUP($M$111:$R$111,'[13]Convergence programme'!$D$40:$AR$40,'[13]Convergence programme'!$D$51:$AR$51)/100</f>
        <v>6.502694088455069</v>
      </c>
      <c r="Q182" s="174">
        <f>$D182*LOOKUP($M$111:$R$111,'[13]Convergence programme'!$D$40:$AR$40,'[13]Convergence programme'!$D$51:$AR$51)/100</f>
        <v>6.2146865283485422</v>
      </c>
      <c r="R182" s="174">
        <f>$D182*LOOKUP($M$111:$R$111,'[13]Convergence programme'!$D$40:$AR$40,'[13]Convergence programme'!$D$51:$AR$51)/100</f>
        <v>5.785217964377634</v>
      </c>
      <c r="S182" s="174"/>
      <c r="T182" s="167"/>
      <c r="U182" s="173">
        <f t="shared" si="15"/>
        <v>0</v>
      </c>
      <c r="V182" s="173">
        <f t="shared" si="16"/>
        <v>216.27904637414463</v>
      </c>
      <c r="W182" s="173">
        <f t="shared" si="17"/>
        <v>458.1030453562862</v>
      </c>
      <c r="X182" s="173">
        <f t="shared" si="18"/>
        <v>722.14433052448612</v>
      </c>
      <c r="Y182" s="173">
        <f t="shared" si="19"/>
        <v>1215.7441448665659</v>
      </c>
      <c r="Z182" s="173">
        <f t="shared" si="20"/>
        <v>1732.7710581731867</v>
      </c>
      <c r="AA182" s="167"/>
      <c r="AB182" s="167"/>
      <c r="AG182" s="167"/>
    </row>
    <row r="183" spans="2:33" x14ac:dyDescent="0.3">
      <c r="B183" s="167"/>
      <c r="C183" s="176" t="s">
        <v>252</v>
      </c>
      <c r="D183" s="175">
        <f t="shared" si="14"/>
        <v>0.233120114203727</v>
      </c>
      <c r="E183" s="174">
        <f>$D183*LOOKUP($E$111:$J$111,'[13]Convergence programme'!$D$24:$AR$24,'[13]Convergence programme'!$D$35:$AR$35)/100</f>
        <v>0.23244469545886376</v>
      </c>
      <c r="F183" s="174">
        <f>$D183*LOOKUP($E$111:$J$111,'[13]Convergence programme'!$D$24:$AR$24,'[13]Convergence programme'!$D$35:$AR$35)/100</f>
        <v>0.23582798923593365</v>
      </c>
      <c r="G183" s="174">
        <f>$D183*LOOKUP($E$111:$J$111,'[13]Convergence programme'!$D$24:$AR$24,'[13]Convergence programme'!$D$35:$AR$35)/100</f>
        <v>0.24094683756299287</v>
      </c>
      <c r="H183" s="174">
        <f>$D183*LOOKUP($E$111:$J$111,'[13]Convergence programme'!$D$24:$AR$24,'[13]Convergence programme'!$D$35:$AR$35)/100</f>
        <v>0.24595526824962743</v>
      </c>
      <c r="I183" s="174">
        <f>$D183*LOOKUP($E$111:$J$111,'[13]Convergence programme'!$D$24:$AR$24,'[13]Convergence programme'!$D$35:$AR$35)/100</f>
        <v>0.25295424803410449</v>
      </c>
      <c r="J183" s="174">
        <f>$D183*LOOKUP($E$111:$J$111,'[13]Convergence programme'!$D$24:$AR$24,'[13]Convergence programme'!$D$35:$AR$35)/100</f>
        <v>0.25593499805915515</v>
      </c>
      <c r="K183" s="167"/>
      <c r="L183" s="167"/>
      <c r="M183" s="174">
        <f>$D183*LOOKUP($M$111:$R$111,'[13]Convergence programme'!$D$40:$AR$40,'[13]Convergence programme'!$D$51:$AR$51)/100</f>
        <v>0.23244469545886376</v>
      </c>
      <c r="N183" s="174">
        <f>$D183*LOOKUP($M$111:$R$111,'[13]Convergence programme'!$D$40:$AR$40,'[13]Convergence programme'!$D$51:$AR$51)/100</f>
        <v>0.22846519884771077</v>
      </c>
      <c r="O183" s="174">
        <f>$D183*LOOKUP($M$111:$R$111,'[13]Convergence programme'!$D$40:$AR$40,'[13]Convergence programme'!$D$51:$AR$51)/100</f>
        <v>0.22535162963272462</v>
      </c>
      <c r="P183" s="174">
        <f>$D183*LOOKUP($M$111:$R$111,'[13]Convergence programme'!$D$40:$AR$40,'[13]Convergence programme'!$D$51:$AR$51)/100</f>
        <v>0.22137129941476677</v>
      </c>
      <c r="Q183" s="174">
        <f>$D183*LOOKUP($M$111:$R$111,'[13]Convergence programme'!$D$40:$AR$40,'[13]Convergence programme'!$D$51:$AR$51)/100</f>
        <v>0.21156665430078969</v>
      </c>
      <c r="R183" s="174">
        <f>$D183*LOOKUP($M$111:$R$111,'[13]Convergence programme'!$D$40:$AR$40,'[13]Convergence programme'!$D$51:$AR$51)/100</f>
        <v>0.19694625039268876</v>
      </c>
      <c r="S183" s="174"/>
      <c r="T183" s="167"/>
      <c r="U183" s="173">
        <f t="shared" si="15"/>
        <v>0</v>
      </c>
      <c r="V183" s="173">
        <f t="shared" si="16"/>
        <v>7.3627903882228782</v>
      </c>
      <c r="W183" s="173">
        <f t="shared" si="17"/>
        <v>15.595207930268252</v>
      </c>
      <c r="X183" s="173">
        <f t="shared" si="18"/>
        <v>24.583968834860663</v>
      </c>
      <c r="Y183" s="173">
        <f t="shared" si="19"/>
        <v>41.387593733314802</v>
      </c>
      <c r="Z183" s="173">
        <f t="shared" si="20"/>
        <v>58.988747666466388</v>
      </c>
      <c r="AA183" s="167"/>
      <c r="AB183" s="167"/>
      <c r="AG183" s="167"/>
    </row>
    <row r="184" spans="2:33" x14ac:dyDescent="0.3">
      <c r="B184" s="167"/>
      <c r="C184" s="176" t="s">
        <v>251</v>
      </c>
      <c r="D184" s="175">
        <f t="shared" si="14"/>
        <v>5.2134422878013495E-2</v>
      </c>
      <c r="E184" s="174">
        <f>$D184*LOOKUP($E$111:$J$111,'[13]Convergence programme'!$D$24:$AR$24,'[13]Convergence programme'!$D$35:$AR$35)/100</f>
        <v>5.1983373850842611E-2</v>
      </c>
      <c r="F184" s="174">
        <f>$D184*LOOKUP($E$111:$J$111,'[13]Convergence programme'!$D$24:$AR$24,'[13]Convergence programme'!$D$35:$AR$35)/100</f>
        <v>5.2740005551615406E-2</v>
      </c>
      <c r="G184" s="174">
        <f>$D184*LOOKUP($E$111:$J$111,'[13]Convergence programme'!$D$24:$AR$24,'[13]Convergence programme'!$D$35:$AR$35)/100</f>
        <v>5.3884772506808717E-2</v>
      </c>
      <c r="H184" s="174">
        <f>$D184*LOOKUP($E$111:$J$111,'[13]Convergence programme'!$D$24:$AR$24,'[13]Convergence programme'!$D$35:$AR$35)/100</f>
        <v>5.5004845925887592E-2</v>
      </c>
      <c r="I184" s="174">
        <f>$D184*LOOKUP($E$111:$J$111,'[13]Convergence programme'!$D$24:$AR$24,'[13]Convergence programme'!$D$35:$AR$35)/100</f>
        <v>5.6570080968110129E-2</v>
      </c>
      <c r="J184" s="174">
        <f>$D184*LOOKUP($E$111:$J$111,'[13]Convergence programme'!$D$24:$AR$24,'[13]Convergence programme'!$D$35:$AR$35)/100</f>
        <v>5.7236688750241856E-2</v>
      </c>
      <c r="K184" s="167"/>
      <c r="L184" s="167"/>
      <c r="M184" s="174">
        <f>$D184*LOOKUP($M$111:$R$111,'[13]Convergence programme'!$D$40:$AR$40,'[13]Convergence programme'!$D$51:$AR$51)/100</f>
        <v>5.1983373850842611E-2</v>
      </c>
      <c r="N184" s="174">
        <f>$D184*LOOKUP($M$111:$R$111,'[13]Convergence programme'!$D$40:$AR$40,'[13]Convergence programme'!$D$51:$AR$51)/100</f>
        <v>5.1093408779076387E-2</v>
      </c>
      <c r="O184" s="174">
        <f>$D184*LOOKUP($M$111:$R$111,'[13]Convergence programme'!$D$40:$AR$40,'[13]Convergence programme'!$D$51:$AR$51)/100</f>
        <v>5.0397097632058872E-2</v>
      </c>
      <c r="P184" s="174">
        <f>$D184*LOOKUP($M$111:$R$111,'[13]Convergence programme'!$D$40:$AR$40,'[13]Convergence programme'!$D$51:$AR$51)/100</f>
        <v>4.9506946134467357E-2</v>
      </c>
      <c r="Q184" s="174">
        <f>$D184*LOOKUP($M$111:$R$111,'[13]Convergence programme'!$D$40:$AR$40,'[13]Convergence programme'!$D$51:$AR$51)/100</f>
        <v>4.7314258831242129E-2</v>
      </c>
      <c r="R184" s="174">
        <f>$D184*LOOKUP($M$111:$R$111,'[13]Convergence programme'!$D$40:$AR$40,'[13]Convergence programme'!$D$51:$AR$51)/100</f>
        <v>4.4044586788587858E-2</v>
      </c>
      <c r="S184" s="174"/>
      <c r="T184" s="167"/>
      <c r="U184" s="173">
        <f t="shared" si="15"/>
        <v>0</v>
      </c>
      <c r="V184" s="173">
        <f t="shared" si="16"/>
        <v>1.6465967725390191</v>
      </c>
      <c r="W184" s="173">
        <f t="shared" si="17"/>
        <v>3.4876748747498452</v>
      </c>
      <c r="X184" s="173">
        <f t="shared" si="18"/>
        <v>5.4978997914202354</v>
      </c>
      <c r="Y184" s="173">
        <f t="shared" si="19"/>
        <v>9.2558221368679998</v>
      </c>
      <c r="Z184" s="173">
        <f t="shared" si="20"/>
        <v>13.192101961653997</v>
      </c>
      <c r="AA184" s="167"/>
      <c r="AB184" s="167"/>
      <c r="AG184" s="167"/>
    </row>
    <row r="185" spans="2:33" x14ac:dyDescent="0.3">
      <c r="B185" s="167"/>
      <c r="C185" s="176" t="s">
        <v>250</v>
      </c>
      <c r="D185" s="175">
        <f t="shared" si="14"/>
        <v>0.23323313315808489</v>
      </c>
      <c r="E185" s="174">
        <f>$D185*LOOKUP($E$111:$J$111,'[13]Convergence programme'!$D$24:$AR$24,'[13]Convergence programme'!$D$35:$AR$35)/100</f>
        <v>0.23255738696348374</v>
      </c>
      <c r="F185" s="174">
        <f>$D185*LOOKUP($E$111:$J$111,'[13]Convergence programme'!$D$24:$AR$24,'[13]Convergence programme'!$D$35:$AR$35)/100</f>
        <v>0.23594232099509058</v>
      </c>
      <c r="G185" s="174">
        <f>$D185*LOOKUP($E$111:$J$111,'[13]Convergence programme'!$D$24:$AR$24,'[13]Convergence programme'!$D$35:$AR$35)/100</f>
        <v>0.24106365099082694</v>
      </c>
      <c r="H185" s="174">
        <f>$D185*LOOKUP($E$111:$J$111,'[13]Convergence programme'!$D$24:$AR$24,'[13]Convergence programme'!$D$35:$AR$35)/100</f>
        <v>0.24607450981456633</v>
      </c>
      <c r="I185" s="174">
        <f>$D185*LOOKUP($E$111:$J$111,'[13]Convergence programme'!$D$24:$AR$24,'[13]Convergence programme'!$D$35:$AR$35)/100</f>
        <v>0.25307688277418622</v>
      </c>
      <c r="J185" s="174">
        <f>$D185*LOOKUP($E$111:$J$111,'[13]Convergence programme'!$D$24:$AR$24,'[13]Convergence programme'!$D$35:$AR$35)/100</f>
        <v>0.25605907789655158</v>
      </c>
      <c r="K185" s="167"/>
      <c r="L185" s="167"/>
      <c r="M185" s="174">
        <f>$D185*LOOKUP($M$111:$R$111,'[13]Convergence programme'!$D$40:$AR$40,'[13]Convergence programme'!$D$51:$AR$51)/100</f>
        <v>0.23255738696348374</v>
      </c>
      <c r="N185" s="174">
        <f>$D185*LOOKUP($M$111:$R$111,'[13]Convergence programme'!$D$40:$AR$40,'[13]Convergence programme'!$D$51:$AR$51)/100</f>
        <v>0.22857596105271882</v>
      </c>
      <c r="O185" s="174">
        <f>$D185*LOOKUP($M$111:$R$111,'[13]Convergence programme'!$D$40:$AR$40,'[13]Convergence programme'!$D$51:$AR$51)/100</f>
        <v>0.22546088234835121</v>
      </c>
      <c r="P185" s="174">
        <f>$D185*LOOKUP($M$111:$R$111,'[13]Convergence programme'!$D$40:$AR$40,'[13]Convergence programme'!$D$51:$AR$51)/100</f>
        <v>0.22147862242664054</v>
      </c>
      <c r="Q185" s="174">
        <f>$D185*LOOKUP($M$111:$R$111,'[13]Convergence programme'!$D$40:$AR$40,'[13]Convergence programme'!$D$51:$AR$51)/100</f>
        <v>0.21166922392301102</v>
      </c>
      <c r="R185" s="174">
        <f>$D185*LOOKUP($M$111:$R$111,'[13]Convergence programme'!$D$40:$AR$40,'[13]Convergence programme'!$D$51:$AR$51)/100</f>
        <v>0.19704173189740626</v>
      </c>
      <c r="S185" s="174"/>
      <c r="T185" s="167"/>
      <c r="U185" s="173">
        <f t="shared" si="15"/>
        <v>0</v>
      </c>
      <c r="V185" s="173">
        <f t="shared" si="16"/>
        <v>7.3663599423717532</v>
      </c>
      <c r="W185" s="173">
        <f t="shared" si="17"/>
        <v>15.602768642475729</v>
      </c>
      <c r="X185" s="173">
        <f t="shared" si="18"/>
        <v>24.595887387925785</v>
      </c>
      <c r="Y185" s="173">
        <f t="shared" si="19"/>
        <v>41.407658851175199</v>
      </c>
      <c r="Z185" s="173">
        <f t="shared" si="20"/>
        <v>59.01734599914532</v>
      </c>
      <c r="AA185" s="167"/>
      <c r="AB185" s="167"/>
      <c r="AG185" s="167"/>
    </row>
    <row r="186" spans="2:33" x14ac:dyDescent="0.3">
      <c r="B186" s="167"/>
      <c r="C186" s="176" t="s">
        <v>249</v>
      </c>
      <c r="D186" s="175">
        <f t="shared" si="14"/>
        <v>0.79573630554572894</v>
      </c>
      <c r="E186" s="174">
        <f>$D186*LOOKUP($E$111:$J$111,'[13]Convergence programme'!$D$24:$AR$24,'[13]Convergence programme'!$D$35:$AR$35)/100</f>
        <v>0.79343081930071047</v>
      </c>
      <c r="F186" s="174">
        <f>$D186*LOOKUP($E$111:$J$111,'[13]Convergence programme'!$D$24:$AR$24,'[13]Convergence programme'!$D$35:$AR$35)/100</f>
        <v>0.80497941389512073</v>
      </c>
      <c r="G186" s="174">
        <f>$D186*LOOKUP($E$111:$J$111,'[13]Convergence programme'!$D$24:$AR$24,'[13]Convergence programme'!$D$35:$AR$35)/100</f>
        <v>0.82245218097202499</v>
      </c>
      <c r="H186" s="174">
        <f>$D186*LOOKUP($E$111:$J$111,'[13]Convergence programme'!$D$24:$AR$24,'[13]Convergence programme'!$D$35:$AR$35)/100</f>
        <v>0.83954804652947557</v>
      </c>
      <c r="I186" s="174">
        <f>$D186*LOOKUP($E$111:$J$111,'[13]Convergence programme'!$D$24:$AR$24,'[13]Convergence programme'!$D$35:$AR$35)/100</f>
        <v>0.86343848745222618</v>
      </c>
      <c r="J186" s="174">
        <f>$D186*LOOKUP($E$111:$J$111,'[13]Convergence programme'!$D$24:$AR$24,'[13]Convergence programme'!$D$35:$AR$35)/100</f>
        <v>0.87361303211042041</v>
      </c>
      <c r="K186" s="167"/>
      <c r="L186" s="167"/>
      <c r="M186" s="174">
        <f>$D186*LOOKUP($M$111:$R$111,'[13]Convergence programme'!$D$40:$AR$40,'[13]Convergence programme'!$D$51:$AR$51)/100</f>
        <v>0.79343081930071047</v>
      </c>
      <c r="N186" s="174">
        <f>$D186*LOOKUP($M$111:$R$111,'[13]Convergence programme'!$D$40:$AR$40,'[13]Convergence programme'!$D$51:$AR$51)/100</f>
        <v>0.77984713544697282</v>
      </c>
      <c r="O186" s="174">
        <f>$D186*LOOKUP($M$111:$R$111,'[13]Convergence programme'!$D$40:$AR$40,'[13]Convergence programme'!$D$51:$AR$51)/100</f>
        <v>0.76921922342549554</v>
      </c>
      <c r="P186" s="174">
        <f>$D186*LOOKUP($M$111:$R$111,'[13]Convergence programme'!$D$40:$AR$40,'[13]Convergence programme'!$D$51:$AR$51)/100</f>
        <v>0.75563269412360146</v>
      </c>
      <c r="Q186" s="174">
        <f>$D186*LOOKUP($M$111:$R$111,'[13]Convergence programme'!$D$40:$AR$40,'[13]Convergence programme'!$D$51:$AR$51)/100</f>
        <v>0.72216534572755153</v>
      </c>
      <c r="R186" s="174">
        <f>$D186*LOOKUP($M$111:$R$111,'[13]Convergence programme'!$D$40:$AR$40,'[13]Convergence programme'!$D$51:$AR$51)/100</f>
        <v>0.67225980140694663</v>
      </c>
      <c r="S186" s="174"/>
      <c r="T186" s="167"/>
      <c r="U186" s="173">
        <f t="shared" si="15"/>
        <v>0</v>
      </c>
      <c r="V186" s="173">
        <f t="shared" si="16"/>
        <v>25.132278448147915</v>
      </c>
      <c r="W186" s="173">
        <f t="shared" si="17"/>
        <v>53.232957546529455</v>
      </c>
      <c r="X186" s="173">
        <f t="shared" si="18"/>
        <v>83.915352405874117</v>
      </c>
      <c r="Y186" s="173">
        <f t="shared" si="19"/>
        <v>141.27314172467464</v>
      </c>
      <c r="Z186" s="173">
        <f t="shared" si="20"/>
        <v>201.35323070347377</v>
      </c>
      <c r="AA186" s="167"/>
      <c r="AB186" s="167"/>
      <c r="AG186" s="167"/>
    </row>
    <row r="187" spans="2:33" x14ac:dyDescent="0.3">
      <c r="B187" s="167"/>
      <c r="C187" s="176" t="s">
        <v>248</v>
      </c>
      <c r="D187" s="175">
        <f t="shared" si="14"/>
        <v>0</v>
      </c>
      <c r="E187" s="174">
        <f>$D187*LOOKUP($E$111:$J$111,'[13]Convergence programme'!$D$24:$AR$24,'[13]Convergence programme'!$D$35:$AR$35)/100</f>
        <v>0</v>
      </c>
      <c r="F187" s="174">
        <f>$D187*LOOKUP($E$111:$J$111,'[13]Convergence programme'!$D$24:$AR$24,'[13]Convergence programme'!$D$35:$AR$35)/100</f>
        <v>0</v>
      </c>
      <c r="G187" s="174">
        <f>$D187*LOOKUP($E$111:$J$111,'[13]Convergence programme'!$D$24:$AR$24,'[13]Convergence programme'!$D$35:$AR$35)/100</f>
        <v>0</v>
      </c>
      <c r="H187" s="174">
        <f>$D187*LOOKUP($E$111:$J$111,'[13]Convergence programme'!$D$24:$AR$24,'[13]Convergence programme'!$D$35:$AR$35)/100</f>
        <v>0</v>
      </c>
      <c r="I187" s="174">
        <f>$D187*LOOKUP($E$111:$J$111,'[13]Convergence programme'!$D$24:$AR$24,'[13]Convergence programme'!$D$35:$AR$35)/100</f>
        <v>0</v>
      </c>
      <c r="J187" s="174">
        <f>$D187*LOOKUP($E$111:$J$111,'[13]Convergence programme'!$D$24:$AR$24,'[13]Convergence programme'!$D$35:$AR$35)/100</f>
        <v>0</v>
      </c>
      <c r="K187" s="167"/>
      <c r="L187" s="167"/>
      <c r="M187" s="174">
        <f>$D187*LOOKUP($M$111:$R$111,'[13]Convergence programme'!$D$40:$AR$40,'[13]Convergence programme'!$D$51:$AR$51)/100</f>
        <v>0</v>
      </c>
      <c r="N187" s="174">
        <f>$D187*LOOKUP($M$111:$R$111,'[13]Convergence programme'!$D$40:$AR$40,'[13]Convergence programme'!$D$51:$AR$51)/100</f>
        <v>0</v>
      </c>
      <c r="O187" s="174">
        <f>$D187*LOOKUP($M$111:$R$111,'[13]Convergence programme'!$D$40:$AR$40,'[13]Convergence programme'!$D$51:$AR$51)/100</f>
        <v>0</v>
      </c>
      <c r="P187" s="174">
        <f>$D187*LOOKUP($M$111:$R$111,'[13]Convergence programme'!$D$40:$AR$40,'[13]Convergence programme'!$D$51:$AR$51)/100</f>
        <v>0</v>
      </c>
      <c r="Q187" s="174">
        <f>$D187*LOOKUP($M$111:$R$111,'[13]Convergence programme'!$D$40:$AR$40,'[13]Convergence programme'!$D$51:$AR$51)/100</f>
        <v>0</v>
      </c>
      <c r="R187" s="174">
        <f>$D187*LOOKUP($M$111:$R$111,'[13]Convergence programme'!$D$40:$AR$40,'[13]Convergence programme'!$D$51:$AR$51)/100</f>
        <v>0</v>
      </c>
      <c r="S187" s="174"/>
      <c r="T187" s="167"/>
      <c r="U187" s="173">
        <f t="shared" si="15"/>
        <v>0</v>
      </c>
      <c r="V187" s="173">
        <f t="shared" si="16"/>
        <v>0</v>
      </c>
      <c r="W187" s="173">
        <f t="shared" si="17"/>
        <v>0</v>
      </c>
      <c r="X187" s="173">
        <f t="shared" si="18"/>
        <v>0</v>
      </c>
      <c r="Y187" s="173">
        <f t="shared" si="19"/>
        <v>0</v>
      </c>
      <c r="Z187" s="173">
        <f t="shared" si="20"/>
        <v>0</v>
      </c>
      <c r="AA187" s="167"/>
      <c r="AB187" s="167"/>
      <c r="AG187" s="167"/>
    </row>
    <row r="188" spans="2:33" x14ac:dyDescent="0.3">
      <c r="B188" s="169"/>
      <c r="C188" s="172" t="s">
        <v>247</v>
      </c>
      <c r="D188" s="171">
        <f t="shared" si="14"/>
        <v>6.5824546698872808E-3</v>
      </c>
      <c r="E188" s="170">
        <f>$D188*LOOKUP($E$111:$J$111,'[13]Convergence programme'!$D$24:$AR$24,'[13]Convergence programme'!$D$35:$AR$35)/100</f>
        <v>6.5633833285470436E-3</v>
      </c>
      <c r="F188" s="170">
        <f>$D188*LOOKUP($E$111:$J$111,'[13]Convergence programme'!$D$24:$AR$24,'[13]Convergence programme'!$D$35:$AR$35)/100</f>
        <v>6.6589151019358127E-3</v>
      </c>
      <c r="G188" s="170">
        <f>$D188*LOOKUP($E$111:$J$111,'[13]Convergence programme'!$D$24:$AR$24,'[13]Convergence programme'!$D$35:$AR$35)/100</f>
        <v>6.803452552897462E-3</v>
      </c>
      <c r="H188" s="170">
        <f>$D188*LOOKUP($E$111:$J$111,'[13]Convergence programme'!$D$24:$AR$24,'[13]Convergence programme'!$D$35:$AR$35)/100</f>
        <v>6.9448722157809221E-3</v>
      </c>
      <c r="I188" s="170">
        <f>$D188*LOOKUP($E$111:$J$111,'[13]Convergence programme'!$D$24:$AR$24,'[13]Convergence programme'!$D$35:$AR$35)/100</f>
        <v>7.1424976644649243E-3</v>
      </c>
      <c r="J188" s="170">
        <f>$D188*LOOKUP($E$111:$J$111,'[13]Convergence programme'!$D$24:$AR$24,'[13]Convergence programme'!$D$35:$AR$35)/100</f>
        <v>7.2266630827480275E-3</v>
      </c>
      <c r="K188" s="169"/>
      <c r="L188" s="169"/>
      <c r="M188" s="170">
        <f>$D188*LOOKUP($M$111:$R$111,'[13]Convergence programme'!$D$40:$AR$40,'[13]Convergence programme'!$D$51:$AR$51)/100</f>
        <v>6.5633833285470436E-3</v>
      </c>
      <c r="N188" s="170">
        <f>$D188*LOOKUP($M$111:$R$111,'[13]Convergence programme'!$D$40:$AR$40,'[13]Convergence programme'!$D$51:$AR$51)/100</f>
        <v>6.4510169798029249E-3</v>
      </c>
      <c r="O188" s="170">
        <f>$D188*LOOKUP($M$111:$R$111,'[13]Convergence programme'!$D$40:$AR$40,'[13]Convergence programme'!$D$51:$AR$51)/100</f>
        <v>6.3631012360705255E-3</v>
      </c>
      <c r="P188" s="170">
        <f>$D188*LOOKUP($M$111:$R$111,'[13]Convergence programme'!$D$40:$AR$40,'[13]Convergence programme'!$D$51:$AR$51)/100</f>
        <v>6.2507113493360253E-3</v>
      </c>
      <c r="Q188" s="170">
        <f>$D188*LOOKUP($M$111:$R$111,'[13]Convergence programme'!$D$40:$AR$40,'[13]Convergence programme'!$D$51:$AR$51)/100</f>
        <v>5.9738642302552391E-3</v>
      </c>
      <c r="R188" s="170">
        <f>$D188*LOOKUP($M$111:$R$111,'[13]Convergence programme'!$D$40:$AR$40,'[13]Convergence programme'!$D$51:$AR$51)/100</f>
        <v>5.5610377939383226E-3</v>
      </c>
      <c r="S188" s="170"/>
      <c r="T188" s="169"/>
      <c r="U188" s="168">
        <f t="shared" si="15"/>
        <v>0</v>
      </c>
      <c r="V188" s="168">
        <f t="shared" si="16"/>
        <v>0.20789812213288777</v>
      </c>
      <c r="W188" s="168">
        <f t="shared" si="17"/>
        <v>0.44035131682693651</v>
      </c>
      <c r="X188" s="168">
        <f t="shared" si="18"/>
        <v>0.69416086644489683</v>
      </c>
      <c r="Y188" s="168">
        <f t="shared" si="19"/>
        <v>1.1686334342096851</v>
      </c>
      <c r="Z188" s="168">
        <f t="shared" si="20"/>
        <v>1.665625288809705</v>
      </c>
      <c r="AA188" s="167"/>
      <c r="AB188" s="167"/>
      <c r="AG188" s="167"/>
    </row>
    <row r="189" spans="2:33" x14ac:dyDescent="0.3">
      <c r="B189" s="178" t="s">
        <v>246</v>
      </c>
      <c r="C189" s="177" t="s">
        <v>245</v>
      </c>
      <c r="D189" s="175">
        <f t="shared" si="14"/>
        <v>9.2542546319287794E-2</v>
      </c>
      <c r="E189" s="174">
        <f>$D189*LOOKUP($E$111:$J$111,'[13]Convergence programme'!$D$24:$AR$24,'[13]Convergence programme'!$D$36:$AR$36)/100</f>
        <v>8.9645380211510695E-2</v>
      </c>
      <c r="F189" s="174">
        <f>$D189*LOOKUP($E$111:$J$111,'[13]Convergence programme'!$D$24:$AR$24,'[13]Convergence programme'!$D$36:$AR$36)/100</f>
        <v>0.10170662656642106</v>
      </c>
      <c r="G189" s="174">
        <f>$D189*LOOKUP($E$111:$J$111,'[13]Convergence programme'!$D$24:$AR$24,'[13]Convergence programme'!$D$36:$AR$36)/100</f>
        <v>0.10709150142234602</v>
      </c>
      <c r="H189" s="174">
        <f>$D189*LOOKUP($E$111:$J$111,'[13]Convergence programme'!$D$24:$AR$24,'[13]Convergence programme'!$D$36:$AR$36)/100</f>
        <v>0.11117767879068369</v>
      </c>
      <c r="I189" s="174">
        <f>$D189*LOOKUP($E$111:$J$111,'[13]Convergence programme'!$D$24:$AR$24,'[13]Convergence programme'!$D$36:$AR$36)/100</f>
        <v>0.11777971688348877</v>
      </c>
      <c r="J189" s="174">
        <f>$D189*LOOKUP($E$111:$J$111,'[13]Convergence programme'!$D$24:$AR$24,'[13]Convergence programme'!$D$36:$AR$36)/100</f>
        <v>0.12346952229202594</v>
      </c>
      <c r="K189" s="167"/>
      <c r="L189" s="167"/>
      <c r="M189" s="174">
        <f>$D189*LOOKUP($M$111:$R$111,'[13]Convergence programme'!$D$40:$AR$40,'[13]Convergence programme'!$D$52:$AR$52)/100</f>
        <v>8.9645380211510695E-2</v>
      </c>
      <c r="N189" s="174">
        <f>$D189*LOOKUP($M$111:$R$111,'[13]Convergence programme'!$D$40:$AR$40,'[13]Convergence programme'!$D$52:$AR$52)/100</f>
        <v>8.9445406573394809E-2</v>
      </c>
      <c r="O189" s="174">
        <f>$D189*LOOKUP($M$111:$R$111,'[13]Convergence programme'!$D$40:$AR$40,'[13]Convergence programme'!$D$52:$AR$52)/100</f>
        <v>8.5979089000940298E-2</v>
      </c>
      <c r="P189" s="174">
        <f>$D189*LOOKUP($M$111:$R$111,'[13]Convergence programme'!$D$40:$AR$40,'[13]Convergence programme'!$D$52:$AR$52)/100</f>
        <v>7.9508713290719207E-2</v>
      </c>
      <c r="Q189" s="174">
        <f>$D189*LOOKUP($M$111:$R$111,'[13]Convergence programme'!$D$40:$AR$40,'[13]Convergence programme'!$D$52:$AR$52)/100</f>
        <v>7.7165624443454484E-2</v>
      </c>
      <c r="R189" s="174">
        <f>$D189*LOOKUP($M$111:$R$111,'[13]Convergence programme'!$D$40:$AR$40,'[13]Convergence programme'!$D$52:$AR$52)/100</f>
        <v>7.7523689019992292E-2</v>
      </c>
      <c r="S189" s="174"/>
      <c r="T189" s="167"/>
      <c r="U189" s="173">
        <f t="shared" si="15"/>
        <v>0</v>
      </c>
      <c r="V189" s="173">
        <f t="shared" si="16"/>
        <v>12.261219993026248</v>
      </c>
      <c r="W189" s="173">
        <f t="shared" si="17"/>
        <v>21.112412421405725</v>
      </c>
      <c r="X189" s="173">
        <f t="shared" si="18"/>
        <v>31.668965499964479</v>
      </c>
      <c r="Y189" s="173">
        <f t="shared" si="19"/>
        <v>40.614092440034291</v>
      </c>
      <c r="Z189" s="173">
        <f t="shared" si="20"/>
        <v>45.945833272033653</v>
      </c>
      <c r="AA189" s="167"/>
      <c r="AB189" s="167"/>
      <c r="AG189" s="167"/>
    </row>
    <row r="190" spans="2:33" x14ac:dyDescent="0.3">
      <c r="B190" s="167"/>
      <c r="C190" s="176" t="s">
        <v>244</v>
      </c>
      <c r="D190" s="175">
        <f t="shared" si="14"/>
        <v>0</v>
      </c>
      <c r="E190" s="174">
        <f>$D190*LOOKUP($E$111:$J$111,'[13]Convergence programme'!$D$24:$AR$24,'[13]Convergence programme'!$D$36:$AR$36)/100</f>
        <v>0</v>
      </c>
      <c r="F190" s="174">
        <f>$D190*LOOKUP($E$111:$J$111,'[13]Convergence programme'!$D$24:$AR$24,'[13]Convergence programme'!$D$36:$AR$36)/100</f>
        <v>0</v>
      </c>
      <c r="G190" s="174">
        <f>$D190*LOOKUP($E$111:$J$111,'[13]Convergence programme'!$D$24:$AR$24,'[13]Convergence programme'!$D$36:$AR$36)/100</f>
        <v>0</v>
      </c>
      <c r="H190" s="174">
        <f>$D190*LOOKUP($E$111:$J$111,'[13]Convergence programme'!$D$24:$AR$24,'[13]Convergence programme'!$D$36:$AR$36)/100</f>
        <v>0</v>
      </c>
      <c r="I190" s="174">
        <f>$D190*LOOKUP($E$111:$J$111,'[13]Convergence programme'!$D$24:$AR$24,'[13]Convergence programme'!$D$36:$AR$36)/100</f>
        <v>0</v>
      </c>
      <c r="J190" s="174">
        <f>$D190*LOOKUP($E$111:$J$111,'[13]Convergence programme'!$D$24:$AR$24,'[13]Convergence programme'!$D$36:$AR$36)/100</f>
        <v>0</v>
      </c>
      <c r="K190" s="167"/>
      <c r="L190" s="167"/>
      <c r="M190" s="174">
        <f>$D190*LOOKUP($M$111:$R$111,'[13]Convergence programme'!$D$40:$AR$40,'[13]Convergence programme'!$D$52:$AR$52)/100</f>
        <v>0</v>
      </c>
      <c r="N190" s="174">
        <f>$D190*LOOKUP($M$111:$R$111,'[13]Convergence programme'!$D$40:$AR$40,'[13]Convergence programme'!$D$52:$AR$52)/100</f>
        <v>0</v>
      </c>
      <c r="O190" s="174">
        <f>$D190*LOOKUP($M$111:$R$111,'[13]Convergence programme'!$D$40:$AR$40,'[13]Convergence programme'!$D$52:$AR$52)/100</f>
        <v>0</v>
      </c>
      <c r="P190" s="174">
        <f>$D190*LOOKUP($M$111:$R$111,'[13]Convergence programme'!$D$40:$AR$40,'[13]Convergence programme'!$D$52:$AR$52)/100</f>
        <v>0</v>
      </c>
      <c r="Q190" s="174">
        <f>$D190*LOOKUP($M$111:$R$111,'[13]Convergence programme'!$D$40:$AR$40,'[13]Convergence programme'!$D$52:$AR$52)/100</f>
        <v>0</v>
      </c>
      <c r="R190" s="174">
        <f>$D190*LOOKUP($M$111:$R$111,'[13]Convergence programme'!$D$40:$AR$40,'[13]Convergence programme'!$D$52:$AR$52)/100</f>
        <v>0</v>
      </c>
      <c r="S190" s="174"/>
      <c r="T190" s="167"/>
      <c r="U190" s="173">
        <f t="shared" si="15"/>
        <v>0</v>
      </c>
      <c r="V190" s="173">
        <f t="shared" si="16"/>
        <v>0</v>
      </c>
      <c r="W190" s="173">
        <f t="shared" si="17"/>
        <v>0</v>
      </c>
      <c r="X190" s="173">
        <f t="shared" si="18"/>
        <v>0</v>
      </c>
      <c r="Y190" s="173">
        <f t="shared" si="19"/>
        <v>0</v>
      </c>
      <c r="Z190" s="173">
        <f t="shared" si="20"/>
        <v>0</v>
      </c>
      <c r="AA190" s="167"/>
      <c r="AB190" s="167"/>
      <c r="AG190" s="167"/>
    </row>
    <row r="191" spans="2:33" x14ac:dyDescent="0.3">
      <c r="B191" s="167"/>
      <c r="C191" s="176" t="s">
        <v>243</v>
      </c>
      <c r="D191" s="175">
        <f t="shared" si="14"/>
        <v>2.2943353248216338</v>
      </c>
      <c r="E191" s="174">
        <f>$D191*LOOKUP($E$111:$J$111,'[13]Convergence programme'!$D$24:$AR$24,'[13]Convergence programme'!$D$36:$AR$36)/100</f>
        <v>2.2225081403824305</v>
      </c>
      <c r="F191" s="174">
        <f>$D191*LOOKUP($E$111:$J$111,'[13]Convergence programme'!$D$24:$AR$24,'[13]Convergence programme'!$D$36:$AR$36)/100</f>
        <v>2.5215332339644889</v>
      </c>
      <c r="G191" s="174">
        <f>$D191*LOOKUP($E$111:$J$111,'[13]Convergence programme'!$D$24:$AR$24,'[13]Convergence programme'!$D$36:$AR$36)/100</f>
        <v>2.6550362452071941</v>
      </c>
      <c r="H191" s="174">
        <f>$D191*LOOKUP($E$111:$J$111,'[13]Convergence programme'!$D$24:$AR$24,'[13]Convergence programme'!$D$36:$AR$36)/100</f>
        <v>2.7563416604193303</v>
      </c>
      <c r="I191" s="174">
        <f>$D191*LOOKUP($E$111:$J$111,'[13]Convergence programme'!$D$24:$AR$24,'[13]Convergence programme'!$D$36:$AR$36)/100</f>
        <v>2.920020852473113</v>
      </c>
      <c r="J191" s="174">
        <f>$D191*LOOKUP($E$111:$J$111,'[13]Convergence programme'!$D$24:$AR$24,'[13]Convergence programme'!$D$36:$AR$36)/100</f>
        <v>3.061083769578596</v>
      </c>
      <c r="K191" s="167"/>
      <c r="L191" s="167"/>
      <c r="M191" s="174">
        <f>$D191*LOOKUP($M$111:$R$111,'[13]Convergence programme'!$D$40:$AR$40,'[13]Convergence programme'!$D$52:$AR$52)/100</f>
        <v>2.2225081403824305</v>
      </c>
      <c r="N191" s="174">
        <f>$D191*LOOKUP($M$111:$R$111,'[13]Convergence programme'!$D$40:$AR$40,'[13]Convergence programme'!$D$52:$AR$52)/100</f>
        <v>2.2175503496125568</v>
      </c>
      <c r="O191" s="174">
        <f>$D191*LOOKUP($M$111:$R$111,'[13]Convergence programme'!$D$40:$AR$40,'[13]Convergence programme'!$D$52:$AR$52)/100</f>
        <v>2.1316126358814746</v>
      </c>
      <c r="P191" s="174">
        <f>$D191*LOOKUP($M$111:$R$111,'[13]Convergence programme'!$D$40:$AR$40,'[13]Convergence programme'!$D$52:$AR$52)/100</f>
        <v>1.971197646805968</v>
      </c>
      <c r="Q191" s="174">
        <f>$D191*LOOKUP($M$111:$R$111,'[13]Convergence programme'!$D$40:$AR$40,'[13]Convergence programme'!$D$52:$AR$52)/100</f>
        <v>1.9131072686470671</v>
      </c>
      <c r="R191" s="174">
        <f>$D191*LOOKUP($M$111:$R$111,'[13]Convergence programme'!$D$40:$AR$40,'[13]Convergence programme'!$D$52:$AR$52)/100</f>
        <v>1.9219844850107017</v>
      </c>
      <c r="S191" s="174"/>
      <c r="T191" s="167"/>
      <c r="U191" s="173">
        <f t="shared" si="15"/>
        <v>0</v>
      </c>
      <c r="V191" s="173">
        <f t="shared" si="16"/>
        <v>303.98288435193211</v>
      </c>
      <c r="W191" s="173">
        <f t="shared" si="17"/>
        <v>523.42360932571944</v>
      </c>
      <c r="X191" s="173">
        <f t="shared" si="18"/>
        <v>785.14401361336229</v>
      </c>
      <c r="Y191" s="173">
        <f t="shared" si="19"/>
        <v>1006.9135838260459</v>
      </c>
      <c r="Z191" s="173">
        <f t="shared" si="20"/>
        <v>1139.0992845678943</v>
      </c>
      <c r="AA191" s="167"/>
      <c r="AB191" s="167"/>
      <c r="AG191" s="167"/>
    </row>
    <row r="192" spans="2:33" x14ac:dyDescent="0.3">
      <c r="B192" s="167"/>
      <c r="C192" s="176" t="s">
        <v>242</v>
      </c>
      <c r="D192" s="175">
        <f t="shared" si="14"/>
        <v>0.78196311799103002</v>
      </c>
      <c r="E192" s="174">
        <f>$D192*LOOKUP($E$111:$J$111,'[13]Convergence programme'!$D$24:$AR$24,'[13]Convergence programme'!$D$36:$AR$36)/100</f>
        <v>0.75748273428558255</v>
      </c>
      <c r="F192" s="174">
        <f>$D192*LOOKUP($E$111:$J$111,'[13]Convergence programme'!$D$24:$AR$24,'[13]Convergence programme'!$D$36:$AR$36)/100</f>
        <v>0.85939747708943315</v>
      </c>
      <c r="G192" s="174">
        <f>$D192*LOOKUP($E$111:$J$111,'[13]Convergence programme'!$D$24:$AR$24,'[13]Convergence programme'!$D$36:$AR$36)/100</f>
        <v>0.90489842448937485</v>
      </c>
      <c r="H192" s="174">
        <f>$D192*LOOKUP($E$111:$J$111,'[13]Convergence programme'!$D$24:$AR$24,'[13]Convergence programme'!$D$36:$AR$36)/100</f>
        <v>0.93942567841413249</v>
      </c>
      <c r="I192" s="174">
        <f>$D192*LOOKUP($E$111:$J$111,'[13]Convergence programme'!$D$24:$AR$24,'[13]Convergence programme'!$D$36:$AR$36)/100</f>
        <v>0.99521137372376589</v>
      </c>
      <c r="J192" s="174">
        <f>$D192*LOOKUP($E$111:$J$111,'[13]Convergence programme'!$D$24:$AR$24,'[13]Convergence programme'!$D$36:$AR$36)/100</f>
        <v>1.043288913784868</v>
      </c>
      <c r="K192" s="167"/>
      <c r="L192" s="167"/>
      <c r="M192" s="174">
        <f>$D192*LOOKUP($M$111:$R$111,'[13]Convergence programme'!$D$40:$AR$40,'[13]Convergence programme'!$D$52:$AR$52)/100</f>
        <v>0.75748273428558255</v>
      </c>
      <c r="N192" s="174">
        <f>$D192*LOOKUP($M$111:$R$111,'[13]Convergence programme'!$D$40:$AR$40,'[13]Convergence programme'!$D$52:$AR$52)/100</f>
        <v>0.75579300328296228</v>
      </c>
      <c r="O192" s="174">
        <f>$D192*LOOKUP($M$111:$R$111,'[13]Convergence programme'!$D$40:$AR$40,'[13]Convergence programme'!$D$52:$AR$52)/100</f>
        <v>0.72650342130461665</v>
      </c>
      <c r="P192" s="174">
        <f>$D192*LOOKUP($M$111:$R$111,'[13]Convergence programme'!$D$40:$AR$40,'[13]Convergence programme'!$D$52:$AR$52)/100</f>
        <v>0.67183024268381852</v>
      </c>
      <c r="Q192" s="174">
        <f>$D192*LOOKUP($M$111:$R$111,'[13]Convergence programme'!$D$40:$AR$40,'[13]Convergence programme'!$D$52:$AR$52)/100</f>
        <v>0.65203168371164932</v>
      </c>
      <c r="R192" s="174">
        <f>$D192*LOOKUP($M$111:$R$111,'[13]Convergence programme'!$D$40:$AR$40,'[13]Convergence programme'!$D$52:$AR$52)/100</f>
        <v>0.65505724658891895</v>
      </c>
      <c r="S192" s="174"/>
      <c r="T192" s="167"/>
      <c r="U192" s="173">
        <f t="shared" si="15"/>
        <v>0</v>
      </c>
      <c r="V192" s="173">
        <f t="shared" si="16"/>
        <v>103.60447380647086</v>
      </c>
      <c r="W192" s="173">
        <f t="shared" si="17"/>
        <v>178.3950031847582</v>
      </c>
      <c r="X192" s="173">
        <f t="shared" si="18"/>
        <v>267.59543573031397</v>
      </c>
      <c r="Y192" s="173">
        <f t="shared" si="19"/>
        <v>343.17969001211657</v>
      </c>
      <c r="Z192" s="173">
        <f t="shared" si="20"/>
        <v>388.23166719594906</v>
      </c>
      <c r="AA192" s="167"/>
      <c r="AB192" s="167"/>
      <c r="AG192" s="167"/>
    </row>
    <row r="193" spans="2:39" x14ac:dyDescent="0.3">
      <c r="B193" s="167"/>
      <c r="C193" s="176" t="s">
        <v>241</v>
      </c>
      <c r="D193" s="175">
        <f t="shared" si="14"/>
        <v>0.63442280200896994</v>
      </c>
      <c r="E193" s="174">
        <f>$D193*LOOKUP($E$111:$J$111,'[13]Convergence programme'!$D$24:$AR$24,'[13]Convergence programme'!$D$36:$AR$36)/100</f>
        <v>0.61456136191373145</v>
      </c>
      <c r="F193" s="174">
        <f>$D193*LOOKUP($E$111:$J$111,'[13]Convergence programme'!$D$24:$AR$24,'[13]Convergence programme'!$D$36:$AR$36)/100</f>
        <v>0.69724689427202879</v>
      </c>
      <c r="G193" s="174">
        <f>$D193*LOOKUP($E$111:$J$111,'[13]Convergence programme'!$D$24:$AR$24,'[13]Convergence programme'!$D$36:$AR$36)/100</f>
        <v>0.73416275114478846</v>
      </c>
      <c r="H193" s="174">
        <f>$D193*LOOKUP($E$111:$J$111,'[13]Convergence programme'!$D$24:$AR$24,'[13]Convergence programme'!$D$36:$AR$36)/100</f>
        <v>0.76217542421931483</v>
      </c>
      <c r="I193" s="174">
        <f>$D193*LOOKUP($E$111:$J$111,'[13]Convergence programme'!$D$24:$AR$24,'[13]Convergence programme'!$D$36:$AR$36)/100</f>
        <v>0.80743550914669926</v>
      </c>
      <c r="J193" s="174">
        <f>$D193*LOOKUP($E$111:$J$111,'[13]Convergence programme'!$D$24:$AR$24,'[13]Convergence programme'!$D$36:$AR$36)/100</f>
        <v>0.84644180877579855</v>
      </c>
      <c r="K193" s="167"/>
      <c r="L193" s="167"/>
      <c r="M193" s="174">
        <f>$D193*LOOKUP($M$111:$R$111,'[13]Convergence programme'!$D$40:$AR$40,'[13]Convergence programme'!$D$52:$AR$52)/100</f>
        <v>0.61456136191373145</v>
      </c>
      <c r="N193" s="174">
        <f>$D193*LOOKUP($M$111:$R$111,'[13]Convergence programme'!$D$40:$AR$40,'[13]Convergence programme'!$D$52:$AR$52)/100</f>
        <v>0.61319044830839697</v>
      </c>
      <c r="O193" s="174">
        <f>$D193*LOOKUP($M$111:$R$111,'[13]Convergence programme'!$D$40:$AR$40,'[13]Convergence programme'!$D$52:$AR$52)/100</f>
        <v>0.58942720648682223</v>
      </c>
      <c r="P193" s="174">
        <f>$D193*LOOKUP($M$111:$R$111,'[13]Convergence programme'!$D$40:$AR$40,'[13]Convergence programme'!$D$52:$AR$52)/100</f>
        <v>0.5450697292896155</v>
      </c>
      <c r="Q193" s="174">
        <f>$D193*LOOKUP($M$111:$R$111,'[13]Convergence programme'!$D$40:$AR$40,'[13]Convergence programme'!$D$52:$AR$52)/100</f>
        <v>0.52900675014152798</v>
      </c>
      <c r="R193" s="174">
        <f>$D193*LOOKUP($M$111:$R$111,'[13]Convergence programme'!$D$40:$AR$40,'[13]Convergence programme'!$D$52:$AR$52)/100</f>
        <v>0.5314614516921371</v>
      </c>
      <c r="S193" s="174"/>
      <c r="T193" s="167"/>
      <c r="U193" s="173">
        <f t="shared" si="15"/>
        <v>0</v>
      </c>
      <c r="V193" s="173">
        <f t="shared" si="16"/>
        <v>84.056445963631816</v>
      </c>
      <c r="W193" s="173">
        <f t="shared" si="17"/>
        <v>144.73554465796624</v>
      </c>
      <c r="X193" s="173">
        <f t="shared" si="18"/>
        <v>217.10569492969933</v>
      </c>
      <c r="Y193" s="173">
        <f t="shared" si="19"/>
        <v>278.42875900517129</v>
      </c>
      <c r="Z193" s="173">
        <f t="shared" si="20"/>
        <v>314.98035708366143</v>
      </c>
      <c r="AA193" s="167"/>
      <c r="AB193" s="167"/>
      <c r="AG193" s="167"/>
    </row>
    <row r="194" spans="2:39" x14ac:dyDescent="0.3">
      <c r="B194" s="167"/>
      <c r="C194" s="176" t="s">
        <v>240</v>
      </c>
      <c r="D194" s="175">
        <f t="shared" si="14"/>
        <v>0</v>
      </c>
      <c r="E194" s="174">
        <f>$D194*LOOKUP($E$111:$J$111,'[13]Convergence programme'!$D$24:$AR$24,'[13]Convergence programme'!$D$36:$AR$36)/100</f>
        <v>0</v>
      </c>
      <c r="F194" s="174">
        <f>$D194*LOOKUP($E$111:$J$111,'[13]Convergence programme'!$D$24:$AR$24,'[13]Convergence programme'!$D$36:$AR$36)/100</f>
        <v>0</v>
      </c>
      <c r="G194" s="174">
        <f>$D194*LOOKUP($E$111:$J$111,'[13]Convergence programme'!$D$24:$AR$24,'[13]Convergence programme'!$D$36:$AR$36)/100</f>
        <v>0</v>
      </c>
      <c r="H194" s="174">
        <f>$D194*LOOKUP($E$111:$J$111,'[13]Convergence programme'!$D$24:$AR$24,'[13]Convergence programme'!$D$36:$AR$36)/100</f>
        <v>0</v>
      </c>
      <c r="I194" s="174">
        <f>$D194*LOOKUP($E$111:$J$111,'[13]Convergence programme'!$D$24:$AR$24,'[13]Convergence programme'!$D$36:$AR$36)/100</f>
        <v>0</v>
      </c>
      <c r="J194" s="174">
        <f>$D194*LOOKUP($E$111:$J$111,'[13]Convergence programme'!$D$24:$AR$24,'[13]Convergence programme'!$D$36:$AR$36)/100</f>
        <v>0</v>
      </c>
      <c r="K194" s="167"/>
      <c r="L194" s="167"/>
      <c r="M194" s="174">
        <f>$D194*LOOKUP($M$111:$R$111,'[13]Convergence programme'!$D$40:$AR$40,'[13]Convergence programme'!$D$52:$AR$52)/100</f>
        <v>0</v>
      </c>
      <c r="N194" s="174">
        <f>$D194*LOOKUP($M$111:$R$111,'[13]Convergence programme'!$D$40:$AR$40,'[13]Convergence programme'!$D$52:$AR$52)/100</f>
        <v>0</v>
      </c>
      <c r="O194" s="174">
        <f>$D194*LOOKUP($M$111:$R$111,'[13]Convergence programme'!$D$40:$AR$40,'[13]Convergence programme'!$D$52:$AR$52)/100</f>
        <v>0</v>
      </c>
      <c r="P194" s="174">
        <f>$D194*LOOKUP($M$111:$R$111,'[13]Convergence programme'!$D$40:$AR$40,'[13]Convergence programme'!$D$52:$AR$52)/100</f>
        <v>0</v>
      </c>
      <c r="Q194" s="174">
        <f>$D194*LOOKUP($M$111:$R$111,'[13]Convergence programme'!$D$40:$AR$40,'[13]Convergence programme'!$D$52:$AR$52)/100</f>
        <v>0</v>
      </c>
      <c r="R194" s="174">
        <f>$D194*LOOKUP($M$111:$R$111,'[13]Convergence programme'!$D$40:$AR$40,'[13]Convergence programme'!$D$52:$AR$52)/100</f>
        <v>0</v>
      </c>
      <c r="S194" s="174"/>
      <c r="T194" s="167"/>
      <c r="U194" s="173">
        <f t="shared" si="15"/>
        <v>0</v>
      </c>
      <c r="V194" s="173">
        <f t="shared" si="16"/>
        <v>0</v>
      </c>
      <c r="W194" s="173">
        <f t="shared" si="17"/>
        <v>0</v>
      </c>
      <c r="X194" s="173">
        <f t="shared" si="18"/>
        <v>0</v>
      </c>
      <c r="Y194" s="173">
        <f t="shared" si="19"/>
        <v>0</v>
      </c>
      <c r="Z194" s="173">
        <f t="shared" si="20"/>
        <v>0</v>
      </c>
      <c r="AA194" s="167"/>
      <c r="AB194" s="167"/>
      <c r="AG194" s="167"/>
    </row>
    <row r="195" spans="2:39" x14ac:dyDescent="0.3">
      <c r="B195" s="169"/>
      <c r="C195" s="172" t="s">
        <v>239</v>
      </c>
      <c r="D195" s="171">
        <f t="shared" si="14"/>
        <v>3.7935E-3</v>
      </c>
      <c r="E195" s="170">
        <f>$D195*LOOKUP($E$111:$J$111,'[13]Convergence programme'!$D$24:$AR$24,'[13]Convergence programme'!$D$36:$AR$36)/100</f>
        <v>3.6747394939735754E-3</v>
      </c>
      <c r="F195" s="170">
        <f>$D195*LOOKUP($E$111:$J$111,'[13]Convergence programme'!$D$24:$AR$24,'[13]Convergence programme'!$D$36:$AR$36)/100</f>
        <v>4.16915357557332E-3</v>
      </c>
      <c r="G195" s="170">
        <f>$D195*LOOKUP($E$111:$J$111,'[13]Convergence programme'!$D$24:$AR$24,'[13]Convergence programme'!$D$36:$AR$36)/100</f>
        <v>4.38989012949818E-3</v>
      </c>
      <c r="H195" s="170">
        <f>$D195*LOOKUP($E$111:$J$111,'[13]Convergence programme'!$D$24:$AR$24,'[13]Convergence programme'!$D$36:$AR$36)/100</f>
        <v>4.5573905329699856E-3</v>
      </c>
      <c r="I195" s="170">
        <f>$D195*LOOKUP($E$111:$J$111,'[13]Convergence programme'!$D$24:$AR$24,'[13]Convergence programme'!$D$36:$AR$36)/100</f>
        <v>4.8280209889188319E-3</v>
      </c>
      <c r="J195" s="170">
        <f>$D195*LOOKUP($E$111:$J$111,'[13]Convergence programme'!$D$24:$AR$24,'[13]Convergence programme'!$D$36:$AR$36)/100</f>
        <v>5.0612572426827632E-3</v>
      </c>
      <c r="K195" s="169"/>
      <c r="L195" s="169"/>
      <c r="M195" s="170">
        <f>$D195*LOOKUP($M$111:$R$111,'[13]Convergence programme'!$D$40:$AR$40,'[13]Convergence programme'!$D$52:$AR$52)/100</f>
        <v>3.6747394939735754E-3</v>
      </c>
      <c r="N195" s="170">
        <f>$D195*LOOKUP($M$111:$R$111,'[13]Convergence programme'!$D$40:$AR$40,'[13]Convergence programme'!$D$52:$AR$52)/100</f>
        <v>3.6665421833703498E-3</v>
      </c>
      <c r="O195" s="170">
        <f>$D195*LOOKUP($M$111:$R$111,'[13]Convergence programme'!$D$40:$AR$40,'[13]Convergence programme'!$D$52:$AR$52)/100</f>
        <v>3.5244510454656482E-3</v>
      </c>
      <c r="P195" s="170">
        <f>$D195*LOOKUP($M$111:$R$111,'[13]Convergence programme'!$D$40:$AR$40,'[13]Convergence programme'!$D$52:$AR$52)/100</f>
        <v>3.2592176881292511E-3</v>
      </c>
      <c r="Q195" s="170">
        <f>$D195*LOOKUP($M$111:$R$111,'[13]Convergence programme'!$D$40:$AR$40,'[13]Convergence programme'!$D$52:$AR$52)/100</f>
        <v>3.1631698928650943E-3</v>
      </c>
      <c r="R195" s="170">
        <f>$D195*LOOKUP($M$111:$R$111,'[13]Convergence programme'!$D$40:$AR$40,'[13]Convergence programme'!$D$52:$AR$52)/100</f>
        <v>3.1778476602825779E-3</v>
      </c>
      <c r="S195" s="170"/>
      <c r="T195" s="169"/>
      <c r="U195" s="168">
        <f t="shared" si="15"/>
        <v>0</v>
      </c>
      <c r="V195" s="168">
        <f t="shared" si="16"/>
        <v>0.50261139220297024</v>
      </c>
      <c r="W195" s="168">
        <f t="shared" si="17"/>
        <v>0.86543908403253178</v>
      </c>
      <c r="X195" s="168">
        <f t="shared" si="18"/>
        <v>1.2981728448407346</v>
      </c>
      <c r="Y195" s="168">
        <f t="shared" si="19"/>
        <v>1.6648510960537377</v>
      </c>
      <c r="Z195" s="168">
        <f t="shared" si="20"/>
        <v>1.8834095824001853</v>
      </c>
      <c r="AA195" s="167"/>
      <c r="AB195" s="167"/>
      <c r="AG195" s="167"/>
    </row>
    <row r="196" spans="2:39" x14ac:dyDescent="0.3">
      <c r="AA196" s="167"/>
      <c r="AB196" s="167"/>
      <c r="AG196" s="167"/>
    </row>
    <row r="197" spans="2:39" x14ac:dyDescent="0.3">
      <c r="AA197" s="167"/>
      <c r="AB197" s="167"/>
      <c r="AG197" s="167"/>
      <c r="AM197" s="111"/>
    </row>
    <row r="198" spans="2:39" x14ac:dyDescent="0.3">
      <c r="AA198" s="167"/>
      <c r="AB198" s="167"/>
      <c r="AG198" s="167"/>
      <c r="AM198" s="111"/>
    </row>
    <row r="199" spans="2:39" x14ac:dyDescent="0.3">
      <c r="AA199" s="167"/>
      <c r="AB199" s="167"/>
      <c r="AG199" s="167"/>
      <c r="AM199" s="111"/>
    </row>
    <row r="200" spans="2:39" x14ac:dyDescent="0.3">
      <c r="AA200" s="167"/>
      <c r="AB200" s="167"/>
      <c r="AG200" s="167"/>
      <c r="AM200" s="111"/>
    </row>
    <row r="201" spans="2:39" x14ac:dyDescent="0.3">
      <c r="AA201" s="167"/>
      <c r="AB201" s="167"/>
      <c r="AG201" s="167"/>
      <c r="AM201" s="111"/>
    </row>
    <row r="202" spans="2:39" x14ac:dyDescent="0.3">
      <c r="AA202" s="167"/>
      <c r="AB202" s="167"/>
      <c r="AG202" s="167"/>
      <c r="AM202" s="111"/>
    </row>
    <row r="203" spans="2:39" x14ac:dyDescent="0.3">
      <c r="AA203" s="167"/>
      <c r="AB203" s="167"/>
      <c r="AG203" s="167"/>
      <c r="AM203" s="111"/>
    </row>
    <row r="204" spans="2:39" x14ac:dyDescent="0.3">
      <c r="AA204" s="167"/>
      <c r="AB204" s="167"/>
      <c r="AG204" s="167"/>
      <c r="AM204" s="111"/>
    </row>
    <row r="205" spans="2:39" x14ac:dyDescent="0.3">
      <c r="AA205" s="167"/>
      <c r="AB205" s="167"/>
      <c r="AG205" s="167"/>
      <c r="AM205" s="111"/>
    </row>
    <row r="206" spans="2:39" x14ac:dyDescent="0.3">
      <c r="AA206" s="167"/>
      <c r="AB206" s="167"/>
      <c r="AG206" s="167"/>
      <c r="AM206" s="111"/>
    </row>
    <row r="207" spans="2:39" x14ac:dyDescent="0.3">
      <c r="AA207" s="167"/>
      <c r="AB207" s="167"/>
      <c r="AG207" s="167"/>
      <c r="AM207" s="111"/>
    </row>
    <row r="208" spans="2:39" x14ac:dyDescent="0.3">
      <c r="AA208" s="167"/>
      <c r="AB208" s="167"/>
      <c r="AG208" s="167"/>
      <c r="AM208" s="111"/>
    </row>
    <row r="209" spans="2:39" x14ac:dyDescent="0.3">
      <c r="AA209" s="167"/>
      <c r="AB209" s="167"/>
      <c r="AG209" s="167"/>
      <c r="AM209" s="111"/>
    </row>
    <row r="210" spans="2:39" x14ac:dyDescent="0.3">
      <c r="AA210" s="167"/>
      <c r="AB210" s="167"/>
      <c r="AG210" s="167"/>
      <c r="AM210" s="111"/>
    </row>
    <row r="211" spans="2:39" x14ac:dyDescent="0.3">
      <c r="AA211" s="167"/>
      <c r="AB211" s="167"/>
      <c r="AG211" s="167"/>
      <c r="AM211" s="111"/>
    </row>
    <row r="212" spans="2:39" x14ac:dyDescent="0.3">
      <c r="AA212" s="167"/>
      <c r="AB212" s="167"/>
      <c r="AG212" s="167"/>
      <c r="AM212" s="111"/>
    </row>
    <row r="213" spans="2:39" x14ac:dyDescent="0.3">
      <c r="AA213" s="167"/>
      <c r="AB213" s="167"/>
      <c r="AG213" s="167"/>
      <c r="AM213" s="111"/>
    </row>
    <row r="214" spans="2:39" x14ac:dyDescent="0.3">
      <c r="AA214" s="167"/>
      <c r="AB214" s="167"/>
      <c r="AG214" s="167"/>
      <c r="AM214" s="111"/>
    </row>
    <row r="215" spans="2:39" x14ac:dyDescent="0.3">
      <c r="AA215" s="167"/>
      <c r="AB215" s="167"/>
      <c r="AG215" s="167"/>
      <c r="AM215" s="111"/>
    </row>
    <row r="216" spans="2:39" x14ac:dyDescent="0.3">
      <c r="B216" s="167"/>
      <c r="C216" s="115"/>
      <c r="D216" s="167"/>
      <c r="E216" s="167"/>
      <c r="F216" s="167"/>
      <c r="G216" s="167"/>
      <c r="H216" s="167"/>
      <c r="I216" s="167"/>
      <c r="J216" s="167"/>
      <c r="K216" s="167"/>
      <c r="L216" s="167"/>
      <c r="M216" s="167"/>
      <c r="N216" s="167"/>
      <c r="O216" s="167"/>
      <c r="P216" s="167"/>
      <c r="Q216" s="167"/>
      <c r="R216" s="167"/>
      <c r="S216" s="167"/>
      <c r="T216" s="167"/>
      <c r="U216" s="167"/>
      <c r="V216" s="167"/>
      <c r="W216" s="167"/>
      <c r="X216" s="167"/>
      <c r="Y216" s="167"/>
      <c r="Z216" s="167"/>
      <c r="AA216" s="167"/>
      <c r="AB216" s="167"/>
      <c r="AG216" s="167"/>
      <c r="AM216" s="111"/>
    </row>
    <row r="217" spans="2:39" x14ac:dyDescent="0.3">
      <c r="B217" s="167"/>
      <c r="C217" s="167"/>
      <c r="D217" s="167"/>
      <c r="E217" s="167"/>
      <c r="F217" s="167"/>
      <c r="G217" s="167"/>
      <c r="H217" s="167"/>
      <c r="I217" s="167"/>
      <c r="J217" s="167"/>
      <c r="K217" s="167"/>
      <c r="L217" s="167"/>
      <c r="M217" s="167"/>
      <c r="N217" s="167"/>
      <c r="O217" s="167"/>
      <c r="P217" s="167"/>
      <c r="Q217" s="167"/>
      <c r="R217" s="167"/>
      <c r="S217" s="167"/>
      <c r="T217" s="167"/>
      <c r="U217" s="167"/>
      <c r="V217" s="167"/>
      <c r="W217" s="167"/>
      <c r="X217" s="167"/>
      <c r="Y217" s="167"/>
      <c r="Z217" s="167"/>
      <c r="AA217" s="167"/>
      <c r="AB217" s="167"/>
      <c r="AG217" s="167"/>
      <c r="AM217" s="111"/>
    </row>
    <row r="218" spans="2:39" x14ac:dyDescent="0.3">
      <c r="B218" s="167"/>
      <c r="C218" s="167"/>
      <c r="D218" s="167"/>
      <c r="E218" s="167"/>
      <c r="F218" s="167"/>
      <c r="G218" s="167"/>
      <c r="H218" s="167"/>
      <c r="I218" s="167"/>
      <c r="J218" s="167"/>
      <c r="K218" s="167"/>
      <c r="L218" s="167"/>
      <c r="M218" s="167"/>
      <c r="N218" s="167"/>
      <c r="O218" s="167"/>
      <c r="P218" s="167"/>
      <c r="Q218" s="167"/>
      <c r="R218" s="167"/>
      <c r="S218" s="167"/>
      <c r="T218" s="167"/>
      <c r="U218" s="167"/>
      <c r="V218" s="167"/>
      <c r="W218" s="167"/>
      <c r="X218" s="167"/>
      <c r="Y218" s="167"/>
      <c r="Z218" s="167"/>
      <c r="AA218" s="167"/>
      <c r="AB218" s="167"/>
      <c r="AG218" s="167"/>
      <c r="AM218" s="111"/>
    </row>
    <row r="219" spans="2:39" x14ac:dyDescent="0.3">
      <c r="B219" s="167"/>
      <c r="C219" s="167"/>
      <c r="D219" s="167"/>
      <c r="E219" s="167"/>
      <c r="F219" s="167"/>
      <c r="G219" s="167"/>
      <c r="H219" s="167"/>
      <c r="I219" s="167"/>
      <c r="J219" s="167"/>
      <c r="K219" s="167"/>
      <c r="L219" s="167"/>
      <c r="M219" s="167"/>
      <c r="N219" s="167"/>
      <c r="O219" s="167"/>
      <c r="P219" s="167"/>
      <c r="Q219" s="167"/>
      <c r="R219" s="167"/>
      <c r="S219" s="167"/>
      <c r="T219" s="167"/>
      <c r="U219" s="167"/>
      <c r="V219" s="167"/>
      <c r="W219" s="167"/>
      <c r="X219" s="167"/>
      <c r="Y219" s="167"/>
      <c r="Z219" s="167"/>
      <c r="AA219" s="167"/>
      <c r="AB219" s="167"/>
      <c r="AG219" s="167"/>
      <c r="AM219" s="111"/>
    </row>
    <row r="220" spans="2:39" x14ac:dyDescent="0.3">
      <c r="B220" s="167"/>
      <c r="C220" s="167"/>
      <c r="D220" s="167"/>
      <c r="E220" s="167"/>
      <c r="F220" s="167"/>
      <c r="G220" s="167"/>
      <c r="H220" s="167"/>
      <c r="I220" s="167"/>
      <c r="J220" s="167"/>
      <c r="K220" s="167"/>
      <c r="L220" s="167"/>
      <c r="M220" s="167"/>
      <c r="N220" s="167"/>
      <c r="O220" s="167"/>
      <c r="P220" s="167"/>
      <c r="Q220" s="167"/>
      <c r="R220" s="167"/>
      <c r="S220" s="167"/>
      <c r="T220" s="167"/>
      <c r="U220" s="167"/>
      <c r="V220" s="167"/>
      <c r="W220" s="167"/>
      <c r="X220" s="167"/>
      <c r="Y220" s="167"/>
      <c r="Z220" s="167"/>
      <c r="AA220" s="167"/>
      <c r="AB220" s="167"/>
      <c r="AG220" s="167"/>
      <c r="AM220" s="111"/>
    </row>
    <row r="221" spans="2:39" x14ac:dyDescent="0.3">
      <c r="B221" s="167"/>
      <c r="C221" s="167"/>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c r="AB221" s="167"/>
      <c r="AG221" s="167"/>
      <c r="AM221" s="111"/>
    </row>
    <row r="222" spans="2:39" x14ac:dyDescent="0.3">
      <c r="B222" s="167"/>
      <c r="C222" s="167"/>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c r="AB222" s="167"/>
      <c r="AG222" s="167"/>
      <c r="AM222" s="111"/>
    </row>
    <row r="223" spans="2:39" x14ac:dyDescent="0.3">
      <c r="B223" s="167"/>
      <c r="C223" s="167"/>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c r="AB223" s="167"/>
      <c r="AG223" s="167"/>
      <c r="AM223" s="111"/>
    </row>
    <row r="224" spans="2:39" x14ac:dyDescent="0.3">
      <c r="B224" s="167"/>
      <c r="C224" s="167"/>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G224" s="167"/>
      <c r="AM224" s="111"/>
    </row>
    <row r="225" spans="2:39" x14ac:dyDescent="0.3">
      <c r="B225" s="167"/>
      <c r="C225" s="167"/>
      <c r="D225" s="167"/>
      <c r="E225" s="167"/>
      <c r="F225" s="167"/>
      <c r="G225" s="167"/>
      <c r="H225" s="167"/>
      <c r="I225" s="167"/>
      <c r="J225" s="167"/>
      <c r="K225" s="167"/>
      <c r="L225" s="167"/>
      <c r="M225" s="167"/>
      <c r="N225" s="167"/>
      <c r="O225" s="167"/>
      <c r="P225" s="167"/>
      <c r="Q225" s="167"/>
      <c r="R225" s="167"/>
      <c r="S225" s="167"/>
      <c r="T225" s="167"/>
      <c r="U225" s="167"/>
      <c r="V225" s="167"/>
      <c r="W225" s="167"/>
      <c r="X225" s="167"/>
      <c r="Y225" s="167"/>
      <c r="Z225" s="167"/>
      <c r="AA225" s="167"/>
      <c r="AB225" s="167"/>
      <c r="AG225" s="167"/>
      <c r="AM225" s="111"/>
    </row>
    <row r="226" spans="2:39" x14ac:dyDescent="0.3">
      <c r="B226" s="167"/>
      <c r="C226" s="167"/>
      <c r="D226" s="167"/>
      <c r="E226" s="167"/>
      <c r="F226" s="167"/>
      <c r="G226" s="167"/>
      <c r="H226" s="167"/>
      <c r="I226" s="167"/>
      <c r="J226" s="167"/>
      <c r="K226" s="167"/>
      <c r="L226" s="167"/>
      <c r="M226" s="167"/>
      <c r="N226" s="167"/>
      <c r="O226" s="167"/>
      <c r="P226" s="167"/>
      <c r="Q226" s="167"/>
      <c r="R226" s="167"/>
      <c r="S226" s="167"/>
      <c r="T226" s="167"/>
      <c r="U226" s="167"/>
      <c r="V226" s="167"/>
      <c r="W226" s="167"/>
      <c r="X226" s="167"/>
      <c r="Y226" s="167"/>
      <c r="Z226" s="167"/>
      <c r="AA226" s="167"/>
      <c r="AB226" s="167"/>
      <c r="AG226" s="167"/>
      <c r="AM226" s="111"/>
    </row>
    <row r="227" spans="2:39" x14ac:dyDescent="0.3">
      <c r="B227" s="167"/>
      <c r="C227" s="167"/>
      <c r="D227" s="167"/>
      <c r="E227" s="167"/>
      <c r="F227" s="167"/>
      <c r="G227" s="167"/>
      <c r="H227" s="167"/>
      <c r="I227" s="167"/>
      <c r="J227" s="167"/>
      <c r="K227" s="167"/>
      <c r="L227" s="167"/>
      <c r="M227" s="167"/>
      <c r="N227" s="167"/>
      <c r="O227" s="167"/>
      <c r="P227" s="167"/>
      <c r="Q227" s="167"/>
      <c r="R227" s="167"/>
      <c r="S227" s="167"/>
      <c r="T227" s="167"/>
      <c r="U227" s="167"/>
      <c r="V227" s="167"/>
      <c r="W227" s="167"/>
      <c r="X227" s="167"/>
      <c r="Y227" s="167"/>
      <c r="Z227" s="167"/>
      <c r="AA227" s="167"/>
      <c r="AB227" s="167"/>
      <c r="AG227" s="167"/>
      <c r="AM227" s="111"/>
    </row>
    <row r="228" spans="2:39" x14ac:dyDescent="0.3">
      <c r="B228" s="167"/>
      <c r="C228" s="167"/>
      <c r="D228" s="167"/>
      <c r="E228" s="167"/>
      <c r="F228" s="167"/>
      <c r="G228" s="167"/>
      <c r="H228" s="167"/>
      <c r="I228" s="167"/>
      <c r="J228" s="167"/>
      <c r="K228" s="167"/>
      <c r="L228" s="167"/>
      <c r="M228" s="167"/>
      <c r="N228" s="167"/>
      <c r="O228" s="167"/>
      <c r="P228" s="167"/>
      <c r="Q228" s="167"/>
      <c r="R228" s="167"/>
      <c r="S228" s="167"/>
      <c r="T228" s="167"/>
      <c r="U228" s="167"/>
      <c r="V228" s="167"/>
      <c r="W228" s="167"/>
      <c r="X228" s="167"/>
      <c r="Y228" s="167"/>
      <c r="Z228" s="167"/>
      <c r="AA228" s="167"/>
      <c r="AB228" s="167"/>
      <c r="AG228" s="167"/>
      <c r="AM228" s="111"/>
    </row>
    <row r="229" spans="2:39" x14ac:dyDescent="0.3">
      <c r="B229" s="167"/>
      <c r="C229" s="167"/>
      <c r="D229" s="167"/>
      <c r="E229" s="167"/>
      <c r="F229" s="167"/>
      <c r="G229" s="167"/>
      <c r="H229" s="167"/>
      <c r="I229" s="167"/>
      <c r="J229" s="167"/>
      <c r="K229" s="167"/>
      <c r="L229" s="167"/>
      <c r="M229" s="167"/>
      <c r="N229" s="167"/>
      <c r="O229" s="167"/>
      <c r="P229" s="167"/>
      <c r="Q229" s="167"/>
      <c r="R229" s="167"/>
      <c r="S229" s="167"/>
      <c r="T229" s="167"/>
      <c r="U229" s="167"/>
      <c r="V229" s="167"/>
      <c r="W229" s="167"/>
      <c r="X229" s="167"/>
      <c r="Y229" s="167"/>
      <c r="Z229" s="167"/>
      <c r="AA229" s="167"/>
      <c r="AB229" s="167"/>
      <c r="AG229" s="167"/>
      <c r="AM229" s="111"/>
    </row>
    <row r="230" spans="2:39" x14ac:dyDescent="0.3">
      <c r="B230" s="167"/>
      <c r="C230" s="167"/>
      <c r="D230" s="167"/>
      <c r="E230" s="167"/>
      <c r="F230" s="167"/>
      <c r="G230" s="167"/>
      <c r="H230" s="167"/>
      <c r="I230" s="167"/>
      <c r="J230" s="167"/>
      <c r="K230" s="167"/>
      <c r="L230" s="167"/>
      <c r="M230" s="167"/>
      <c r="N230" s="167"/>
      <c r="O230" s="167"/>
      <c r="P230" s="167"/>
      <c r="Q230" s="167"/>
      <c r="R230" s="167"/>
      <c r="S230" s="167"/>
      <c r="T230" s="167"/>
      <c r="U230" s="167"/>
      <c r="V230" s="167"/>
      <c r="W230" s="167"/>
      <c r="X230" s="167"/>
      <c r="Y230" s="167"/>
      <c r="Z230" s="167"/>
      <c r="AA230" s="167"/>
      <c r="AB230" s="167"/>
      <c r="AG230" s="167"/>
      <c r="AM230" s="111"/>
    </row>
    <row r="231" spans="2:39" x14ac:dyDescent="0.3">
      <c r="B231" s="167"/>
      <c r="C231" s="167"/>
      <c r="D231" s="167"/>
      <c r="E231" s="167"/>
      <c r="F231" s="167"/>
      <c r="G231" s="167"/>
      <c r="H231" s="167"/>
      <c r="I231" s="167"/>
      <c r="J231" s="167"/>
      <c r="K231" s="167"/>
      <c r="L231" s="167"/>
      <c r="M231" s="167"/>
      <c r="N231" s="167"/>
      <c r="O231" s="167"/>
      <c r="P231" s="167"/>
      <c r="Q231" s="167"/>
      <c r="R231" s="167"/>
      <c r="S231" s="167"/>
      <c r="T231" s="167"/>
      <c r="U231" s="167"/>
      <c r="V231" s="167"/>
      <c r="W231" s="167"/>
      <c r="X231" s="167"/>
      <c r="Y231" s="167"/>
      <c r="Z231" s="167"/>
      <c r="AA231" s="167"/>
      <c r="AB231" s="167"/>
      <c r="AG231" s="167"/>
      <c r="AM231" s="111"/>
    </row>
    <row r="232" spans="2:39" x14ac:dyDescent="0.3">
      <c r="B232" s="167"/>
      <c r="C232" s="167"/>
      <c r="D232" s="167"/>
      <c r="E232" s="167"/>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G232" s="167"/>
      <c r="AM232" s="111"/>
    </row>
    <row r="233" spans="2:39" x14ac:dyDescent="0.3">
      <c r="B233" s="167"/>
      <c r="C233" s="167"/>
      <c r="D233" s="167"/>
      <c r="E233" s="167"/>
      <c r="F233" s="167"/>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G233" s="167"/>
      <c r="AM233" s="111"/>
    </row>
    <row r="234" spans="2:39" x14ac:dyDescent="0.3">
      <c r="B234" s="167"/>
      <c r="C234" s="167"/>
      <c r="D234" s="167"/>
      <c r="E234" s="167"/>
      <c r="F234" s="16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G234" s="167"/>
      <c r="AM234" s="111"/>
    </row>
    <row r="235" spans="2:39" x14ac:dyDescent="0.3">
      <c r="B235" s="167"/>
      <c r="C235" s="167"/>
      <c r="D235" s="167"/>
      <c r="E235" s="167"/>
      <c r="F235" s="167"/>
      <c r="G235" s="167"/>
      <c r="H235" s="167"/>
      <c r="I235" s="167"/>
      <c r="J235" s="167"/>
      <c r="K235" s="167"/>
      <c r="L235" s="167"/>
      <c r="M235" s="167"/>
      <c r="N235" s="167"/>
      <c r="O235" s="167"/>
      <c r="P235" s="167"/>
      <c r="Q235" s="167"/>
      <c r="R235" s="167"/>
      <c r="S235" s="167"/>
      <c r="T235" s="167"/>
      <c r="U235" s="167"/>
      <c r="V235" s="167"/>
      <c r="W235" s="167"/>
      <c r="X235" s="167"/>
      <c r="Y235" s="167"/>
      <c r="Z235" s="167"/>
      <c r="AA235" s="167"/>
      <c r="AB235" s="167"/>
      <c r="AG235" s="167"/>
      <c r="AM235" s="111"/>
    </row>
    <row r="236" spans="2:39" x14ac:dyDescent="0.3">
      <c r="B236" s="167"/>
      <c r="C236" s="167"/>
      <c r="D236" s="167"/>
      <c r="E236" s="167"/>
      <c r="F236" s="167"/>
      <c r="G236" s="167"/>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G236" s="167"/>
      <c r="AM236" s="111"/>
    </row>
    <row r="237" spans="2:39" x14ac:dyDescent="0.3">
      <c r="B237" s="167"/>
      <c r="C237" s="167"/>
      <c r="D237" s="167"/>
      <c r="E237" s="167"/>
      <c r="F237" s="167"/>
      <c r="G237" s="16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G237" s="167"/>
      <c r="AM237" s="111"/>
    </row>
    <row r="238" spans="2:39" x14ac:dyDescent="0.3">
      <c r="B238" s="167"/>
      <c r="C238" s="167"/>
      <c r="D238" s="167"/>
      <c r="E238" s="167"/>
      <c r="F238" s="167"/>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G238" s="167"/>
      <c r="AM238" s="111"/>
    </row>
    <row r="239" spans="2:39" x14ac:dyDescent="0.3">
      <c r="B239" s="167"/>
      <c r="C239" s="167"/>
      <c r="D239" s="167"/>
      <c r="E239" s="167"/>
      <c r="F239" s="167"/>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G239" s="167"/>
      <c r="AM239" s="111"/>
    </row>
    <row r="240" spans="2:39" x14ac:dyDescent="0.3">
      <c r="B240" s="167"/>
      <c r="C240" s="167"/>
      <c r="D240" s="167"/>
      <c r="E240" s="167"/>
      <c r="F240" s="167"/>
      <c r="G240" s="167"/>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G240" s="167"/>
      <c r="AM240" s="111"/>
    </row>
    <row r="241" spans="2:39" x14ac:dyDescent="0.3">
      <c r="B241" s="167"/>
      <c r="C241" s="167"/>
      <c r="D241" s="167"/>
      <c r="E241" s="167"/>
      <c r="F241" s="167"/>
      <c r="G241" s="167"/>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G241" s="167"/>
      <c r="AM241" s="111"/>
    </row>
    <row r="242" spans="2:39" x14ac:dyDescent="0.3">
      <c r="B242" s="167"/>
      <c r="C242" s="167"/>
      <c r="D242" s="167"/>
      <c r="E242" s="167"/>
      <c r="F242" s="167"/>
      <c r="G242" s="16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G242" s="167"/>
      <c r="AM242" s="111"/>
    </row>
    <row r="243" spans="2:39" x14ac:dyDescent="0.3">
      <c r="B243" s="167"/>
      <c r="C243" s="167"/>
      <c r="D243" s="167"/>
      <c r="E243" s="167"/>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G243" s="167"/>
      <c r="AM243" s="111"/>
    </row>
    <row r="244" spans="2:39" x14ac:dyDescent="0.3">
      <c r="B244" s="167"/>
      <c r="C244" s="167"/>
      <c r="D244" s="167"/>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G244" s="167"/>
      <c r="AM244" s="111"/>
    </row>
    <row r="245" spans="2:39" x14ac:dyDescent="0.3">
      <c r="B245" s="167"/>
      <c r="C245" s="167"/>
      <c r="D245" s="167"/>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G245" s="167"/>
      <c r="AM245" s="111"/>
    </row>
    <row r="246" spans="2:39" x14ac:dyDescent="0.3">
      <c r="B246" s="167"/>
      <c r="C246" s="167"/>
      <c r="D246" s="167"/>
      <c r="E246" s="167"/>
      <c r="F246" s="167"/>
      <c r="G246" s="16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G246" s="167"/>
      <c r="AM246" s="111"/>
    </row>
    <row r="247" spans="2:39" x14ac:dyDescent="0.3">
      <c r="B247" s="167"/>
      <c r="C247" s="167"/>
      <c r="D247" s="167"/>
      <c r="E247" s="167"/>
      <c r="F247" s="167"/>
      <c r="G247" s="16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G247" s="167"/>
      <c r="AM247" s="111"/>
    </row>
    <row r="248" spans="2:39" x14ac:dyDescent="0.3">
      <c r="B248" s="167"/>
      <c r="C248" s="167"/>
      <c r="D248" s="167"/>
      <c r="E248" s="167"/>
      <c r="F248" s="167"/>
      <c r="G248" s="16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G248" s="167"/>
      <c r="AM248" s="111"/>
    </row>
    <row r="249" spans="2:39" x14ac:dyDescent="0.3">
      <c r="B249" s="167"/>
      <c r="C249" s="167"/>
      <c r="D249" s="167"/>
      <c r="E249" s="167"/>
      <c r="F249" s="167"/>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G249" s="167"/>
      <c r="AM249" s="111"/>
    </row>
    <row r="250" spans="2:39" x14ac:dyDescent="0.3">
      <c r="B250" s="167"/>
      <c r="C250" s="167"/>
      <c r="D250" s="167"/>
      <c r="E250" s="167"/>
      <c r="F250" s="167"/>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G250" s="167"/>
      <c r="AM250" s="111"/>
    </row>
    <row r="251" spans="2:39" x14ac:dyDescent="0.3">
      <c r="B251" s="167"/>
      <c r="C251" s="167"/>
      <c r="D251" s="167"/>
      <c r="E251" s="167"/>
      <c r="F251" s="167"/>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G251" s="167"/>
      <c r="AM251" s="111"/>
    </row>
    <row r="252" spans="2:39" x14ac:dyDescent="0.3">
      <c r="B252" s="167"/>
      <c r="C252" s="167"/>
      <c r="D252" s="167"/>
      <c r="E252" s="167"/>
      <c r="F252" s="167"/>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G252" s="167"/>
      <c r="AM252" s="111"/>
    </row>
    <row r="253" spans="2:39" x14ac:dyDescent="0.3">
      <c r="B253" s="167"/>
      <c r="C253" s="167"/>
      <c r="D253" s="167"/>
      <c r="E253" s="167"/>
      <c r="F253" s="167"/>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G253" s="167"/>
      <c r="AM253" s="111"/>
    </row>
    <row r="254" spans="2:39" x14ac:dyDescent="0.3">
      <c r="B254" s="167"/>
      <c r="C254" s="167"/>
      <c r="D254" s="167"/>
      <c r="E254" s="167"/>
      <c r="F254" s="167"/>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G254" s="167"/>
      <c r="AM254" s="111"/>
    </row>
    <row r="255" spans="2:39" x14ac:dyDescent="0.3">
      <c r="B255" s="167"/>
      <c r="C255" s="167"/>
      <c r="D255" s="167"/>
      <c r="E255" s="167"/>
      <c r="F255" s="167"/>
      <c r="G255" s="167"/>
      <c r="H255" s="167"/>
      <c r="I255" s="167"/>
      <c r="J255" s="167"/>
      <c r="K255" s="167"/>
      <c r="L255" s="167"/>
      <c r="M255" s="167"/>
      <c r="N255" s="167"/>
      <c r="O255" s="167"/>
      <c r="P255" s="167"/>
      <c r="Q255" s="167"/>
      <c r="R255" s="167"/>
      <c r="S255" s="167"/>
      <c r="T255" s="167"/>
      <c r="U255" s="167"/>
      <c r="V255" s="167"/>
      <c r="W255" s="167"/>
      <c r="X255" s="167"/>
      <c r="Y255" s="167"/>
      <c r="Z255" s="167"/>
      <c r="AA255" s="167"/>
      <c r="AB255" s="167"/>
      <c r="AG255" s="167"/>
      <c r="AM255" s="111"/>
    </row>
    <row r="256" spans="2:39" x14ac:dyDescent="0.3">
      <c r="B256" s="167"/>
      <c r="C256" s="167"/>
      <c r="D256" s="167"/>
      <c r="E256" s="167"/>
      <c r="F256" s="167"/>
      <c r="G256" s="167"/>
      <c r="H256" s="167"/>
      <c r="I256" s="167"/>
      <c r="J256" s="167"/>
      <c r="K256" s="167"/>
      <c r="L256" s="167"/>
      <c r="M256" s="167"/>
      <c r="N256" s="167"/>
      <c r="O256" s="167"/>
      <c r="P256" s="167"/>
      <c r="Q256" s="167"/>
      <c r="R256" s="167"/>
      <c r="S256" s="167"/>
      <c r="T256" s="167"/>
      <c r="U256" s="167"/>
      <c r="V256" s="167"/>
      <c r="W256" s="167"/>
      <c r="X256" s="167"/>
      <c r="Y256" s="167"/>
      <c r="Z256" s="167"/>
      <c r="AA256" s="167"/>
      <c r="AB256" s="167"/>
      <c r="AG256" s="167"/>
      <c r="AM256" s="111"/>
    </row>
    <row r="257" spans="2:39" x14ac:dyDescent="0.3">
      <c r="B257" s="167"/>
      <c r="C257" s="167"/>
      <c r="D257" s="167"/>
      <c r="E257" s="167"/>
      <c r="F257" s="167"/>
      <c r="G257" s="167"/>
      <c r="H257" s="167"/>
      <c r="I257" s="167"/>
      <c r="J257" s="167"/>
      <c r="K257" s="167"/>
      <c r="L257" s="167"/>
      <c r="M257" s="167"/>
      <c r="N257" s="167"/>
      <c r="O257" s="167"/>
      <c r="P257" s="167"/>
      <c r="Q257" s="167"/>
      <c r="R257" s="167"/>
      <c r="S257" s="167"/>
      <c r="T257" s="167"/>
      <c r="U257" s="167"/>
      <c r="V257" s="167"/>
      <c r="W257" s="167"/>
      <c r="X257" s="167"/>
      <c r="Y257" s="167"/>
      <c r="Z257" s="167"/>
      <c r="AA257" s="167"/>
      <c r="AB257" s="167"/>
      <c r="AG257" s="167"/>
      <c r="AM257" s="111"/>
    </row>
    <row r="258" spans="2:39" x14ac:dyDescent="0.3">
      <c r="B258" s="167"/>
      <c r="C258" s="167"/>
      <c r="D258" s="167"/>
      <c r="E258" s="167"/>
      <c r="F258" s="167"/>
      <c r="G258" s="167"/>
      <c r="H258" s="167"/>
      <c r="I258" s="167"/>
      <c r="J258" s="167"/>
      <c r="K258" s="167"/>
      <c r="L258" s="167"/>
      <c r="M258" s="167"/>
      <c r="N258" s="167"/>
      <c r="O258" s="167"/>
      <c r="P258" s="167"/>
      <c r="Q258" s="167"/>
      <c r="R258" s="167"/>
      <c r="S258" s="167"/>
      <c r="T258" s="167"/>
      <c r="U258" s="167"/>
      <c r="V258" s="167"/>
      <c r="W258" s="167"/>
      <c r="X258" s="167"/>
      <c r="Y258" s="167"/>
      <c r="Z258" s="167"/>
      <c r="AA258" s="167"/>
      <c r="AB258" s="167"/>
      <c r="AG258" s="167"/>
      <c r="AM258" s="111"/>
    </row>
    <row r="259" spans="2:39" x14ac:dyDescent="0.3">
      <c r="B259" s="167"/>
      <c r="C259" s="167"/>
      <c r="D259" s="167"/>
      <c r="E259" s="167"/>
      <c r="F259" s="167"/>
      <c r="G259" s="167"/>
      <c r="H259" s="167"/>
      <c r="I259" s="167"/>
      <c r="J259" s="167"/>
      <c r="K259" s="167"/>
      <c r="L259" s="167"/>
      <c r="M259" s="167"/>
      <c r="N259" s="167"/>
      <c r="O259" s="167"/>
      <c r="P259" s="167"/>
      <c r="Q259" s="167"/>
      <c r="R259" s="167"/>
      <c r="S259" s="167"/>
      <c r="T259" s="167"/>
      <c r="U259" s="167"/>
      <c r="V259" s="167"/>
      <c r="W259" s="167"/>
      <c r="X259" s="167"/>
      <c r="Y259" s="167"/>
      <c r="Z259" s="167"/>
      <c r="AA259" s="167"/>
      <c r="AB259" s="167"/>
      <c r="AG259" s="167"/>
      <c r="AM259" s="111"/>
    </row>
    <row r="260" spans="2:39" x14ac:dyDescent="0.3">
      <c r="B260" s="167"/>
      <c r="C260" s="167"/>
      <c r="D260" s="167"/>
      <c r="E260" s="167"/>
      <c r="F260" s="167"/>
      <c r="G260" s="167"/>
      <c r="H260" s="167"/>
      <c r="I260" s="167"/>
      <c r="J260" s="167"/>
      <c r="K260" s="167"/>
      <c r="L260" s="167"/>
      <c r="M260" s="167"/>
      <c r="N260" s="167"/>
      <c r="O260" s="167"/>
      <c r="P260" s="167"/>
      <c r="Q260" s="167"/>
      <c r="R260" s="167"/>
      <c r="S260" s="167"/>
      <c r="T260" s="167"/>
      <c r="U260" s="167"/>
      <c r="V260" s="167"/>
      <c r="W260" s="167"/>
      <c r="X260" s="167"/>
      <c r="Y260" s="167"/>
      <c r="Z260" s="167"/>
      <c r="AA260" s="167"/>
      <c r="AB260" s="167"/>
      <c r="AG260" s="167"/>
      <c r="AM260" s="111"/>
    </row>
    <row r="261" spans="2:39" x14ac:dyDescent="0.3">
      <c r="B261" s="167"/>
      <c r="C261" s="167"/>
      <c r="D261" s="167"/>
      <c r="E261" s="167"/>
      <c r="F261" s="167"/>
      <c r="G261" s="167"/>
      <c r="H261" s="167"/>
      <c r="I261" s="167"/>
      <c r="J261" s="167"/>
      <c r="K261" s="167"/>
      <c r="L261" s="167"/>
      <c r="M261" s="167"/>
      <c r="N261" s="167"/>
      <c r="O261" s="167"/>
      <c r="P261" s="167"/>
      <c r="Q261" s="167"/>
      <c r="R261" s="167"/>
      <c r="S261" s="167"/>
      <c r="T261" s="167"/>
      <c r="U261" s="167"/>
      <c r="V261" s="167"/>
      <c r="W261" s="167"/>
      <c r="X261" s="167"/>
      <c r="Y261" s="167"/>
      <c r="Z261" s="167"/>
      <c r="AA261" s="167"/>
      <c r="AB261" s="167"/>
      <c r="AG261" s="167"/>
      <c r="AM261" s="111"/>
    </row>
    <row r="262" spans="2:39" x14ac:dyDescent="0.3">
      <c r="B262" s="167"/>
      <c r="C262" s="167"/>
      <c r="D262" s="167"/>
      <c r="E262" s="167"/>
      <c r="F262" s="167"/>
      <c r="G262" s="167"/>
      <c r="H262" s="167"/>
      <c r="I262" s="167"/>
      <c r="J262" s="167"/>
      <c r="K262" s="167"/>
      <c r="L262" s="167"/>
      <c r="M262" s="167"/>
      <c r="N262" s="167"/>
      <c r="O262" s="167"/>
      <c r="P262" s="167"/>
      <c r="Q262" s="167"/>
      <c r="R262" s="167"/>
      <c r="S262" s="167"/>
      <c r="T262" s="167"/>
      <c r="U262" s="167"/>
      <c r="V262" s="167"/>
      <c r="W262" s="167"/>
      <c r="X262" s="167"/>
      <c r="Y262" s="167"/>
      <c r="Z262" s="167"/>
      <c r="AA262" s="167"/>
      <c r="AB262" s="167"/>
      <c r="AG262" s="167"/>
      <c r="AM262" s="111"/>
    </row>
    <row r="263" spans="2:39" x14ac:dyDescent="0.3">
      <c r="B263" s="167"/>
      <c r="C263" s="167"/>
      <c r="D263" s="167"/>
      <c r="E263" s="167"/>
      <c r="F263" s="167"/>
      <c r="G263" s="167"/>
      <c r="H263" s="167"/>
      <c r="I263" s="167"/>
      <c r="J263" s="167"/>
      <c r="K263" s="167"/>
      <c r="L263" s="167"/>
      <c r="M263" s="167"/>
      <c r="N263" s="167"/>
      <c r="O263" s="167"/>
      <c r="P263" s="167"/>
      <c r="Q263" s="167"/>
      <c r="R263" s="167"/>
      <c r="S263" s="167"/>
      <c r="T263" s="167"/>
      <c r="U263" s="167"/>
      <c r="V263" s="167"/>
      <c r="W263" s="167"/>
      <c r="X263" s="167"/>
      <c r="Y263" s="167"/>
      <c r="Z263" s="167"/>
      <c r="AA263" s="167"/>
      <c r="AB263" s="167"/>
      <c r="AG263" s="167"/>
      <c r="AM263" s="111"/>
    </row>
    <row r="264" spans="2:39" x14ac:dyDescent="0.3">
      <c r="B264" s="167"/>
      <c r="C264" s="167"/>
      <c r="D264" s="167"/>
      <c r="E264" s="167"/>
      <c r="F264" s="167"/>
      <c r="G264" s="167"/>
      <c r="H264" s="167"/>
      <c r="I264" s="167"/>
      <c r="J264" s="167"/>
      <c r="K264" s="167"/>
      <c r="L264" s="167"/>
      <c r="M264" s="167"/>
      <c r="N264" s="167"/>
      <c r="O264" s="167"/>
      <c r="P264" s="167"/>
      <c r="Q264" s="167"/>
      <c r="R264" s="167"/>
      <c r="S264" s="167"/>
      <c r="T264" s="167"/>
      <c r="U264" s="167"/>
      <c r="V264" s="167"/>
      <c r="W264" s="167"/>
      <c r="X264" s="167"/>
      <c r="Y264" s="167"/>
      <c r="Z264" s="167"/>
      <c r="AA264" s="167"/>
      <c r="AB264" s="167"/>
      <c r="AG264" s="167"/>
      <c r="AM264" s="111"/>
    </row>
    <row r="265" spans="2:39" x14ac:dyDescent="0.3">
      <c r="B265" s="167"/>
      <c r="C265" s="167"/>
      <c r="D265" s="167"/>
      <c r="E265" s="167"/>
      <c r="F265" s="167"/>
      <c r="G265" s="167"/>
      <c r="H265" s="167"/>
      <c r="I265" s="167"/>
      <c r="J265" s="167"/>
      <c r="K265" s="167"/>
      <c r="L265" s="167"/>
      <c r="M265" s="167"/>
      <c r="N265" s="167"/>
      <c r="O265" s="167"/>
      <c r="P265" s="167"/>
      <c r="Q265" s="167"/>
      <c r="R265" s="167"/>
      <c r="S265" s="167"/>
      <c r="T265" s="167"/>
      <c r="U265" s="167"/>
      <c r="V265" s="167"/>
      <c r="W265" s="167"/>
      <c r="X265" s="167"/>
      <c r="Y265" s="167"/>
      <c r="Z265" s="167"/>
      <c r="AA265" s="167"/>
      <c r="AB265" s="167"/>
      <c r="AG265" s="167"/>
      <c r="AM265" s="111"/>
    </row>
    <row r="266" spans="2:39" x14ac:dyDescent="0.3">
      <c r="B266" s="167"/>
      <c r="C266" s="167"/>
      <c r="D266" s="167"/>
      <c r="E266" s="167"/>
      <c r="F266" s="167"/>
      <c r="G266" s="167"/>
      <c r="H266" s="167"/>
      <c r="I266" s="167"/>
      <c r="J266" s="167"/>
      <c r="K266" s="167"/>
      <c r="L266" s="167"/>
      <c r="M266" s="167"/>
      <c r="N266" s="167"/>
      <c r="O266" s="167"/>
      <c r="P266" s="167"/>
      <c r="Q266" s="167"/>
      <c r="R266" s="167"/>
      <c r="S266" s="167"/>
      <c r="T266" s="167"/>
      <c r="U266" s="167"/>
      <c r="V266" s="167"/>
      <c r="W266" s="167"/>
      <c r="X266" s="167"/>
      <c r="Y266" s="167"/>
      <c r="Z266" s="167"/>
      <c r="AA266" s="167"/>
      <c r="AB266" s="167"/>
      <c r="AG266" s="167"/>
      <c r="AM266" s="111"/>
    </row>
    <row r="267" spans="2:39" x14ac:dyDescent="0.3">
      <c r="B267" s="167"/>
      <c r="C267" s="167"/>
      <c r="D267" s="167"/>
      <c r="E267" s="167"/>
      <c r="F267" s="167"/>
      <c r="G267" s="167"/>
      <c r="H267" s="167"/>
      <c r="I267" s="167"/>
      <c r="J267" s="167"/>
      <c r="K267" s="167"/>
      <c r="L267" s="167"/>
      <c r="M267" s="167"/>
      <c r="N267" s="167"/>
      <c r="O267" s="167"/>
      <c r="P267" s="167"/>
      <c r="Q267" s="167"/>
      <c r="R267" s="167"/>
      <c r="S267" s="167"/>
      <c r="T267" s="167"/>
      <c r="U267" s="167"/>
      <c r="V267" s="167"/>
      <c r="W267" s="167"/>
      <c r="X267" s="167"/>
      <c r="Y267" s="167"/>
      <c r="Z267" s="167"/>
      <c r="AA267" s="167"/>
      <c r="AB267" s="167"/>
      <c r="AG267" s="167"/>
      <c r="AM267" s="111"/>
    </row>
    <row r="268" spans="2:39" x14ac:dyDescent="0.3">
      <c r="B268" s="167"/>
      <c r="C268" s="167"/>
      <c r="D268" s="167"/>
      <c r="E268" s="167"/>
      <c r="F268" s="167"/>
      <c r="G268" s="167"/>
      <c r="H268" s="167"/>
      <c r="I268" s="167"/>
      <c r="J268" s="167"/>
      <c r="K268" s="167"/>
      <c r="L268" s="167"/>
      <c r="M268" s="167"/>
      <c r="N268" s="167"/>
      <c r="O268" s="167"/>
      <c r="P268" s="167"/>
      <c r="Q268" s="167"/>
      <c r="R268" s="167"/>
      <c r="S268" s="167"/>
      <c r="T268" s="167"/>
      <c r="U268" s="167"/>
      <c r="V268" s="167"/>
      <c r="W268" s="167"/>
      <c r="X268" s="167"/>
      <c r="Y268" s="167"/>
      <c r="Z268" s="167"/>
      <c r="AA268" s="167"/>
      <c r="AB268" s="167"/>
      <c r="AG268" s="167"/>
      <c r="AM268" s="111"/>
    </row>
    <row r="269" spans="2:39" x14ac:dyDescent="0.3">
      <c r="B269" s="167"/>
      <c r="C269" s="167"/>
      <c r="D269" s="167"/>
      <c r="E269" s="167"/>
      <c r="F269" s="167"/>
      <c r="G269" s="167"/>
      <c r="H269" s="167"/>
      <c r="I269" s="167"/>
      <c r="J269" s="167"/>
      <c r="K269" s="167"/>
      <c r="L269" s="167"/>
      <c r="M269" s="167"/>
      <c r="N269" s="167"/>
      <c r="O269" s="167"/>
      <c r="P269" s="167"/>
      <c r="Q269" s="167"/>
      <c r="R269" s="167"/>
      <c r="S269" s="167"/>
      <c r="T269" s="167"/>
      <c r="U269" s="167"/>
      <c r="V269" s="167"/>
      <c r="W269" s="167"/>
      <c r="X269" s="167"/>
      <c r="Y269" s="167"/>
      <c r="Z269" s="167"/>
      <c r="AA269" s="167"/>
      <c r="AB269" s="167"/>
      <c r="AG269" s="167"/>
      <c r="AM269" s="111"/>
    </row>
    <row r="270" spans="2:39" x14ac:dyDescent="0.3">
      <c r="B270" s="167"/>
      <c r="C270" s="167"/>
      <c r="D270" s="167"/>
      <c r="E270" s="167"/>
      <c r="F270" s="167"/>
      <c r="G270" s="167"/>
      <c r="H270" s="167"/>
      <c r="I270" s="167"/>
      <c r="J270" s="167"/>
      <c r="K270" s="167"/>
      <c r="L270" s="167"/>
      <c r="M270" s="167"/>
      <c r="N270" s="167"/>
      <c r="O270" s="167"/>
      <c r="P270" s="167"/>
      <c r="Q270" s="167"/>
      <c r="R270" s="167"/>
      <c r="S270" s="167"/>
      <c r="T270" s="167"/>
      <c r="U270" s="167"/>
      <c r="V270" s="167"/>
      <c r="W270" s="167"/>
      <c r="X270" s="167"/>
      <c r="Y270" s="167"/>
      <c r="Z270" s="167"/>
      <c r="AA270" s="167"/>
      <c r="AB270" s="167"/>
      <c r="AG270" s="167"/>
      <c r="AM270" s="111"/>
    </row>
    <row r="271" spans="2:39" x14ac:dyDescent="0.3">
      <c r="B271" s="167"/>
      <c r="C271" s="167"/>
      <c r="D271" s="167"/>
      <c r="E271" s="167"/>
      <c r="F271" s="167"/>
      <c r="G271" s="167"/>
      <c r="H271" s="167"/>
      <c r="I271" s="167"/>
      <c r="J271" s="167"/>
      <c r="K271" s="167"/>
      <c r="L271" s="167"/>
      <c r="M271" s="167"/>
      <c r="N271" s="167"/>
      <c r="O271" s="167"/>
      <c r="P271" s="167"/>
      <c r="Q271" s="167"/>
      <c r="R271" s="167"/>
      <c r="S271" s="167"/>
      <c r="T271" s="167"/>
      <c r="U271" s="167"/>
      <c r="V271" s="167"/>
      <c r="W271" s="167"/>
      <c r="X271" s="167"/>
      <c r="Y271" s="167"/>
      <c r="Z271" s="167"/>
      <c r="AA271" s="167"/>
      <c r="AB271" s="167"/>
      <c r="AG271" s="167"/>
      <c r="AM271" s="111"/>
    </row>
    <row r="272" spans="2:39" x14ac:dyDescent="0.3">
      <c r="B272" s="167"/>
      <c r="C272" s="167"/>
      <c r="D272" s="167"/>
      <c r="E272" s="167"/>
      <c r="F272" s="167"/>
      <c r="G272" s="167"/>
      <c r="H272" s="167"/>
      <c r="I272" s="167"/>
      <c r="J272" s="167"/>
      <c r="K272" s="167"/>
      <c r="L272" s="167"/>
      <c r="M272" s="167"/>
      <c r="N272" s="167"/>
      <c r="O272" s="167"/>
      <c r="P272" s="167"/>
      <c r="Q272" s="167"/>
      <c r="R272" s="167"/>
      <c r="S272" s="167"/>
      <c r="T272" s="167"/>
      <c r="U272" s="167"/>
      <c r="V272" s="167"/>
      <c r="W272" s="167"/>
      <c r="X272" s="167"/>
      <c r="Y272" s="167"/>
      <c r="Z272" s="167"/>
      <c r="AA272" s="167"/>
      <c r="AB272" s="167"/>
      <c r="AG272" s="167"/>
      <c r="AM272" s="111"/>
    </row>
    <row r="273" spans="2:39" x14ac:dyDescent="0.3">
      <c r="B273" s="167"/>
      <c r="C273" s="167"/>
      <c r="D273" s="167"/>
      <c r="E273" s="167"/>
      <c r="F273" s="167"/>
      <c r="G273" s="167"/>
      <c r="H273" s="167"/>
      <c r="I273" s="167"/>
      <c r="J273" s="167"/>
      <c r="K273" s="167"/>
      <c r="L273" s="167"/>
      <c r="M273" s="167"/>
      <c r="N273" s="167"/>
      <c r="O273" s="167"/>
      <c r="P273" s="167"/>
      <c r="Q273" s="167"/>
      <c r="R273" s="167"/>
      <c r="S273" s="167"/>
      <c r="T273" s="167"/>
      <c r="U273" s="167"/>
      <c r="V273" s="167"/>
      <c r="W273" s="167"/>
      <c r="X273" s="167"/>
      <c r="Y273" s="167"/>
      <c r="Z273" s="167"/>
      <c r="AA273" s="167"/>
      <c r="AB273" s="167"/>
      <c r="AG273" s="167"/>
      <c r="AM273" s="111"/>
    </row>
    <row r="274" spans="2:39" x14ac:dyDescent="0.3">
      <c r="B274" s="167"/>
      <c r="C274" s="167"/>
      <c r="D274" s="167"/>
      <c r="E274" s="167"/>
      <c r="F274" s="167"/>
      <c r="G274" s="167"/>
      <c r="H274" s="167"/>
      <c r="I274" s="167"/>
      <c r="J274" s="167"/>
      <c r="K274" s="167"/>
      <c r="L274" s="167"/>
      <c r="M274" s="167"/>
      <c r="N274" s="167"/>
      <c r="O274" s="167"/>
      <c r="P274" s="167"/>
      <c r="Q274" s="167"/>
      <c r="R274" s="167"/>
      <c r="S274" s="167"/>
      <c r="T274" s="167"/>
      <c r="U274" s="167"/>
      <c r="V274" s="167"/>
      <c r="W274" s="167"/>
      <c r="X274" s="167"/>
      <c r="Y274" s="167"/>
      <c r="Z274" s="167"/>
      <c r="AA274" s="167"/>
      <c r="AB274" s="167"/>
      <c r="AG274" s="167"/>
      <c r="AM274" s="111"/>
    </row>
    <row r="275" spans="2:39" x14ac:dyDescent="0.3">
      <c r="B275" s="167"/>
      <c r="C275" s="167"/>
      <c r="D275" s="167"/>
      <c r="E275" s="167"/>
      <c r="F275" s="167"/>
      <c r="G275" s="167"/>
      <c r="H275" s="167"/>
      <c r="I275" s="167"/>
      <c r="J275" s="167"/>
      <c r="K275" s="167"/>
      <c r="L275" s="167"/>
      <c r="M275" s="167"/>
      <c r="N275" s="167"/>
      <c r="O275" s="167"/>
      <c r="P275" s="167"/>
      <c r="Q275" s="167"/>
      <c r="R275" s="167"/>
      <c r="S275" s="167"/>
      <c r="T275" s="167"/>
      <c r="U275" s="167"/>
      <c r="V275" s="167"/>
      <c r="W275" s="167"/>
      <c r="X275" s="167"/>
      <c r="Y275" s="167"/>
      <c r="Z275" s="167"/>
      <c r="AA275" s="167"/>
      <c r="AB275" s="167"/>
      <c r="AG275" s="167"/>
      <c r="AM275" s="111"/>
    </row>
    <row r="276" spans="2:39" x14ac:dyDescent="0.3">
      <c r="B276" s="167"/>
      <c r="C276" s="167"/>
      <c r="D276" s="167"/>
      <c r="E276" s="167"/>
      <c r="F276" s="167"/>
      <c r="G276" s="167"/>
      <c r="H276" s="167"/>
      <c r="I276" s="167"/>
      <c r="J276" s="167"/>
      <c r="K276" s="167"/>
      <c r="L276" s="167"/>
      <c r="M276" s="167"/>
      <c r="N276" s="167"/>
      <c r="O276" s="167"/>
      <c r="P276" s="167"/>
      <c r="Q276" s="167"/>
      <c r="R276" s="167"/>
      <c r="S276" s="167"/>
      <c r="T276" s="167"/>
      <c r="U276" s="167"/>
      <c r="V276" s="167"/>
      <c r="W276" s="167"/>
      <c r="X276" s="167"/>
      <c r="Y276" s="167"/>
      <c r="Z276" s="167"/>
      <c r="AA276" s="167"/>
      <c r="AB276" s="167"/>
      <c r="AG276" s="167"/>
      <c r="AM276" s="111"/>
    </row>
    <row r="277" spans="2:39" x14ac:dyDescent="0.3">
      <c r="B277" s="167"/>
      <c r="C277" s="167"/>
      <c r="D277" s="167"/>
      <c r="E277" s="167"/>
      <c r="F277" s="167"/>
      <c r="G277" s="167"/>
      <c r="H277" s="167"/>
      <c r="I277" s="167"/>
      <c r="J277" s="167"/>
      <c r="K277" s="167"/>
      <c r="L277" s="167"/>
      <c r="M277" s="167"/>
      <c r="N277" s="167"/>
      <c r="O277" s="167"/>
      <c r="P277" s="167"/>
      <c r="Q277" s="167"/>
      <c r="R277" s="167"/>
      <c r="S277" s="167"/>
      <c r="T277" s="167"/>
      <c r="U277" s="167"/>
      <c r="V277" s="167"/>
      <c r="W277" s="167"/>
      <c r="X277" s="167"/>
      <c r="Y277" s="167"/>
      <c r="Z277" s="167"/>
      <c r="AA277" s="167"/>
      <c r="AB277" s="167"/>
      <c r="AG277" s="167"/>
      <c r="AM277" s="111"/>
    </row>
    <row r="278" spans="2:39" x14ac:dyDescent="0.3">
      <c r="B278" s="167"/>
      <c r="C278" s="167"/>
      <c r="D278" s="167"/>
      <c r="E278" s="167"/>
      <c r="F278" s="167"/>
      <c r="G278" s="167"/>
      <c r="H278" s="167"/>
      <c r="I278" s="167"/>
      <c r="J278" s="167"/>
      <c r="K278" s="167"/>
      <c r="L278" s="167"/>
      <c r="M278" s="167"/>
      <c r="N278" s="167"/>
      <c r="O278" s="167"/>
      <c r="P278" s="167"/>
      <c r="Q278" s="167"/>
      <c r="R278" s="167"/>
      <c r="S278" s="167"/>
      <c r="T278" s="167"/>
      <c r="U278" s="167"/>
      <c r="V278" s="167"/>
      <c r="W278" s="167"/>
      <c r="X278" s="167"/>
      <c r="Y278" s="167"/>
      <c r="Z278" s="167"/>
      <c r="AA278" s="167"/>
      <c r="AB278" s="167"/>
      <c r="AG278" s="167"/>
      <c r="AM278" s="111"/>
    </row>
    <row r="279" spans="2:39" x14ac:dyDescent="0.3">
      <c r="B279" s="167"/>
      <c r="C279" s="167"/>
      <c r="D279" s="167"/>
      <c r="E279" s="167"/>
      <c r="F279" s="167"/>
      <c r="G279" s="167"/>
      <c r="H279" s="167"/>
      <c r="I279" s="167"/>
      <c r="J279" s="167"/>
      <c r="K279" s="167"/>
      <c r="L279" s="167"/>
      <c r="M279" s="167"/>
      <c r="N279" s="167"/>
      <c r="O279" s="167"/>
      <c r="P279" s="167"/>
      <c r="Q279" s="167"/>
      <c r="R279" s="167"/>
      <c r="S279" s="167"/>
      <c r="T279" s="167"/>
      <c r="U279" s="167"/>
      <c r="V279" s="167"/>
      <c r="W279" s="167"/>
      <c r="X279" s="167"/>
      <c r="Y279" s="167"/>
      <c r="Z279" s="167"/>
      <c r="AA279" s="167"/>
      <c r="AB279" s="167"/>
      <c r="AG279" s="167"/>
      <c r="AM279" s="111"/>
    </row>
    <row r="280" spans="2:39" x14ac:dyDescent="0.3">
      <c r="B280" s="167"/>
      <c r="C280" s="167"/>
      <c r="D280" s="167"/>
      <c r="E280" s="167"/>
      <c r="F280" s="167"/>
      <c r="G280" s="167"/>
      <c r="H280" s="167"/>
      <c r="I280" s="167"/>
      <c r="J280" s="167"/>
      <c r="K280" s="167"/>
      <c r="L280" s="167"/>
      <c r="M280" s="167"/>
      <c r="N280" s="167"/>
      <c r="O280" s="167"/>
      <c r="P280" s="167"/>
      <c r="Q280" s="167"/>
      <c r="R280" s="167"/>
      <c r="S280" s="167"/>
      <c r="T280" s="167"/>
      <c r="U280" s="167"/>
      <c r="V280" s="167"/>
      <c r="W280" s="167"/>
      <c r="X280" s="167"/>
      <c r="Y280" s="167"/>
      <c r="Z280" s="167"/>
      <c r="AA280" s="167"/>
      <c r="AB280" s="167"/>
      <c r="AG280" s="167"/>
      <c r="AM280" s="111"/>
    </row>
    <row r="281" spans="2:39" x14ac:dyDescent="0.3">
      <c r="B281" s="167"/>
      <c r="C281" s="167"/>
      <c r="D281" s="167"/>
      <c r="E281" s="167"/>
      <c r="F281" s="167"/>
      <c r="G281" s="167"/>
      <c r="H281" s="167"/>
      <c r="I281" s="167"/>
      <c r="J281" s="167"/>
      <c r="K281" s="167"/>
      <c r="L281" s="167"/>
      <c r="M281" s="167"/>
      <c r="N281" s="167"/>
      <c r="O281" s="167"/>
      <c r="P281" s="167"/>
      <c r="Q281" s="167"/>
      <c r="R281" s="167"/>
      <c r="S281" s="167"/>
      <c r="T281" s="167"/>
      <c r="U281" s="167"/>
      <c r="V281" s="167"/>
      <c r="W281" s="167"/>
      <c r="X281" s="167"/>
      <c r="Y281" s="167"/>
      <c r="Z281" s="167"/>
      <c r="AA281" s="167"/>
      <c r="AB281" s="167"/>
      <c r="AG281" s="167"/>
      <c r="AM281" s="111"/>
    </row>
    <row r="282" spans="2:39" x14ac:dyDescent="0.3">
      <c r="B282" s="167"/>
      <c r="C282" s="167"/>
      <c r="D282" s="167"/>
      <c r="E282" s="167"/>
      <c r="F282" s="167"/>
      <c r="G282" s="167"/>
      <c r="H282" s="167"/>
      <c r="I282" s="167"/>
      <c r="J282" s="167"/>
      <c r="K282" s="167"/>
      <c r="L282" s="167"/>
      <c r="M282" s="167"/>
      <c r="N282" s="167"/>
      <c r="O282" s="167"/>
      <c r="P282" s="167"/>
      <c r="Q282" s="167"/>
      <c r="R282" s="167"/>
      <c r="S282" s="167"/>
      <c r="T282" s="167"/>
      <c r="U282" s="167"/>
      <c r="V282" s="167"/>
      <c r="W282" s="167"/>
      <c r="X282" s="167"/>
      <c r="Y282" s="167"/>
      <c r="Z282" s="167"/>
      <c r="AA282" s="167"/>
      <c r="AB282" s="167"/>
      <c r="AG282" s="167"/>
      <c r="AM282" s="111"/>
    </row>
    <row r="283" spans="2:39" x14ac:dyDescent="0.3">
      <c r="B283" s="167"/>
      <c r="C283" s="167"/>
      <c r="D283" s="167"/>
      <c r="E283" s="167"/>
      <c r="F283" s="167"/>
      <c r="G283" s="167"/>
      <c r="H283" s="167"/>
      <c r="I283" s="167"/>
      <c r="J283" s="167"/>
      <c r="K283" s="167"/>
      <c r="L283" s="167"/>
      <c r="M283" s="167"/>
      <c r="N283" s="167"/>
      <c r="O283" s="167"/>
      <c r="P283" s="167"/>
      <c r="Q283" s="167"/>
      <c r="R283" s="167"/>
      <c r="S283" s="167"/>
      <c r="T283" s="167"/>
      <c r="U283" s="167"/>
      <c r="V283" s="167"/>
      <c r="W283" s="167"/>
      <c r="X283" s="167"/>
      <c r="Y283" s="167"/>
      <c r="Z283" s="167"/>
      <c r="AA283" s="167"/>
      <c r="AB283" s="167"/>
      <c r="AG283" s="167"/>
      <c r="AM283" s="111"/>
    </row>
    <row r="284" spans="2:39" x14ac:dyDescent="0.3">
      <c r="B284" s="167"/>
      <c r="C284" s="167"/>
      <c r="D284" s="167"/>
      <c r="E284" s="167"/>
      <c r="F284" s="167"/>
      <c r="G284" s="167"/>
      <c r="H284" s="167"/>
      <c r="I284" s="167"/>
      <c r="J284" s="167"/>
      <c r="K284" s="167"/>
      <c r="L284" s="167"/>
      <c r="M284" s="167"/>
      <c r="N284" s="167"/>
      <c r="O284" s="167"/>
      <c r="P284" s="167"/>
      <c r="Q284" s="167"/>
      <c r="R284" s="167"/>
      <c r="S284" s="167"/>
      <c r="T284" s="167"/>
      <c r="U284" s="167"/>
      <c r="V284" s="167"/>
      <c r="W284" s="167"/>
      <c r="X284" s="167"/>
      <c r="Y284" s="167"/>
      <c r="Z284" s="167"/>
      <c r="AA284" s="167"/>
      <c r="AB284" s="167"/>
      <c r="AG284" s="167"/>
      <c r="AM284" s="111"/>
    </row>
    <row r="285" spans="2:39" x14ac:dyDescent="0.3">
      <c r="B285" s="167"/>
      <c r="C285" s="167"/>
      <c r="D285" s="167"/>
      <c r="E285" s="167"/>
      <c r="F285" s="167"/>
      <c r="G285" s="167"/>
      <c r="H285" s="167"/>
      <c r="I285" s="167"/>
      <c r="J285" s="167"/>
      <c r="K285" s="167"/>
      <c r="L285" s="167"/>
      <c r="M285" s="167"/>
      <c r="N285" s="167"/>
      <c r="O285" s="167"/>
      <c r="P285" s="167"/>
      <c r="Q285" s="167"/>
      <c r="R285" s="167"/>
      <c r="S285" s="167"/>
      <c r="T285" s="167"/>
      <c r="U285" s="167"/>
      <c r="V285" s="167"/>
      <c r="W285" s="167"/>
      <c r="X285" s="167"/>
      <c r="Y285" s="167"/>
      <c r="Z285" s="167"/>
      <c r="AA285" s="167"/>
      <c r="AB285" s="167"/>
      <c r="AG285" s="167"/>
      <c r="AM285" s="111"/>
    </row>
    <row r="286" spans="2:39" x14ac:dyDescent="0.3">
      <c r="B286" s="167"/>
      <c r="C286" s="167"/>
      <c r="D286" s="167"/>
      <c r="E286" s="167"/>
      <c r="F286" s="167"/>
      <c r="G286" s="167"/>
      <c r="H286" s="167"/>
      <c r="I286" s="167"/>
      <c r="J286" s="167"/>
      <c r="K286" s="167"/>
      <c r="L286" s="167"/>
      <c r="M286" s="167"/>
      <c r="N286" s="167"/>
      <c r="O286" s="167"/>
      <c r="P286" s="167"/>
      <c r="Q286" s="167"/>
      <c r="R286" s="167"/>
      <c r="S286" s="167"/>
      <c r="T286" s="167"/>
      <c r="U286" s="167"/>
      <c r="V286" s="167"/>
      <c r="W286" s="167"/>
      <c r="X286" s="167"/>
      <c r="Y286" s="167"/>
      <c r="Z286" s="167"/>
      <c r="AA286" s="167"/>
      <c r="AB286" s="167"/>
      <c r="AG286" s="167"/>
      <c r="AM286" s="111"/>
    </row>
    <row r="287" spans="2:39" x14ac:dyDescent="0.3">
      <c r="B287" s="167"/>
      <c r="C287" s="167"/>
      <c r="D287" s="167"/>
      <c r="E287" s="167"/>
      <c r="F287" s="167"/>
      <c r="G287" s="167"/>
      <c r="H287" s="167"/>
      <c r="I287" s="167"/>
      <c r="J287" s="167"/>
      <c r="K287" s="167"/>
      <c r="L287" s="167"/>
      <c r="M287" s="167"/>
      <c r="N287" s="167"/>
      <c r="O287" s="167"/>
      <c r="P287" s="167"/>
      <c r="Q287" s="167"/>
      <c r="R287" s="167"/>
      <c r="S287" s="167"/>
      <c r="T287" s="167"/>
      <c r="U287" s="167"/>
      <c r="V287" s="167"/>
      <c r="W287" s="167"/>
      <c r="X287" s="167"/>
      <c r="Y287" s="167"/>
      <c r="Z287" s="167"/>
      <c r="AA287" s="167"/>
      <c r="AB287" s="167"/>
      <c r="AG287" s="167"/>
      <c r="AM287" s="111"/>
    </row>
    <row r="288" spans="2:39" x14ac:dyDescent="0.3">
      <c r="B288" s="167"/>
      <c r="C288" s="167"/>
      <c r="D288" s="167"/>
      <c r="E288" s="167"/>
      <c r="F288" s="167"/>
      <c r="G288" s="167"/>
      <c r="H288" s="167"/>
      <c r="I288" s="167"/>
      <c r="J288" s="167"/>
      <c r="K288" s="167"/>
      <c r="L288" s="167"/>
      <c r="M288" s="167"/>
      <c r="N288" s="167"/>
      <c r="O288" s="167"/>
      <c r="P288" s="167"/>
      <c r="Q288" s="167"/>
      <c r="R288" s="167"/>
      <c r="S288" s="167"/>
      <c r="T288" s="167"/>
      <c r="U288" s="167"/>
      <c r="V288" s="167"/>
      <c r="W288" s="167"/>
      <c r="X288" s="167"/>
      <c r="Y288" s="167"/>
      <c r="Z288" s="167"/>
      <c r="AA288" s="167"/>
      <c r="AB288" s="167"/>
      <c r="AG288" s="167"/>
      <c r="AM288" s="111"/>
    </row>
    <row r="289" spans="2:39" x14ac:dyDescent="0.3">
      <c r="B289" s="167"/>
      <c r="C289" s="167"/>
      <c r="D289" s="167"/>
      <c r="E289" s="167"/>
      <c r="F289" s="167"/>
      <c r="G289" s="167"/>
      <c r="H289" s="167"/>
      <c r="I289" s="167"/>
      <c r="J289" s="167"/>
      <c r="K289" s="167"/>
      <c r="L289" s="167"/>
      <c r="M289" s="167"/>
      <c r="N289" s="167"/>
      <c r="O289" s="167"/>
      <c r="P289" s="167"/>
      <c r="Q289" s="167"/>
      <c r="R289" s="167"/>
      <c r="S289" s="167"/>
      <c r="T289" s="167"/>
      <c r="U289" s="167"/>
      <c r="V289" s="167"/>
      <c r="W289" s="167"/>
      <c r="X289" s="167"/>
      <c r="Y289" s="167"/>
      <c r="Z289" s="167"/>
      <c r="AA289" s="167"/>
      <c r="AB289" s="167"/>
      <c r="AG289" s="167"/>
      <c r="AM289" s="111"/>
    </row>
    <row r="290" spans="2:39" x14ac:dyDescent="0.3">
      <c r="B290" s="167"/>
      <c r="C290" s="167"/>
      <c r="D290" s="167"/>
      <c r="E290" s="167"/>
      <c r="F290" s="167"/>
      <c r="G290" s="167"/>
      <c r="H290" s="167"/>
      <c r="I290" s="167"/>
      <c r="J290" s="167"/>
      <c r="K290" s="167"/>
      <c r="L290" s="167"/>
      <c r="M290" s="167"/>
      <c r="N290" s="167"/>
      <c r="O290" s="167"/>
      <c r="P290" s="167"/>
      <c r="Q290" s="167"/>
      <c r="R290" s="167"/>
      <c r="S290" s="167"/>
      <c r="T290" s="167"/>
      <c r="U290" s="167"/>
      <c r="V290" s="167"/>
      <c r="W290" s="167"/>
      <c r="X290" s="167"/>
      <c r="Y290" s="167"/>
      <c r="Z290" s="167"/>
      <c r="AA290" s="167"/>
      <c r="AB290" s="167"/>
      <c r="AG290" s="167"/>
      <c r="AM290" s="111"/>
    </row>
    <row r="291" spans="2:39" x14ac:dyDescent="0.3">
      <c r="B291" s="167"/>
      <c r="C291" s="167"/>
      <c r="D291" s="167"/>
      <c r="E291" s="167"/>
      <c r="F291" s="167"/>
      <c r="G291" s="167"/>
      <c r="H291" s="167"/>
      <c r="I291" s="167"/>
      <c r="J291" s="167"/>
      <c r="K291" s="167"/>
      <c r="L291" s="167"/>
      <c r="M291" s="167"/>
      <c r="N291" s="167"/>
      <c r="O291" s="167"/>
      <c r="P291" s="167"/>
      <c r="Q291" s="167"/>
      <c r="R291" s="167"/>
      <c r="S291" s="167"/>
      <c r="T291" s="167"/>
      <c r="U291" s="167"/>
      <c r="V291" s="167"/>
      <c r="W291" s="167"/>
      <c r="X291" s="167"/>
      <c r="Y291" s="167"/>
      <c r="Z291" s="167"/>
      <c r="AA291" s="167"/>
      <c r="AB291" s="167"/>
      <c r="AG291" s="167"/>
      <c r="AM291" s="111"/>
    </row>
    <row r="292" spans="2:39" x14ac:dyDescent="0.3">
      <c r="B292" s="167"/>
      <c r="C292" s="167"/>
      <c r="D292" s="167"/>
      <c r="E292" s="167"/>
      <c r="F292" s="167"/>
      <c r="G292" s="167"/>
      <c r="H292" s="167"/>
      <c r="I292" s="167"/>
      <c r="J292" s="167"/>
      <c r="K292" s="167"/>
      <c r="L292" s="167"/>
      <c r="M292" s="167"/>
      <c r="N292" s="167"/>
      <c r="O292" s="167"/>
      <c r="P292" s="167"/>
      <c r="Q292" s="167"/>
      <c r="R292" s="167"/>
      <c r="S292" s="167"/>
      <c r="T292" s="167"/>
      <c r="U292" s="167"/>
      <c r="V292" s="167"/>
      <c r="W292" s="167"/>
      <c r="X292" s="167"/>
      <c r="Y292" s="167"/>
      <c r="Z292" s="167"/>
      <c r="AA292" s="167"/>
      <c r="AB292" s="167"/>
      <c r="AG292" s="167"/>
      <c r="AM292" s="111"/>
    </row>
    <row r="293" spans="2:39" x14ac:dyDescent="0.3">
      <c r="B293" s="167"/>
      <c r="C293" s="167"/>
      <c r="D293" s="167"/>
      <c r="E293" s="167"/>
      <c r="F293" s="167"/>
      <c r="G293" s="167"/>
      <c r="H293" s="167"/>
      <c r="I293" s="167"/>
      <c r="J293" s="167"/>
      <c r="K293" s="167"/>
      <c r="L293" s="167"/>
      <c r="M293" s="167"/>
      <c r="N293" s="167"/>
      <c r="O293" s="167"/>
      <c r="P293" s="167"/>
      <c r="Q293" s="167"/>
      <c r="R293" s="167"/>
      <c r="S293" s="167"/>
      <c r="T293" s="167"/>
      <c r="U293" s="167"/>
      <c r="V293" s="167"/>
      <c r="W293" s="167"/>
      <c r="X293" s="167"/>
      <c r="Y293" s="167"/>
      <c r="Z293" s="167"/>
      <c r="AA293" s="167"/>
      <c r="AB293" s="167"/>
      <c r="AG293" s="167"/>
      <c r="AM293" s="111"/>
    </row>
    <row r="294" spans="2:39" x14ac:dyDescent="0.3">
      <c r="B294" s="167"/>
      <c r="C294" s="167"/>
      <c r="D294" s="167"/>
      <c r="E294" s="167"/>
      <c r="F294" s="167"/>
      <c r="G294" s="167"/>
      <c r="H294" s="167"/>
      <c r="I294" s="167"/>
      <c r="J294" s="167"/>
      <c r="K294" s="167"/>
      <c r="L294" s="167"/>
      <c r="M294" s="167"/>
      <c r="N294" s="167"/>
      <c r="O294" s="167"/>
      <c r="P294" s="167"/>
      <c r="Q294" s="167"/>
      <c r="R294" s="167"/>
      <c r="S294" s="167"/>
      <c r="T294" s="167"/>
      <c r="U294" s="167"/>
      <c r="V294" s="167"/>
      <c r="W294" s="167"/>
      <c r="X294" s="167"/>
      <c r="Y294" s="167"/>
      <c r="Z294" s="167"/>
      <c r="AA294" s="167"/>
      <c r="AB294" s="167"/>
      <c r="AG294" s="167"/>
      <c r="AM294" s="111"/>
    </row>
    <row r="295" spans="2:39" x14ac:dyDescent="0.3">
      <c r="B295" s="167"/>
      <c r="C295" s="167"/>
      <c r="D295" s="167"/>
      <c r="E295" s="167"/>
      <c r="F295" s="167"/>
      <c r="G295" s="167"/>
      <c r="H295" s="167"/>
      <c r="I295" s="167"/>
      <c r="J295" s="167"/>
      <c r="K295" s="167"/>
      <c r="L295" s="167"/>
      <c r="M295" s="167"/>
      <c r="N295" s="167"/>
      <c r="O295" s="167"/>
      <c r="P295" s="167"/>
      <c r="Q295" s="167"/>
      <c r="R295" s="167"/>
      <c r="S295" s="167"/>
      <c r="T295" s="167"/>
      <c r="U295" s="167"/>
      <c r="V295" s="167"/>
      <c r="W295" s="167"/>
      <c r="X295" s="167"/>
      <c r="Y295" s="167"/>
      <c r="Z295" s="167"/>
      <c r="AA295" s="167"/>
      <c r="AB295" s="167"/>
      <c r="AG295" s="167"/>
      <c r="AM295" s="111"/>
    </row>
    <row r="296" spans="2:39" x14ac:dyDescent="0.3">
      <c r="B296" s="167"/>
      <c r="C296" s="167"/>
      <c r="D296" s="167"/>
      <c r="E296" s="167"/>
      <c r="F296" s="167"/>
      <c r="G296" s="167"/>
      <c r="H296" s="167"/>
      <c r="I296" s="167"/>
      <c r="J296" s="167"/>
      <c r="K296" s="167"/>
      <c r="L296" s="167"/>
      <c r="M296" s="167"/>
      <c r="N296" s="167"/>
      <c r="O296" s="167"/>
      <c r="P296" s="167"/>
      <c r="Q296" s="167"/>
      <c r="R296" s="167"/>
      <c r="S296" s="167"/>
      <c r="T296" s="167"/>
      <c r="U296" s="167"/>
      <c r="V296" s="167"/>
      <c r="W296" s="167"/>
      <c r="X296" s="167"/>
      <c r="Y296" s="167"/>
      <c r="Z296" s="167"/>
      <c r="AA296" s="167"/>
      <c r="AB296" s="167"/>
      <c r="AG296" s="167"/>
      <c r="AM296" s="111"/>
    </row>
    <row r="297" spans="2:39" x14ac:dyDescent="0.3">
      <c r="B297" s="167"/>
      <c r="C297" s="167"/>
      <c r="D297" s="167"/>
      <c r="E297" s="167"/>
      <c r="F297" s="167"/>
      <c r="G297" s="167"/>
      <c r="H297" s="167"/>
      <c r="I297" s="167"/>
      <c r="J297" s="167"/>
      <c r="K297" s="167"/>
      <c r="L297" s="167"/>
      <c r="M297" s="167"/>
      <c r="N297" s="167"/>
      <c r="O297" s="167"/>
      <c r="P297" s="167"/>
      <c r="Q297" s="167"/>
      <c r="R297" s="167"/>
      <c r="S297" s="167"/>
      <c r="T297" s="167"/>
      <c r="U297" s="167"/>
      <c r="V297" s="167"/>
      <c r="W297" s="167"/>
      <c r="X297" s="167"/>
      <c r="Y297" s="167"/>
      <c r="Z297" s="167"/>
      <c r="AA297" s="167"/>
      <c r="AB297" s="167"/>
      <c r="AG297" s="167"/>
      <c r="AM297" s="111"/>
    </row>
    <row r="298" spans="2:39" x14ac:dyDescent="0.3">
      <c r="B298" s="167"/>
      <c r="C298" s="167"/>
      <c r="D298" s="167"/>
      <c r="E298" s="167"/>
      <c r="F298" s="167"/>
      <c r="G298" s="167"/>
      <c r="H298" s="167"/>
      <c r="I298" s="167"/>
      <c r="J298" s="167"/>
      <c r="K298" s="167"/>
      <c r="L298" s="167"/>
      <c r="M298" s="167"/>
      <c r="N298" s="167"/>
      <c r="O298" s="167"/>
      <c r="P298" s="167"/>
      <c r="Q298" s="167"/>
      <c r="R298" s="167"/>
      <c r="S298" s="167"/>
      <c r="T298" s="167"/>
      <c r="U298" s="167"/>
      <c r="V298" s="167"/>
      <c r="W298" s="167"/>
      <c r="X298" s="167"/>
      <c r="Y298" s="167"/>
      <c r="Z298" s="167"/>
      <c r="AA298" s="167"/>
      <c r="AB298" s="167"/>
      <c r="AG298" s="167"/>
      <c r="AM298" s="111"/>
    </row>
    <row r="299" spans="2:39" x14ac:dyDescent="0.3">
      <c r="B299" s="167"/>
      <c r="C299" s="167"/>
      <c r="D299" s="167"/>
      <c r="E299" s="167"/>
      <c r="F299" s="167"/>
      <c r="G299" s="167"/>
      <c r="H299" s="167"/>
      <c r="I299" s="167"/>
      <c r="J299" s="167"/>
      <c r="K299" s="167"/>
      <c r="L299" s="167"/>
      <c r="M299" s="167"/>
      <c r="N299" s="167"/>
      <c r="O299" s="167"/>
      <c r="P299" s="167"/>
      <c r="Q299" s="167"/>
      <c r="R299" s="167"/>
      <c r="S299" s="167"/>
      <c r="T299" s="167"/>
      <c r="U299" s="167"/>
      <c r="V299" s="167"/>
      <c r="W299" s="167"/>
      <c r="X299" s="167"/>
      <c r="Y299" s="167"/>
      <c r="Z299" s="167"/>
      <c r="AA299" s="167"/>
      <c r="AB299" s="167"/>
      <c r="AG299" s="167"/>
      <c r="AM299" s="111"/>
    </row>
    <row r="300" spans="2:39" x14ac:dyDescent="0.3">
      <c r="B300" s="167"/>
      <c r="C300" s="167"/>
      <c r="D300" s="167"/>
      <c r="E300" s="167"/>
      <c r="F300" s="167"/>
      <c r="G300" s="167"/>
      <c r="H300" s="167"/>
      <c r="I300" s="167"/>
      <c r="J300" s="167"/>
      <c r="K300" s="167"/>
      <c r="L300" s="167"/>
      <c r="M300" s="167"/>
      <c r="N300" s="167"/>
      <c r="O300" s="167"/>
      <c r="P300" s="167"/>
      <c r="Q300" s="167"/>
      <c r="R300" s="167"/>
      <c r="S300" s="167"/>
      <c r="T300" s="167"/>
      <c r="U300" s="167"/>
      <c r="V300" s="167"/>
      <c r="W300" s="167"/>
      <c r="X300" s="167"/>
      <c r="Y300" s="167"/>
      <c r="Z300" s="167"/>
      <c r="AA300" s="167"/>
      <c r="AB300" s="167"/>
      <c r="AG300" s="167"/>
      <c r="AM300" s="111"/>
    </row>
    <row r="301" spans="2:39" x14ac:dyDescent="0.3">
      <c r="B301" s="167"/>
      <c r="C301" s="167"/>
      <c r="D301" s="167"/>
      <c r="E301" s="167"/>
      <c r="F301" s="167"/>
      <c r="G301" s="167"/>
      <c r="H301" s="167"/>
      <c r="I301" s="167"/>
      <c r="J301" s="167"/>
      <c r="K301" s="167"/>
      <c r="L301" s="167"/>
      <c r="M301" s="167"/>
      <c r="N301" s="167"/>
      <c r="O301" s="167"/>
      <c r="P301" s="167"/>
      <c r="Q301" s="167"/>
      <c r="R301" s="167"/>
      <c r="S301" s="167"/>
      <c r="T301" s="167"/>
      <c r="U301" s="167"/>
      <c r="V301" s="167"/>
      <c r="W301" s="167"/>
      <c r="X301" s="167"/>
      <c r="Y301" s="167"/>
      <c r="Z301" s="167"/>
      <c r="AA301" s="167"/>
      <c r="AB301" s="167"/>
      <c r="AG301" s="167"/>
      <c r="AM301" s="111"/>
    </row>
    <row r="302" spans="2:39" x14ac:dyDescent="0.3">
      <c r="B302" s="167"/>
      <c r="C302" s="167"/>
      <c r="D302" s="167"/>
      <c r="E302" s="167"/>
      <c r="F302" s="167"/>
      <c r="G302" s="167"/>
      <c r="H302" s="167"/>
      <c r="I302" s="167"/>
      <c r="J302" s="167"/>
      <c r="K302" s="167"/>
      <c r="L302" s="167"/>
      <c r="M302" s="167"/>
      <c r="N302" s="167"/>
      <c r="O302" s="167"/>
      <c r="P302" s="167"/>
      <c r="Q302" s="167"/>
      <c r="R302" s="167"/>
      <c r="S302" s="167"/>
      <c r="T302" s="167"/>
      <c r="U302" s="167"/>
      <c r="V302" s="167"/>
      <c r="W302" s="167"/>
      <c r="X302" s="167"/>
      <c r="Y302" s="167"/>
      <c r="Z302" s="167"/>
      <c r="AA302" s="167"/>
      <c r="AB302" s="167"/>
      <c r="AG302" s="167"/>
      <c r="AM302" s="111"/>
    </row>
    <row r="303" spans="2:39" x14ac:dyDescent="0.3">
      <c r="B303" s="167"/>
      <c r="C303" s="167"/>
      <c r="D303" s="167"/>
      <c r="E303" s="167"/>
      <c r="F303" s="167"/>
      <c r="G303" s="167"/>
      <c r="H303" s="167"/>
      <c r="I303" s="167"/>
      <c r="J303" s="167"/>
      <c r="K303" s="167"/>
      <c r="L303" s="167"/>
      <c r="M303" s="167"/>
      <c r="N303" s="167"/>
      <c r="O303" s="167"/>
      <c r="P303" s="167"/>
      <c r="Q303" s="167"/>
      <c r="R303" s="167"/>
      <c r="S303" s="167"/>
      <c r="T303" s="167"/>
      <c r="U303" s="167"/>
      <c r="V303" s="167"/>
      <c r="W303" s="167"/>
      <c r="X303" s="167"/>
      <c r="Y303" s="167"/>
      <c r="Z303" s="167"/>
      <c r="AA303" s="167"/>
      <c r="AB303" s="167"/>
      <c r="AG303" s="167"/>
      <c r="AM303" s="111"/>
    </row>
    <row r="304" spans="2:39" x14ac:dyDescent="0.3">
      <c r="B304" s="167"/>
      <c r="C304" s="167"/>
      <c r="D304" s="167"/>
      <c r="E304" s="167"/>
      <c r="F304" s="167"/>
      <c r="G304" s="167"/>
      <c r="H304" s="167"/>
      <c r="I304" s="167"/>
      <c r="J304" s="167"/>
      <c r="K304" s="167"/>
      <c r="L304" s="167"/>
      <c r="M304" s="167"/>
      <c r="N304" s="167"/>
      <c r="O304" s="167"/>
      <c r="P304" s="167"/>
      <c r="Q304" s="167"/>
      <c r="R304" s="167"/>
      <c r="S304" s="167"/>
      <c r="T304" s="167"/>
      <c r="U304" s="167"/>
      <c r="V304" s="167"/>
      <c r="W304" s="167"/>
      <c r="X304" s="167"/>
      <c r="Y304" s="167"/>
      <c r="Z304" s="167"/>
      <c r="AA304" s="167"/>
      <c r="AB304" s="167"/>
      <c r="AG304" s="167"/>
      <c r="AM304" s="111"/>
    </row>
    <row r="305" spans="2:39" x14ac:dyDescent="0.3">
      <c r="B305" s="167"/>
      <c r="C305" s="167"/>
      <c r="D305" s="167"/>
      <c r="E305" s="167"/>
      <c r="F305" s="167"/>
      <c r="G305" s="167"/>
      <c r="H305" s="167"/>
      <c r="I305" s="167"/>
      <c r="J305" s="167"/>
      <c r="K305" s="167"/>
      <c r="L305" s="167"/>
      <c r="M305" s="167"/>
      <c r="N305" s="167"/>
      <c r="O305" s="167"/>
      <c r="P305" s="167"/>
      <c r="Q305" s="167"/>
      <c r="R305" s="167"/>
      <c r="S305" s="167"/>
      <c r="T305" s="167"/>
      <c r="U305" s="167"/>
      <c r="V305" s="167"/>
      <c r="W305" s="167"/>
      <c r="X305" s="167"/>
      <c r="Y305" s="167"/>
      <c r="Z305" s="167"/>
      <c r="AA305" s="167"/>
      <c r="AB305" s="167"/>
      <c r="AG305" s="167"/>
      <c r="AM305" s="111"/>
    </row>
    <row r="306" spans="2:39" x14ac:dyDescent="0.3">
      <c r="B306" s="167"/>
      <c r="C306" s="167"/>
      <c r="D306" s="167"/>
      <c r="E306" s="167"/>
      <c r="F306" s="167"/>
      <c r="G306" s="167"/>
      <c r="H306" s="167"/>
      <c r="I306" s="167"/>
      <c r="J306" s="167"/>
      <c r="K306" s="167"/>
      <c r="L306" s="167"/>
      <c r="M306" s="167"/>
      <c r="N306" s="167"/>
      <c r="O306" s="167"/>
      <c r="P306" s="167"/>
      <c r="Q306" s="167"/>
      <c r="R306" s="167"/>
      <c r="S306" s="167"/>
      <c r="T306" s="167"/>
      <c r="U306" s="167"/>
      <c r="V306" s="167"/>
      <c r="W306" s="167"/>
      <c r="X306" s="167"/>
      <c r="Y306" s="167"/>
      <c r="Z306" s="167"/>
      <c r="AA306" s="167"/>
      <c r="AB306" s="167"/>
      <c r="AG306" s="167"/>
      <c r="AM306" s="111"/>
    </row>
    <row r="307" spans="2:39" x14ac:dyDescent="0.3">
      <c r="B307" s="167"/>
      <c r="C307" s="167"/>
      <c r="D307" s="167"/>
      <c r="E307" s="167"/>
      <c r="F307" s="167"/>
      <c r="G307" s="167"/>
      <c r="H307" s="167"/>
      <c r="I307" s="167"/>
      <c r="J307" s="167"/>
      <c r="K307" s="167"/>
      <c r="L307" s="167"/>
      <c r="M307" s="167"/>
      <c r="N307" s="167"/>
      <c r="O307" s="167"/>
      <c r="P307" s="167"/>
      <c r="Q307" s="167"/>
      <c r="R307" s="167"/>
      <c r="S307" s="167"/>
      <c r="T307" s="167"/>
      <c r="U307" s="167"/>
      <c r="V307" s="167"/>
      <c r="W307" s="167"/>
      <c r="X307" s="167"/>
      <c r="Y307" s="167"/>
      <c r="Z307" s="167"/>
      <c r="AA307" s="167"/>
      <c r="AB307" s="167"/>
      <c r="AG307" s="167"/>
      <c r="AM307" s="111"/>
    </row>
    <row r="308" spans="2:39" x14ac:dyDescent="0.3">
      <c r="B308" s="167"/>
      <c r="C308" s="167"/>
      <c r="D308" s="167"/>
      <c r="E308" s="167"/>
      <c r="F308" s="167"/>
      <c r="G308" s="167"/>
      <c r="H308" s="167"/>
      <c r="I308" s="167"/>
      <c r="J308" s="167"/>
      <c r="K308" s="167"/>
      <c r="L308" s="167"/>
      <c r="M308" s="167"/>
      <c r="N308" s="167"/>
      <c r="O308" s="167"/>
      <c r="P308" s="167"/>
      <c r="Q308" s="167"/>
      <c r="R308" s="167"/>
      <c r="S308" s="167"/>
      <c r="T308" s="167"/>
      <c r="U308" s="167"/>
      <c r="V308" s="167"/>
      <c r="W308" s="167"/>
      <c r="X308" s="167"/>
      <c r="Y308" s="167"/>
      <c r="Z308" s="167"/>
      <c r="AA308" s="167"/>
      <c r="AB308" s="167"/>
      <c r="AG308" s="167"/>
      <c r="AM308" s="111"/>
    </row>
    <row r="309" spans="2:39" x14ac:dyDescent="0.3">
      <c r="B309" s="167"/>
      <c r="C309" s="167"/>
      <c r="D309" s="167"/>
      <c r="E309" s="167"/>
      <c r="F309" s="167"/>
      <c r="G309" s="167"/>
      <c r="H309" s="167"/>
      <c r="I309" s="167"/>
      <c r="J309" s="167"/>
      <c r="K309" s="167"/>
      <c r="L309" s="167"/>
      <c r="M309" s="167"/>
      <c r="N309" s="167"/>
      <c r="O309" s="167"/>
      <c r="P309" s="167"/>
      <c r="Q309" s="167"/>
      <c r="R309" s="167"/>
      <c r="S309" s="167"/>
      <c r="T309" s="167"/>
      <c r="U309" s="167"/>
      <c r="V309" s="167"/>
      <c r="W309" s="167"/>
      <c r="X309" s="167"/>
      <c r="Y309" s="167"/>
      <c r="Z309" s="167"/>
      <c r="AA309" s="167"/>
      <c r="AB309" s="167"/>
      <c r="AG309" s="167"/>
      <c r="AM309" s="111"/>
    </row>
    <row r="310" spans="2:39" x14ac:dyDescent="0.3">
      <c r="B310" s="167"/>
      <c r="C310" s="167"/>
      <c r="D310" s="167"/>
      <c r="E310" s="167"/>
      <c r="F310" s="167"/>
      <c r="G310" s="167"/>
      <c r="H310" s="167"/>
      <c r="I310" s="167"/>
      <c r="J310" s="167"/>
      <c r="K310" s="167"/>
      <c r="L310" s="167"/>
      <c r="M310" s="167"/>
      <c r="N310" s="167"/>
      <c r="O310" s="167"/>
      <c r="P310" s="167"/>
      <c r="Q310" s="167"/>
      <c r="R310" s="167"/>
      <c r="S310" s="167"/>
      <c r="T310" s="167"/>
      <c r="U310" s="167"/>
      <c r="V310" s="167"/>
      <c r="W310" s="167"/>
      <c r="X310" s="167"/>
      <c r="Y310" s="167"/>
      <c r="Z310" s="167"/>
      <c r="AA310" s="167"/>
      <c r="AB310" s="167"/>
      <c r="AG310" s="167"/>
      <c r="AM310" s="111"/>
    </row>
    <row r="311" spans="2:39" x14ac:dyDescent="0.3">
      <c r="B311" s="167"/>
      <c r="C311" s="167"/>
      <c r="D311" s="167"/>
      <c r="E311" s="167"/>
      <c r="F311" s="167"/>
      <c r="G311" s="167"/>
      <c r="H311" s="167"/>
      <c r="I311" s="167"/>
      <c r="J311" s="167"/>
      <c r="K311" s="167"/>
      <c r="L311" s="167"/>
      <c r="M311" s="167"/>
      <c r="N311" s="167"/>
      <c r="O311" s="167"/>
      <c r="P311" s="167"/>
      <c r="Q311" s="167"/>
      <c r="R311" s="167"/>
      <c r="S311" s="167"/>
      <c r="T311" s="167"/>
      <c r="U311" s="167"/>
      <c r="V311" s="167"/>
      <c r="W311" s="167"/>
      <c r="X311" s="167"/>
      <c r="Y311" s="167"/>
      <c r="Z311" s="167"/>
      <c r="AA311" s="167"/>
      <c r="AB311" s="167"/>
      <c r="AG311" s="167"/>
      <c r="AM311" s="111"/>
    </row>
    <row r="312" spans="2:39" x14ac:dyDescent="0.3">
      <c r="B312" s="167"/>
      <c r="C312" s="167"/>
      <c r="D312" s="167"/>
      <c r="E312" s="167"/>
      <c r="F312" s="167"/>
      <c r="G312" s="167"/>
      <c r="H312" s="167"/>
      <c r="I312" s="167"/>
      <c r="J312" s="167"/>
      <c r="K312" s="167"/>
      <c r="L312" s="167"/>
      <c r="M312" s="167"/>
      <c r="N312" s="167"/>
      <c r="O312" s="167"/>
      <c r="P312" s="167"/>
      <c r="Q312" s="167"/>
      <c r="R312" s="167"/>
      <c r="S312" s="167"/>
      <c r="T312" s="167"/>
      <c r="U312" s="167"/>
      <c r="V312" s="167"/>
      <c r="W312" s="167"/>
      <c r="X312" s="167"/>
      <c r="Y312" s="167"/>
      <c r="Z312" s="167"/>
      <c r="AA312" s="167"/>
      <c r="AB312" s="167"/>
      <c r="AG312" s="167"/>
      <c r="AM312" s="111"/>
    </row>
    <row r="313" spans="2:39" x14ac:dyDescent="0.3">
      <c r="B313" s="167"/>
      <c r="C313" s="167"/>
      <c r="D313" s="167"/>
      <c r="E313" s="167"/>
      <c r="F313" s="167"/>
      <c r="G313" s="167"/>
      <c r="H313" s="167"/>
      <c r="I313" s="167"/>
      <c r="J313" s="167"/>
      <c r="K313" s="167"/>
      <c r="L313" s="167"/>
      <c r="M313" s="167"/>
      <c r="N313" s="167"/>
      <c r="O313" s="167"/>
      <c r="P313" s="167"/>
      <c r="Q313" s="167"/>
      <c r="R313" s="167"/>
      <c r="S313" s="167"/>
      <c r="T313" s="167"/>
      <c r="U313" s="167"/>
      <c r="V313" s="167"/>
      <c r="W313" s="167"/>
      <c r="X313" s="167"/>
      <c r="Y313" s="167"/>
      <c r="Z313" s="167"/>
      <c r="AA313" s="167"/>
      <c r="AB313" s="167"/>
      <c r="AG313" s="167"/>
      <c r="AM313" s="111"/>
    </row>
    <row r="314" spans="2:39" x14ac:dyDescent="0.3">
      <c r="B314" s="167"/>
      <c r="C314" s="167"/>
      <c r="D314" s="167"/>
      <c r="E314" s="167"/>
      <c r="F314" s="167"/>
      <c r="G314" s="167"/>
      <c r="H314" s="167"/>
      <c r="I314" s="167"/>
      <c r="J314" s="167"/>
      <c r="K314" s="167"/>
      <c r="L314" s="167"/>
      <c r="M314" s="167"/>
      <c r="N314" s="167"/>
      <c r="O314" s="167"/>
      <c r="P314" s="167"/>
      <c r="Q314" s="167"/>
      <c r="R314" s="167"/>
      <c r="S314" s="167"/>
      <c r="T314" s="167"/>
      <c r="U314" s="167"/>
      <c r="V314" s="167"/>
      <c r="W314" s="167"/>
      <c r="X314" s="167"/>
      <c r="Y314" s="167"/>
      <c r="Z314" s="167"/>
      <c r="AA314" s="167"/>
      <c r="AB314" s="167"/>
      <c r="AG314" s="167"/>
      <c r="AM314" s="111"/>
    </row>
    <row r="315" spans="2:39" x14ac:dyDescent="0.3">
      <c r="B315" s="167"/>
      <c r="C315" s="167"/>
      <c r="D315" s="167"/>
      <c r="E315" s="167"/>
      <c r="F315" s="167"/>
      <c r="G315" s="167"/>
      <c r="H315" s="167"/>
      <c r="I315" s="167"/>
      <c r="J315" s="167"/>
      <c r="K315" s="167"/>
      <c r="L315" s="167"/>
      <c r="M315" s="167"/>
      <c r="N315" s="167"/>
      <c r="O315" s="167"/>
      <c r="P315" s="167"/>
      <c r="Q315" s="167"/>
      <c r="R315" s="167"/>
      <c r="S315" s="167"/>
      <c r="T315" s="167"/>
      <c r="U315" s="167"/>
      <c r="V315" s="167"/>
      <c r="W315" s="167"/>
      <c r="X315" s="167"/>
      <c r="Y315" s="167"/>
      <c r="Z315" s="167"/>
      <c r="AA315" s="167"/>
      <c r="AB315" s="167"/>
      <c r="AG315" s="167"/>
      <c r="AM315" s="111"/>
    </row>
    <row r="316" spans="2:39" x14ac:dyDescent="0.3">
      <c r="B316" s="167"/>
      <c r="C316" s="167"/>
      <c r="D316" s="167"/>
      <c r="E316" s="167"/>
      <c r="F316" s="167"/>
      <c r="G316" s="167"/>
      <c r="H316" s="167"/>
      <c r="I316" s="167"/>
      <c r="J316" s="167"/>
      <c r="K316" s="167"/>
      <c r="L316" s="167"/>
      <c r="M316" s="167"/>
      <c r="N316" s="167"/>
      <c r="O316" s="167"/>
      <c r="P316" s="167"/>
      <c r="Q316" s="167"/>
      <c r="R316" s="167"/>
      <c r="S316" s="167"/>
      <c r="T316" s="167"/>
      <c r="U316" s="167"/>
      <c r="V316" s="167"/>
      <c r="W316" s="167"/>
      <c r="X316" s="167"/>
      <c r="Y316" s="167"/>
      <c r="Z316" s="167"/>
      <c r="AA316" s="167"/>
      <c r="AB316" s="167"/>
      <c r="AG316" s="167"/>
      <c r="AM316" s="111"/>
    </row>
    <row r="317" spans="2:39" x14ac:dyDescent="0.3">
      <c r="B317" s="167"/>
      <c r="C317" s="167"/>
      <c r="D317" s="167"/>
      <c r="E317" s="167"/>
      <c r="F317" s="167"/>
      <c r="G317" s="167"/>
      <c r="H317" s="167"/>
      <c r="I317" s="167"/>
      <c r="J317" s="167"/>
      <c r="K317" s="167"/>
      <c r="L317" s="167"/>
      <c r="M317" s="167"/>
      <c r="N317" s="167"/>
      <c r="O317" s="167"/>
      <c r="P317" s="167"/>
      <c r="Q317" s="167"/>
      <c r="R317" s="167"/>
      <c r="S317" s="167"/>
      <c r="T317" s="167"/>
      <c r="U317" s="167"/>
      <c r="V317" s="167"/>
      <c r="W317" s="167"/>
      <c r="X317" s="167"/>
      <c r="Y317" s="167"/>
      <c r="Z317" s="167"/>
      <c r="AA317" s="167"/>
      <c r="AB317" s="167"/>
      <c r="AG317" s="167"/>
      <c r="AM317" s="111"/>
    </row>
    <row r="318" spans="2:39" x14ac:dyDescent="0.3">
      <c r="B318" s="167"/>
      <c r="C318" s="167"/>
      <c r="D318" s="167"/>
      <c r="E318" s="167"/>
      <c r="F318" s="167"/>
      <c r="G318" s="167"/>
      <c r="H318" s="167"/>
      <c r="I318" s="167"/>
      <c r="J318" s="167"/>
      <c r="K318" s="167"/>
      <c r="L318" s="167"/>
      <c r="M318" s="167"/>
      <c r="N318" s="167"/>
      <c r="O318" s="167"/>
      <c r="P318" s="167"/>
      <c r="Q318" s="167"/>
      <c r="R318" s="167"/>
      <c r="S318" s="167"/>
      <c r="T318" s="167"/>
      <c r="U318" s="167"/>
      <c r="V318" s="167"/>
      <c r="W318" s="167"/>
      <c r="X318" s="167"/>
      <c r="Y318" s="167"/>
      <c r="Z318" s="167"/>
      <c r="AA318" s="167"/>
      <c r="AB318" s="167"/>
      <c r="AG318" s="167"/>
      <c r="AM318" s="111"/>
    </row>
    <row r="319" spans="2:39" x14ac:dyDescent="0.3">
      <c r="B319" s="167"/>
      <c r="C319" s="167"/>
      <c r="D319" s="167"/>
      <c r="E319" s="167"/>
      <c r="F319" s="167"/>
      <c r="G319" s="167"/>
      <c r="H319" s="167"/>
      <c r="I319" s="167"/>
      <c r="J319" s="167"/>
      <c r="K319" s="167"/>
      <c r="L319" s="167"/>
      <c r="M319" s="167"/>
      <c r="N319" s="167"/>
      <c r="O319" s="167"/>
      <c r="P319" s="167"/>
      <c r="Q319" s="167"/>
      <c r="R319" s="167"/>
      <c r="S319" s="167"/>
      <c r="T319" s="167"/>
      <c r="U319" s="167"/>
      <c r="V319" s="167"/>
      <c r="W319" s="167"/>
      <c r="X319" s="167"/>
      <c r="Y319" s="167"/>
      <c r="Z319" s="167"/>
      <c r="AA319" s="167"/>
      <c r="AB319" s="167"/>
      <c r="AG319" s="167"/>
      <c r="AM319" s="111"/>
    </row>
    <row r="320" spans="2:39" x14ac:dyDescent="0.3">
      <c r="B320" s="167"/>
      <c r="C320" s="167"/>
      <c r="D320" s="167"/>
      <c r="E320" s="167"/>
      <c r="F320" s="167"/>
      <c r="G320" s="167"/>
      <c r="H320" s="167"/>
      <c r="I320" s="167"/>
      <c r="J320" s="167"/>
      <c r="K320" s="167"/>
      <c r="L320" s="167"/>
      <c r="M320" s="167"/>
      <c r="N320" s="167"/>
      <c r="O320" s="167"/>
      <c r="P320" s="167"/>
      <c r="Q320" s="167"/>
      <c r="R320" s="167"/>
      <c r="S320" s="167"/>
      <c r="T320" s="167"/>
      <c r="U320" s="167"/>
      <c r="V320" s="167"/>
      <c r="W320" s="167"/>
      <c r="X320" s="167"/>
      <c r="Y320" s="167"/>
      <c r="Z320" s="167"/>
      <c r="AA320" s="167"/>
      <c r="AB320" s="167"/>
      <c r="AG320" s="167"/>
      <c r="AM320" s="111"/>
    </row>
    <row r="321" spans="2:39" x14ac:dyDescent="0.3">
      <c r="B321" s="167"/>
      <c r="C321" s="167"/>
      <c r="D321" s="167"/>
      <c r="E321" s="167"/>
      <c r="F321" s="167"/>
      <c r="G321" s="167"/>
      <c r="H321" s="167"/>
      <c r="I321" s="167"/>
      <c r="J321" s="167"/>
      <c r="K321" s="167"/>
      <c r="L321" s="167"/>
      <c r="M321" s="167"/>
      <c r="N321" s="167"/>
      <c r="O321" s="167"/>
      <c r="P321" s="167"/>
      <c r="Q321" s="167"/>
      <c r="R321" s="167"/>
      <c r="S321" s="167"/>
      <c r="T321" s="167"/>
      <c r="U321" s="167"/>
      <c r="V321" s="167"/>
      <c r="W321" s="167"/>
      <c r="X321" s="167"/>
      <c r="Y321" s="167"/>
      <c r="Z321" s="167"/>
      <c r="AA321" s="167"/>
      <c r="AB321" s="167"/>
      <c r="AG321" s="167"/>
      <c r="AM321" s="111"/>
    </row>
    <row r="322" spans="2:39" x14ac:dyDescent="0.3">
      <c r="B322" s="167"/>
      <c r="C322" s="167"/>
      <c r="D322" s="167"/>
      <c r="E322" s="167"/>
      <c r="F322" s="167"/>
      <c r="G322" s="167"/>
      <c r="H322" s="167"/>
      <c r="I322" s="167"/>
      <c r="J322" s="167"/>
      <c r="K322" s="167"/>
      <c r="L322" s="167"/>
      <c r="M322" s="167"/>
      <c r="N322" s="167"/>
      <c r="O322" s="167"/>
      <c r="P322" s="167"/>
      <c r="Q322" s="167"/>
      <c r="R322" s="167"/>
      <c r="S322" s="167"/>
      <c r="T322" s="167"/>
      <c r="U322" s="167"/>
      <c r="V322" s="167"/>
      <c r="W322" s="167"/>
      <c r="X322" s="167"/>
      <c r="Y322" s="167"/>
      <c r="Z322" s="167"/>
      <c r="AA322" s="167"/>
      <c r="AB322" s="167"/>
      <c r="AG322" s="167"/>
      <c r="AM322" s="111"/>
    </row>
    <row r="323" spans="2:39" x14ac:dyDescent="0.3">
      <c r="B323" s="167"/>
      <c r="C323" s="167"/>
      <c r="D323" s="167"/>
      <c r="E323" s="167"/>
      <c r="F323" s="167"/>
      <c r="G323" s="167"/>
      <c r="H323" s="167"/>
      <c r="I323" s="167"/>
      <c r="J323" s="167"/>
      <c r="K323" s="167"/>
      <c r="L323" s="167"/>
      <c r="M323" s="167"/>
      <c r="N323" s="167"/>
      <c r="O323" s="167"/>
      <c r="P323" s="167"/>
      <c r="Q323" s="167"/>
      <c r="R323" s="167"/>
      <c r="S323" s="167"/>
      <c r="T323" s="167"/>
      <c r="U323" s="167"/>
      <c r="V323" s="167"/>
      <c r="W323" s="167"/>
      <c r="X323" s="167"/>
      <c r="Y323" s="167"/>
      <c r="Z323" s="167"/>
      <c r="AA323" s="167"/>
      <c r="AB323" s="167"/>
      <c r="AG323" s="167"/>
      <c r="AM323" s="111"/>
    </row>
    <row r="324" spans="2:39" x14ac:dyDescent="0.3">
      <c r="B324" s="167"/>
      <c r="C324" s="167"/>
      <c r="D324" s="167"/>
      <c r="E324" s="167"/>
      <c r="F324" s="167"/>
      <c r="G324" s="167"/>
      <c r="H324" s="167"/>
      <c r="I324" s="167"/>
      <c r="J324" s="167"/>
      <c r="K324" s="167"/>
      <c r="L324" s="167"/>
      <c r="M324" s="167"/>
      <c r="N324" s="167"/>
      <c r="O324" s="167"/>
      <c r="P324" s="167"/>
      <c r="Q324" s="167"/>
      <c r="R324" s="167"/>
      <c r="S324" s="167"/>
      <c r="T324" s="167"/>
      <c r="U324" s="167"/>
      <c r="V324" s="167"/>
      <c r="W324" s="167"/>
      <c r="X324" s="167"/>
      <c r="Y324" s="167"/>
      <c r="Z324" s="167"/>
      <c r="AA324" s="167"/>
      <c r="AB324" s="167"/>
      <c r="AG324" s="167"/>
      <c r="AM324" s="111"/>
    </row>
    <row r="325" spans="2:39" x14ac:dyDescent="0.3">
      <c r="B325" s="167"/>
      <c r="C325" s="167"/>
      <c r="D325" s="167"/>
      <c r="E325" s="167"/>
      <c r="F325" s="167"/>
      <c r="G325" s="167"/>
      <c r="H325" s="167"/>
      <c r="I325" s="167"/>
      <c r="J325" s="167"/>
      <c r="K325" s="167"/>
      <c r="L325" s="167"/>
      <c r="M325" s="167"/>
      <c r="N325" s="167"/>
      <c r="O325" s="167"/>
      <c r="P325" s="167"/>
      <c r="Q325" s="167"/>
      <c r="R325" s="167"/>
      <c r="S325" s="167"/>
      <c r="T325" s="167"/>
      <c r="U325" s="167"/>
      <c r="V325" s="167"/>
      <c r="W325" s="167"/>
      <c r="X325" s="167"/>
      <c r="Y325" s="167"/>
      <c r="Z325" s="167"/>
      <c r="AA325" s="167"/>
      <c r="AB325" s="167"/>
      <c r="AG325" s="167"/>
      <c r="AM325" s="111"/>
    </row>
    <row r="326" spans="2:39" x14ac:dyDescent="0.3">
      <c r="B326" s="167"/>
      <c r="C326" s="167"/>
      <c r="D326" s="167"/>
      <c r="E326" s="167"/>
      <c r="F326" s="167"/>
      <c r="G326" s="167"/>
      <c r="H326" s="167"/>
      <c r="I326" s="167"/>
      <c r="J326" s="167"/>
      <c r="K326" s="167"/>
      <c r="L326" s="167"/>
      <c r="M326" s="167"/>
      <c r="N326" s="167"/>
      <c r="O326" s="167"/>
      <c r="P326" s="167"/>
      <c r="Q326" s="167"/>
      <c r="R326" s="167"/>
      <c r="S326" s="167"/>
      <c r="T326" s="167"/>
      <c r="U326" s="167"/>
      <c r="V326" s="167"/>
      <c r="W326" s="167"/>
      <c r="X326" s="167"/>
      <c r="Y326" s="167"/>
      <c r="Z326" s="167"/>
      <c r="AA326" s="167"/>
      <c r="AB326" s="167"/>
      <c r="AG326" s="167"/>
      <c r="AM326" s="111"/>
    </row>
    <row r="327" spans="2:39" x14ac:dyDescent="0.3">
      <c r="B327" s="167"/>
      <c r="C327" s="167"/>
      <c r="D327" s="167"/>
      <c r="E327" s="167"/>
      <c r="F327" s="167"/>
      <c r="G327" s="167"/>
      <c r="H327" s="167"/>
      <c r="I327" s="167"/>
      <c r="J327" s="167"/>
      <c r="K327" s="167"/>
      <c r="L327" s="167"/>
      <c r="M327" s="167"/>
      <c r="N327" s="167"/>
      <c r="O327" s="167"/>
      <c r="P327" s="167"/>
      <c r="Q327" s="167"/>
      <c r="R327" s="167"/>
      <c r="S327" s="167"/>
      <c r="T327" s="167"/>
      <c r="U327" s="167"/>
      <c r="V327" s="167"/>
      <c r="W327" s="167"/>
      <c r="X327" s="167"/>
      <c r="Y327" s="167"/>
      <c r="Z327" s="167"/>
      <c r="AA327" s="167"/>
      <c r="AB327" s="167"/>
      <c r="AG327" s="167"/>
      <c r="AM327" s="111"/>
    </row>
    <row r="328" spans="2:39" x14ac:dyDescent="0.3">
      <c r="B328" s="167"/>
      <c r="C328" s="167"/>
      <c r="D328" s="167"/>
      <c r="E328" s="167"/>
      <c r="F328" s="167"/>
      <c r="G328" s="167"/>
      <c r="H328" s="167"/>
      <c r="I328" s="167"/>
      <c r="J328" s="167"/>
      <c r="K328" s="167"/>
      <c r="L328" s="167"/>
      <c r="M328" s="167"/>
      <c r="N328" s="167"/>
      <c r="O328" s="167"/>
      <c r="P328" s="167"/>
      <c r="Q328" s="167"/>
      <c r="R328" s="167"/>
      <c r="S328" s="167"/>
      <c r="T328" s="167"/>
      <c r="U328" s="167"/>
      <c r="V328" s="167"/>
      <c r="W328" s="167"/>
      <c r="X328" s="167"/>
      <c r="Y328" s="167"/>
      <c r="Z328" s="167"/>
      <c r="AA328" s="167"/>
      <c r="AB328" s="167"/>
      <c r="AG328" s="167"/>
      <c r="AM328" s="111"/>
    </row>
    <row r="329" spans="2:39" x14ac:dyDescent="0.3">
      <c r="B329" s="167"/>
      <c r="C329" s="167"/>
      <c r="D329" s="167"/>
      <c r="E329" s="167"/>
      <c r="F329" s="167"/>
      <c r="G329" s="167"/>
      <c r="H329" s="167"/>
      <c r="I329" s="167"/>
      <c r="J329" s="167"/>
      <c r="K329" s="167"/>
      <c r="L329" s="167"/>
      <c r="M329" s="167"/>
      <c r="N329" s="167"/>
      <c r="O329" s="167"/>
      <c r="P329" s="167"/>
      <c r="Q329" s="167"/>
      <c r="R329" s="167"/>
      <c r="S329" s="167"/>
      <c r="T329" s="167"/>
      <c r="U329" s="167"/>
      <c r="V329" s="167"/>
      <c r="W329" s="167"/>
      <c r="X329" s="167"/>
      <c r="Y329" s="167"/>
      <c r="Z329" s="167"/>
      <c r="AA329" s="167"/>
      <c r="AB329" s="167"/>
      <c r="AG329" s="167"/>
      <c r="AM329" s="111"/>
    </row>
    <row r="330" spans="2:39" x14ac:dyDescent="0.3">
      <c r="B330" s="167"/>
      <c r="C330" s="167"/>
      <c r="D330" s="167"/>
      <c r="E330" s="167"/>
      <c r="F330" s="167"/>
      <c r="G330" s="167"/>
      <c r="H330" s="167"/>
      <c r="I330" s="167"/>
      <c r="J330" s="167"/>
      <c r="K330" s="167"/>
      <c r="L330" s="167"/>
      <c r="M330" s="167"/>
      <c r="N330" s="167"/>
      <c r="O330" s="167"/>
      <c r="P330" s="167"/>
      <c r="Q330" s="167"/>
      <c r="R330" s="167"/>
      <c r="S330" s="167"/>
      <c r="T330" s="167"/>
      <c r="U330" s="167"/>
      <c r="V330" s="167"/>
      <c r="W330" s="167"/>
      <c r="X330" s="167"/>
      <c r="Y330" s="167"/>
      <c r="Z330" s="167"/>
      <c r="AA330" s="167"/>
      <c r="AB330" s="167"/>
      <c r="AG330" s="167"/>
      <c r="AM330" s="111"/>
    </row>
    <row r="331" spans="2:39" x14ac:dyDescent="0.3">
      <c r="B331" s="167"/>
      <c r="C331" s="167"/>
      <c r="D331" s="167"/>
      <c r="E331" s="167"/>
      <c r="F331" s="167"/>
      <c r="G331" s="167"/>
      <c r="H331" s="167"/>
      <c r="I331" s="167"/>
      <c r="J331" s="167"/>
      <c r="K331" s="167"/>
      <c r="L331" s="167"/>
      <c r="M331" s="167"/>
      <c r="N331" s="167"/>
      <c r="O331" s="167"/>
      <c r="P331" s="167"/>
      <c r="Q331" s="167"/>
      <c r="R331" s="167"/>
      <c r="S331" s="167"/>
      <c r="T331" s="167"/>
      <c r="U331" s="167"/>
      <c r="V331" s="167"/>
      <c r="W331" s="167"/>
      <c r="X331" s="167"/>
      <c r="Y331" s="167"/>
      <c r="Z331" s="167"/>
      <c r="AA331" s="167"/>
      <c r="AB331" s="167"/>
      <c r="AG331" s="167"/>
      <c r="AM331" s="111"/>
    </row>
    <row r="332" spans="2:39" x14ac:dyDescent="0.3">
      <c r="B332" s="167"/>
      <c r="C332" s="167"/>
      <c r="D332" s="167"/>
      <c r="E332" s="167"/>
      <c r="F332" s="167"/>
      <c r="G332" s="167"/>
      <c r="H332" s="167"/>
      <c r="I332" s="167"/>
      <c r="J332" s="167"/>
      <c r="K332" s="167"/>
      <c r="L332" s="167"/>
      <c r="M332" s="167"/>
      <c r="N332" s="167"/>
      <c r="O332" s="167"/>
      <c r="P332" s="167"/>
      <c r="Q332" s="167"/>
      <c r="R332" s="167"/>
      <c r="S332" s="167"/>
      <c r="T332" s="167"/>
      <c r="U332" s="167"/>
      <c r="V332" s="167"/>
      <c r="W332" s="167"/>
      <c r="X332" s="167"/>
      <c r="Y332" s="167"/>
      <c r="Z332" s="167"/>
      <c r="AA332" s="167"/>
      <c r="AB332" s="167"/>
      <c r="AG332" s="167"/>
      <c r="AM332" s="111"/>
    </row>
    <row r="333" spans="2:39" x14ac:dyDescent="0.3">
      <c r="B333" s="167"/>
      <c r="C333" s="167"/>
      <c r="D333" s="167"/>
      <c r="E333" s="167"/>
      <c r="F333" s="167"/>
      <c r="G333" s="167"/>
      <c r="H333" s="167"/>
      <c r="I333" s="167"/>
      <c r="J333" s="167"/>
      <c r="K333" s="167"/>
      <c r="L333" s="167"/>
      <c r="M333" s="167"/>
      <c r="N333" s="167"/>
      <c r="O333" s="167"/>
      <c r="P333" s="167"/>
      <c r="Q333" s="167"/>
      <c r="R333" s="167"/>
      <c r="S333" s="167"/>
      <c r="T333" s="167"/>
      <c r="U333" s="167"/>
      <c r="V333" s="167"/>
      <c r="W333" s="167"/>
      <c r="X333" s="167"/>
      <c r="Y333" s="167"/>
      <c r="Z333" s="167"/>
      <c r="AA333" s="167"/>
      <c r="AB333" s="167"/>
      <c r="AG333" s="167"/>
      <c r="AM333" s="111"/>
    </row>
    <row r="334" spans="2:39" x14ac:dyDescent="0.3">
      <c r="B334" s="167"/>
      <c r="C334" s="167"/>
      <c r="D334" s="167"/>
      <c r="E334" s="167"/>
      <c r="F334" s="167"/>
      <c r="G334" s="167"/>
      <c r="H334" s="167"/>
      <c r="I334" s="167"/>
      <c r="J334" s="167"/>
      <c r="K334" s="167"/>
      <c r="L334" s="167"/>
      <c r="M334" s="167"/>
      <c r="N334" s="167"/>
      <c r="O334" s="167"/>
      <c r="P334" s="167"/>
      <c r="Q334" s="167"/>
      <c r="R334" s="167"/>
      <c r="S334" s="167"/>
      <c r="T334" s="167"/>
      <c r="U334" s="167"/>
      <c r="V334" s="167"/>
      <c r="W334" s="167"/>
      <c r="X334" s="167"/>
      <c r="Y334" s="167"/>
      <c r="Z334" s="167"/>
      <c r="AA334" s="167"/>
      <c r="AB334" s="167"/>
      <c r="AG334" s="167"/>
      <c r="AM334" s="111"/>
    </row>
    <row r="335" spans="2:39" x14ac:dyDescent="0.3">
      <c r="B335" s="167"/>
      <c r="C335" s="167"/>
      <c r="D335" s="167"/>
      <c r="E335" s="167"/>
      <c r="F335" s="167"/>
      <c r="G335" s="167"/>
      <c r="H335" s="167"/>
      <c r="I335" s="167"/>
      <c r="J335" s="167"/>
      <c r="K335" s="167"/>
      <c r="L335" s="167"/>
      <c r="M335" s="167"/>
      <c r="N335" s="167"/>
      <c r="O335" s="167"/>
      <c r="P335" s="167"/>
      <c r="Q335" s="167"/>
      <c r="R335" s="167"/>
      <c r="S335" s="167"/>
      <c r="T335" s="167"/>
      <c r="U335" s="167"/>
      <c r="V335" s="167"/>
      <c r="W335" s="167"/>
      <c r="X335" s="167"/>
      <c r="Y335" s="167"/>
      <c r="Z335" s="167"/>
      <c r="AA335" s="167"/>
      <c r="AB335" s="167"/>
      <c r="AG335" s="167"/>
      <c r="AM335" s="111"/>
    </row>
    <row r="336" spans="2:39" x14ac:dyDescent="0.3">
      <c r="B336" s="167"/>
      <c r="C336" s="167"/>
      <c r="D336" s="167"/>
      <c r="E336" s="167"/>
      <c r="F336" s="167"/>
      <c r="G336" s="167"/>
      <c r="H336" s="167"/>
      <c r="I336" s="167"/>
      <c r="J336" s="167"/>
      <c r="K336" s="167"/>
      <c r="L336" s="167"/>
      <c r="M336" s="167"/>
      <c r="N336" s="167"/>
      <c r="O336" s="167"/>
      <c r="P336" s="167"/>
      <c r="Q336" s="167"/>
      <c r="R336" s="167"/>
      <c r="S336" s="167"/>
      <c r="T336" s="167"/>
      <c r="U336" s="167"/>
      <c r="V336" s="167"/>
      <c r="W336" s="167"/>
      <c r="X336" s="167"/>
      <c r="Y336" s="167"/>
      <c r="Z336" s="167"/>
      <c r="AA336" s="167"/>
      <c r="AB336" s="167"/>
      <c r="AG336" s="167"/>
      <c r="AM336" s="111"/>
    </row>
    <row r="337" spans="2:39" x14ac:dyDescent="0.3">
      <c r="B337" s="167"/>
      <c r="C337" s="167"/>
      <c r="D337" s="167"/>
      <c r="E337" s="167"/>
      <c r="F337" s="167"/>
      <c r="G337" s="167"/>
      <c r="H337" s="167"/>
      <c r="I337" s="167"/>
      <c r="J337" s="167"/>
      <c r="K337" s="167"/>
      <c r="L337" s="167"/>
      <c r="M337" s="167"/>
      <c r="N337" s="167"/>
      <c r="O337" s="167"/>
      <c r="P337" s="167"/>
      <c r="Q337" s="167"/>
      <c r="R337" s="167"/>
      <c r="S337" s="167"/>
      <c r="T337" s="167"/>
      <c r="U337" s="167"/>
      <c r="V337" s="167"/>
      <c r="W337" s="167"/>
      <c r="X337" s="167"/>
      <c r="Y337" s="167"/>
      <c r="Z337" s="167"/>
      <c r="AA337" s="167"/>
      <c r="AB337" s="167"/>
      <c r="AG337" s="167"/>
      <c r="AM337" s="111"/>
    </row>
    <row r="338" spans="2:39" x14ac:dyDescent="0.3">
      <c r="B338" s="167"/>
      <c r="C338" s="167"/>
      <c r="D338" s="167"/>
      <c r="E338" s="167"/>
      <c r="F338" s="167"/>
      <c r="G338" s="167"/>
      <c r="H338" s="167"/>
      <c r="I338" s="167"/>
      <c r="J338" s="167"/>
      <c r="K338" s="167"/>
      <c r="L338" s="167"/>
      <c r="M338" s="167"/>
      <c r="N338" s="167"/>
      <c r="O338" s="167"/>
      <c r="P338" s="167"/>
      <c r="Q338" s="167"/>
      <c r="R338" s="167"/>
      <c r="S338" s="167"/>
      <c r="T338" s="167"/>
      <c r="U338" s="167"/>
      <c r="V338" s="167"/>
      <c r="W338" s="167"/>
      <c r="X338" s="167"/>
      <c r="Y338" s="167"/>
      <c r="Z338" s="167"/>
      <c r="AA338" s="167"/>
      <c r="AB338" s="167"/>
      <c r="AG338" s="167"/>
      <c r="AM338" s="111"/>
    </row>
    <row r="339" spans="2:39" x14ac:dyDescent="0.3">
      <c r="B339" s="167"/>
      <c r="C339" s="167"/>
      <c r="D339" s="167"/>
      <c r="E339" s="167"/>
      <c r="F339" s="167"/>
      <c r="G339" s="167"/>
      <c r="H339" s="167"/>
      <c r="I339" s="167"/>
      <c r="J339" s="167"/>
      <c r="K339" s="167"/>
      <c r="L339" s="167"/>
      <c r="M339" s="167"/>
      <c r="N339" s="167"/>
      <c r="O339" s="167"/>
      <c r="P339" s="167"/>
      <c r="Q339" s="167"/>
      <c r="R339" s="167"/>
      <c r="S339" s="167"/>
      <c r="T339" s="167"/>
      <c r="U339" s="167"/>
      <c r="V339" s="167"/>
      <c r="W339" s="167"/>
      <c r="X339" s="167"/>
      <c r="Y339" s="167"/>
      <c r="Z339" s="167"/>
      <c r="AA339" s="167"/>
      <c r="AB339" s="167"/>
      <c r="AG339" s="167"/>
      <c r="AM339" s="111"/>
    </row>
    <row r="340" spans="2:39" x14ac:dyDescent="0.3">
      <c r="B340" s="167"/>
      <c r="C340" s="167"/>
      <c r="D340" s="167"/>
      <c r="E340" s="167"/>
      <c r="F340" s="167"/>
      <c r="G340" s="167"/>
      <c r="H340" s="167"/>
      <c r="I340" s="167"/>
      <c r="J340" s="167"/>
      <c r="K340" s="167"/>
      <c r="L340" s="167"/>
      <c r="M340" s="167"/>
      <c r="N340" s="167"/>
      <c r="O340" s="167"/>
      <c r="P340" s="167"/>
      <c r="Q340" s="167"/>
      <c r="R340" s="167"/>
      <c r="S340" s="167"/>
      <c r="T340" s="167"/>
      <c r="U340" s="167"/>
      <c r="V340" s="167"/>
      <c r="W340" s="167"/>
      <c r="X340" s="167"/>
      <c r="Y340" s="167"/>
      <c r="Z340" s="167"/>
      <c r="AA340" s="167"/>
      <c r="AB340" s="167"/>
      <c r="AG340" s="167"/>
      <c r="AM340" s="111"/>
    </row>
    <row r="341" spans="2:39" x14ac:dyDescent="0.3">
      <c r="B341" s="167"/>
      <c r="C341" s="167"/>
      <c r="D341" s="167"/>
      <c r="E341" s="167"/>
      <c r="F341" s="167"/>
      <c r="G341" s="167"/>
      <c r="H341" s="167"/>
      <c r="I341" s="167"/>
      <c r="J341" s="167"/>
      <c r="K341" s="167"/>
      <c r="L341" s="167"/>
      <c r="M341" s="167"/>
      <c r="N341" s="167"/>
      <c r="O341" s="167"/>
      <c r="P341" s="167"/>
      <c r="Q341" s="167"/>
      <c r="R341" s="167"/>
      <c r="S341" s="167"/>
      <c r="T341" s="167"/>
      <c r="U341" s="167"/>
      <c r="V341" s="167"/>
      <c r="W341" s="167"/>
      <c r="X341" s="167"/>
      <c r="Y341" s="167"/>
      <c r="Z341" s="167"/>
      <c r="AA341" s="167"/>
      <c r="AB341" s="167"/>
      <c r="AG341" s="167"/>
      <c r="AM341" s="111"/>
    </row>
    <row r="342" spans="2:39" x14ac:dyDescent="0.3">
      <c r="B342" s="167"/>
      <c r="C342" s="167"/>
      <c r="D342" s="167"/>
      <c r="E342" s="167"/>
      <c r="F342" s="167"/>
      <c r="G342" s="167"/>
      <c r="H342" s="167"/>
      <c r="I342" s="167"/>
      <c r="J342" s="167"/>
      <c r="K342" s="167"/>
      <c r="L342" s="167"/>
      <c r="M342" s="167"/>
      <c r="N342" s="167"/>
      <c r="O342" s="167"/>
      <c r="P342" s="167"/>
      <c r="Q342" s="167"/>
      <c r="R342" s="167"/>
      <c r="S342" s="167"/>
      <c r="T342" s="167"/>
      <c r="U342" s="167"/>
      <c r="V342" s="167"/>
      <c r="W342" s="167"/>
      <c r="X342" s="167"/>
      <c r="Y342" s="167"/>
      <c r="Z342" s="167"/>
      <c r="AA342" s="167"/>
      <c r="AB342" s="167"/>
      <c r="AG342" s="167"/>
      <c r="AM342" s="111"/>
    </row>
    <row r="343" spans="2:39" x14ac:dyDescent="0.3">
      <c r="B343" s="167"/>
      <c r="C343" s="167"/>
      <c r="D343" s="167"/>
      <c r="E343" s="167"/>
      <c r="F343" s="167"/>
      <c r="G343" s="167"/>
      <c r="H343" s="167"/>
      <c r="I343" s="167"/>
      <c r="J343" s="167"/>
      <c r="K343" s="167"/>
      <c r="L343" s="167"/>
      <c r="M343" s="167"/>
      <c r="N343" s="167"/>
      <c r="O343" s="167"/>
      <c r="P343" s="167"/>
      <c r="Q343" s="167"/>
      <c r="R343" s="167"/>
      <c r="S343" s="167"/>
      <c r="T343" s="167"/>
      <c r="U343" s="167"/>
      <c r="V343" s="167"/>
      <c r="W343" s="167"/>
      <c r="X343" s="167"/>
      <c r="Y343" s="167"/>
      <c r="Z343" s="167"/>
      <c r="AA343" s="167"/>
      <c r="AB343" s="167"/>
      <c r="AG343" s="167"/>
      <c r="AM343" s="111"/>
    </row>
    <row r="344" spans="2:39" x14ac:dyDescent="0.3">
      <c r="B344" s="167"/>
      <c r="C344" s="167"/>
      <c r="D344" s="167"/>
      <c r="E344" s="167"/>
      <c r="F344" s="167"/>
      <c r="G344" s="167"/>
      <c r="H344" s="167"/>
      <c r="I344" s="167"/>
      <c r="J344" s="167"/>
      <c r="K344" s="167"/>
      <c r="L344" s="167"/>
      <c r="M344" s="167"/>
      <c r="N344" s="167"/>
      <c r="O344" s="167"/>
      <c r="P344" s="167"/>
      <c r="Q344" s="167"/>
      <c r="R344" s="167"/>
      <c r="S344" s="167"/>
      <c r="T344" s="167"/>
      <c r="U344" s="167"/>
      <c r="V344" s="167"/>
      <c r="W344" s="167"/>
      <c r="X344" s="167"/>
      <c r="Y344" s="167"/>
      <c r="Z344" s="167"/>
      <c r="AA344" s="167"/>
      <c r="AB344" s="167"/>
      <c r="AG344" s="167"/>
      <c r="AM344" s="111"/>
    </row>
    <row r="345" spans="2:39" x14ac:dyDescent="0.3">
      <c r="B345" s="167"/>
      <c r="C345" s="167"/>
      <c r="D345" s="167"/>
      <c r="E345" s="167"/>
      <c r="F345" s="167"/>
      <c r="G345" s="167"/>
      <c r="H345" s="167"/>
      <c r="I345" s="167"/>
      <c r="J345" s="167"/>
      <c r="K345" s="167"/>
      <c r="L345" s="167"/>
      <c r="M345" s="167"/>
      <c r="N345" s="167"/>
      <c r="O345" s="167"/>
      <c r="P345" s="167"/>
      <c r="Q345" s="167"/>
      <c r="R345" s="167"/>
      <c r="S345" s="167"/>
      <c r="T345" s="167"/>
      <c r="U345" s="167"/>
      <c r="V345" s="167"/>
      <c r="W345" s="167"/>
      <c r="X345" s="167"/>
      <c r="Y345" s="167"/>
      <c r="Z345" s="167"/>
      <c r="AA345" s="167"/>
      <c r="AB345" s="167"/>
      <c r="AG345" s="167"/>
      <c r="AM345" s="111"/>
    </row>
    <row r="346" spans="2:39" x14ac:dyDescent="0.3">
      <c r="B346" s="167"/>
      <c r="C346" s="167"/>
      <c r="D346" s="167"/>
      <c r="E346" s="167"/>
      <c r="F346" s="167"/>
      <c r="G346" s="167"/>
      <c r="H346" s="167"/>
      <c r="I346" s="167"/>
      <c r="J346" s="167"/>
      <c r="K346" s="167"/>
      <c r="L346" s="167"/>
      <c r="M346" s="167"/>
      <c r="N346" s="167"/>
      <c r="O346" s="167"/>
      <c r="P346" s="167"/>
      <c r="Q346" s="167"/>
      <c r="R346" s="167"/>
      <c r="S346" s="167"/>
      <c r="T346" s="167"/>
      <c r="U346" s="167"/>
      <c r="V346" s="167"/>
      <c r="W346" s="167"/>
      <c r="X346" s="167"/>
      <c r="Y346" s="167"/>
      <c r="Z346" s="167"/>
      <c r="AA346" s="167"/>
      <c r="AB346" s="167"/>
      <c r="AG346" s="167"/>
      <c r="AM346" s="111"/>
    </row>
    <row r="347" spans="2:39" x14ac:dyDescent="0.3">
      <c r="B347" s="167"/>
      <c r="C347" s="167"/>
      <c r="D347" s="167"/>
      <c r="E347" s="167"/>
      <c r="F347" s="167"/>
      <c r="G347" s="167"/>
      <c r="H347" s="167"/>
      <c r="I347" s="167"/>
      <c r="J347" s="167"/>
      <c r="K347" s="167"/>
      <c r="L347" s="167"/>
      <c r="M347" s="167"/>
      <c r="N347" s="167"/>
      <c r="O347" s="167"/>
      <c r="P347" s="167"/>
      <c r="Q347" s="167"/>
      <c r="R347" s="167"/>
      <c r="S347" s="167"/>
      <c r="T347" s="167"/>
      <c r="U347" s="167"/>
      <c r="V347" s="167"/>
      <c r="W347" s="167"/>
      <c r="X347" s="167"/>
      <c r="Y347" s="167"/>
      <c r="Z347" s="167"/>
      <c r="AA347" s="167"/>
      <c r="AB347" s="167"/>
      <c r="AG347" s="167"/>
      <c r="AM347" s="111"/>
    </row>
    <row r="348" spans="2:39" x14ac:dyDescent="0.3">
      <c r="B348" s="167"/>
      <c r="C348" s="167"/>
      <c r="D348" s="167"/>
      <c r="E348" s="167"/>
      <c r="F348" s="167"/>
      <c r="G348" s="167"/>
      <c r="H348" s="167"/>
      <c r="I348" s="167"/>
      <c r="J348" s="167"/>
      <c r="K348" s="167"/>
      <c r="L348" s="167"/>
      <c r="M348" s="167"/>
      <c r="N348" s="167"/>
      <c r="O348" s="167"/>
      <c r="P348" s="167"/>
      <c r="Q348" s="167"/>
      <c r="R348" s="167"/>
      <c r="S348" s="167"/>
      <c r="T348" s="167"/>
      <c r="U348" s="167"/>
      <c r="V348" s="167"/>
      <c r="W348" s="167"/>
      <c r="X348" s="167"/>
      <c r="Y348" s="167"/>
      <c r="Z348" s="167"/>
      <c r="AA348" s="167"/>
      <c r="AB348" s="167"/>
      <c r="AG348" s="167"/>
      <c r="AM348" s="111"/>
    </row>
    <row r="349" spans="2:39" x14ac:dyDescent="0.3">
      <c r="B349" s="167"/>
      <c r="C349" s="167"/>
      <c r="D349" s="167"/>
      <c r="E349" s="167"/>
      <c r="F349" s="167"/>
      <c r="G349" s="167"/>
      <c r="H349" s="167"/>
      <c r="I349" s="167"/>
      <c r="J349" s="167"/>
      <c r="K349" s="167"/>
      <c r="L349" s="167"/>
      <c r="M349" s="167"/>
      <c r="N349" s="167"/>
      <c r="O349" s="167"/>
      <c r="P349" s="167"/>
      <c r="Q349" s="167"/>
      <c r="R349" s="167"/>
      <c r="S349" s="167"/>
      <c r="T349" s="167"/>
      <c r="U349" s="167"/>
      <c r="V349" s="167"/>
      <c r="W349" s="167"/>
      <c r="X349" s="167"/>
      <c r="Y349" s="167"/>
      <c r="Z349" s="167"/>
      <c r="AA349" s="167"/>
      <c r="AB349" s="167"/>
      <c r="AG349" s="167"/>
      <c r="AM349" s="111"/>
    </row>
    <row r="350" spans="2:39" x14ac:dyDescent="0.3">
      <c r="B350" s="167"/>
      <c r="C350" s="167"/>
      <c r="D350" s="167"/>
      <c r="E350" s="167"/>
      <c r="F350" s="167"/>
      <c r="G350" s="167"/>
      <c r="H350" s="167"/>
      <c r="I350" s="167"/>
      <c r="J350" s="167"/>
      <c r="K350" s="167"/>
      <c r="L350" s="167"/>
      <c r="M350" s="167"/>
      <c r="N350" s="167"/>
      <c r="O350" s="167"/>
      <c r="P350" s="167"/>
      <c r="Q350" s="167"/>
      <c r="R350" s="167"/>
      <c r="S350" s="167"/>
      <c r="T350" s="167"/>
      <c r="U350" s="167"/>
      <c r="V350" s="167"/>
      <c r="W350" s="167"/>
      <c r="X350" s="167"/>
      <c r="Y350" s="167"/>
      <c r="Z350" s="167"/>
      <c r="AA350" s="167"/>
      <c r="AB350" s="167"/>
      <c r="AG350" s="167"/>
      <c r="AM350" s="111"/>
    </row>
    <row r="351" spans="2:39" x14ac:dyDescent="0.3">
      <c r="B351" s="167"/>
      <c r="C351" s="167"/>
      <c r="D351" s="167"/>
      <c r="E351" s="167"/>
      <c r="F351" s="167"/>
      <c r="G351" s="167"/>
      <c r="H351" s="167"/>
      <c r="I351" s="167"/>
      <c r="J351" s="167"/>
      <c r="K351" s="167"/>
      <c r="L351" s="167"/>
      <c r="M351" s="167"/>
      <c r="N351" s="167"/>
      <c r="O351" s="167"/>
      <c r="P351" s="167"/>
      <c r="Q351" s="167"/>
      <c r="R351" s="167"/>
      <c r="S351" s="167"/>
      <c r="T351" s="167"/>
      <c r="U351" s="167"/>
      <c r="V351" s="167"/>
      <c r="W351" s="167"/>
      <c r="X351" s="167"/>
      <c r="Y351" s="167"/>
      <c r="Z351" s="167"/>
      <c r="AA351" s="167"/>
      <c r="AB351" s="167"/>
      <c r="AG351" s="167"/>
      <c r="AM351" s="111"/>
    </row>
    <row r="352" spans="2:39" x14ac:dyDescent="0.3">
      <c r="B352" s="167"/>
      <c r="C352" s="167"/>
      <c r="D352" s="167"/>
      <c r="E352" s="167"/>
      <c r="F352" s="167"/>
      <c r="G352" s="167"/>
      <c r="H352" s="167"/>
      <c r="I352" s="167"/>
      <c r="J352" s="167"/>
      <c r="K352" s="167"/>
      <c r="L352" s="167"/>
      <c r="M352" s="167"/>
      <c r="N352" s="167"/>
      <c r="O352" s="167"/>
      <c r="P352" s="167"/>
      <c r="Q352" s="167"/>
      <c r="R352" s="167"/>
      <c r="S352" s="167"/>
      <c r="T352" s="167"/>
      <c r="U352" s="167"/>
      <c r="V352" s="167"/>
      <c r="W352" s="167"/>
      <c r="X352" s="167"/>
      <c r="Y352" s="167"/>
      <c r="Z352" s="167"/>
      <c r="AA352" s="167"/>
      <c r="AB352" s="167"/>
      <c r="AG352" s="167"/>
      <c r="AM352" s="111"/>
    </row>
    <row r="353" spans="2:39" x14ac:dyDescent="0.3">
      <c r="B353" s="167"/>
      <c r="C353" s="167"/>
      <c r="D353" s="167"/>
      <c r="E353" s="167"/>
      <c r="F353" s="167"/>
      <c r="G353" s="167"/>
      <c r="H353" s="167"/>
      <c r="I353" s="167"/>
      <c r="J353" s="167"/>
      <c r="K353" s="167"/>
      <c r="L353" s="167"/>
      <c r="M353" s="167"/>
      <c r="N353" s="167"/>
      <c r="O353" s="167"/>
      <c r="P353" s="167"/>
      <c r="Q353" s="167"/>
      <c r="R353" s="167"/>
      <c r="S353" s="167"/>
      <c r="T353" s="167"/>
      <c r="U353" s="167"/>
      <c r="V353" s="167"/>
      <c r="W353" s="167"/>
      <c r="X353" s="167"/>
      <c r="Y353" s="167"/>
      <c r="Z353" s="167"/>
      <c r="AA353" s="167"/>
      <c r="AB353" s="167"/>
      <c r="AG353" s="167"/>
      <c r="AM353" s="111"/>
    </row>
    <row r="354" spans="2:39" x14ac:dyDescent="0.3">
      <c r="B354" s="167"/>
      <c r="C354" s="167"/>
      <c r="D354" s="167"/>
      <c r="E354" s="167"/>
      <c r="F354" s="167"/>
      <c r="G354" s="167"/>
      <c r="H354" s="167"/>
      <c r="I354" s="167"/>
      <c r="J354" s="167"/>
      <c r="K354" s="167"/>
      <c r="L354" s="167"/>
      <c r="M354" s="167"/>
      <c r="N354" s="167"/>
      <c r="O354" s="167"/>
      <c r="P354" s="167"/>
      <c r="Q354" s="167"/>
      <c r="R354" s="167"/>
      <c r="S354" s="167"/>
      <c r="T354" s="167"/>
      <c r="U354" s="167"/>
      <c r="V354" s="167"/>
      <c r="W354" s="167"/>
      <c r="X354" s="167"/>
      <c r="Y354" s="167"/>
      <c r="Z354" s="167"/>
      <c r="AA354" s="167"/>
      <c r="AB354" s="167"/>
      <c r="AG354" s="167"/>
      <c r="AM354" s="111"/>
    </row>
    <row r="355" spans="2:39" x14ac:dyDescent="0.3">
      <c r="B355" s="167"/>
      <c r="C355" s="167"/>
      <c r="D355" s="167"/>
      <c r="E355" s="167"/>
      <c r="F355" s="167"/>
      <c r="G355" s="167"/>
      <c r="H355" s="167"/>
      <c r="I355" s="167"/>
      <c r="J355" s="167"/>
      <c r="K355" s="167"/>
      <c r="L355" s="167"/>
      <c r="M355" s="167"/>
      <c r="N355" s="167"/>
      <c r="O355" s="167"/>
      <c r="P355" s="167"/>
      <c r="Q355" s="167"/>
      <c r="R355" s="167"/>
      <c r="S355" s="167"/>
      <c r="T355" s="167"/>
      <c r="U355" s="167"/>
      <c r="V355" s="167"/>
      <c r="W355" s="167"/>
      <c r="X355" s="167"/>
      <c r="Y355" s="167"/>
      <c r="Z355" s="167"/>
      <c r="AA355" s="167"/>
      <c r="AB355" s="167"/>
      <c r="AG355" s="167"/>
      <c r="AM355" s="111"/>
    </row>
    <row r="356" spans="2:39" x14ac:dyDescent="0.3">
      <c r="B356" s="167"/>
      <c r="C356" s="167"/>
      <c r="D356" s="167"/>
      <c r="E356" s="167"/>
      <c r="F356" s="167"/>
      <c r="G356" s="167"/>
      <c r="H356" s="167"/>
      <c r="I356" s="167"/>
      <c r="J356" s="167"/>
      <c r="K356" s="167"/>
      <c r="L356" s="167"/>
      <c r="M356" s="167"/>
      <c r="N356" s="167"/>
      <c r="O356" s="167"/>
      <c r="P356" s="167"/>
      <c r="Q356" s="167"/>
      <c r="R356" s="167"/>
      <c r="S356" s="167"/>
      <c r="T356" s="167"/>
      <c r="U356" s="167"/>
      <c r="V356" s="167"/>
      <c r="W356" s="167"/>
      <c r="X356" s="167"/>
      <c r="Y356" s="167"/>
      <c r="Z356" s="167"/>
      <c r="AA356" s="167"/>
      <c r="AB356" s="167"/>
      <c r="AG356" s="167"/>
      <c r="AM356" s="111"/>
    </row>
    <row r="357" spans="2:39" x14ac:dyDescent="0.3">
      <c r="B357" s="167"/>
      <c r="C357" s="167"/>
      <c r="D357" s="167"/>
      <c r="E357" s="167"/>
      <c r="F357" s="167"/>
      <c r="G357" s="167"/>
      <c r="H357" s="167"/>
      <c r="I357" s="167"/>
      <c r="J357" s="167"/>
      <c r="K357" s="167"/>
      <c r="L357" s="167"/>
      <c r="M357" s="167"/>
      <c r="N357" s="167"/>
      <c r="O357" s="167"/>
      <c r="P357" s="167"/>
      <c r="Q357" s="167"/>
      <c r="R357" s="167"/>
      <c r="S357" s="167"/>
      <c r="T357" s="167"/>
      <c r="U357" s="167"/>
      <c r="V357" s="167"/>
      <c r="W357" s="167"/>
      <c r="X357" s="167"/>
      <c r="Y357" s="167"/>
      <c r="Z357" s="167"/>
      <c r="AA357" s="167"/>
      <c r="AB357" s="167"/>
      <c r="AG357" s="167"/>
      <c r="AM357" s="111"/>
    </row>
    <row r="358" spans="2:39" x14ac:dyDescent="0.3">
      <c r="B358" s="167"/>
      <c r="C358" s="167"/>
      <c r="D358" s="167"/>
      <c r="E358" s="167"/>
      <c r="F358" s="167"/>
      <c r="G358" s="167"/>
      <c r="H358" s="167"/>
      <c r="I358" s="167"/>
      <c r="J358" s="167"/>
      <c r="K358" s="167"/>
      <c r="L358" s="167"/>
      <c r="M358" s="167"/>
      <c r="N358" s="167"/>
      <c r="O358" s="167"/>
      <c r="P358" s="167"/>
      <c r="Q358" s="167"/>
      <c r="R358" s="167"/>
      <c r="S358" s="167"/>
      <c r="T358" s="167"/>
      <c r="U358" s="167"/>
      <c r="V358" s="167"/>
      <c r="W358" s="167"/>
      <c r="X358" s="167"/>
      <c r="Y358" s="167"/>
      <c r="Z358" s="167"/>
      <c r="AA358" s="167"/>
      <c r="AB358" s="167"/>
      <c r="AG358" s="167"/>
      <c r="AM358" s="111"/>
    </row>
    <row r="359" spans="2:39" x14ac:dyDescent="0.3">
      <c r="B359" s="167"/>
      <c r="C359" s="167"/>
      <c r="D359" s="167"/>
      <c r="E359" s="167"/>
      <c r="F359" s="167"/>
      <c r="G359" s="167"/>
      <c r="H359" s="167"/>
      <c r="I359" s="167"/>
      <c r="J359" s="167"/>
      <c r="K359" s="167"/>
      <c r="L359" s="167"/>
      <c r="M359" s="167"/>
      <c r="N359" s="167"/>
      <c r="O359" s="167"/>
      <c r="P359" s="167"/>
      <c r="Q359" s="167"/>
      <c r="R359" s="167"/>
      <c r="S359" s="167"/>
      <c r="T359" s="167"/>
      <c r="U359" s="167"/>
      <c r="V359" s="167"/>
      <c r="W359" s="167"/>
      <c r="X359" s="167"/>
      <c r="Y359" s="167"/>
      <c r="Z359" s="167"/>
      <c r="AA359" s="167"/>
      <c r="AB359" s="167"/>
      <c r="AG359" s="167"/>
      <c r="AM359" s="111"/>
    </row>
    <row r="360" spans="2:39" x14ac:dyDescent="0.3">
      <c r="B360" s="167"/>
      <c r="C360" s="167"/>
      <c r="D360" s="167"/>
      <c r="E360" s="167"/>
      <c r="F360" s="167"/>
      <c r="G360" s="167"/>
      <c r="H360" s="167"/>
      <c r="I360" s="167"/>
      <c r="J360" s="167"/>
      <c r="K360" s="167"/>
      <c r="L360" s="167"/>
      <c r="M360" s="167"/>
      <c r="N360" s="167"/>
      <c r="O360" s="167"/>
      <c r="P360" s="167"/>
      <c r="Q360" s="167"/>
      <c r="R360" s="167"/>
      <c r="S360" s="167"/>
      <c r="T360" s="167"/>
      <c r="U360" s="167"/>
      <c r="V360" s="167"/>
      <c r="W360" s="167"/>
      <c r="X360" s="167"/>
      <c r="Y360" s="167"/>
      <c r="Z360" s="167"/>
      <c r="AA360" s="167"/>
      <c r="AB360" s="167"/>
      <c r="AG360" s="167"/>
      <c r="AM360" s="111"/>
    </row>
    <row r="361" spans="2:39" x14ac:dyDescent="0.3">
      <c r="B361" s="167"/>
      <c r="C361" s="167"/>
      <c r="D361" s="167"/>
      <c r="E361" s="167"/>
      <c r="F361" s="167"/>
      <c r="G361" s="167"/>
      <c r="H361" s="167"/>
      <c r="I361" s="167"/>
      <c r="J361" s="167"/>
      <c r="K361" s="167"/>
      <c r="L361" s="167"/>
      <c r="M361" s="167"/>
      <c r="N361" s="167"/>
      <c r="O361" s="167"/>
      <c r="P361" s="167"/>
      <c r="Q361" s="167"/>
      <c r="R361" s="167"/>
      <c r="S361" s="167"/>
      <c r="T361" s="167"/>
      <c r="U361" s="167"/>
      <c r="V361" s="167"/>
      <c r="W361" s="167"/>
      <c r="X361" s="167"/>
      <c r="Y361" s="167"/>
      <c r="Z361" s="167"/>
      <c r="AA361" s="167"/>
      <c r="AB361" s="167"/>
      <c r="AG361" s="167"/>
      <c r="AM361" s="111"/>
    </row>
    <row r="362" spans="2:39" x14ac:dyDescent="0.3">
      <c r="B362" s="167"/>
      <c r="C362" s="167"/>
      <c r="D362" s="167"/>
      <c r="E362" s="167"/>
      <c r="F362" s="167"/>
      <c r="G362" s="167"/>
      <c r="H362" s="167"/>
      <c r="I362" s="167"/>
      <c r="J362" s="167"/>
      <c r="K362" s="167"/>
      <c r="L362" s="167"/>
      <c r="M362" s="167"/>
      <c r="N362" s="167"/>
      <c r="O362" s="167"/>
      <c r="P362" s="167"/>
      <c r="Q362" s="167"/>
      <c r="R362" s="167"/>
      <c r="S362" s="167"/>
      <c r="T362" s="167"/>
      <c r="U362" s="167"/>
      <c r="V362" s="167"/>
      <c r="W362" s="167"/>
      <c r="X362" s="167"/>
      <c r="Y362" s="167"/>
      <c r="Z362" s="167"/>
      <c r="AA362" s="167"/>
      <c r="AB362" s="167"/>
      <c r="AG362" s="167"/>
      <c r="AM362" s="111"/>
    </row>
    <row r="363" spans="2:39" x14ac:dyDescent="0.3">
      <c r="B363" s="167"/>
      <c r="C363" s="167"/>
      <c r="D363" s="167"/>
      <c r="E363" s="167"/>
      <c r="F363" s="167"/>
      <c r="G363" s="167"/>
      <c r="H363" s="167"/>
      <c r="I363" s="167"/>
      <c r="J363" s="167"/>
      <c r="K363" s="167"/>
      <c r="L363" s="167"/>
      <c r="M363" s="167"/>
      <c r="N363" s="167"/>
      <c r="O363" s="167"/>
      <c r="P363" s="167"/>
      <c r="Q363" s="167"/>
      <c r="R363" s="167"/>
      <c r="S363" s="167"/>
      <c r="T363" s="167"/>
      <c r="U363" s="167"/>
      <c r="V363" s="167"/>
      <c r="W363" s="167"/>
      <c r="X363" s="167"/>
      <c r="Y363" s="167"/>
      <c r="Z363" s="167"/>
      <c r="AA363" s="167"/>
      <c r="AB363" s="167"/>
      <c r="AG363" s="167"/>
      <c r="AM363" s="111"/>
    </row>
    <row r="364" spans="2:39" x14ac:dyDescent="0.3">
      <c r="B364" s="167"/>
      <c r="C364" s="167"/>
      <c r="D364" s="167"/>
      <c r="E364" s="167"/>
      <c r="F364" s="167"/>
      <c r="G364" s="167"/>
      <c r="H364" s="167"/>
      <c r="I364" s="167"/>
      <c r="J364" s="167"/>
      <c r="K364" s="167"/>
      <c r="L364" s="167"/>
      <c r="M364" s="167"/>
      <c r="N364" s="167"/>
      <c r="O364" s="167"/>
      <c r="P364" s="167"/>
      <c r="Q364" s="167"/>
      <c r="R364" s="167"/>
      <c r="S364" s="167"/>
      <c r="T364" s="167"/>
      <c r="U364" s="167"/>
      <c r="V364" s="167"/>
      <c r="W364" s="167"/>
      <c r="X364" s="167"/>
      <c r="Y364" s="167"/>
      <c r="Z364" s="167"/>
      <c r="AA364" s="167"/>
      <c r="AB364" s="167"/>
      <c r="AG364" s="167"/>
      <c r="AM364" s="111"/>
    </row>
    <row r="365" spans="2:39" x14ac:dyDescent="0.3">
      <c r="B365" s="167"/>
      <c r="C365" s="167"/>
      <c r="D365" s="167"/>
      <c r="E365" s="167"/>
      <c r="F365" s="167"/>
      <c r="G365" s="167"/>
      <c r="H365" s="167"/>
      <c r="I365" s="167"/>
      <c r="J365" s="167"/>
      <c r="K365" s="167"/>
      <c r="L365" s="167"/>
      <c r="M365" s="167"/>
      <c r="N365" s="167"/>
      <c r="O365" s="167"/>
      <c r="P365" s="167"/>
      <c r="Q365" s="167"/>
      <c r="R365" s="167"/>
      <c r="S365" s="167"/>
      <c r="T365" s="167"/>
      <c r="U365" s="167"/>
      <c r="V365" s="167"/>
      <c r="W365" s="167"/>
      <c r="X365" s="167"/>
      <c r="Y365" s="167"/>
      <c r="Z365" s="167"/>
      <c r="AA365" s="167"/>
      <c r="AB365" s="167"/>
      <c r="AG365" s="167"/>
      <c r="AM365" s="111"/>
    </row>
    <row r="366" spans="2:39" x14ac:dyDescent="0.3">
      <c r="B366" s="167"/>
      <c r="C366" s="167"/>
      <c r="D366" s="167"/>
      <c r="E366" s="167"/>
      <c r="F366" s="167"/>
      <c r="G366" s="167"/>
      <c r="H366" s="167"/>
      <c r="I366" s="167"/>
      <c r="J366" s="167"/>
      <c r="K366" s="167"/>
      <c r="L366" s="167"/>
      <c r="M366" s="167"/>
      <c r="N366" s="167"/>
      <c r="O366" s="167"/>
      <c r="P366" s="167"/>
      <c r="Q366" s="167"/>
      <c r="R366" s="167"/>
      <c r="S366" s="167"/>
      <c r="T366" s="167"/>
      <c r="U366" s="167"/>
      <c r="V366" s="167"/>
      <c r="W366" s="167"/>
      <c r="X366" s="167"/>
      <c r="Y366" s="167"/>
      <c r="Z366" s="167"/>
      <c r="AA366" s="167"/>
      <c r="AB366" s="167"/>
      <c r="AG366" s="167"/>
      <c r="AM366" s="111"/>
    </row>
    <row r="367" spans="2:39" x14ac:dyDescent="0.3">
      <c r="B367" s="167"/>
      <c r="C367" s="167"/>
      <c r="D367" s="167"/>
      <c r="E367" s="167"/>
      <c r="F367" s="167"/>
      <c r="G367" s="167"/>
      <c r="H367" s="167"/>
      <c r="I367" s="167"/>
      <c r="J367" s="167"/>
      <c r="K367" s="167"/>
      <c r="L367" s="167"/>
      <c r="M367" s="167"/>
      <c r="N367" s="167"/>
      <c r="O367" s="167"/>
      <c r="P367" s="167"/>
      <c r="Q367" s="167"/>
      <c r="R367" s="167"/>
      <c r="S367" s="167"/>
      <c r="T367" s="167"/>
      <c r="U367" s="167"/>
      <c r="V367" s="167"/>
      <c r="W367" s="167"/>
      <c r="X367" s="167"/>
      <c r="Y367" s="167"/>
      <c r="Z367" s="167"/>
      <c r="AA367" s="167"/>
      <c r="AB367" s="167"/>
      <c r="AG367" s="167"/>
      <c r="AM367" s="111"/>
    </row>
    <row r="368" spans="2:39" x14ac:dyDescent="0.3">
      <c r="B368" s="167"/>
      <c r="C368" s="167"/>
      <c r="D368" s="167"/>
      <c r="E368" s="167"/>
      <c r="F368" s="167"/>
      <c r="G368" s="167"/>
      <c r="H368" s="167"/>
      <c r="I368" s="167"/>
      <c r="J368" s="167"/>
      <c r="K368" s="167"/>
      <c r="L368" s="167"/>
      <c r="M368" s="167"/>
      <c r="N368" s="167"/>
      <c r="O368" s="167"/>
      <c r="P368" s="167"/>
      <c r="Q368" s="167"/>
      <c r="R368" s="167"/>
      <c r="S368" s="167"/>
      <c r="T368" s="167"/>
      <c r="U368" s="167"/>
      <c r="V368" s="167"/>
      <c r="W368" s="167"/>
      <c r="X368" s="167"/>
      <c r="Y368" s="167"/>
      <c r="Z368" s="167"/>
      <c r="AA368" s="167"/>
      <c r="AB368" s="167"/>
      <c r="AG368" s="167"/>
      <c r="AM368" s="111"/>
    </row>
    <row r="369" spans="2:39" x14ac:dyDescent="0.3">
      <c r="B369" s="167"/>
      <c r="C369" s="167"/>
      <c r="D369" s="167"/>
      <c r="E369" s="167"/>
      <c r="F369" s="167"/>
      <c r="G369" s="167"/>
      <c r="H369" s="167"/>
      <c r="I369" s="167"/>
      <c r="J369" s="167"/>
      <c r="K369" s="167"/>
      <c r="L369" s="167"/>
      <c r="M369" s="167"/>
      <c r="N369" s="167"/>
      <c r="O369" s="167"/>
      <c r="P369" s="167"/>
      <c r="Q369" s="167"/>
      <c r="R369" s="167"/>
      <c r="S369" s="167"/>
      <c r="T369" s="167"/>
      <c r="U369" s="167"/>
      <c r="V369" s="167"/>
      <c r="W369" s="167"/>
      <c r="X369" s="167"/>
      <c r="Y369" s="167"/>
      <c r="Z369" s="167"/>
      <c r="AA369" s="167"/>
      <c r="AB369" s="167"/>
      <c r="AG369" s="167"/>
      <c r="AM369" s="111"/>
    </row>
    <row r="370" spans="2:39" x14ac:dyDescent="0.3">
      <c r="B370" s="167"/>
      <c r="C370" s="167"/>
      <c r="D370" s="167"/>
      <c r="E370" s="167"/>
      <c r="F370" s="167"/>
      <c r="G370" s="167"/>
      <c r="H370" s="167"/>
      <c r="I370" s="167"/>
      <c r="J370" s="167"/>
      <c r="K370" s="167"/>
      <c r="L370" s="167"/>
      <c r="M370" s="167"/>
      <c r="N370" s="167"/>
      <c r="O370" s="167"/>
      <c r="P370" s="167"/>
      <c r="Q370" s="167"/>
      <c r="R370" s="167"/>
      <c r="S370" s="167"/>
      <c r="T370" s="167"/>
      <c r="U370" s="167"/>
      <c r="V370" s="167"/>
      <c r="W370" s="167"/>
      <c r="X370" s="167"/>
      <c r="Y370" s="167"/>
      <c r="Z370" s="167"/>
      <c r="AA370" s="167"/>
      <c r="AB370" s="167"/>
      <c r="AG370" s="167"/>
      <c r="AM370" s="111"/>
    </row>
    <row r="371" spans="2:39" x14ac:dyDescent="0.3">
      <c r="B371" s="167"/>
      <c r="C371" s="167"/>
      <c r="D371" s="167"/>
      <c r="E371" s="167"/>
      <c r="F371" s="167"/>
      <c r="G371" s="167"/>
      <c r="H371" s="167"/>
      <c r="I371" s="167"/>
      <c r="J371" s="167"/>
      <c r="K371" s="167"/>
      <c r="L371" s="167"/>
      <c r="M371" s="167"/>
      <c r="N371" s="167"/>
      <c r="O371" s="167"/>
      <c r="P371" s="167"/>
      <c r="Q371" s="167"/>
      <c r="R371" s="167"/>
      <c r="S371" s="167"/>
      <c r="T371" s="167"/>
      <c r="U371" s="167"/>
      <c r="V371" s="167"/>
      <c r="W371" s="167"/>
      <c r="X371" s="167"/>
      <c r="Y371" s="167"/>
      <c r="Z371" s="167"/>
      <c r="AA371" s="167"/>
      <c r="AB371" s="167"/>
      <c r="AG371" s="167"/>
      <c r="AM371" s="111"/>
    </row>
    <row r="372" spans="2:39" x14ac:dyDescent="0.3">
      <c r="B372" s="167"/>
      <c r="C372" s="167"/>
      <c r="D372" s="167"/>
      <c r="E372" s="167"/>
      <c r="F372" s="167"/>
      <c r="G372" s="167"/>
      <c r="H372" s="167"/>
      <c r="I372" s="167"/>
      <c r="J372" s="167"/>
      <c r="K372" s="167"/>
      <c r="L372" s="167"/>
      <c r="M372" s="167"/>
      <c r="N372" s="167"/>
      <c r="O372" s="167"/>
      <c r="P372" s="167"/>
      <c r="Q372" s="167"/>
      <c r="R372" s="167"/>
      <c r="S372" s="167"/>
      <c r="T372" s="167"/>
      <c r="U372" s="167"/>
      <c r="V372" s="167"/>
      <c r="W372" s="167"/>
      <c r="X372" s="167"/>
      <c r="Y372" s="167"/>
      <c r="Z372" s="167"/>
      <c r="AA372" s="167"/>
      <c r="AB372" s="167"/>
      <c r="AG372" s="167"/>
      <c r="AM372" s="111"/>
    </row>
    <row r="373" spans="2:39" x14ac:dyDescent="0.3">
      <c r="B373" s="167"/>
      <c r="C373" s="167"/>
      <c r="D373" s="167"/>
      <c r="E373" s="167"/>
      <c r="F373" s="167"/>
      <c r="G373" s="167"/>
      <c r="H373" s="167"/>
      <c r="I373" s="167"/>
      <c r="J373" s="167"/>
      <c r="K373" s="167"/>
      <c r="L373" s="167"/>
      <c r="M373" s="167"/>
      <c r="N373" s="167"/>
      <c r="O373" s="167"/>
      <c r="P373" s="167"/>
      <c r="Q373" s="167"/>
      <c r="R373" s="167"/>
      <c r="S373" s="167"/>
      <c r="T373" s="167"/>
      <c r="U373" s="167"/>
      <c r="V373" s="167"/>
      <c r="W373" s="167"/>
      <c r="X373" s="167"/>
      <c r="Y373" s="167"/>
      <c r="Z373" s="167"/>
      <c r="AA373" s="167"/>
      <c r="AB373" s="167"/>
      <c r="AG373" s="167"/>
      <c r="AM373" s="111"/>
    </row>
    <row r="374" spans="2:39" x14ac:dyDescent="0.3">
      <c r="B374" s="167"/>
      <c r="C374" s="167"/>
      <c r="D374" s="167"/>
      <c r="E374" s="167"/>
      <c r="F374" s="167"/>
      <c r="G374" s="167"/>
      <c r="H374" s="167"/>
      <c r="I374" s="167"/>
      <c r="J374" s="167"/>
      <c r="K374" s="167"/>
      <c r="L374" s="167"/>
      <c r="M374" s="167"/>
      <c r="N374" s="167"/>
      <c r="O374" s="167"/>
      <c r="P374" s="167"/>
      <c r="Q374" s="167"/>
      <c r="R374" s="167"/>
      <c r="S374" s="167"/>
      <c r="T374" s="167"/>
      <c r="U374" s="167"/>
      <c r="V374" s="167"/>
      <c r="W374" s="167"/>
      <c r="X374" s="167"/>
      <c r="Y374" s="167"/>
      <c r="Z374" s="167"/>
      <c r="AA374" s="167"/>
      <c r="AB374" s="167"/>
      <c r="AG374" s="167"/>
      <c r="AM374" s="111"/>
    </row>
    <row r="375" spans="2:39" x14ac:dyDescent="0.3">
      <c r="B375" s="167"/>
      <c r="C375" s="167"/>
      <c r="D375" s="167"/>
      <c r="E375" s="167"/>
      <c r="F375" s="167"/>
      <c r="G375" s="167"/>
      <c r="H375" s="167"/>
      <c r="I375" s="167"/>
      <c r="J375" s="167"/>
      <c r="K375" s="167"/>
      <c r="L375" s="167"/>
      <c r="M375" s="167"/>
      <c r="N375" s="167"/>
      <c r="O375" s="167"/>
      <c r="P375" s="167"/>
      <c r="Q375" s="167"/>
      <c r="R375" s="167"/>
      <c r="S375" s="167"/>
      <c r="T375" s="167"/>
      <c r="U375" s="167"/>
      <c r="V375" s="167"/>
      <c r="W375" s="167"/>
      <c r="X375" s="167"/>
      <c r="Y375" s="167"/>
      <c r="Z375" s="167"/>
      <c r="AA375" s="167"/>
      <c r="AB375" s="167"/>
      <c r="AG375" s="167"/>
      <c r="AM375" s="111"/>
    </row>
    <row r="376" spans="2:39" x14ac:dyDescent="0.3">
      <c r="B376" s="167"/>
      <c r="C376" s="167"/>
      <c r="D376" s="167"/>
      <c r="E376" s="167"/>
      <c r="F376" s="167"/>
      <c r="G376" s="167"/>
      <c r="H376" s="167"/>
      <c r="I376" s="167"/>
      <c r="J376" s="167"/>
      <c r="K376" s="167"/>
      <c r="L376" s="167"/>
      <c r="M376" s="167"/>
      <c r="N376" s="167"/>
      <c r="O376" s="167"/>
      <c r="P376" s="167"/>
      <c r="Q376" s="167"/>
      <c r="R376" s="167"/>
      <c r="S376" s="167"/>
      <c r="T376" s="167"/>
      <c r="U376" s="167"/>
      <c r="V376" s="167"/>
      <c r="W376" s="167"/>
      <c r="X376" s="167"/>
      <c r="Y376" s="167"/>
      <c r="Z376" s="167"/>
      <c r="AA376" s="167"/>
      <c r="AB376" s="167"/>
      <c r="AG376" s="167"/>
      <c r="AM376" s="111"/>
    </row>
    <row r="377" spans="2:39" x14ac:dyDescent="0.3">
      <c r="B377" s="167"/>
      <c r="C377" s="167"/>
      <c r="D377" s="167"/>
      <c r="E377" s="167"/>
      <c r="F377" s="167"/>
      <c r="G377" s="167"/>
      <c r="H377" s="167"/>
      <c r="I377" s="167"/>
      <c r="J377" s="167"/>
      <c r="K377" s="167"/>
      <c r="L377" s="167"/>
      <c r="M377" s="167"/>
      <c r="N377" s="167"/>
      <c r="O377" s="167"/>
      <c r="P377" s="167"/>
      <c r="Q377" s="167"/>
      <c r="R377" s="167"/>
      <c r="S377" s="167"/>
      <c r="T377" s="167"/>
      <c r="U377" s="167"/>
      <c r="V377" s="167"/>
      <c r="W377" s="167"/>
      <c r="X377" s="167"/>
      <c r="Y377" s="167"/>
      <c r="Z377" s="167"/>
      <c r="AA377" s="167"/>
      <c r="AB377" s="167"/>
      <c r="AG377" s="167"/>
      <c r="AM377" s="111"/>
    </row>
    <row r="378" spans="2:39" x14ac:dyDescent="0.3">
      <c r="B378" s="167"/>
      <c r="C378" s="167"/>
      <c r="D378" s="167"/>
      <c r="E378" s="167"/>
      <c r="F378" s="167"/>
      <c r="G378" s="167"/>
      <c r="H378" s="167"/>
      <c r="I378" s="167"/>
      <c r="J378" s="167"/>
      <c r="K378" s="167"/>
      <c r="L378" s="167"/>
      <c r="M378" s="167"/>
      <c r="N378" s="167"/>
      <c r="O378" s="167"/>
      <c r="P378" s="167"/>
      <c r="Q378" s="167"/>
      <c r="R378" s="167"/>
      <c r="S378" s="167"/>
      <c r="T378" s="167"/>
      <c r="U378" s="167"/>
      <c r="V378" s="167"/>
      <c r="W378" s="167"/>
      <c r="X378" s="167"/>
      <c r="Y378" s="167"/>
      <c r="Z378" s="167"/>
      <c r="AA378" s="167"/>
      <c r="AB378" s="167"/>
      <c r="AG378" s="167"/>
      <c r="AM378" s="111"/>
    </row>
    <row r="379" spans="2:39" x14ac:dyDescent="0.3">
      <c r="B379" s="167"/>
      <c r="C379" s="167"/>
      <c r="D379" s="167"/>
      <c r="E379" s="167"/>
      <c r="F379" s="167"/>
      <c r="G379" s="167"/>
      <c r="H379" s="167"/>
      <c r="I379" s="167"/>
      <c r="J379" s="167"/>
      <c r="K379" s="167"/>
      <c r="L379" s="167"/>
      <c r="M379" s="167"/>
      <c r="N379" s="167"/>
      <c r="O379" s="167"/>
      <c r="P379" s="167"/>
      <c r="Q379" s="167"/>
      <c r="R379" s="167"/>
      <c r="S379" s="167"/>
      <c r="T379" s="167"/>
      <c r="U379" s="167"/>
      <c r="V379" s="167"/>
      <c r="W379" s="167"/>
      <c r="X379" s="167"/>
      <c r="Y379" s="167"/>
      <c r="Z379" s="167"/>
      <c r="AA379" s="167"/>
      <c r="AB379" s="167"/>
      <c r="AG379" s="167"/>
      <c r="AM379" s="111"/>
    </row>
    <row r="380" spans="2:39" x14ac:dyDescent="0.3">
      <c r="B380" s="167"/>
      <c r="C380" s="167"/>
      <c r="D380" s="167"/>
      <c r="E380" s="167"/>
      <c r="F380" s="167"/>
      <c r="G380" s="167"/>
      <c r="H380" s="167"/>
      <c r="I380" s="167"/>
      <c r="J380" s="167"/>
      <c r="K380" s="167"/>
      <c r="L380" s="167"/>
      <c r="M380" s="167"/>
      <c r="N380" s="167"/>
      <c r="O380" s="167"/>
      <c r="P380" s="167"/>
      <c r="Q380" s="167"/>
      <c r="R380" s="167"/>
      <c r="S380" s="167"/>
      <c r="T380" s="167"/>
      <c r="U380" s="167"/>
      <c r="V380" s="167"/>
      <c r="W380" s="167"/>
      <c r="X380" s="167"/>
      <c r="Y380" s="167"/>
      <c r="Z380" s="167"/>
      <c r="AA380" s="167"/>
      <c r="AB380" s="167"/>
      <c r="AG380" s="167"/>
      <c r="AM380" s="111"/>
    </row>
    <row r="381" spans="2:39" x14ac:dyDescent="0.3">
      <c r="B381" s="167"/>
      <c r="C381" s="167"/>
      <c r="D381" s="167"/>
      <c r="E381" s="167"/>
      <c r="F381" s="167"/>
      <c r="G381" s="167"/>
      <c r="H381" s="167"/>
      <c r="I381" s="167"/>
      <c r="J381" s="167"/>
      <c r="K381" s="167"/>
      <c r="L381" s="167"/>
      <c r="M381" s="167"/>
      <c r="N381" s="167"/>
      <c r="O381" s="167"/>
      <c r="P381" s="167"/>
      <c r="Q381" s="167"/>
      <c r="R381" s="167"/>
      <c r="S381" s="167"/>
      <c r="T381" s="167"/>
      <c r="U381" s="167"/>
      <c r="V381" s="167"/>
      <c r="W381" s="167"/>
      <c r="X381" s="167"/>
      <c r="Y381" s="167"/>
      <c r="Z381" s="167"/>
      <c r="AA381" s="167"/>
      <c r="AB381" s="167"/>
      <c r="AG381" s="167"/>
      <c r="AM381" s="111"/>
    </row>
    <row r="382" spans="2:39" x14ac:dyDescent="0.3">
      <c r="B382" s="167"/>
      <c r="C382" s="167"/>
      <c r="D382" s="167"/>
      <c r="E382" s="167"/>
      <c r="F382" s="167"/>
      <c r="G382" s="167"/>
      <c r="H382" s="167"/>
      <c r="I382" s="167"/>
      <c r="J382" s="167"/>
      <c r="K382" s="167"/>
      <c r="L382" s="167"/>
      <c r="M382" s="167"/>
      <c r="N382" s="167"/>
      <c r="O382" s="167"/>
      <c r="P382" s="167"/>
      <c r="Q382" s="167"/>
      <c r="R382" s="167"/>
      <c r="S382" s="167"/>
      <c r="T382" s="167"/>
      <c r="U382" s="167"/>
      <c r="V382" s="167"/>
      <c r="W382" s="167"/>
      <c r="X382" s="167"/>
      <c r="Y382" s="167"/>
      <c r="Z382" s="167"/>
      <c r="AA382" s="167"/>
      <c r="AB382" s="167"/>
      <c r="AG382" s="167"/>
      <c r="AM382" s="111"/>
    </row>
    <row r="383" spans="2:39" x14ac:dyDescent="0.3">
      <c r="B383" s="167"/>
      <c r="C383" s="167"/>
      <c r="D383" s="167"/>
      <c r="E383" s="167"/>
      <c r="F383" s="167"/>
      <c r="G383" s="167"/>
      <c r="H383" s="167"/>
      <c r="I383" s="167"/>
      <c r="J383" s="167"/>
      <c r="K383" s="167"/>
      <c r="L383" s="167"/>
      <c r="M383" s="167"/>
      <c r="N383" s="167"/>
      <c r="O383" s="167"/>
      <c r="P383" s="167"/>
      <c r="Q383" s="167"/>
      <c r="R383" s="167"/>
      <c r="S383" s="167"/>
      <c r="T383" s="167"/>
      <c r="U383" s="167"/>
      <c r="V383" s="167"/>
      <c r="W383" s="167"/>
      <c r="X383" s="167"/>
      <c r="Y383" s="167"/>
      <c r="Z383" s="167"/>
      <c r="AA383" s="167"/>
      <c r="AB383" s="167"/>
      <c r="AG383" s="167"/>
      <c r="AM383" s="111"/>
    </row>
    <row r="384" spans="2:39" x14ac:dyDescent="0.3">
      <c r="B384" s="167"/>
      <c r="C384" s="167"/>
      <c r="D384" s="167"/>
      <c r="E384" s="167"/>
      <c r="F384" s="167"/>
      <c r="G384" s="167"/>
      <c r="H384" s="167"/>
      <c r="I384" s="167"/>
      <c r="J384" s="167"/>
      <c r="K384" s="167"/>
      <c r="L384" s="167"/>
      <c r="M384" s="167"/>
      <c r="N384" s="167"/>
      <c r="O384" s="167"/>
      <c r="P384" s="167"/>
      <c r="Q384" s="167"/>
      <c r="R384" s="167"/>
      <c r="S384" s="167"/>
      <c r="T384" s="167"/>
      <c r="U384" s="167"/>
      <c r="V384" s="167"/>
      <c r="W384" s="167"/>
      <c r="X384" s="167"/>
      <c r="Y384" s="167"/>
      <c r="Z384" s="167"/>
      <c r="AA384" s="167"/>
      <c r="AB384" s="167"/>
      <c r="AG384" s="167"/>
      <c r="AM384" s="111"/>
    </row>
    <row r="385" spans="2:39" x14ac:dyDescent="0.3">
      <c r="B385" s="167"/>
      <c r="C385" s="167"/>
      <c r="D385" s="167"/>
      <c r="E385" s="167"/>
      <c r="F385" s="167"/>
      <c r="G385" s="167"/>
      <c r="H385" s="167"/>
      <c r="I385" s="167"/>
      <c r="J385" s="167"/>
      <c r="K385" s="167"/>
      <c r="L385" s="167"/>
      <c r="M385" s="167"/>
      <c r="N385" s="167"/>
      <c r="O385" s="167"/>
      <c r="P385" s="167"/>
      <c r="Q385" s="167"/>
      <c r="R385" s="167"/>
      <c r="S385" s="167"/>
      <c r="T385" s="167"/>
      <c r="U385" s="167"/>
      <c r="V385" s="167"/>
      <c r="W385" s="167"/>
      <c r="X385" s="167"/>
      <c r="Y385" s="167"/>
      <c r="Z385" s="167"/>
      <c r="AA385" s="167"/>
      <c r="AB385" s="167"/>
      <c r="AG385" s="167"/>
      <c r="AM385" s="111"/>
    </row>
    <row r="386" spans="2:39" x14ac:dyDescent="0.3">
      <c r="B386" s="167"/>
      <c r="C386" s="167"/>
      <c r="D386" s="167"/>
      <c r="E386" s="167"/>
      <c r="F386" s="167"/>
      <c r="G386" s="167"/>
      <c r="H386" s="167"/>
      <c r="I386" s="167"/>
      <c r="J386" s="167"/>
      <c r="K386" s="167"/>
      <c r="L386" s="167"/>
      <c r="M386" s="167"/>
      <c r="N386" s="167"/>
      <c r="O386" s="167"/>
      <c r="P386" s="167"/>
      <c r="Q386" s="167"/>
      <c r="R386" s="167"/>
      <c r="S386" s="167"/>
      <c r="T386" s="167"/>
      <c r="U386" s="167"/>
      <c r="V386" s="167"/>
      <c r="W386" s="167"/>
      <c r="X386" s="167"/>
      <c r="Y386" s="167"/>
      <c r="Z386" s="167"/>
      <c r="AA386" s="167"/>
      <c r="AB386" s="167"/>
      <c r="AG386" s="167"/>
      <c r="AM386" s="111"/>
    </row>
    <row r="387" spans="2:39" x14ac:dyDescent="0.3">
      <c r="B387" s="167"/>
      <c r="C387" s="167"/>
      <c r="D387" s="167"/>
      <c r="E387" s="167"/>
      <c r="F387" s="167"/>
      <c r="G387" s="167"/>
      <c r="H387" s="167"/>
      <c r="I387" s="167"/>
      <c r="J387" s="167"/>
      <c r="K387" s="167"/>
      <c r="L387" s="167"/>
      <c r="M387" s="167"/>
      <c r="N387" s="167"/>
      <c r="O387" s="167"/>
      <c r="P387" s="167"/>
      <c r="Q387" s="167"/>
      <c r="R387" s="167"/>
      <c r="S387" s="167"/>
      <c r="T387" s="167"/>
      <c r="U387" s="167"/>
      <c r="V387" s="167"/>
      <c r="W387" s="167"/>
      <c r="X387" s="167"/>
      <c r="Y387" s="167"/>
      <c r="Z387" s="167"/>
      <c r="AA387" s="167"/>
      <c r="AB387" s="167"/>
      <c r="AG387" s="167"/>
      <c r="AM387" s="111"/>
    </row>
    <row r="388" spans="2:39" x14ac:dyDescent="0.3">
      <c r="B388" s="167"/>
      <c r="C388" s="167"/>
      <c r="D388" s="167"/>
      <c r="E388" s="167"/>
      <c r="F388" s="167"/>
      <c r="G388" s="167"/>
      <c r="H388" s="167"/>
      <c r="I388" s="167"/>
      <c r="J388" s="167"/>
      <c r="K388" s="167"/>
      <c r="L388" s="167"/>
      <c r="M388" s="167"/>
      <c r="N388" s="167"/>
      <c r="O388" s="167"/>
      <c r="P388" s="167"/>
      <c r="Q388" s="167"/>
      <c r="R388" s="167"/>
      <c r="S388" s="167"/>
      <c r="T388" s="167"/>
      <c r="U388" s="167"/>
      <c r="V388" s="167"/>
      <c r="W388" s="167"/>
      <c r="X388" s="167"/>
      <c r="Y388" s="167"/>
      <c r="Z388" s="167"/>
      <c r="AA388" s="167"/>
      <c r="AB388" s="167"/>
      <c r="AG388" s="167"/>
      <c r="AM388" s="111"/>
    </row>
    <row r="389" spans="2:39" x14ac:dyDescent="0.3">
      <c r="B389" s="167"/>
      <c r="C389" s="167"/>
      <c r="D389" s="167"/>
      <c r="E389" s="167"/>
      <c r="F389" s="167"/>
      <c r="G389" s="167"/>
      <c r="H389" s="167"/>
      <c r="I389" s="167"/>
      <c r="J389" s="167"/>
      <c r="K389" s="167"/>
      <c r="L389" s="167"/>
      <c r="M389" s="167"/>
      <c r="N389" s="167"/>
      <c r="O389" s="167"/>
      <c r="P389" s="167"/>
      <c r="Q389" s="167"/>
      <c r="R389" s="167"/>
      <c r="S389" s="167"/>
      <c r="T389" s="167"/>
      <c r="U389" s="167"/>
      <c r="V389" s="167"/>
      <c r="W389" s="167"/>
      <c r="X389" s="167"/>
      <c r="Y389" s="167"/>
      <c r="Z389" s="167"/>
      <c r="AA389" s="167"/>
      <c r="AB389" s="167"/>
      <c r="AG389" s="167"/>
      <c r="AM389" s="111"/>
    </row>
    <row r="390" spans="2:39" x14ac:dyDescent="0.3">
      <c r="B390" s="167"/>
      <c r="C390" s="167"/>
      <c r="D390" s="167"/>
      <c r="E390" s="167"/>
      <c r="F390" s="167"/>
      <c r="G390" s="167"/>
      <c r="H390" s="167"/>
      <c r="I390" s="167"/>
      <c r="J390" s="167"/>
      <c r="K390" s="167"/>
      <c r="L390" s="167"/>
      <c r="M390" s="167"/>
      <c r="N390" s="167"/>
      <c r="O390" s="167"/>
      <c r="P390" s="167"/>
      <c r="Q390" s="167"/>
      <c r="R390" s="167"/>
      <c r="S390" s="167"/>
      <c r="T390" s="167"/>
      <c r="U390" s="167"/>
      <c r="V390" s="167"/>
      <c r="W390" s="167"/>
      <c r="X390" s="167"/>
      <c r="Y390" s="167"/>
      <c r="Z390" s="167"/>
      <c r="AA390" s="167"/>
      <c r="AB390" s="167"/>
      <c r="AG390" s="167"/>
      <c r="AM390" s="111"/>
    </row>
    <row r="391" spans="2:39" x14ac:dyDescent="0.3">
      <c r="B391" s="167"/>
      <c r="C391" s="167"/>
      <c r="D391" s="167"/>
      <c r="E391" s="167"/>
      <c r="F391" s="167"/>
      <c r="G391" s="167"/>
      <c r="H391" s="167"/>
      <c r="I391" s="167"/>
      <c r="J391" s="167"/>
      <c r="K391" s="167"/>
      <c r="L391" s="167"/>
      <c r="M391" s="167"/>
      <c r="N391" s="167"/>
      <c r="O391" s="167"/>
      <c r="P391" s="167"/>
      <c r="Q391" s="167"/>
      <c r="R391" s="167"/>
      <c r="S391" s="167"/>
      <c r="T391" s="167"/>
      <c r="U391" s="167"/>
      <c r="V391" s="167"/>
      <c r="W391" s="167"/>
      <c r="X391" s="167"/>
      <c r="Y391" s="167"/>
      <c r="Z391" s="167"/>
      <c r="AA391" s="167"/>
      <c r="AB391" s="167"/>
      <c r="AG391" s="167"/>
      <c r="AM391" s="111"/>
    </row>
    <row r="392" spans="2:39" x14ac:dyDescent="0.3">
      <c r="B392" s="167"/>
      <c r="C392" s="167"/>
      <c r="D392" s="167"/>
      <c r="E392" s="167"/>
      <c r="F392" s="167"/>
      <c r="G392" s="167"/>
      <c r="H392" s="167"/>
      <c r="I392" s="167"/>
      <c r="J392" s="167"/>
      <c r="K392" s="167"/>
      <c r="L392" s="167"/>
      <c r="M392" s="167"/>
      <c r="N392" s="167"/>
      <c r="O392" s="167"/>
      <c r="P392" s="167"/>
      <c r="Q392" s="167"/>
      <c r="R392" s="167"/>
      <c r="S392" s="167"/>
      <c r="T392" s="167"/>
      <c r="U392" s="167"/>
      <c r="V392" s="167"/>
      <c r="W392" s="167"/>
      <c r="X392" s="167"/>
      <c r="Y392" s="167"/>
      <c r="Z392" s="167"/>
      <c r="AA392" s="167"/>
      <c r="AB392" s="167"/>
      <c r="AG392" s="167"/>
      <c r="AM392" s="111"/>
    </row>
    <row r="393" spans="2:39" x14ac:dyDescent="0.3">
      <c r="B393" s="167"/>
      <c r="C393" s="167"/>
      <c r="D393" s="167"/>
      <c r="E393" s="167"/>
      <c r="F393" s="167"/>
      <c r="G393" s="167"/>
      <c r="H393" s="167"/>
      <c r="I393" s="167"/>
      <c r="J393" s="167"/>
      <c r="K393" s="167"/>
      <c r="L393" s="167"/>
      <c r="M393" s="167"/>
      <c r="N393" s="167"/>
      <c r="O393" s="167"/>
      <c r="P393" s="167"/>
      <c r="Q393" s="167"/>
      <c r="R393" s="167"/>
      <c r="S393" s="167"/>
      <c r="T393" s="167"/>
      <c r="U393" s="167"/>
      <c r="V393" s="167"/>
      <c r="W393" s="167"/>
      <c r="X393" s="167"/>
      <c r="Y393" s="167"/>
      <c r="Z393" s="167"/>
      <c r="AA393" s="167"/>
      <c r="AB393" s="167"/>
      <c r="AG393" s="167"/>
      <c r="AM393" s="111"/>
    </row>
    <row r="394" spans="2:39" x14ac:dyDescent="0.3">
      <c r="B394" s="167"/>
      <c r="C394" s="167"/>
      <c r="D394" s="167"/>
      <c r="E394" s="167"/>
      <c r="F394" s="167"/>
      <c r="G394" s="167"/>
      <c r="H394" s="167"/>
      <c r="I394" s="167"/>
      <c r="J394" s="167"/>
      <c r="K394" s="167"/>
      <c r="L394" s="167"/>
      <c r="M394" s="167"/>
      <c r="N394" s="167"/>
      <c r="O394" s="167"/>
      <c r="P394" s="167"/>
      <c r="Q394" s="167"/>
      <c r="R394" s="167"/>
      <c r="S394" s="167"/>
      <c r="T394" s="167"/>
      <c r="U394" s="167"/>
      <c r="V394" s="167"/>
      <c r="W394" s="167"/>
      <c r="X394" s="167"/>
      <c r="Y394" s="167"/>
      <c r="Z394" s="167"/>
      <c r="AA394" s="167"/>
      <c r="AB394" s="167"/>
      <c r="AG394" s="167"/>
      <c r="AM394" s="111"/>
    </row>
    <row r="395" spans="2:39" x14ac:dyDescent="0.3">
      <c r="B395" s="167"/>
      <c r="C395" s="167"/>
      <c r="D395" s="167"/>
      <c r="E395" s="167"/>
      <c r="F395" s="167"/>
      <c r="G395" s="167"/>
      <c r="H395" s="167"/>
      <c r="I395" s="167"/>
      <c r="J395" s="167"/>
      <c r="K395" s="167"/>
      <c r="L395" s="167"/>
      <c r="M395" s="167"/>
      <c r="N395" s="167"/>
      <c r="O395" s="167"/>
      <c r="P395" s="167"/>
      <c r="Q395" s="167"/>
      <c r="R395" s="167"/>
      <c r="S395" s="167"/>
      <c r="T395" s="167"/>
      <c r="U395" s="167"/>
      <c r="V395" s="167"/>
      <c r="W395" s="167"/>
      <c r="X395" s="167"/>
      <c r="Y395" s="167"/>
      <c r="Z395" s="167"/>
      <c r="AA395" s="167"/>
      <c r="AB395" s="167"/>
      <c r="AG395" s="167"/>
      <c r="AM395" s="111"/>
    </row>
    <row r="396" spans="2:39" x14ac:dyDescent="0.3">
      <c r="B396" s="167"/>
      <c r="C396" s="167"/>
      <c r="D396" s="167"/>
      <c r="E396" s="167"/>
      <c r="F396" s="167"/>
      <c r="G396" s="167"/>
      <c r="H396" s="167"/>
      <c r="I396" s="167"/>
      <c r="J396" s="167"/>
      <c r="K396" s="167"/>
      <c r="L396" s="167"/>
      <c r="M396" s="167"/>
      <c r="N396" s="167"/>
      <c r="O396" s="167"/>
      <c r="P396" s="167"/>
      <c r="Q396" s="167"/>
      <c r="R396" s="167"/>
      <c r="S396" s="167"/>
      <c r="T396" s="167"/>
      <c r="U396" s="167"/>
      <c r="V396" s="167"/>
      <c r="W396" s="167"/>
      <c r="X396" s="167"/>
      <c r="Y396" s="167"/>
      <c r="Z396" s="167"/>
      <c r="AA396" s="167"/>
      <c r="AB396" s="167"/>
      <c r="AG396" s="167"/>
      <c r="AM396" s="111"/>
    </row>
    <row r="397" spans="2:39" x14ac:dyDescent="0.3">
      <c r="B397" s="167"/>
      <c r="C397" s="167"/>
      <c r="D397" s="167"/>
      <c r="E397" s="167"/>
      <c r="F397" s="167"/>
      <c r="G397" s="167"/>
      <c r="H397" s="167"/>
      <c r="I397" s="167"/>
      <c r="J397" s="167"/>
      <c r="K397" s="167"/>
      <c r="L397" s="167"/>
      <c r="M397" s="167"/>
      <c r="N397" s="167"/>
      <c r="O397" s="167"/>
      <c r="P397" s="167"/>
      <c r="Q397" s="167"/>
      <c r="R397" s="167"/>
      <c r="S397" s="167"/>
      <c r="T397" s="167"/>
      <c r="U397" s="167"/>
      <c r="V397" s="167"/>
      <c r="W397" s="167"/>
      <c r="X397" s="167"/>
      <c r="Y397" s="167"/>
      <c r="Z397" s="167"/>
      <c r="AA397" s="167"/>
      <c r="AB397" s="167"/>
      <c r="AG397" s="167"/>
      <c r="AM397" s="111"/>
    </row>
    <row r="398" spans="2:39" x14ac:dyDescent="0.3">
      <c r="B398" s="167"/>
      <c r="C398" s="167"/>
      <c r="D398" s="167"/>
      <c r="E398" s="167"/>
      <c r="F398" s="167"/>
      <c r="G398" s="167"/>
      <c r="H398" s="167"/>
      <c r="I398" s="167"/>
      <c r="J398" s="167"/>
      <c r="K398" s="167"/>
      <c r="L398" s="167"/>
      <c r="M398" s="167"/>
      <c r="N398" s="167"/>
      <c r="O398" s="167"/>
      <c r="P398" s="167"/>
      <c r="Q398" s="167"/>
      <c r="R398" s="167"/>
      <c r="S398" s="167"/>
      <c r="T398" s="167"/>
      <c r="U398" s="167"/>
      <c r="V398" s="167"/>
      <c r="W398" s="167"/>
      <c r="X398" s="167"/>
      <c r="Y398" s="167"/>
      <c r="Z398" s="167"/>
      <c r="AA398" s="167"/>
      <c r="AB398" s="167"/>
      <c r="AG398" s="167"/>
      <c r="AM398" s="111"/>
    </row>
    <row r="399" spans="2:39" x14ac:dyDescent="0.3">
      <c r="B399" s="167"/>
      <c r="C399" s="167"/>
      <c r="D399" s="167"/>
      <c r="E399" s="167"/>
      <c r="F399" s="167"/>
      <c r="G399" s="167"/>
      <c r="H399" s="167"/>
      <c r="I399" s="167"/>
      <c r="J399" s="167"/>
      <c r="K399" s="167"/>
      <c r="L399" s="167"/>
      <c r="M399" s="167"/>
      <c r="N399" s="167"/>
      <c r="O399" s="167"/>
      <c r="P399" s="167"/>
      <c r="Q399" s="167"/>
      <c r="R399" s="167"/>
      <c r="S399" s="167"/>
      <c r="T399" s="167"/>
      <c r="U399" s="167"/>
      <c r="V399" s="167"/>
      <c r="W399" s="167"/>
      <c r="X399" s="167"/>
      <c r="Y399" s="167"/>
      <c r="Z399" s="167"/>
      <c r="AA399" s="167"/>
      <c r="AB399" s="167"/>
      <c r="AG399" s="167"/>
      <c r="AM399" s="111"/>
    </row>
    <row r="400" spans="2:39" x14ac:dyDescent="0.3">
      <c r="B400" s="167"/>
      <c r="C400" s="167"/>
      <c r="D400" s="167"/>
      <c r="E400" s="167"/>
      <c r="F400" s="167"/>
      <c r="G400" s="167"/>
      <c r="H400" s="167"/>
      <c r="I400" s="167"/>
      <c r="J400" s="167"/>
      <c r="K400" s="167"/>
      <c r="L400" s="167"/>
      <c r="M400" s="167"/>
      <c r="N400" s="167"/>
      <c r="O400" s="167"/>
      <c r="P400" s="167"/>
      <c r="Q400" s="167"/>
      <c r="R400" s="167"/>
      <c r="S400" s="167"/>
      <c r="T400" s="167"/>
      <c r="U400" s="167"/>
      <c r="V400" s="167"/>
      <c r="W400" s="167"/>
      <c r="X400" s="167"/>
      <c r="Y400" s="167"/>
      <c r="Z400" s="167"/>
      <c r="AA400" s="167"/>
      <c r="AB400" s="167"/>
      <c r="AG400" s="167"/>
      <c r="AM400" s="111"/>
    </row>
    <row r="401" spans="2:39" x14ac:dyDescent="0.3">
      <c r="B401" s="167"/>
      <c r="C401" s="167"/>
      <c r="D401" s="167"/>
      <c r="E401" s="167"/>
      <c r="F401" s="167"/>
      <c r="G401" s="167"/>
      <c r="H401" s="167"/>
      <c r="I401" s="167"/>
      <c r="J401" s="167"/>
      <c r="K401" s="167"/>
      <c r="L401" s="167"/>
      <c r="M401" s="167"/>
      <c r="N401" s="167"/>
      <c r="O401" s="167"/>
      <c r="P401" s="167"/>
      <c r="Q401" s="167"/>
      <c r="R401" s="167"/>
      <c r="S401" s="167"/>
      <c r="T401" s="167"/>
      <c r="U401" s="167"/>
      <c r="V401" s="167"/>
      <c r="W401" s="167"/>
      <c r="X401" s="167"/>
      <c r="Y401" s="167"/>
      <c r="Z401" s="167"/>
      <c r="AA401" s="167"/>
      <c r="AB401" s="167"/>
      <c r="AG401" s="167"/>
      <c r="AM401" s="111"/>
    </row>
    <row r="402" spans="2:39" x14ac:dyDescent="0.3">
      <c r="B402" s="167"/>
      <c r="C402" s="167"/>
      <c r="D402" s="167"/>
      <c r="E402" s="167"/>
      <c r="F402" s="167"/>
      <c r="G402" s="167"/>
      <c r="H402" s="167"/>
      <c r="I402" s="167"/>
      <c r="J402" s="167"/>
      <c r="K402" s="167"/>
      <c r="L402" s="167"/>
      <c r="M402" s="167"/>
      <c r="N402" s="167"/>
      <c r="O402" s="167"/>
      <c r="P402" s="167"/>
      <c r="Q402" s="167"/>
      <c r="R402" s="167"/>
      <c r="S402" s="167"/>
      <c r="T402" s="167"/>
      <c r="U402" s="167"/>
      <c r="V402" s="167"/>
      <c r="W402" s="167"/>
      <c r="X402" s="167"/>
      <c r="Y402" s="167"/>
      <c r="Z402" s="167"/>
      <c r="AA402" s="167"/>
      <c r="AB402" s="167"/>
      <c r="AG402" s="167"/>
      <c r="AM402" s="111"/>
    </row>
    <row r="403" spans="2:39" x14ac:dyDescent="0.3">
      <c r="B403" s="167"/>
      <c r="C403" s="167"/>
      <c r="D403" s="167"/>
      <c r="E403" s="167"/>
      <c r="F403" s="167"/>
      <c r="G403" s="167"/>
      <c r="H403" s="167"/>
      <c r="I403" s="167"/>
      <c r="J403" s="167"/>
      <c r="K403" s="167"/>
      <c r="L403" s="167"/>
      <c r="M403" s="167"/>
      <c r="N403" s="167"/>
      <c r="O403" s="167"/>
      <c r="P403" s="167"/>
      <c r="Q403" s="167"/>
      <c r="R403" s="167"/>
      <c r="S403" s="167"/>
      <c r="T403" s="167"/>
      <c r="U403" s="167"/>
      <c r="V403" s="167"/>
      <c r="W403" s="167"/>
      <c r="X403" s="167"/>
      <c r="Y403" s="167"/>
      <c r="Z403" s="167"/>
      <c r="AA403" s="167"/>
      <c r="AB403" s="167"/>
      <c r="AG403" s="167"/>
      <c r="AM403" s="111"/>
    </row>
    <row r="404" spans="2:39" x14ac:dyDescent="0.3">
      <c r="B404" s="167"/>
      <c r="C404" s="167"/>
      <c r="D404" s="167"/>
      <c r="E404" s="167"/>
      <c r="F404" s="167"/>
      <c r="G404" s="167"/>
      <c r="H404" s="167"/>
      <c r="I404" s="167"/>
      <c r="J404" s="167"/>
      <c r="K404" s="167"/>
      <c r="L404" s="167"/>
      <c r="M404" s="167"/>
      <c r="N404" s="167"/>
      <c r="O404" s="167"/>
      <c r="P404" s="167"/>
      <c r="Q404" s="167"/>
      <c r="R404" s="167"/>
      <c r="S404" s="167"/>
      <c r="T404" s="167"/>
      <c r="U404" s="167"/>
      <c r="V404" s="167"/>
      <c r="W404" s="167"/>
      <c r="X404" s="167"/>
      <c r="Y404" s="167"/>
      <c r="Z404" s="167"/>
      <c r="AA404" s="167"/>
      <c r="AB404" s="167"/>
      <c r="AG404" s="167"/>
      <c r="AM404" s="111"/>
    </row>
    <row r="405" spans="2:39" x14ac:dyDescent="0.3">
      <c r="B405" s="167"/>
      <c r="C405" s="167"/>
      <c r="D405" s="167"/>
      <c r="E405" s="167"/>
      <c r="F405" s="167"/>
      <c r="G405" s="167"/>
      <c r="H405" s="167"/>
      <c r="I405" s="167"/>
      <c r="J405" s="167"/>
      <c r="K405" s="167"/>
      <c r="L405" s="167"/>
      <c r="M405" s="167"/>
      <c r="N405" s="167"/>
      <c r="O405" s="167"/>
      <c r="P405" s="167"/>
      <c r="Q405" s="167"/>
      <c r="R405" s="167"/>
      <c r="S405" s="167"/>
      <c r="T405" s="167"/>
      <c r="U405" s="167"/>
      <c r="V405" s="167"/>
      <c r="W405" s="167"/>
      <c r="X405" s="167"/>
      <c r="Y405" s="167"/>
      <c r="Z405" s="167"/>
      <c r="AA405" s="167"/>
      <c r="AB405" s="167"/>
      <c r="AG405" s="167"/>
      <c r="AM405" s="111"/>
    </row>
    <row r="406" spans="2:39" x14ac:dyDescent="0.3">
      <c r="B406" s="167"/>
      <c r="C406" s="167"/>
      <c r="D406" s="167"/>
      <c r="E406" s="167"/>
      <c r="F406" s="167"/>
      <c r="G406" s="167"/>
      <c r="H406" s="167"/>
      <c r="I406" s="167"/>
      <c r="J406" s="167"/>
      <c r="K406" s="167"/>
      <c r="L406" s="167"/>
      <c r="M406" s="167"/>
      <c r="N406" s="167"/>
      <c r="O406" s="167"/>
      <c r="P406" s="167"/>
      <c r="Q406" s="167"/>
      <c r="R406" s="167"/>
      <c r="S406" s="167"/>
      <c r="T406" s="167"/>
      <c r="U406" s="167"/>
      <c r="V406" s="167"/>
      <c r="W406" s="167"/>
      <c r="X406" s="167"/>
      <c r="Y406" s="167"/>
      <c r="Z406" s="167"/>
      <c r="AA406" s="167"/>
      <c r="AB406" s="167"/>
      <c r="AG406" s="167"/>
      <c r="AM406" s="111"/>
    </row>
    <row r="407" spans="2:39" x14ac:dyDescent="0.3">
      <c r="B407" s="167"/>
      <c r="C407" s="167"/>
      <c r="D407" s="167"/>
      <c r="E407" s="167"/>
      <c r="F407" s="167"/>
      <c r="G407" s="167"/>
      <c r="H407" s="167"/>
      <c r="I407" s="167"/>
      <c r="J407" s="167"/>
      <c r="K407" s="167"/>
      <c r="L407" s="167"/>
      <c r="M407" s="167"/>
      <c r="N407" s="167"/>
      <c r="O407" s="167"/>
      <c r="P407" s="167"/>
      <c r="Q407" s="167"/>
      <c r="R407" s="167"/>
      <c r="S407" s="167"/>
      <c r="T407" s="167"/>
      <c r="U407" s="167"/>
      <c r="V407" s="167"/>
      <c r="W407" s="167"/>
      <c r="X407" s="167"/>
      <c r="Y407" s="167"/>
      <c r="Z407" s="167"/>
      <c r="AA407" s="167"/>
      <c r="AB407" s="167"/>
      <c r="AG407" s="167"/>
      <c r="AM407" s="111"/>
    </row>
    <row r="408" spans="2:39" x14ac:dyDescent="0.3">
      <c r="B408" s="167"/>
      <c r="C408" s="167"/>
      <c r="D408" s="167"/>
      <c r="E408" s="167"/>
      <c r="F408" s="167"/>
      <c r="G408" s="167"/>
      <c r="H408" s="167"/>
      <c r="I408" s="167"/>
      <c r="J408" s="167"/>
      <c r="K408" s="167"/>
      <c r="L408" s="167"/>
      <c r="M408" s="167"/>
      <c r="N408" s="167"/>
      <c r="O408" s="167"/>
      <c r="P408" s="167"/>
      <c r="Q408" s="167"/>
      <c r="R408" s="167"/>
      <c r="S408" s="167"/>
      <c r="T408" s="167"/>
      <c r="U408" s="167"/>
      <c r="V408" s="167"/>
      <c r="W408" s="167"/>
      <c r="X408" s="167"/>
      <c r="Y408" s="167"/>
      <c r="Z408" s="167"/>
      <c r="AA408" s="167"/>
      <c r="AB408" s="167"/>
      <c r="AG408" s="167"/>
      <c r="AM408" s="111"/>
    </row>
    <row r="409" spans="2:39" x14ac:dyDescent="0.3">
      <c r="B409" s="167"/>
      <c r="C409" s="167"/>
      <c r="D409" s="167"/>
      <c r="E409" s="167"/>
      <c r="F409" s="167"/>
      <c r="G409" s="167"/>
      <c r="H409" s="167"/>
      <c r="I409" s="167"/>
      <c r="J409" s="167"/>
      <c r="K409" s="167"/>
      <c r="L409" s="167"/>
      <c r="M409" s="167"/>
      <c r="N409" s="167"/>
      <c r="O409" s="167"/>
      <c r="P409" s="167"/>
      <c r="Q409" s="167"/>
      <c r="R409" s="167"/>
      <c r="S409" s="167"/>
      <c r="T409" s="167"/>
      <c r="U409" s="167"/>
      <c r="V409" s="167"/>
      <c r="W409" s="167"/>
      <c r="X409" s="167"/>
      <c r="Y409" s="167"/>
      <c r="Z409" s="167"/>
      <c r="AA409" s="167"/>
      <c r="AB409" s="167"/>
      <c r="AG409" s="167"/>
      <c r="AM409" s="111"/>
    </row>
    <row r="410" spans="2:39" x14ac:dyDescent="0.3">
      <c r="B410" s="167"/>
      <c r="C410" s="167"/>
      <c r="D410" s="167"/>
      <c r="E410" s="167"/>
      <c r="F410" s="167"/>
      <c r="G410" s="167"/>
      <c r="H410" s="167"/>
      <c r="I410" s="167"/>
      <c r="J410" s="167"/>
      <c r="K410" s="167"/>
      <c r="L410" s="167"/>
      <c r="M410" s="167"/>
      <c r="N410" s="167"/>
      <c r="O410" s="167"/>
      <c r="P410" s="167"/>
      <c r="Q410" s="167"/>
      <c r="R410" s="167"/>
      <c r="S410" s="167"/>
      <c r="T410" s="167"/>
      <c r="U410" s="167"/>
      <c r="V410" s="167"/>
      <c r="W410" s="167"/>
      <c r="X410" s="167"/>
      <c r="Y410" s="167"/>
      <c r="Z410" s="167"/>
      <c r="AA410" s="167"/>
      <c r="AB410" s="167"/>
      <c r="AG410" s="167"/>
      <c r="AM410" s="111"/>
    </row>
    <row r="411" spans="2:39" x14ac:dyDescent="0.3">
      <c r="B411" s="167"/>
      <c r="C411" s="167"/>
      <c r="D411" s="167"/>
      <c r="E411" s="167"/>
      <c r="F411" s="167"/>
      <c r="G411" s="167"/>
      <c r="H411" s="167"/>
      <c r="I411" s="167"/>
      <c r="J411" s="167"/>
      <c r="K411" s="167"/>
      <c r="L411" s="167"/>
      <c r="M411" s="167"/>
      <c r="N411" s="167"/>
      <c r="O411" s="167"/>
      <c r="P411" s="167"/>
      <c r="Q411" s="167"/>
      <c r="R411" s="167"/>
      <c r="S411" s="167"/>
      <c r="T411" s="167"/>
      <c r="U411" s="167"/>
      <c r="V411" s="167"/>
      <c r="W411" s="167"/>
      <c r="X411" s="167"/>
      <c r="Y411" s="167"/>
      <c r="Z411" s="167"/>
      <c r="AA411" s="167"/>
      <c r="AB411" s="167"/>
      <c r="AG411" s="167"/>
      <c r="AM411" s="111"/>
    </row>
    <row r="412" spans="2:39" x14ac:dyDescent="0.3">
      <c r="B412" s="167"/>
      <c r="C412" s="167"/>
      <c r="D412" s="167"/>
      <c r="E412" s="167"/>
      <c r="F412" s="167"/>
      <c r="G412" s="167"/>
      <c r="H412" s="167"/>
      <c r="I412" s="167"/>
      <c r="J412" s="167"/>
      <c r="K412" s="167"/>
      <c r="L412" s="167"/>
      <c r="M412" s="167"/>
      <c r="N412" s="167"/>
      <c r="O412" s="167"/>
      <c r="P412" s="167"/>
      <c r="Q412" s="167"/>
      <c r="R412" s="167"/>
      <c r="S412" s="167"/>
      <c r="T412" s="167"/>
      <c r="U412" s="167"/>
      <c r="V412" s="167"/>
      <c r="W412" s="167"/>
      <c r="X412" s="167"/>
      <c r="Y412" s="167"/>
      <c r="Z412" s="167"/>
      <c r="AA412" s="167"/>
      <c r="AB412" s="167"/>
      <c r="AG412" s="167"/>
      <c r="AM412" s="111"/>
    </row>
    <row r="413" spans="2:39" x14ac:dyDescent="0.3">
      <c r="B413" s="167"/>
      <c r="C413" s="167"/>
      <c r="D413" s="167"/>
      <c r="E413" s="167"/>
      <c r="F413" s="167"/>
      <c r="G413" s="167"/>
      <c r="H413" s="167"/>
      <c r="I413" s="167"/>
      <c r="J413" s="167"/>
      <c r="K413" s="167"/>
      <c r="L413" s="167"/>
      <c r="M413" s="167"/>
      <c r="N413" s="167"/>
      <c r="O413" s="167"/>
      <c r="P413" s="167"/>
      <c r="Q413" s="167"/>
      <c r="R413" s="167"/>
      <c r="S413" s="167"/>
      <c r="T413" s="167"/>
      <c r="U413" s="167"/>
      <c r="V413" s="167"/>
      <c r="W413" s="167"/>
      <c r="X413" s="167"/>
      <c r="Y413" s="167"/>
      <c r="Z413" s="167"/>
      <c r="AA413" s="167"/>
      <c r="AB413" s="167"/>
      <c r="AG413" s="167"/>
      <c r="AM413" s="111"/>
    </row>
    <row r="414" spans="2:39" x14ac:dyDescent="0.3">
      <c r="B414" s="167"/>
      <c r="C414" s="167"/>
      <c r="D414" s="167"/>
      <c r="E414" s="167"/>
      <c r="F414" s="167"/>
      <c r="G414" s="167"/>
      <c r="H414" s="167"/>
      <c r="I414" s="167"/>
      <c r="J414" s="167"/>
      <c r="K414" s="167"/>
      <c r="L414" s="167"/>
      <c r="M414" s="167"/>
      <c r="N414" s="167"/>
      <c r="O414" s="167"/>
      <c r="P414" s="167"/>
      <c r="Q414" s="167"/>
      <c r="R414" s="167"/>
      <c r="S414" s="167"/>
      <c r="T414" s="167"/>
      <c r="U414" s="167"/>
      <c r="V414" s="167"/>
      <c r="W414" s="167"/>
      <c r="X414" s="167"/>
      <c r="Y414" s="167"/>
      <c r="Z414" s="167"/>
      <c r="AA414" s="167"/>
      <c r="AB414" s="167"/>
      <c r="AG414" s="167"/>
      <c r="AM414" s="111"/>
    </row>
    <row r="415" spans="2:39" x14ac:dyDescent="0.3">
      <c r="B415" s="167"/>
      <c r="C415" s="167"/>
      <c r="D415" s="167"/>
      <c r="E415" s="167"/>
      <c r="F415" s="167"/>
      <c r="G415" s="167"/>
      <c r="H415" s="167"/>
      <c r="I415" s="167"/>
      <c r="J415" s="167"/>
      <c r="K415" s="167"/>
      <c r="L415" s="167"/>
      <c r="M415" s="167"/>
      <c r="N415" s="167"/>
      <c r="O415" s="167"/>
      <c r="P415" s="167"/>
      <c r="Q415" s="167"/>
      <c r="R415" s="167"/>
      <c r="S415" s="167"/>
      <c r="T415" s="167"/>
      <c r="U415" s="167"/>
      <c r="V415" s="167"/>
      <c r="W415" s="167"/>
      <c r="X415" s="167"/>
      <c r="Y415" s="167"/>
      <c r="Z415" s="167"/>
      <c r="AA415" s="167"/>
      <c r="AB415" s="167"/>
      <c r="AG415" s="167"/>
      <c r="AM415" s="111"/>
    </row>
    <row r="416" spans="2:39" x14ac:dyDescent="0.3">
      <c r="B416" s="167"/>
      <c r="C416" s="167"/>
      <c r="D416" s="167"/>
      <c r="E416" s="167"/>
      <c r="F416" s="167"/>
      <c r="G416" s="167"/>
      <c r="H416" s="167"/>
      <c r="I416" s="167"/>
      <c r="J416" s="167"/>
      <c r="K416" s="167"/>
      <c r="L416" s="167"/>
      <c r="M416" s="167"/>
      <c r="N416" s="167"/>
      <c r="O416" s="167"/>
      <c r="P416" s="167"/>
      <c r="Q416" s="167"/>
      <c r="R416" s="167"/>
      <c r="S416" s="167"/>
      <c r="T416" s="167"/>
      <c r="U416" s="167"/>
      <c r="V416" s="167"/>
      <c r="W416" s="167"/>
      <c r="X416" s="167"/>
      <c r="Y416" s="167"/>
      <c r="Z416" s="167"/>
      <c r="AA416" s="167"/>
      <c r="AB416" s="167"/>
      <c r="AG416" s="167"/>
      <c r="AM416" s="111"/>
    </row>
    <row r="417" spans="2:39" x14ac:dyDescent="0.3">
      <c r="B417" s="167"/>
      <c r="C417" s="167"/>
      <c r="D417" s="167"/>
      <c r="E417" s="167"/>
      <c r="F417" s="167"/>
      <c r="G417" s="167"/>
      <c r="H417" s="167"/>
      <c r="I417" s="167"/>
      <c r="J417" s="167"/>
      <c r="K417" s="167"/>
      <c r="L417" s="167"/>
      <c r="M417" s="167"/>
      <c r="N417" s="167"/>
      <c r="O417" s="167"/>
      <c r="P417" s="167"/>
      <c r="Q417" s="167"/>
      <c r="R417" s="167"/>
      <c r="S417" s="167"/>
      <c r="T417" s="167"/>
      <c r="U417" s="167"/>
      <c r="V417" s="167"/>
      <c r="W417" s="167"/>
      <c r="X417" s="167"/>
      <c r="Y417" s="167"/>
      <c r="Z417" s="167"/>
      <c r="AA417" s="167"/>
      <c r="AB417" s="167"/>
      <c r="AG417" s="167"/>
      <c r="AM417" s="111"/>
    </row>
    <row r="418" spans="2:39" x14ac:dyDescent="0.3">
      <c r="B418" s="167"/>
      <c r="C418" s="167"/>
      <c r="D418" s="167"/>
      <c r="E418" s="167"/>
      <c r="F418" s="167"/>
      <c r="G418" s="167"/>
      <c r="H418" s="167"/>
      <c r="I418" s="167"/>
      <c r="J418" s="167"/>
      <c r="K418" s="167"/>
      <c r="L418" s="167"/>
      <c r="M418" s="167"/>
      <c r="N418" s="167"/>
      <c r="O418" s="167"/>
      <c r="P418" s="167"/>
      <c r="Q418" s="167"/>
      <c r="R418" s="167"/>
      <c r="S418" s="167"/>
      <c r="T418" s="167"/>
      <c r="U418" s="167"/>
      <c r="V418" s="167"/>
      <c r="W418" s="167"/>
      <c r="X418" s="167"/>
      <c r="Y418" s="167"/>
      <c r="Z418" s="167"/>
      <c r="AA418" s="167"/>
      <c r="AB418" s="167"/>
      <c r="AG418" s="167"/>
      <c r="AM418" s="111"/>
    </row>
    <row r="419" spans="2:39" x14ac:dyDescent="0.3">
      <c r="B419" s="167"/>
      <c r="C419" s="167"/>
      <c r="D419" s="167"/>
      <c r="E419" s="167"/>
      <c r="F419" s="167"/>
      <c r="G419" s="167"/>
      <c r="H419" s="167"/>
      <c r="I419" s="167"/>
      <c r="J419" s="167"/>
      <c r="K419" s="167"/>
      <c r="L419" s="167"/>
      <c r="M419" s="167"/>
      <c r="N419" s="167"/>
      <c r="O419" s="167"/>
      <c r="P419" s="167"/>
      <c r="Q419" s="167"/>
      <c r="R419" s="167"/>
      <c r="S419" s="167"/>
      <c r="T419" s="167"/>
      <c r="U419" s="167"/>
      <c r="V419" s="167"/>
      <c r="W419" s="167"/>
      <c r="X419" s="167"/>
      <c r="Y419" s="167"/>
      <c r="Z419" s="167"/>
      <c r="AA419" s="167"/>
      <c r="AB419" s="167"/>
      <c r="AG419" s="167"/>
      <c r="AM419" s="111"/>
    </row>
    <row r="420" spans="2:39" x14ac:dyDescent="0.3">
      <c r="B420" s="167"/>
      <c r="C420" s="167"/>
      <c r="D420" s="167"/>
      <c r="E420" s="167"/>
      <c r="F420" s="167"/>
      <c r="G420" s="167"/>
      <c r="H420" s="167"/>
      <c r="I420" s="167"/>
      <c r="J420" s="167"/>
      <c r="K420" s="167"/>
      <c r="L420" s="167"/>
      <c r="M420" s="167"/>
      <c r="N420" s="167"/>
      <c r="O420" s="167"/>
      <c r="P420" s="167"/>
      <c r="Q420" s="167"/>
      <c r="R420" s="167"/>
      <c r="S420" s="167"/>
      <c r="T420" s="167"/>
      <c r="U420" s="167"/>
      <c r="V420" s="167"/>
      <c r="W420" s="167"/>
      <c r="X420" s="167"/>
      <c r="Y420" s="167"/>
      <c r="Z420" s="167"/>
      <c r="AA420" s="167"/>
      <c r="AB420" s="167"/>
      <c r="AG420" s="167"/>
      <c r="AM420" s="111"/>
    </row>
    <row r="421" spans="2:39" x14ac:dyDescent="0.3">
      <c r="B421" s="167"/>
      <c r="C421" s="167"/>
      <c r="D421" s="167"/>
      <c r="E421" s="167"/>
      <c r="F421" s="167"/>
      <c r="G421" s="167"/>
      <c r="H421" s="167"/>
      <c r="I421" s="167"/>
      <c r="J421" s="167"/>
      <c r="K421" s="167"/>
      <c r="L421" s="167"/>
      <c r="M421" s="167"/>
      <c r="N421" s="167"/>
      <c r="O421" s="167"/>
      <c r="P421" s="167"/>
      <c r="Q421" s="167"/>
      <c r="R421" s="167"/>
      <c r="S421" s="167"/>
      <c r="T421" s="167"/>
      <c r="U421" s="167"/>
      <c r="V421" s="167"/>
      <c r="W421" s="167"/>
      <c r="X421" s="167"/>
      <c r="Y421" s="167"/>
      <c r="Z421" s="167"/>
      <c r="AA421" s="167"/>
      <c r="AB421" s="167"/>
      <c r="AG421" s="167"/>
      <c r="AM421" s="111"/>
    </row>
    <row r="422" spans="2:39" x14ac:dyDescent="0.3">
      <c r="B422" s="167"/>
      <c r="C422" s="167"/>
      <c r="D422" s="167"/>
      <c r="E422" s="167"/>
      <c r="F422" s="167"/>
      <c r="G422" s="167"/>
      <c r="H422" s="167"/>
      <c r="I422" s="167"/>
      <c r="J422" s="167"/>
      <c r="K422" s="167"/>
      <c r="L422" s="167"/>
      <c r="M422" s="167"/>
      <c r="N422" s="167"/>
      <c r="O422" s="167"/>
      <c r="P422" s="167"/>
      <c r="Q422" s="167"/>
      <c r="R422" s="167"/>
      <c r="S422" s="167"/>
      <c r="T422" s="167"/>
      <c r="U422" s="167"/>
      <c r="V422" s="167"/>
      <c r="W422" s="167"/>
      <c r="X422" s="167"/>
      <c r="Y422" s="167"/>
      <c r="Z422" s="167"/>
      <c r="AA422" s="167"/>
      <c r="AB422" s="167"/>
      <c r="AG422" s="167"/>
      <c r="AM422" s="111"/>
    </row>
    <row r="423" spans="2:39" x14ac:dyDescent="0.3">
      <c r="B423" s="167"/>
      <c r="C423" s="167"/>
      <c r="D423" s="167"/>
      <c r="E423" s="167"/>
      <c r="F423" s="167"/>
      <c r="G423" s="167"/>
      <c r="H423" s="167"/>
      <c r="I423" s="167"/>
      <c r="J423" s="167"/>
      <c r="K423" s="167"/>
      <c r="L423" s="167"/>
      <c r="M423" s="167"/>
      <c r="N423" s="167"/>
      <c r="O423" s="167"/>
      <c r="P423" s="167"/>
      <c r="Q423" s="167"/>
      <c r="R423" s="167"/>
      <c r="S423" s="167"/>
      <c r="T423" s="167"/>
      <c r="U423" s="167"/>
      <c r="V423" s="167"/>
      <c r="W423" s="167"/>
      <c r="X423" s="167"/>
      <c r="Y423" s="167"/>
      <c r="Z423" s="167"/>
      <c r="AA423" s="167"/>
      <c r="AB423" s="167"/>
      <c r="AG423" s="167"/>
      <c r="AM423" s="111"/>
    </row>
    <row r="424" spans="2:39" x14ac:dyDescent="0.3">
      <c r="B424" s="167"/>
      <c r="C424" s="167"/>
      <c r="D424" s="167"/>
      <c r="E424" s="167"/>
      <c r="F424" s="167"/>
      <c r="G424" s="167"/>
      <c r="H424" s="167"/>
      <c r="I424" s="167"/>
      <c r="J424" s="167"/>
      <c r="K424" s="167"/>
      <c r="L424" s="167"/>
      <c r="M424" s="167"/>
      <c r="N424" s="167"/>
      <c r="O424" s="167"/>
      <c r="P424" s="167"/>
      <c r="Q424" s="167"/>
      <c r="R424" s="167"/>
      <c r="S424" s="167"/>
      <c r="T424" s="167"/>
      <c r="U424" s="167"/>
      <c r="V424" s="167"/>
      <c r="W424" s="167"/>
      <c r="X424" s="167"/>
      <c r="Y424" s="167"/>
      <c r="Z424" s="167"/>
      <c r="AA424" s="167"/>
      <c r="AB424" s="167"/>
      <c r="AG424" s="167"/>
      <c r="AM424" s="111"/>
    </row>
    <row r="425" spans="2:39" x14ac:dyDescent="0.3">
      <c r="B425" s="167"/>
      <c r="C425" s="167"/>
      <c r="D425" s="167"/>
      <c r="E425" s="167"/>
      <c r="F425" s="167"/>
      <c r="G425" s="167"/>
      <c r="H425" s="167"/>
      <c r="I425" s="167"/>
      <c r="J425" s="167"/>
      <c r="K425" s="167"/>
      <c r="L425" s="167"/>
      <c r="M425" s="167"/>
      <c r="N425" s="167"/>
      <c r="O425" s="167"/>
      <c r="P425" s="167"/>
      <c r="Q425" s="167"/>
      <c r="R425" s="167"/>
      <c r="S425" s="167"/>
      <c r="T425" s="167"/>
      <c r="U425" s="167"/>
      <c r="V425" s="167"/>
      <c r="W425" s="167"/>
      <c r="X425" s="167"/>
      <c r="Y425" s="167"/>
      <c r="Z425" s="167"/>
      <c r="AA425" s="167"/>
      <c r="AB425" s="167"/>
      <c r="AG425" s="167"/>
      <c r="AM425" s="111"/>
    </row>
    <row r="426" spans="2:39" x14ac:dyDescent="0.3">
      <c r="B426" s="167"/>
      <c r="C426" s="167"/>
      <c r="D426" s="167"/>
      <c r="E426" s="167"/>
      <c r="F426" s="167"/>
      <c r="G426" s="167"/>
      <c r="H426" s="167"/>
      <c r="I426" s="167"/>
      <c r="J426" s="167"/>
      <c r="K426" s="167"/>
      <c r="L426" s="167"/>
      <c r="M426" s="167"/>
      <c r="N426" s="167"/>
      <c r="O426" s="167"/>
      <c r="P426" s="167"/>
      <c r="Q426" s="167"/>
      <c r="R426" s="167"/>
      <c r="S426" s="167"/>
      <c r="T426" s="167"/>
      <c r="U426" s="167"/>
      <c r="V426" s="167"/>
      <c r="W426" s="167"/>
      <c r="X426" s="167"/>
      <c r="Y426" s="167"/>
      <c r="Z426" s="167"/>
      <c r="AA426" s="167"/>
      <c r="AB426" s="167"/>
      <c r="AG426" s="167"/>
      <c r="AM426" s="111"/>
    </row>
    <row r="427" spans="2:39" x14ac:dyDescent="0.3">
      <c r="B427" s="167"/>
      <c r="C427" s="167"/>
      <c r="D427" s="167"/>
      <c r="E427" s="167"/>
      <c r="F427" s="167"/>
      <c r="G427" s="167"/>
      <c r="H427" s="167"/>
      <c r="I427" s="167"/>
      <c r="J427" s="167"/>
      <c r="K427" s="167"/>
      <c r="L427" s="167"/>
      <c r="M427" s="167"/>
      <c r="N427" s="167"/>
      <c r="O427" s="167"/>
      <c r="P427" s="167"/>
      <c r="Q427" s="167"/>
      <c r="R427" s="167"/>
      <c r="S427" s="167"/>
      <c r="T427" s="167"/>
      <c r="U427" s="167"/>
      <c r="V427" s="167"/>
      <c r="W427" s="167"/>
      <c r="X427" s="167"/>
      <c r="Y427" s="167"/>
      <c r="Z427" s="167"/>
      <c r="AA427" s="167"/>
      <c r="AB427" s="167"/>
      <c r="AG427" s="167"/>
      <c r="AM427" s="111"/>
    </row>
    <row r="428" spans="2:39" x14ac:dyDescent="0.3">
      <c r="B428" s="167"/>
      <c r="C428" s="167"/>
      <c r="D428" s="167"/>
      <c r="E428" s="167"/>
      <c r="F428" s="167"/>
      <c r="G428" s="167"/>
      <c r="H428" s="167"/>
      <c r="I428" s="167"/>
      <c r="J428" s="167"/>
      <c r="K428" s="167"/>
      <c r="L428" s="167"/>
      <c r="M428" s="167"/>
      <c r="N428" s="167"/>
      <c r="O428" s="167"/>
      <c r="P428" s="167"/>
      <c r="Q428" s="167"/>
      <c r="R428" s="167"/>
      <c r="S428" s="167"/>
      <c r="T428" s="167"/>
      <c r="U428" s="167"/>
      <c r="V428" s="167"/>
      <c r="W428" s="167"/>
      <c r="X428" s="167"/>
      <c r="Y428" s="167"/>
      <c r="Z428" s="167"/>
      <c r="AA428" s="167"/>
      <c r="AB428" s="167"/>
      <c r="AG428" s="167"/>
      <c r="AM428" s="111"/>
    </row>
    <row r="429" spans="2:39" x14ac:dyDescent="0.3">
      <c r="B429" s="167"/>
      <c r="C429" s="167"/>
      <c r="D429" s="167"/>
      <c r="E429" s="167"/>
      <c r="F429" s="167"/>
      <c r="G429" s="167"/>
      <c r="H429" s="167"/>
      <c r="I429" s="167"/>
      <c r="J429" s="167"/>
      <c r="K429" s="167"/>
      <c r="L429" s="167"/>
      <c r="M429" s="167"/>
      <c r="N429" s="167"/>
      <c r="O429" s="167"/>
      <c r="P429" s="167"/>
      <c r="Q429" s="167"/>
      <c r="R429" s="167"/>
      <c r="S429" s="167"/>
      <c r="T429" s="167"/>
      <c r="U429" s="167"/>
      <c r="V429" s="167"/>
      <c r="W429" s="167"/>
      <c r="X429" s="167"/>
      <c r="Y429" s="167"/>
      <c r="Z429" s="167"/>
      <c r="AA429" s="167"/>
      <c r="AB429" s="167"/>
      <c r="AG429" s="167"/>
      <c r="AM429" s="111"/>
    </row>
    <row r="430" spans="2:39" x14ac:dyDescent="0.3">
      <c r="B430" s="167"/>
      <c r="C430" s="167"/>
      <c r="D430" s="167"/>
      <c r="E430" s="167"/>
      <c r="F430" s="167"/>
      <c r="G430" s="167"/>
      <c r="H430" s="167"/>
      <c r="I430" s="167"/>
      <c r="J430" s="167"/>
      <c r="K430" s="167"/>
      <c r="L430" s="167"/>
      <c r="M430" s="167"/>
      <c r="N430" s="167"/>
      <c r="O430" s="167"/>
      <c r="P430" s="167"/>
      <c r="Q430" s="167"/>
      <c r="R430" s="167"/>
      <c r="S430" s="167"/>
      <c r="T430" s="167"/>
      <c r="U430" s="167"/>
      <c r="V430" s="167"/>
      <c r="W430" s="167"/>
      <c r="X430" s="167"/>
      <c r="Y430" s="167"/>
      <c r="Z430" s="167"/>
      <c r="AA430" s="167"/>
      <c r="AB430" s="167"/>
      <c r="AG430" s="167"/>
      <c r="AM430" s="111"/>
    </row>
    <row r="431" spans="2:39" x14ac:dyDescent="0.3">
      <c r="B431" s="167"/>
      <c r="C431" s="167"/>
      <c r="D431" s="167"/>
      <c r="E431" s="167"/>
      <c r="F431" s="167"/>
      <c r="G431" s="167"/>
      <c r="H431" s="167"/>
      <c r="I431" s="167"/>
      <c r="J431" s="167"/>
      <c r="K431" s="167"/>
      <c r="L431" s="167"/>
      <c r="M431" s="167"/>
      <c r="N431" s="167"/>
      <c r="O431" s="167"/>
      <c r="P431" s="167"/>
      <c r="Q431" s="167"/>
      <c r="R431" s="167"/>
      <c r="S431" s="167"/>
      <c r="T431" s="167"/>
      <c r="U431" s="167"/>
      <c r="V431" s="167"/>
      <c r="W431" s="167"/>
      <c r="X431" s="167"/>
      <c r="Y431" s="167"/>
      <c r="Z431" s="167"/>
      <c r="AA431" s="167"/>
      <c r="AB431" s="167"/>
      <c r="AG431" s="167"/>
      <c r="AM431" s="111"/>
    </row>
    <row r="432" spans="2:39" x14ac:dyDescent="0.3">
      <c r="B432" s="167"/>
      <c r="C432" s="167"/>
      <c r="D432" s="167"/>
      <c r="E432" s="167"/>
      <c r="F432" s="167"/>
      <c r="G432" s="167"/>
      <c r="H432" s="167"/>
      <c r="I432" s="167"/>
      <c r="J432" s="167"/>
      <c r="K432" s="167"/>
      <c r="L432" s="167"/>
      <c r="M432" s="167"/>
      <c r="N432" s="167"/>
      <c r="O432" s="167"/>
      <c r="P432" s="167"/>
      <c r="Q432" s="167"/>
      <c r="R432" s="167"/>
      <c r="S432" s="167"/>
      <c r="T432" s="167"/>
      <c r="U432" s="167"/>
      <c r="V432" s="167"/>
      <c r="W432" s="167"/>
      <c r="X432" s="167"/>
      <c r="Y432" s="167"/>
      <c r="Z432" s="167"/>
      <c r="AA432" s="167"/>
      <c r="AB432" s="167"/>
      <c r="AG432" s="167"/>
      <c r="AM432" s="111"/>
    </row>
    <row r="433" spans="2:39" x14ac:dyDescent="0.3">
      <c r="B433" s="167"/>
      <c r="C433" s="167"/>
      <c r="D433" s="167"/>
      <c r="E433" s="167"/>
      <c r="F433" s="167"/>
      <c r="G433" s="167"/>
      <c r="H433" s="167"/>
      <c r="I433" s="167"/>
      <c r="J433" s="167"/>
      <c r="K433" s="167"/>
      <c r="L433" s="167"/>
      <c r="M433" s="167"/>
      <c r="N433" s="167"/>
      <c r="O433" s="167"/>
      <c r="P433" s="167"/>
      <c r="Q433" s="167"/>
      <c r="R433" s="167"/>
      <c r="S433" s="167"/>
      <c r="T433" s="167"/>
      <c r="U433" s="167"/>
      <c r="V433" s="167"/>
      <c r="W433" s="167"/>
      <c r="X433" s="167"/>
      <c r="Y433" s="167"/>
      <c r="Z433" s="167"/>
      <c r="AA433" s="167"/>
      <c r="AB433" s="167"/>
      <c r="AG433" s="167"/>
      <c r="AM433" s="111"/>
    </row>
    <row r="434" spans="2:39" x14ac:dyDescent="0.3">
      <c r="B434" s="167"/>
      <c r="C434" s="167"/>
      <c r="D434" s="167"/>
      <c r="E434" s="167"/>
      <c r="F434" s="167"/>
      <c r="G434" s="167"/>
      <c r="H434" s="167"/>
      <c r="I434" s="167"/>
      <c r="J434" s="167"/>
      <c r="K434" s="167"/>
      <c r="L434" s="167"/>
      <c r="M434" s="167"/>
      <c r="N434" s="167"/>
      <c r="O434" s="167"/>
      <c r="P434" s="167"/>
      <c r="Q434" s="167"/>
      <c r="R434" s="167"/>
      <c r="S434" s="167"/>
      <c r="T434" s="167"/>
      <c r="U434" s="167"/>
      <c r="V434" s="167"/>
      <c r="W434" s="167"/>
      <c r="X434" s="167"/>
      <c r="Y434" s="167"/>
      <c r="Z434" s="167"/>
      <c r="AA434" s="167"/>
      <c r="AB434" s="167"/>
      <c r="AG434" s="167"/>
      <c r="AM434" s="111"/>
    </row>
    <row r="435" spans="2:39" x14ac:dyDescent="0.3">
      <c r="B435" s="167"/>
      <c r="C435" s="167"/>
      <c r="D435" s="167"/>
      <c r="E435" s="167"/>
      <c r="F435" s="167"/>
      <c r="G435" s="167"/>
      <c r="H435" s="167"/>
      <c r="I435" s="167"/>
      <c r="J435" s="167"/>
      <c r="K435" s="167"/>
      <c r="L435" s="167"/>
      <c r="M435" s="167"/>
      <c r="N435" s="167"/>
      <c r="O435" s="167"/>
      <c r="P435" s="167"/>
      <c r="Q435" s="167"/>
      <c r="R435" s="167"/>
      <c r="S435" s="167"/>
      <c r="T435" s="167"/>
      <c r="U435" s="167"/>
      <c r="V435" s="167"/>
      <c r="W435" s="167"/>
      <c r="X435" s="167"/>
      <c r="Y435" s="167"/>
      <c r="Z435" s="167"/>
      <c r="AA435" s="167"/>
      <c r="AB435" s="167"/>
      <c r="AG435" s="167"/>
      <c r="AM435" s="111"/>
    </row>
    <row r="436" spans="2:39" x14ac:dyDescent="0.3">
      <c r="B436" s="167"/>
      <c r="C436" s="167"/>
      <c r="D436" s="167"/>
      <c r="E436" s="167"/>
      <c r="F436" s="167"/>
      <c r="G436" s="167"/>
      <c r="H436" s="167"/>
      <c r="I436" s="167"/>
      <c r="J436" s="167"/>
      <c r="K436" s="167"/>
      <c r="L436" s="167"/>
      <c r="M436" s="167"/>
      <c r="N436" s="167"/>
      <c r="O436" s="167"/>
      <c r="P436" s="167"/>
      <c r="Q436" s="167"/>
      <c r="R436" s="167"/>
      <c r="S436" s="167"/>
      <c r="T436" s="167"/>
      <c r="U436" s="167"/>
      <c r="V436" s="167"/>
      <c r="W436" s="167"/>
      <c r="X436" s="167"/>
      <c r="Y436" s="167"/>
      <c r="Z436" s="167"/>
      <c r="AA436" s="167"/>
      <c r="AB436" s="167"/>
      <c r="AG436" s="167"/>
      <c r="AM436" s="111"/>
    </row>
    <row r="437" spans="2:39" x14ac:dyDescent="0.3">
      <c r="B437" s="167"/>
      <c r="C437" s="167"/>
      <c r="D437" s="167"/>
      <c r="E437" s="167"/>
      <c r="F437" s="167"/>
      <c r="G437" s="167"/>
      <c r="H437" s="167"/>
      <c r="I437" s="167"/>
      <c r="J437" s="167"/>
      <c r="K437" s="167"/>
      <c r="L437" s="167"/>
      <c r="M437" s="167"/>
      <c r="N437" s="167"/>
      <c r="O437" s="167"/>
      <c r="P437" s="167"/>
      <c r="Q437" s="167"/>
      <c r="R437" s="167"/>
      <c r="S437" s="167"/>
      <c r="T437" s="167"/>
      <c r="U437" s="167"/>
      <c r="V437" s="167"/>
      <c r="W437" s="167"/>
      <c r="X437" s="167"/>
      <c r="Y437" s="167"/>
      <c r="Z437" s="167"/>
      <c r="AA437" s="167"/>
      <c r="AB437" s="167"/>
      <c r="AG437" s="167"/>
      <c r="AM437" s="111"/>
    </row>
    <row r="438" spans="2:39" x14ac:dyDescent="0.3">
      <c r="B438" s="167"/>
      <c r="C438" s="167"/>
      <c r="D438" s="167"/>
      <c r="E438" s="167"/>
      <c r="F438" s="167"/>
      <c r="G438" s="167"/>
      <c r="H438" s="167"/>
      <c r="I438" s="167"/>
      <c r="J438" s="167"/>
      <c r="K438" s="167"/>
      <c r="L438" s="167"/>
      <c r="M438" s="167"/>
      <c r="N438" s="167"/>
      <c r="O438" s="167"/>
      <c r="P438" s="167"/>
      <c r="Q438" s="167"/>
      <c r="R438" s="167"/>
      <c r="S438" s="167"/>
      <c r="T438" s="167"/>
      <c r="U438" s="167"/>
      <c r="V438" s="167"/>
      <c r="W438" s="167"/>
      <c r="X438" s="167"/>
      <c r="Y438" s="167"/>
      <c r="Z438" s="167"/>
      <c r="AA438" s="167"/>
      <c r="AB438" s="167"/>
      <c r="AG438" s="167"/>
      <c r="AM438" s="111"/>
    </row>
    <row r="439" spans="2:39" x14ac:dyDescent="0.3">
      <c r="B439" s="167"/>
      <c r="C439" s="167"/>
      <c r="D439" s="167"/>
      <c r="E439" s="167"/>
      <c r="F439" s="167"/>
      <c r="G439" s="167"/>
      <c r="H439" s="167"/>
      <c r="I439" s="167"/>
      <c r="J439" s="167"/>
      <c r="K439" s="167"/>
      <c r="L439" s="167"/>
      <c r="M439" s="167"/>
      <c r="N439" s="167"/>
      <c r="O439" s="167"/>
      <c r="P439" s="167"/>
      <c r="Q439" s="167"/>
      <c r="R439" s="167"/>
      <c r="S439" s="167"/>
      <c r="T439" s="167"/>
      <c r="U439" s="167"/>
      <c r="V439" s="167"/>
      <c r="W439" s="167"/>
      <c r="X439" s="167"/>
      <c r="Y439" s="167"/>
      <c r="Z439" s="167"/>
      <c r="AA439" s="167"/>
      <c r="AB439" s="167"/>
      <c r="AG439" s="167"/>
      <c r="AM439" s="111"/>
    </row>
    <row r="440" spans="2:39" x14ac:dyDescent="0.3">
      <c r="B440" s="167"/>
      <c r="C440" s="167"/>
      <c r="D440" s="167"/>
      <c r="E440" s="167"/>
      <c r="F440" s="167"/>
      <c r="G440" s="167"/>
      <c r="H440" s="167"/>
      <c r="I440" s="167"/>
      <c r="J440" s="167"/>
      <c r="K440" s="167"/>
      <c r="L440" s="167"/>
      <c r="M440" s="167"/>
      <c r="N440" s="167"/>
      <c r="O440" s="167"/>
      <c r="P440" s="167"/>
      <c r="Q440" s="167"/>
      <c r="R440" s="167"/>
      <c r="S440" s="167"/>
      <c r="T440" s="167"/>
      <c r="U440" s="167"/>
      <c r="V440" s="167"/>
      <c r="W440" s="167"/>
      <c r="X440" s="167"/>
      <c r="Y440" s="167"/>
      <c r="Z440" s="167"/>
      <c r="AA440" s="167"/>
      <c r="AB440" s="167"/>
      <c r="AG440" s="167"/>
      <c r="AM440" s="111"/>
    </row>
    <row r="441" spans="2:39" x14ac:dyDescent="0.3">
      <c r="B441" s="167"/>
      <c r="C441" s="167"/>
      <c r="D441" s="167"/>
      <c r="E441" s="167"/>
      <c r="F441" s="167"/>
      <c r="G441" s="167"/>
      <c r="H441" s="167"/>
      <c r="I441" s="167"/>
      <c r="J441" s="167"/>
      <c r="K441" s="167"/>
      <c r="L441" s="167"/>
      <c r="M441" s="167"/>
      <c r="N441" s="167"/>
      <c r="O441" s="167"/>
      <c r="P441" s="167"/>
      <c r="Q441" s="167"/>
      <c r="R441" s="167"/>
      <c r="S441" s="167"/>
      <c r="T441" s="167"/>
      <c r="U441" s="167"/>
      <c r="V441" s="167"/>
      <c r="W441" s="167"/>
      <c r="X441" s="167"/>
      <c r="Y441" s="167"/>
      <c r="Z441" s="167"/>
      <c r="AA441" s="167"/>
      <c r="AB441" s="167"/>
      <c r="AG441" s="167"/>
      <c r="AM441" s="111"/>
    </row>
    <row r="442" spans="2:39" x14ac:dyDescent="0.3">
      <c r="B442" s="167"/>
      <c r="C442" s="167"/>
      <c r="D442" s="167"/>
      <c r="E442" s="167"/>
      <c r="F442" s="167"/>
      <c r="G442" s="167"/>
      <c r="H442" s="167"/>
      <c r="I442" s="167"/>
      <c r="J442" s="167"/>
      <c r="K442" s="167"/>
      <c r="L442" s="167"/>
      <c r="M442" s="167"/>
      <c r="N442" s="167"/>
      <c r="O442" s="167"/>
      <c r="P442" s="167"/>
      <c r="Q442" s="167"/>
      <c r="R442" s="167"/>
      <c r="S442" s="167"/>
      <c r="T442" s="167"/>
      <c r="U442" s="167"/>
      <c r="V442" s="167"/>
      <c r="W442" s="167"/>
      <c r="X442" s="167"/>
      <c r="Y442" s="167"/>
      <c r="Z442" s="167"/>
      <c r="AA442" s="167"/>
      <c r="AB442" s="167"/>
      <c r="AG442" s="167"/>
      <c r="AM442" s="111"/>
    </row>
    <row r="443" spans="2:39" x14ac:dyDescent="0.3">
      <c r="B443" s="167"/>
      <c r="C443" s="167"/>
      <c r="D443" s="167"/>
      <c r="E443" s="167"/>
      <c r="F443" s="167"/>
      <c r="G443" s="167"/>
      <c r="H443" s="167"/>
      <c r="I443" s="167"/>
      <c r="J443" s="167"/>
      <c r="K443" s="167"/>
      <c r="L443" s="167"/>
      <c r="M443" s="167"/>
      <c r="N443" s="167"/>
      <c r="O443" s="167"/>
      <c r="P443" s="167"/>
      <c r="Q443" s="167"/>
      <c r="R443" s="167"/>
      <c r="S443" s="167"/>
      <c r="T443" s="167"/>
      <c r="U443" s="167"/>
      <c r="V443" s="167"/>
      <c r="W443" s="167"/>
      <c r="X443" s="167"/>
      <c r="Y443" s="167"/>
      <c r="Z443" s="167"/>
      <c r="AA443" s="167"/>
      <c r="AB443" s="167"/>
      <c r="AG443" s="167"/>
      <c r="AM443" s="111"/>
    </row>
    <row r="444" spans="2:39" x14ac:dyDescent="0.3">
      <c r="B444" s="167"/>
      <c r="C444" s="167"/>
      <c r="D444" s="167"/>
      <c r="E444" s="167"/>
      <c r="F444" s="167"/>
      <c r="G444" s="167"/>
      <c r="H444" s="167"/>
      <c r="I444" s="167"/>
      <c r="J444" s="167"/>
      <c r="K444" s="167"/>
      <c r="L444" s="167"/>
      <c r="M444" s="167"/>
      <c r="N444" s="167"/>
      <c r="O444" s="167"/>
      <c r="P444" s="167"/>
      <c r="Q444" s="167"/>
      <c r="R444" s="167"/>
      <c r="S444" s="167"/>
      <c r="T444" s="167"/>
      <c r="U444" s="167"/>
      <c r="V444" s="167"/>
      <c r="W444" s="167"/>
      <c r="X444" s="167"/>
      <c r="Y444" s="167"/>
      <c r="Z444" s="167"/>
      <c r="AA444" s="167"/>
      <c r="AB444" s="167"/>
      <c r="AG444" s="167"/>
      <c r="AM444" s="111"/>
    </row>
    <row r="445" spans="2:39" x14ac:dyDescent="0.3">
      <c r="B445" s="167"/>
      <c r="C445" s="167"/>
      <c r="D445" s="167"/>
      <c r="E445" s="167"/>
      <c r="F445" s="167"/>
      <c r="G445" s="167"/>
      <c r="H445" s="167"/>
      <c r="I445" s="167"/>
      <c r="J445" s="167"/>
      <c r="K445" s="167"/>
      <c r="L445" s="167"/>
      <c r="M445" s="167"/>
      <c r="N445" s="167"/>
      <c r="O445" s="167"/>
      <c r="P445" s="167"/>
      <c r="Q445" s="167"/>
      <c r="R445" s="167"/>
      <c r="S445" s="167"/>
      <c r="T445" s="167"/>
      <c r="U445" s="167"/>
      <c r="V445" s="167"/>
      <c r="W445" s="167"/>
      <c r="X445" s="167"/>
      <c r="Y445" s="167"/>
      <c r="Z445" s="167"/>
      <c r="AA445" s="167"/>
      <c r="AB445" s="167"/>
      <c r="AG445" s="167"/>
      <c r="AM445" s="111"/>
    </row>
    <row r="446" spans="2:39" x14ac:dyDescent="0.3">
      <c r="B446" s="167"/>
      <c r="C446" s="167"/>
      <c r="D446" s="167"/>
      <c r="E446" s="167"/>
      <c r="F446" s="167"/>
      <c r="G446" s="167"/>
      <c r="H446" s="167"/>
      <c r="I446" s="167"/>
      <c r="J446" s="167"/>
      <c r="K446" s="167"/>
      <c r="L446" s="167"/>
      <c r="M446" s="167"/>
      <c r="N446" s="167"/>
      <c r="O446" s="167"/>
      <c r="P446" s="167"/>
      <c r="Q446" s="167"/>
      <c r="R446" s="167"/>
      <c r="S446" s="167"/>
      <c r="T446" s="167"/>
      <c r="U446" s="167"/>
      <c r="V446" s="167"/>
      <c r="W446" s="167"/>
      <c r="X446" s="167"/>
      <c r="Y446" s="167"/>
      <c r="Z446" s="167"/>
      <c r="AA446" s="167"/>
      <c r="AB446" s="167"/>
      <c r="AG446" s="167"/>
      <c r="AM446" s="111"/>
    </row>
    <row r="447" spans="2:39" x14ac:dyDescent="0.3">
      <c r="B447" s="167"/>
      <c r="C447" s="167"/>
      <c r="D447" s="167"/>
      <c r="E447" s="167"/>
      <c r="F447" s="167"/>
      <c r="G447" s="167"/>
      <c r="H447" s="167"/>
      <c r="I447" s="167"/>
      <c r="J447" s="167"/>
      <c r="K447" s="167"/>
      <c r="L447" s="167"/>
      <c r="M447" s="167"/>
      <c r="N447" s="167"/>
      <c r="O447" s="167"/>
      <c r="P447" s="167"/>
      <c r="Q447" s="167"/>
      <c r="R447" s="167"/>
      <c r="S447" s="167"/>
      <c r="T447" s="167"/>
      <c r="U447" s="167"/>
      <c r="V447" s="167"/>
      <c r="W447" s="167"/>
      <c r="X447" s="167"/>
      <c r="Y447" s="167"/>
      <c r="Z447" s="167"/>
      <c r="AA447" s="167"/>
      <c r="AB447" s="167"/>
      <c r="AG447" s="167"/>
      <c r="AM447" s="111"/>
    </row>
    <row r="448" spans="2:39" x14ac:dyDescent="0.3">
      <c r="B448" s="167"/>
      <c r="C448" s="167"/>
      <c r="D448" s="167"/>
      <c r="E448" s="167"/>
      <c r="F448" s="167"/>
      <c r="G448" s="167"/>
      <c r="H448" s="167"/>
      <c r="I448" s="167"/>
      <c r="J448" s="167"/>
      <c r="K448" s="167"/>
      <c r="L448" s="167"/>
      <c r="M448" s="167"/>
      <c r="N448" s="167"/>
      <c r="O448" s="167"/>
      <c r="P448" s="167"/>
      <c r="Q448" s="167"/>
      <c r="R448" s="167"/>
      <c r="S448" s="167"/>
      <c r="T448" s="167"/>
      <c r="U448" s="167"/>
      <c r="V448" s="167"/>
      <c r="W448" s="167"/>
      <c r="X448" s="167"/>
      <c r="Y448" s="167"/>
      <c r="Z448" s="167"/>
      <c r="AA448" s="167"/>
      <c r="AB448" s="167"/>
      <c r="AG448" s="167"/>
      <c r="AM448" s="111"/>
    </row>
    <row r="449" spans="2:39" x14ac:dyDescent="0.3">
      <c r="B449" s="167"/>
      <c r="C449" s="167"/>
      <c r="D449" s="167"/>
      <c r="E449" s="167"/>
      <c r="F449" s="167"/>
      <c r="G449" s="167"/>
      <c r="H449" s="167"/>
      <c r="I449" s="167"/>
      <c r="J449" s="167"/>
      <c r="K449" s="167"/>
      <c r="L449" s="167"/>
      <c r="M449" s="167"/>
      <c r="N449" s="167"/>
      <c r="O449" s="167"/>
      <c r="P449" s="167"/>
      <c r="Q449" s="167"/>
      <c r="R449" s="167"/>
      <c r="S449" s="167"/>
      <c r="T449" s="167"/>
      <c r="U449" s="167"/>
      <c r="V449" s="167"/>
      <c r="W449" s="167"/>
      <c r="X449" s="167"/>
      <c r="Y449" s="167"/>
      <c r="Z449" s="167"/>
      <c r="AA449" s="167"/>
      <c r="AB449" s="167"/>
      <c r="AG449" s="167"/>
      <c r="AM449" s="111"/>
    </row>
    <row r="450" spans="2:39" x14ac:dyDescent="0.3">
      <c r="B450" s="167"/>
      <c r="C450" s="167"/>
      <c r="D450" s="167"/>
      <c r="E450" s="167"/>
      <c r="F450" s="167"/>
      <c r="G450" s="167"/>
      <c r="H450" s="167"/>
      <c r="I450" s="167"/>
      <c r="J450" s="167"/>
      <c r="K450" s="167"/>
      <c r="L450" s="167"/>
      <c r="M450" s="167"/>
      <c r="N450" s="167"/>
      <c r="O450" s="167"/>
      <c r="P450" s="167"/>
      <c r="Q450" s="167"/>
      <c r="R450" s="167"/>
      <c r="S450" s="167"/>
      <c r="T450" s="167"/>
      <c r="U450" s="167"/>
      <c r="V450" s="167"/>
      <c r="W450" s="167"/>
      <c r="X450" s="167"/>
      <c r="Y450" s="167"/>
      <c r="Z450" s="167"/>
      <c r="AA450" s="167"/>
      <c r="AB450" s="167"/>
      <c r="AG450" s="167"/>
      <c r="AM450" s="111"/>
    </row>
    <row r="451" spans="2:39" x14ac:dyDescent="0.3">
      <c r="B451" s="167"/>
      <c r="C451" s="167"/>
      <c r="D451" s="167"/>
      <c r="E451" s="167"/>
      <c r="F451" s="167"/>
      <c r="G451" s="167"/>
      <c r="H451" s="167"/>
      <c r="I451" s="167"/>
      <c r="J451" s="167"/>
      <c r="K451" s="167"/>
      <c r="L451" s="167"/>
      <c r="M451" s="167"/>
      <c r="N451" s="167"/>
      <c r="O451" s="167"/>
      <c r="P451" s="167"/>
      <c r="Q451" s="167"/>
      <c r="R451" s="167"/>
      <c r="S451" s="167"/>
      <c r="T451" s="167"/>
      <c r="U451" s="167"/>
      <c r="V451" s="167"/>
      <c r="W451" s="167"/>
      <c r="X451" s="167"/>
      <c r="Y451" s="167"/>
      <c r="Z451" s="167"/>
      <c r="AA451" s="167"/>
      <c r="AB451" s="167"/>
      <c r="AG451" s="167"/>
      <c r="AM451" s="111"/>
    </row>
    <row r="452" spans="2:39" x14ac:dyDescent="0.3">
      <c r="B452" s="167"/>
      <c r="C452" s="167"/>
      <c r="D452" s="167"/>
      <c r="E452" s="167"/>
      <c r="F452" s="167"/>
      <c r="G452" s="167"/>
      <c r="H452" s="167"/>
      <c r="I452" s="167"/>
      <c r="J452" s="167"/>
      <c r="K452" s="167"/>
      <c r="L452" s="167"/>
      <c r="M452" s="167"/>
      <c r="N452" s="167"/>
      <c r="O452" s="167"/>
      <c r="P452" s="167"/>
      <c r="Q452" s="167"/>
      <c r="R452" s="167"/>
      <c r="S452" s="167"/>
      <c r="T452" s="167"/>
      <c r="U452" s="167"/>
      <c r="V452" s="167"/>
      <c r="W452" s="167"/>
      <c r="X452" s="167"/>
      <c r="Y452" s="167"/>
      <c r="Z452" s="167"/>
      <c r="AA452" s="167"/>
      <c r="AB452" s="167"/>
      <c r="AG452" s="167"/>
      <c r="AM452" s="111"/>
    </row>
    <row r="453" spans="2:39" x14ac:dyDescent="0.3">
      <c r="B453" s="167"/>
      <c r="C453" s="167"/>
      <c r="D453" s="167"/>
      <c r="E453" s="167"/>
      <c r="F453" s="167"/>
      <c r="G453" s="167"/>
      <c r="H453" s="167"/>
      <c r="I453" s="167"/>
      <c r="J453" s="167"/>
      <c r="K453" s="167"/>
      <c r="L453" s="167"/>
      <c r="M453" s="167"/>
      <c r="N453" s="167"/>
      <c r="O453" s="167"/>
      <c r="P453" s="167"/>
      <c r="Q453" s="167"/>
      <c r="R453" s="167"/>
      <c r="S453" s="167"/>
      <c r="T453" s="167"/>
      <c r="U453" s="167"/>
      <c r="V453" s="167"/>
      <c r="W453" s="167"/>
      <c r="X453" s="167"/>
      <c r="Y453" s="167"/>
      <c r="Z453" s="167"/>
      <c r="AA453" s="167"/>
      <c r="AB453" s="167"/>
      <c r="AG453" s="167"/>
      <c r="AM453" s="111"/>
    </row>
    <row r="454" spans="2:39" x14ac:dyDescent="0.3">
      <c r="B454" s="167"/>
      <c r="C454" s="167"/>
      <c r="D454" s="167"/>
      <c r="E454" s="167"/>
      <c r="F454" s="167"/>
      <c r="G454" s="167"/>
      <c r="H454" s="167"/>
      <c r="I454" s="167"/>
      <c r="J454" s="167"/>
      <c r="K454" s="167"/>
      <c r="L454" s="167"/>
      <c r="M454" s="167"/>
      <c r="N454" s="167"/>
      <c r="O454" s="167"/>
      <c r="P454" s="167"/>
      <c r="Q454" s="167"/>
      <c r="R454" s="167"/>
      <c r="S454" s="167"/>
      <c r="T454" s="167"/>
      <c r="U454" s="167"/>
      <c r="V454" s="167"/>
      <c r="W454" s="167"/>
      <c r="X454" s="167"/>
      <c r="Y454" s="167"/>
      <c r="Z454" s="167"/>
      <c r="AA454" s="167"/>
      <c r="AB454" s="167"/>
      <c r="AG454" s="167"/>
      <c r="AM454" s="111"/>
    </row>
    <row r="455" spans="2:39" x14ac:dyDescent="0.3">
      <c r="B455" s="167"/>
      <c r="C455" s="167"/>
      <c r="D455" s="167"/>
      <c r="E455" s="167"/>
      <c r="F455" s="167"/>
      <c r="G455" s="167"/>
      <c r="H455" s="167"/>
      <c r="I455" s="167"/>
      <c r="J455" s="167"/>
      <c r="K455" s="167"/>
      <c r="L455" s="167"/>
      <c r="M455" s="167"/>
      <c r="N455" s="167"/>
      <c r="O455" s="167"/>
      <c r="P455" s="167"/>
      <c r="Q455" s="167"/>
      <c r="R455" s="167"/>
      <c r="S455" s="167"/>
      <c r="T455" s="167"/>
      <c r="U455" s="167"/>
      <c r="V455" s="167"/>
      <c r="W455" s="167"/>
      <c r="X455" s="167"/>
      <c r="Y455" s="167"/>
      <c r="Z455" s="167"/>
      <c r="AA455" s="167"/>
      <c r="AB455" s="167"/>
      <c r="AG455" s="167"/>
      <c r="AM455" s="111"/>
    </row>
    <row r="456" spans="2:39" x14ac:dyDescent="0.3">
      <c r="B456" s="167"/>
      <c r="C456" s="167"/>
      <c r="D456" s="167"/>
      <c r="E456" s="167"/>
      <c r="F456" s="167"/>
      <c r="G456" s="167"/>
      <c r="H456" s="167"/>
      <c r="I456" s="167"/>
      <c r="J456" s="167"/>
      <c r="K456" s="167"/>
      <c r="L456" s="167"/>
      <c r="M456" s="167"/>
      <c r="N456" s="167"/>
      <c r="O456" s="167"/>
      <c r="P456" s="167"/>
      <c r="Q456" s="167"/>
      <c r="R456" s="167"/>
      <c r="S456" s="167"/>
      <c r="T456" s="167"/>
      <c r="U456" s="167"/>
      <c r="V456" s="167"/>
      <c r="W456" s="167"/>
      <c r="X456" s="167"/>
      <c r="Y456" s="167"/>
      <c r="Z456" s="167"/>
      <c r="AA456" s="167"/>
      <c r="AB456" s="167"/>
      <c r="AG456" s="167"/>
      <c r="AM456" s="111"/>
    </row>
    <row r="457" spans="2:39" x14ac:dyDescent="0.3">
      <c r="B457" s="167"/>
      <c r="C457" s="167"/>
      <c r="D457" s="167"/>
      <c r="E457" s="167"/>
      <c r="F457" s="167"/>
      <c r="G457" s="167"/>
      <c r="H457" s="167"/>
      <c r="I457" s="167"/>
      <c r="J457" s="167"/>
      <c r="K457" s="167"/>
      <c r="L457" s="167"/>
      <c r="M457" s="167"/>
      <c r="N457" s="167"/>
      <c r="O457" s="167"/>
      <c r="P457" s="167"/>
      <c r="Q457" s="167"/>
      <c r="R457" s="167"/>
      <c r="S457" s="167"/>
      <c r="T457" s="167"/>
      <c r="U457" s="167"/>
      <c r="V457" s="167"/>
      <c r="W457" s="167"/>
      <c r="X457" s="167"/>
      <c r="Y457" s="167"/>
      <c r="Z457" s="167"/>
      <c r="AA457" s="167"/>
      <c r="AB457" s="167"/>
      <c r="AG457" s="167"/>
      <c r="AM457" s="111"/>
    </row>
    <row r="458" spans="2:39" x14ac:dyDescent="0.3">
      <c r="B458" s="167"/>
      <c r="C458" s="167"/>
      <c r="D458" s="167"/>
      <c r="E458" s="167"/>
      <c r="F458" s="167"/>
      <c r="G458" s="167"/>
      <c r="H458" s="167"/>
      <c r="I458" s="167"/>
      <c r="J458" s="167"/>
      <c r="K458" s="167"/>
      <c r="L458" s="167"/>
      <c r="M458" s="167"/>
      <c r="N458" s="167"/>
      <c r="O458" s="167"/>
      <c r="P458" s="167"/>
      <c r="Q458" s="167"/>
      <c r="R458" s="167"/>
      <c r="S458" s="167"/>
      <c r="T458" s="167"/>
      <c r="U458" s="167"/>
      <c r="V458" s="167"/>
      <c r="W458" s="167"/>
      <c r="X458" s="167"/>
      <c r="Y458" s="167"/>
      <c r="Z458" s="167"/>
      <c r="AA458" s="167"/>
      <c r="AB458" s="167"/>
      <c r="AG458" s="167"/>
      <c r="AM458" s="111"/>
    </row>
    <row r="459" spans="2:39" x14ac:dyDescent="0.3">
      <c r="B459" s="167"/>
      <c r="C459" s="167"/>
      <c r="D459" s="167"/>
      <c r="E459" s="167"/>
      <c r="F459" s="167"/>
      <c r="G459" s="167"/>
      <c r="H459" s="167"/>
      <c r="I459" s="167"/>
      <c r="J459" s="167"/>
      <c r="K459" s="167"/>
      <c r="L459" s="167"/>
      <c r="M459" s="167"/>
      <c r="N459" s="167"/>
      <c r="O459" s="167"/>
      <c r="P459" s="167"/>
      <c r="Q459" s="167"/>
      <c r="R459" s="167"/>
      <c r="S459" s="167"/>
      <c r="T459" s="167"/>
      <c r="U459" s="167"/>
      <c r="V459" s="167"/>
      <c r="W459" s="167"/>
      <c r="X459" s="167"/>
      <c r="Y459" s="167"/>
      <c r="Z459" s="167"/>
      <c r="AA459" s="167"/>
      <c r="AB459" s="167"/>
      <c r="AG459" s="167"/>
      <c r="AM459" s="111"/>
    </row>
    <row r="460" spans="2:39" x14ac:dyDescent="0.3">
      <c r="B460" s="167"/>
      <c r="C460" s="167"/>
      <c r="D460" s="167"/>
      <c r="E460" s="167"/>
      <c r="F460" s="167"/>
      <c r="G460" s="167"/>
      <c r="H460" s="167"/>
      <c r="I460" s="167"/>
      <c r="J460" s="167"/>
      <c r="K460" s="167"/>
      <c r="L460" s="167"/>
      <c r="M460" s="167"/>
      <c r="N460" s="167"/>
      <c r="O460" s="167"/>
      <c r="P460" s="167"/>
      <c r="Q460" s="167"/>
      <c r="R460" s="167"/>
      <c r="S460" s="167"/>
      <c r="T460" s="167"/>
      <c r="U460" s="167"/>
      <c r="V460" s="167"/>
      <c r="W460" s="167"/>
      <c r="X460" s="167"/>
      <c r="Y460" s="167"/>
      <c r="Z460" s="167"/>
      <c r="AA460" s="167"/>
      <c r="AB460" s="167"/>
      <c r="AG460" s="167"/>
      <c r="AM460" s="111"/>
    </row>
    <row r="461" spans="2:39" x14ac:dyDescent="0.3">
      <c r="B461" s="167"/>
      <c r="C461" s="167"/>
      <c r="D461" s="167"/>
      <c r="E461" s="167"/>
      <c r="F461" s="167"/>
      <c r="G461" s="167"/>
      <c r="H461" s="167"/>
      <c r="I461" s="167"/>
      <c r="J461" s="167"/>
      <c r="K461" s="167"/>
      <c r="L461" s="167"/>
      <c r="M461" s="167"/>
      <c r="N461" s="167"/>
      <c r="O461" s="167"/>
      <c r="P461" s="167"/>
      <c r="Q461" s="167"/>
      <c r="R461" s="167"/>
      <c r="S461" s="167"/>
      <c r="T461" s="167"/>
      <c r="U461" s="167"/>
      <c r="V461" s="167"/>
      <c r="W461" s="167"/>
      <c r="X461" s="167"/>
      <c r="Y461" s="167"/>
      <c r="Z461" s="167"/>
      <c r="AA461" s="167"/>
      <c r="AB461" s="167"/>
      <c r="AG461" s="167"/>
      <c r="AM461" s="111"/>
    </row>
    <row r="462" spans="2:39" x14ac:dyDescent="0.3">
      <c r="B462" s="167"/>
      <c r="C462" s="167"/>
      <c r="D462" s="167"/>
      <c r="E462" s="167"/>
      <c r="F462" s="167"/>
      <c r="G462" s="167"/>
      <c r="H462" s="167"/>
      <c r="I462" s="167"/>
      <c r="J462" s="167"/>
      <c r="K462" s="167"/>
      <c r="L462" s="167"/>
      <c r="M462" s="167"/>
      <c r="N462" s="167"/>
      <c r="O462" s="167"/>
      <c r="P462" s="167"/>
      <c r="Q462" s="167"/>
      <c r="R462" s="167"/>
      <c r="S462" s="167"/>
      <c r="T462" s="167"/>
      <c r="U462" s="167"/>
      <c r="V462" s="167"/>
      <c r="W462" s="167"/>
      <c r="X462" s="167"/>
      <c r="Y462" s="167"/>
      <c r="Z462" s="167"/>
      <c r="AA462" s="167"/>
      <c r="AB462" s="167"/>
      <c r="AG462" s="167"/>
      <c r="AM462" s="111"/>
    </row>
    <row r="463" spans="2:39" x14ac:dyDescent="0.3">
      <c r="B463" s="167"/>
      <c r="C463" s="167"/>
      <c r="D463" s="167"/>
      <c r="E463" s="167"/>
      <c r="F463" s="167"/>
      <c r="G463" s="167"/>
      <c r="H463" s="167"/>
      <c r="I463" s="167"/>
      <c r="J463" s="167"/>
      <c r="K463" s="167"/>
      <c r="L463" s="167"/>
      <c r="M463" s="167"/>
      <c r="N463" s="167"/>
      <c r="O463" s="167"/>
      <c r="P463" s="167"/>
      <c r="Q463" s="167"/>
      <c r="R463" s="167"/>
      <c r="S463" s="167"/>
      <c r="T463" s="167"/>
      <c r="U463" s="167"/>
      <c r="V463" s="167"/>
      <c r="W463" s="167"/>
      <c r="X463" s="167"/>
      <c r="Y463" s="167"/>
      <c r="Z463" s="167"/>
      <c r="AA463" s="167"/>
      <c r="AB463" s="167"/>
      <c r="AG463" s="167"/>
      <c r="AM463" s="111"/>
    </row>
    <row r="464" spans="2:39" x14ac:dyDescent="0.3">
      <c r="B464" s="167"/>
      <c r="C464" s="167"/>
      <c r="D464" s="167"/>
      <c r="E464" s="167"/>
      <c r="F464" s="167"/>
      <c r="G464" s="167"/>
      <c r="H464" s="167"/>
      <c r="I464" s="167"/>
      <c r="J464" s="167"/>
      <c r="K464" s="167"/>
      <c r="L464" s="167"/>
      <c r="M464" s="167"/>
      <c r="N464" s="167"/>
      <c r="O464" s="167"/>
      <c r="P464" s="167"/>
      <c r="Q464" s="167"/>
      <c r="R464" s="167"/>
      <c r="S464" s="167"/>
      <c r="T464" s="167"/>
      <c r="U464" s="167"/>
      <c r="V464" s="167"/>
      <c r="W464" s="167"/>
      <c r="X464" s="167"/>
      <c r="Y464" s="167"/>
      <c r="Z464" s="167"/>
      <c r="AA464" s="167"/>
      <c r="AB464" s="167"/>
      <c r="AG464" s="167"/>
      <c r="AM464" s="111"/>
    </row>
    <row r="465" spans="2:39" x14ac:dyDescent="0.3">
      <c r="B465" s="167"/>
      <c r="C465" s="167"/>
      <c r="D465" s="167"/>
      <c r="E465" s="167"/>
      <c r="F465" s="167"/>
      <c r="G465" s="167"/>
      <c r="H465" s="167"/>
      <c r="I465" s="167"/>
      <c r="J465" s="167"/>
      <c r="K465" s="167"/>
      <c r="L465" s="167"/>
      <c r="M465" s="167"/>
      <c r="N465" s="167"/>
      <c r="O465" s="167"/>
      <c r="P465" s="167"/>
      <c r="Q465" s="167"/>
      <c r="R465" s="167"/>
      <c r="S465" s="167"/>
      <c r="T465" s="167"/>
      <c r="U465" s="167"/>
      <c r="V465" s="167"/>
      <c r="W465" s="167"/>
      <c r="X465" s="167"/>
      <c r="Y465" s="167"/>
      <c r="Z465" s="167"/>
      <c r="AA465" s="167"/>
      <c r="AB465" s="167"/>
      <c r="AG465" s="167"/>
      <c r="AM465" s="111"/>
    </row>
    <row r="466" spans="2:39" x14ac:dyDescent="0.3">
      <c r="B466" s="167"/>
      <c r="C466" s="167"/>
      <c r="D466" s="167"/>
      <c r="E466" s="167"/>
      <c r="F466" s="167"/>
      <c r="G466" s="167"/>
      <c r="H466" s="167"/>
      <c r="I466" s="167"/>
      <c r="J466" s="167"/>
      <c r="K466" s="167"/>
      <c r="L466" s="167"/>
      <c r="M466" s="167"/>
      <c r="N466" s="167"/>
      <c r="O466" s="167"/>
      <c r="P466" s="167"/>
      <c r="Q466" s="167"/>
      <c r="R466" s="167"/>
      <c r="S466" s="167"/>
      <c r="T466" s="167"/>
      <c r="U466" s="167"/>
      <c r="V466" s="167"/>
      <c r="W466" s="167"/>
      <c r="X466" s="167"/>
      <c r="Y466" s="167"/>
      <c r="Z466" s="167"/>
      <c r="AA466" s="167"/>
      <c r="AB466" s="167"/>
      <c r="AG466" s="167"/>
      <c r="AM466" s="111"/>
    </row>
    <row r="467" spans="2:39" x14ac:dyDescent="0.3">
      <c r="B467" s="167"/>
      <c r="C467" s="167"/>
      <c r="D467" s="167"/>
      <c r="E467" s="167"/>
      <c r="F467" s="167"/>
      <c r="G467" s="167"/>
      <c r="H467" s="167"/>
      <c r="I467" s="167"/>
      <c r="J467" s="167"/>
      <c r="K467" s="167"/>
      <c r="L467" s="167"/>
      <c r="M467" s="167"/>
      <c r="N467" s="167"/>
      <c r="O467" s="167"/>
      <c r="P467" s="167"/>
      <c r="Q467" s="167"/>
      <c r="R467" s="167"/>
      <c r="S467" s="167"/>
      <c r="T467" s="167"/>
      <c r="U467" s="167"/>
      <c r="V467" s="167"/>
      <c r="W467" s="167"/>
      <c r="X467" s="167"/>
      <c r="Y467" s="167"/>
      <c r="Z467" s="167"/>
      <c r="AA467" s="167"/>
      <c r="AB467" s="167"/>
      <c r="AG467" s="167"/>
      <c r="AM467" s="111"/>
    </row>
    <row r="468" spans="2:39" x14ac:dyDescent="0.3">
      <c r="B468" s="167"/>
      <c r="C468" s="167"/>
      <c r="D468" s="167"/>
      <c r="E468" s="167"/>
      <c r="F468" s="167"/>
      <c r="G468" s="167"/>
      <c r="H468" s="167"/>
      <c r="I468" s="167"/>
      <c r="J468" s="167"/>
      <c r="K468" s="167"/>
      <c r="L468" s="167"/>
      <c r="M468" s="167"/>
      <c r="N468" s="167"/>
      <c r="O468" s="167"/>
      <c r="P468" s="167"/>
      <c r="Q468" s="167"/>
      <c r="R468" s="167"/>
      <c r="S468" s="167"/>
      <c r="T468" s="167"/>
      <c r="U468" s="167"/>
      <c r="V468" s="167"/>
      <c r="W468" s="167"/>
      <c r="X468" s="167"/>
      <c r="Y468" s="167"/>
      <c r="Z468" s="167"/>
      <c r="AA468" s="167"/>
      <c r="AB468" s="167"/>
      <c r="AG468" s="167"/>
      <c r="AM468" s="111"/>
    </row>
    <row r="469" spans="2:39" x14ac:dyDescent="0.3">
      <c r="B469" s="167"/>
      <c r="C469" s="167"/>
      <c r="D469" s="167"/>
      <c r="E469" s="167"/>
      <c r="F469" s="167"/>
      <c r="G469" s="167"/>
      <c r="H469" s="167"/>
      <c r="I469" s="167"/>
      <c r="J469" s="167"/>
      <c r="K469" s="167"/>
      <c r="L469" s="167"/>
      <c r="M469" s="167"/>
      <c r="N469" s="167"/>
      <c r="O469" s="167"/>
      <c r="P469" s="167"/>
      <c r="Q469" s="167"/>
      <c r="R469" s="167"/>
      <c r="S469" s="167"/>
      <c r="T469" s="167"/>
      <c r="U469" s="167"/>
      <c r="V469" s="167"/>
      <c r="W469" s="167"/>
      <c r="X469" s="167"/>
      <c r="Y469" s="167"/>
      <c r="Z469" s="167"/>
      <c r="AA469" s="167"/>
      <c r="AB469" s="167"/>
      <c r="AG469" s="167"/>
      <c r="AM469" s="111"/>
    </row>
    <row r="470" spans="2:39" x14ac:dyDescent="0.3">
      <c r="B470" s="167"/>
      <c r="C470" s="167"/>
      <c r="D470" s="167"/>
      <c r="E470" s="167"/>
      <c r="F470" s="167"/>
      <c r="G470" s="167"/>
      <c r="H470" s="167"/>
      <c r="I470" s="167"/>
      <c r="J470" s="167"/>
      <c r="K470" s="167"/>
      <c r="L470" s="167"/>
      <c r="M470" s="167"/>
      <c r="N470" s="167"/>
      <c r="O470" s="167"/>
      <c r="P470" s="167"/>
      <c r="Q470" s="167"/>
      <c r="R470" s="167"/>
      <c r="S470" s="167"/>
      <c r="T470" s="167"/>
      <c r="U470" s="167"/>
      <c r="V470" s="167"/>
      <c r="W470" s="167"/>
      <c r="X470" s="167"/>
      <c r="Y470" s="167"/>
      <c r="Z470" s="167"/>
      <c r="AA470" s="167"/>
      <c r="AB470" s="167"/>
      <c r="AG470" s="167"/>
      <c r="AM470" s="111"/>
    </row>
    <row r="471" spans="2:39" x14ac:dyDescent="0.3">
      <c r="B471" s="167"/>
      <c r="C471" s="167"/>
      <c r="D471" s="167"/>
      <c r="E471" s="167"/>
      <c r="F471" s="167"/>
      <c r="G471" s="167"/>
      <c r="H471" s="167"/>
      <c r="I471" s="167"/>
      <c r="J471" s="167"/>
      <c r="K471" s="167"/>
      <c r="L471" s="167"/>
      <c r="M471" s="167"/>
      <c r="N471" s="167"/>
      <c r="O471" s="167"/>
      <c r="P471" s="167"/>
      <c r="Q471" s="167"/>
      <c r="R471" s="167"/>
      <c r="S471" s="167"/>
      <c r="T471" s="167"/>
      <c r="U471" s="167"/>
      <c r="V471" s="167"/>
      <c r="W471" s="167"/>
      <c r="X471" s="167"/>
      <c r="Y471" s="167"/>
      <c r="Z471" s="167"/>
      <c r="AA471" s="167"/>
      <c r="AB471" s="167"/>
      <c r="AG471" s="167"/>
      <c r="AM471" s="111"/>
    </row>
    <row r="472" spans="2:39" x14ac:dyDescent="0.3">
      <c r="B472" s="167"/>
      <c r="C472" s="167"/>
      <c r="D472" s="167"/>
      <c r="E472" s="167"/>
      <c r="F472" s="167"/>
      <c r="G472" s="167"/>
      <c r="H472" s="167"/>
      <c r="I472" s="167"/>
      <c r="J472" s="167"/>
      <c r="K472" s="167"/>
      <c r="L472" s="167"/>
      <c r="M472" s="167"/>
      <c r="N472" s="167"/>
      <c r="O472" s="167"/>
      <c r="P472" s="167"/>
      <c r="Q472" s="167"/>
      <c r="R472" s="167"/>
      <c r="S472" s="167"/>
      <c r="T472" s="167"/>
      <c r="U472" s="167"/>
      <c r="V472" s="167"/>
      <c r="W472" s="167"/>
      <c r="X472" s="167"/>
      <c r="Y472" s="167"/>
      <c r="Z472" s="167"/>
      <c r="AA472" s="167"/>
      <c r="AB472" s="167"/>
    </row>
    <row r="473" spans="2:39" x14ac:dyDescent="0.3">
      <c r="B473" s="167"/>
      <c r="C473" s="167"/>
      <c r="D473" s="167"/>
      <c r="E473" s="167"/>
      <c r="F473" s="167"/>
      <c r="G473" s="167"/>
      <c r="H473" s="167"/>
      <c r="I473" s="167"/>
      <c r="J473" s="167"/>
      <c r="K473" s="167"/>
      <c r="L473" s="167"/>
      <c r="M473" s="167"/>
      <c r="N473" s="167"/>
      <c r="O473" s="167"/>
      <c r="P473" s="167"/>
      <c r="Q473" s="167"/>
      <c r="R473" s="167"/>
      <c r="S473" s="167"/>
      <c r="T473" s="167"/>
      <c r="U473" s="167"/>
      <c r="V473" s="167"/>
      <c r="W473" s="167"/>
      <c r="X473" s="167"/>
      <c r="Y473" s="167"/>
      <c r="Z473" s="167"/>
      <c r="AA473" s="167"/>
      <c r="AB473" s="167"/>
    </row>
    <row r="474" spans="2:39" x14ac:dyDescent="0.3">
      <c r="B474" s="167"/>
      <c r="C474" s="167"/>
      <c r="D474" s="167"/>
      <c r="E474" s="167"/>
      <c r="F474" s="167"/>
      <c r="G474" s="167"/>
      <c r="H474" s="167"/>
      <c r="I474" s="167"/>
      <c r="J474" s="167"/>
      <c r="K474" s="167"/>
      <c r="L474" s="167"/>
      <c r="M474" s="167"/>
      <c r="N474" s="167"/>
      <c r="O474" s="167"/>
      <c r="P474" s="167"/>
      <c r="Q474" s="167"/>
      <c r="R474" s="167"/>
      <c r="S474" s="167"/>
      <c r="T474" s="167"/>
      <c r="U474" s="167"/>
      <c r="V474" s="167"/>
      <c r="W474" s="167"/>
      <c r="X474" s="167"/>
      <c r="Y474" s="167"/>
      <c r="Z474" s="167"/>
      <c r="AA474" s="167"/>
      <c r="AB474" s="167"/>
    </row>
    <row r="475" spans="2:39" x14ac:dyDescent="0.3">
      <c r="B475" s="167"/>
      <c r="C475" s="167"/>
      <c r="D475" s="167"/>
      <c r="E475" s="167"/>
      <c r="F475" s="167"/>
      <c r="G475" s="167"/>
      <c r="H475" s="167"/>
      <c r="I475" s="167"/>
      <c r="J475" s="167"/>
      <c r="K475" s="167"/>
      <c r="L475" s="167"/>
      <c r="M475" s="167"/>
      <c r="N475" s="167"/>
      <c r="O475" s="167"/>
      <c r="P475" s="167"/>
      <c r="Q475" s="167"/>
      <c r="R475" s="167"/>
      <c r="S475" s="167"/>
      <c r="T475" s="167"/>
      <c r="U475" s="167"/>
      <c r="V475" s="167"/>
      <c r="W475" s="167"/>
      <c r="X475" s="167"/>
      <c r="Y475" s="167"/>
      <c r="Z475" s="167"/>
      <c r="AA475" s="167"/>
      <c r="AB475" s="167"/>
    </row>
    <row r="476" spans="2:39" x14ac:dyDescent="0.3">
      <c r="B476" s="167"/>
      <c r="C476" s="167"/>
      <c r="D476" s="167"/>
      <c r="E476" s="167"/>
      <c r="F476" s="167"/>
      <c r="G476" s="167"/>
      <c r="H476" s="167"/>
      <c r="I476" s="167"/>
      <c r="J476" s="167"/>
      <c r="K476" s="167"/>
      <c r="L476" s="167"/>
      <c r="M476" s="167"/>
      <c r="N476" s="167"/>
      <c r="O476" s="167"/>
      <c r="P476" s="167"/>
      <c r="Q476" s="167"/>
      <c r="R476" s="167"/>
      <c r="S476" s="167"/>
      <c r="T476" s="167"/>
      <c r="U476" s="167"/>
      <c r="V476" s="167"/>
      <c r="W476" s="167"/>
      <c r="X476" s="167"/>
      <c r="Y476" s="167"/>
      <c r="Z476" s="167"/>
      <c r="AA476" s="167"/>
      <c r="AB476" s="167"/>
    </row>
    <row r="477" spans="2:39" x14ac:dyDescent="0.3">
      <c r="B477" s="167"/>
      <c r="C477" s="167"/>
      <c r="D477" s="167"/>
      <c r="E477" s="167"/>
      <c r="F477" s="167"/>
      <c r="G477" s="167"/>
      <c r="H477" s="167"/>
      <c r="I477" s="167"/>
      <c r="J477" s="167"/>
      <c r="K477" s="167"/>
      <c r="L477" s="167"/>
      <c r="M477" s="167"/>
      <c r="N477" s="167"/>
      <c r="O477" s="167"/>
      <c r="P477" s="167"/>
      <c r="Q477" s="167"/>
      <c r="R477" s="167"/>
      <c r="S477" s="167"/>
      <c r="T477" s="167"/>
      <c r="U477" s="167"/>
      <c r="V477" s="167"/>
      <c r="W477" s="167"/>
      <c r="X477" s="167"/>
      <c r="Y477" s="167"/>
      <c r="Z477" s="167"/>
      <c r="AA477" s="167"/>
      <c r="AB477" s="167"/>
    </row>
    <row r="478" spans="2:39" x14ac:dyDescent="0.3">
      <c r="B478" s="167"/>
      <c r="C478" s="167"/>
      <c r="D478" s="167"/>
      <c r="E478" s="167"/>
      <c r="F478" s="167"/>
      <c r="G478" s="167"/>
      <c r="H478" s="167"/>
      <c r="I478" s="167"/>
      <c r="J478" s="167"/>
      <c r="K478" s="167"/>
      <c r="L478" s="167"/>
      <c r="M478" s="167"/>
      <c r="N478" s="167"/>
      <c r="O478" s="167"/>
      <c r="P478" s="167"/>
      <c r="Q478" s="167"/>
      <c r="R478" s="167"/>
      <c r="S478" s="167"/>
      <c r="T478" s="167"/>
      <c r="U478" s="167"/>
      <c r="V478" s="167"/>
      <c r="W478" s="167"/>
      <c r="X478" s="167"/>
      <c r="Y478" s="167"/>
      <c r="Z478" s="167"/>
      <c r="AA478" s="167"/>
      <c r="AB478" s="167"/>
    </row>
    <row r="479" spans="2:39" x14ac:dyDescent="0.3">
      <c r="B479" s="167"/>
      <c r="C479" s="167"/>
      <c r="D479" s="167"/>
      <c r="E479" s="167"/>
      <c r="F479" s="167"/>
      <c r="G479" s="167"/>
      <c r="H479" s="167"/>
      <c r="I479" s="167"/>
      <c r="J479" s="167"/>
      <c r="K479" s="167"/>
      <c r="L479" s="167"/>
      <c r="M479" s="167"/>
      <c r="N479" s="167"/>
      <c r="O479" s="167"/>
      <c r="P479" s="167"/>
      <c r="Q479" s="167"/>
      <c r="R479" s="167"/>
      <c r="S479" s="167"/>
      <c r="T479" s="167"/>
      <c r="U479" s="167"/>
      <c r="V479" s="167"/>
      <c r="W479" s="167"/>
      <c r="X479" s="167"/>
      <c r="Y479" s="167"/>
      <c r="Z479" s="167"/>
      <c r="AA479" s="167"/>
      <c r="AB479" s="167"/>
    </row>
    <row r="480" spans="2:39" x14ac:dyDescent="0.3">
      <c r="B480" s="167"/>
      <c r="C480" s="167"/>
      <c r="D480" s="167"/>
      <c r="E480" s="167"/>
      <c r="F480" s="167"/>
      <c r="G480" s="167"/>
      <c r="H480" s="167"/>
      <c r="I480" s="167"/>
      <c r="J480" s="167"/>
      <c r="K480" s="167"/>
      <c r="L480" s="167"/>
      <c r="M480" s="167"/>
      <c r="N480" s="167"/>
      <c r="O480" s="167"/>
      <c r="P480" s="167"/>
      <c r="Q480" s="167"/>
      <c r="R480" s="167"/>
      <c r="S480" s="167"/>
      <c r="T480" s="167"/>
      <c r="U480" s="167"/>
      <c r="V480" s="167"/>
      <c r="W480" s="167"/>
      <c r="X480" s="167"/>
      <c r="Y480" s="167"/>
      <c r="Z480" s="167"/>
      <c r="AA480" s="167"/>
      <c r="AB480" s="167"/>
    </row>
    <row r="481" spans="2:28" x14ac:dyDescent="0.3">
      <c r="B481" s="167"/>
      <c r="C481" s="167"/>
      <c r="D481" s="167"/>
      <c r="E481" s="167"/>
      <c r="F481" s="167"/>
      <c r="G481" s="167"/>
      <c r="H481" s="167"/>
      <c r="I481" s="167"/>
      <c r="J481" s="167"/>
      <c r="K481" s="167"/>
      <c r="L481" s="167"/>
      <c r="M481" s="167"/>
      <c r="N481" s="167"/>
      <c r="O481" s="167"/>
      <c r="P481" s="167"/>
      <c r="Q481" s="167"/>
      <c r="R481" s="167"/>
      <c r="S481" s="167"/>
      <c r="T481" s="167"/>
      <c r="U481" s="167"/>
      <c r="V481" s="167"/>
      <c r="W481" s="167"/>
      <c r="X481" s="167"/>
      <c r="Y481" s="167"/>
      <c r="Z481" s="167"/>
      <c r="AA481" s="167"/>
      <c r="AB481" s="167"/>
    </row>
    <row r="482" spans="2:28" x14ac:dyDescent="0.3">
      <c r="B482" s="167"/>
      <c r="C482" s="167"/>
      <c r="D482" s="167"/>
      <c r="E482" s="167"/>
      <c r="F482" s="167"/>
      <c r="G482" s="167"/>
      <c r="H482" s="167"/>
      <c r="I482" s="167"/>
      <c r="J482" s="167"/>
      <c r="K482" s="167"/>
      <c r="L482" s="167"/>
      <c r="M482" s="167"/>
      <c r="N482" s="167"/>
      <c r="O482" s="167"/>
      <c r="P482" s="167"/>
      <c r="Q482" s="167"/>
      <c r="R482" s="167"/>
      <c r="S482" s="167"/>
      <c r="T482" s="167"/>
      <c r="U482" s="167"/>
      <c r="V482" s="167"/>
      <c r="W482" s="167"/>
      <c r="X482" s="167"/>
      <c r="Y482" s="167"/>
      <c r="Z482" s="167"/>
      <c r="AA482" s="167"/>
      <c r="AB482" s="167"/>
    </row>
    <row r="483" spans="2:28" x14ac:dyDescent="0.3">
      <c r="B483" s="167"/>
      <c r="C483" s="167"/>
      <c r="D483" s="167"/>
      <c r="E483" s="167"/>
      <c r="F483" s="167"/>
      <c r="G483" s="167"/>
      <c r="H483" s="167"/>
      <c r="I483" s="167"/>
      <c r="J483" s="167"/>
      <c r="K483" s="167"/>
      <c r="L483" s="167"/>
      <c r="M483" s="167"/>
      <c r="N483" s="167"/>
      <c r="O483" s="167"/>
      <c r="P483" s="167"/>
      <c r="Q483" s="167"/>
      <c r="R483" s="167"/>
      <c r="S483" s="167"/>
      <c r="T483" s="167"/>
      <c r="U483" s="167"/>
      <c r="V483" s="167"/>
      <c r="W483" s="167"/>
      <c r="X483" s="167"/>
      <c r="Y483" s="167"/>
      <c r="Z483" s="167"/>
      <c r="AA483" s="167"/>
      <c r="AB483" s="167"/>
    </row>
    <row r="484" spans="2:28" x14ac:dyDescent="0.3">
      <c r="B484" s="167"/>
      <c r="C484" s="167"/>
      <c r="D484" s="167"/>
      <c r="E484" s="167"/>
      <c r="F484" s="167"/>
      <c r="G484" s="167"/>
      <c r="H484" s="167"/>
      <c r="I484" s="167"/>
      <c r="J484" s="167"/>
      <c r="K484" s="167"/>
      <c r="L484" s="167"/>
      <c r="M484" s="167"/>
      <c r="N484" s="167"/>
      <c r="O484" s="167"/>
      <c r="P484" s="167"/>
      <c r="Q484" s="167"/>
      <c r="R484" s="167"/>
      <c r="S484" s="167"/>
      <c r="T484" s="167"/>
      <c r="U484" s="167"/>
      <c r="V484" s="167"/>
      <c r="W484" s="167"/>
      <c r="X484" s="167"/>
      <c r="Y484" s="167"/>
      <c r="Z484" s="167"/>
      <c r="AA484" s="167"/>
      <c r="AB484" s="167"/>
    </row>
    <row r="485" spans="2:28" x14ac:dyDescent="0.3">
      <c r="B485" s="167"/>
      <c r="C485" s="167"/>
      <c r="D485" s="167"/>
      <c r="E485" s="167"/>
      <c r="F485" s="167"/>
      <c r="G485" s="167"/>
      <c r="H485" s="167"/>
      <c r="I485" s="167"/>
      <c r="J485" s="167"/>
      <c r="K485" s="167"/>
      <c r="L485" s="167"/>
      <c r="M485" s="167"/>
      <c r="N485" s="167"/>
      <c r="O485" s="167"/>
      <c r="P485" s="167"/>
      <c r="Q485" s="167"/>
      <c r="R485" s="167"/>
      <c r="S485" s="167"/>
      <c r="T485" s="167"/>
      <c r="U485" s="167"/>
      <c r="V485" s="167"/>
      <c r="W485" s="167"/>
      <c r="X485" s="167"/>
      <c r="Y485" s="167"/>
      <c r="Z485" s="167"/>
      <c r="AA485" s="167"/>
      <c r="AB485" s="167"/>
    </row>
    <row r="486" spans="2:28" x14ac:dyDescent="0.3">
      <c r="B486" s="167"/>
      <c r="C486" s="167"/>
      <c r="D486" s="167"/>
      <c r="E486" s="167"/>
      <c r="F486" s="167"/>
      <c r="G486" s="167"/>
      <c r="H486" s="167"/>
      <c r="I486" s="167"/>
      <c r="J486" s="167"/>
      <c r="K486" s="167"/>
      <c r="L486" s="167"/>
      <c r="M486" s="167"/>
      <c r="N486" s="167"/>
      <c r="O486" s="167"/>
      <c r="P486" s="167"/>
      <c r="Q486" s="167"/>
      <c r="R486" s="167"/>
      <c r="S486" s="167"/>
      <c r="T486" s="167"/>
      <c r="U486" s="167"/>
      <c r="V486" s="167"/>
      <c r="W486" s="167"/>
      <c r="X486" s="167"/>
      <c r="Y486" s="167"/>
      <c r="Z486" s="167"/>
      <c r="AA486" s="167"/>
      <c r="AB486" s="167"/>
    </row>
    <row r="487" spans="2:28" x14ac:dyDescent="0.3">
      <c r="B487" s="167"/>
      <c r="C487" s="167"/>
      <c r="D487" s="167"/>
      <c r="E487" s="167"/>
      <c r="F487" s="167"/>
      <c r="G487" s="167"/>
      <c r="H487" s="167"/>
      <c r="I487" s="167"/>
      <c r="J487" s="167"/>
      <c r="K487" s="167"/>
      <c r="L487" s="167"/>
      <c r="M487" s="167"/>
      <c r="N487" s="167"/>
      <c r="O487" s="167"/>
      <c r="P487" s="167"/>
      <c r="Q487" s="167"/>
      <c r="R487" s="167"/>
      <c r="S487" s="167"/>
      <c r="T487" s="167"/>
      <c r="U487" s="167"/>
      <c r="V487" s="167"/>
      <c r="W487" s="167"/>
      <c r="X487" s="167"/>
      <c r="Y487" s="167"/>
      <c r="Z487" s="167"/>
      <c r="AA487" s="167"/>
      <c r="AB487" s="167"/>
    </row>
    <row r="488" spans="2:28" x14ac:dyDescent="0.3">
      <c r="B488" s="167"/>
      <c r="C488" s="167"/>
      <c r="D488" s="167"/>
      <c r="E488" s="167"/>
      <c r="F488" s="167"/>
      <c r="G488" s="167"/>
      <c r="H488" s="167"/>
      <c r="I488" s="167"/>
      <c r="J488" s="167"/>
      <c r="K488" s="167"/>
      <c r="L488" s="167"/>
      <c r="M488" s="167"/>
      <c r="N488" s="167"/>
      <c r="O488" s="167"/>
      <c r="P488" s="167"/>
      <c r="Q488" s="167"/>
      <c r="R488" s="167"/>
      <c r="S488" s="167"/>
      <c r="T488" s="167"/>
      <c r="U488" s="167"/>
      <c r="V488" s="167"/>
      <c r="W488" s="167"/>
      <c r="X488" s="167"/>
      <c r="Y488" s="167"/>
      <c r="Z488" s="167"/>
      <c r="AA488" s="167"/>
      <c r="AB488" s="167"/>
    </row>
    <row r="489" spans="2:28" x14ac:dyDescent="0.3">
      <c r="B489" s="167"/>
      <c r="C489" s="167"/>
      <c r="D489" s="167"/>
      <c r="E489" s="167"/>
      <c r="F489" s="167"/>
      <c r="G489" s="167"/>
      <c r="H489" s="167"/>
      <c r="I489" s="167"/>
      <c r="J489" s="167"/>
      <c r="K489" s="167"/>
      <c r="L489" s="167"/>
      <c r="M489" s="167"/>
      <c r="N489" s="167"/>
      <c r="O489" s="167"/>
      <c r="P489" s="167"/>
      <c r="Q489" s="167"/>
      <c r="R489" s="167"/>
      <c r="S489" s="167"/>
      <c r="T489" s="167"/>
      <c r="U489" s="167"/>
      <c r="V489" s="167"/>
      <c r="W489" s="167"/>
      <c r="X489" s="167"/>
      <c r="Y489" s="167"/>
      <c r="Z489" s="167"/>
      <c r="AA489" s="167"/>
      <c r="AB489" s="167"/>
    </row>
    <row r="490" spans="2:28" x14ac:dyDescent="0.3">
      <c r="B490" s="167"/>
      <c r="C490" s="167"/>
      <c r="D490" s="167"/>
      <c r="E490" s="167"/>
      <c r="F490" s="167"/>
      <c r="G490" s="167"/>
      <c r="H490" s="167"/>
      <c r="I490" s="167"/>
      <c r="J490" s="167"/>
      <c r="K490" s="167"/>
      <c r="L490" s="167"/>
      <c r="M490" s="167"/>
      <c r="N490" s="167"/>
      <c r="O490" s="167"/>
      <c r="P490" s="167"/>
      <c r="Q490" s="167"/>
      <c r="R490" s="167"/>
      <c r="S490" s="167"/>
      <c r="T490" s="167"/>
      <c r="U490" s="167"/>
      <c r="V490" s="167"/>
      <c r="W490" s="167"/>
      <c r="X490" s="167"/>
      <c r="Y490" s="167"/>
      <c r="Z490" s="167"/>
      <c r="AA490" s="167"/>
      <c r="AB490" s="167"/>
    </row>
    <row r="491" spans="2:28" x14ac:dyDescent="0.3">
      <c r="B491" s="167"/>
      <c r="C491" s="167"/>
      <c r="D491" s="167"/>
      <c r="E491" s="167"/>
      <c r="F491" s="167"/>
      <c r="G491" s="167"/>
      <c r="H491" s="167"/>
      <c r="I491" s="167"/>
      <c r="J491" s="167"/>
      <c r="K491" s="167"/>
      <c r="L491" s="167"/>
      <c r="M491" s="167"/>
      <c r="N491" s="167"/>
      <c r="O491" s="167"/>
      <c r="P491" s="167"/>
      <c r="Q491" s="167"/>
      <c r="R491" s="167"/>
      <c r="S491" s="167"/>
      <c r="T491" s="167"/>
      <c r="U491" s="167"/>
      <c r="V491" s="167"/>
      <c r="W491" s="167"/>
      <c r="X491" s="167"/>
      <c r="Y491" s="167"/>
      <c r="Z491" s="167"/>
      <c r="AA491" s="167"/>
      <c r="AB491" s="167"/>
    </row>
    <row r="492" spans="2:28" x14ac:dyDescent="0.3">
      <c r="B492" s="167"/>
      <c r="C492" s="167"/>
      <c r="D492" s="167"/>
      <c r="E492" s="167"/>
      <c r="F492" s="167"/>
      <c r="G492" s="167"/>
      <c r="H492" s="167"/>
      <c r="I492" s="167"/>
      <c r="J492" s="167"/>
      <c r="K492" s="167"/>
      <c r="L492" s="167"/>
      <c r="M492" s="167"/>
      <c r="N492" s="167"/>
      <c r="O492" s="167"/>
      <c r="P492" s="167"/>
      <c r="Q492" s="167"/>
      <c r="R492" s="167"/>
      <c r="S492" s="167"/>
      <c r="T492" s="167"/>
      <c r="U492" s="167"/>
      <c r="V492" s="167"/>
      <c r="W492" s="167"/>
      <c r="X492" s="167"/>
      <c r="Y492" s="167"/>
      <c r="Z492" s="167"/>
      <c r="AA492" s="167"/>
      <c r="AB492" s="167"/>
    </row>
    <row r="493" spans="2:28" x14ac:dyDescent="0.3">
      <c r="B493" s="167"/>
      <c r="C493" s="167"/>
      <c r="D493" s="167"/>
      <c r="E493" s="167"/>
      <c r="F493" s="167"/>
      <c r="G493" s="167"/>
      <c r="H493" s="167"/>
      <c r="I493" s="167"/>
      <c r="J493" s="167"/>
      <c r="K493" s="167"/>
      <c r="L493" s="167"/>
      <c r="M493" s="167"/>
      <c r="N493" s="167"/>
      <c r="O493" s="167"/>
      <c r="P493" s="167"/>
      <c r="Q493" s="167"/>
      <c r="R493" s="167"/>
      <c r="S493" s="167"/>
      <c r="T493" s="167"/>
      <c r="U493" s="167"/>
      <c r="V493" s="167"/>
      <c r="W493" s="167"/>
      <c r="X493" s="167"/>
      <c r="Y493" s="167"/>
      <c r="Z493" s="167"/>
      <c r="AA493" s="167"/>
      <c r="AB493" s="167"/>
    </row>
    <row r="494" spans="2:28" x14ac:dyDescent="0.3">
      <c r="B494" s="167"/>
      <c r="C494" s="167"/>
      <c r="D494" s="167"/>
      <c r="E494" s="167"/>
      <c r="F494" s="167"/>
      <c r="G494" s="167"/>
      <c r="H494" s="167"/>
      <c r="I494" s="167"/>
      <c r="J494" s="167"/>
      <c r="K494" s="167"/>
      <c r="L494" s="167"/>
      <c r="M494" s="167"/>
      <c r="N494" s="167"/>
      <c r="O494" s="167"/>
      <c r="P494" s="167"/>
      <c r="Q494" s="167"/>
      <c r="R494" s="167"/>
      <c r="S494" s="167"/>
      <c r="T494" s="167"/>
      <c r="U494" s="167"/>
      <c r="V494" s="167"/>
      <c r="W494" s="167"/>
      <c r="X494" s="167"/>
      <c r="Y494" s="167"/>
      <c r="Z494" s="167"/>
      <c r="AA494" s="167"/>
      <c r="AB494" s="167"/>
    </row>
    <row r="495" spans="2:28" x14ac:dyDescent="0.3">
      <c r="B495" s="167"/>
      <c r="C495" s="167"/>
      <c r="D495" s="167"/>
      <c r="E495" s="167"/>
      <c r="F495" s="167"/>
      <c r="G495" s="167"/>
      <c r="H495" s="167"/>
      <c r="I495" s="167"/>
      <c r="J495" s="167"/>
      <c r="K495" s="167"/>
      <c r="L495" s="167"/>
      <c r="M495" s="167"/>
      <c r="N495" s="167"/>
      <c r="O495" s="167"/>
      <c r="P495" s="167"/>
      <c r="Q495" s="167"/>
      <c r="R495" s="167"/>
      <c r="S495" s="167"/>
      <c r="T495" s="167"/>
      <c r="U495" s="167"/>
      <c r="V495" s="167"/>
      <c r="W495" s="167"/>
      <c r="X495" s="167"/>
      <c r="Y495" s="167"/>
      <c r="Z495" s="167"/>
      <c r="AA495" s="167"/>
      <c r="AB495" s="167"/>
    </row>
    <row r="496" spans="2:28" x14ac:dyDescent="0.3">
      <c r="B496" s="167"/>
      <c r="C496" s="167"/>
      <c r="D496" s="167"/>
      <c r="E496" s="167"/>
      <c r="F496" s="167"/>
      <c r="G496" s="167"/>
      <c r="H496" s="167"/>
      <c r="I496" s="167"/>
      <c r="J496" s="167"/>
      <c r="K496" s="167"/>
      <c r="L496" s="167"/>
      <c r="M496" s="167"/>
      <c r="N496" s="167"/>
      <c r="O496" s="167"/>
      <c r="P496" s="167"/>
      <c r="Q496" s="167"/>
      <c r="R496" s="167"/>
      <c r="S496" s="167"/>
      <c r="T496" s="167"/>
      <c r="U496" s="167"/>
      <c r="V496" s="167"/>
      <c r="W496" s="167"/>
      <c r="X496" s="167"/>
      <c r="Y496" s="167"/>
      <c r="Z496" s="167"/>
      <c r="AA496" s="167"/>
      <c r="AB496" s="167"/>
    </row>
    <row r="497" spans="2:28" x14ac:dyDescent="0.3">
      <c r="B497" s="167"/>
      <c r="C497" s="167"/>
      <c r="D497" s="167"/>
      <c r="E497" s="167"/>
      <c r="F497" s="167"/>
      <c r="G497" s="167"/>
      <c r="H497" s="167"/>
      <c r="I497" s="167"/>
      <c r="J497" s="167"/>
      <c r="K497" s="167"/>
      <c r="L497" s="167"/>
      <c r="M497" s="167"/>
      <c r="N497" s="167"/>
      <c r="O497" s="167"/>
      <c r="P497" s="167"/>
      <c r="Q497" s="167"/>
      <c r="R497" s="167"/>
      <c r="S497" s="167"/>
      <c r="T497" s="167"/>
      <c r="U497" s="167"/>
      <c r="V497" s="167"/>
      <c r="W497" s="167"/>
      <c r="X497" s="167"/>
      <c r="Y497" s="167"/>
      <c r="Z497" s="167"/>
      <c r="AA497" s="167"/>
      <c r="AB497" s="167"/>
    </row>
    <row r="498" spans="2:28" x14ac:dyDescent="0.3">
      <c r="B498" s="167"/>
      <c r="C498" s="167"/>
      <c r="D498" s="167"/>
      <c r="E498" s="167"/>
      <c r="F498" s="167"/>
      <c r="G498" s="167"/>
      <c r="H498" s="167"/>
      <c r="I498" s="167"/>
      <c r="J498" s="167"/>
      <c r="K498" s="167"/>
      <c r="L498" s="167"/>
      <c r="M498" s="167"/>
      <c r="N498" s="167"/>
      <c r="O498" s="167"/>
      <c r="P498" s="167"/>
      <c r="Q498" s="167"/>
      <c r="R498" s="167"/>
      <c r="S498" s="167"/>
      <c r="T498" s="167"/>
      <c r="U498" s="167"/>
      <c r="V498" s="167"/>
      <c r="W498" s="167"/>
      <c r="X498" s="167"/>
      <c r="Y498" s="167"/>
      <c r="Z498" s="167"/>
      <c r="AA498" s="167"/>
      <c r="AB498" s="167"/>
    </row>
    <row r="499" spans="2:28" x14ac:dyDescent="0.3">
      <c r="B499" s="167"/>
      <c r="C499" s="167"/>
      <c r="D499" s="167"/>
      <c r="E499" s="167"/>
      <c r="F499" s="167"/>
      <c r="G499" s="167"/>
      <c r="H499" s="167"/>
      <c r="I499" s="167"/>
      <c r="J499" s="167"/>
      <c r="K499" s="167"/>
      <c r="L499" s="167"/>
      <c r="M499" s="167"/>
      <c r="N499" s="167"/>
      <c r="O499" s="167"/>
      <c r="P499" s="167"/>
      <c r="Q499" s="167"/>
      <c r="R499" s="167"/>
      <c r="S499" s="167"/>
      <c r="T499" s="167"/>
      <c r="U499" s="167"/>
      <c r="V499" s="167"/>
      <c r="W499" s="167"/>
      <c r="X499" s="167"/>
      <c r="Y499" s="167"/>
      <c r="Z499" s="167"/>
      <c r="AA499" s="167"/>
      <c r="AB499" s="167"/>
    </row>
    <row r="500" spans="2:28" x14ac:dyDescent="0.3">
      <c r="B500" s="167"/>
      <c r="C500" s="167"/>
      <c r="D500" s="167"/>
      <c r="E500" s="167"/>
      <c r="F500" s="167"/>
      <c r="G500" s="167"/>
      <c r="H500" s="167"/>
      <c r="I500" s="167"/>
      <c r="J500" s="167"/>
      <c r="K500" s="167"/>
      <c r="L500" s="167"/>
      <c r="M500" s="167"/>
      <c r="N500" s="167"/>
      <c r="O500" s="167"/>
      <c r="P500" s="167"/>
      <c r="Q500" s="167"/>
      <c r="R500" s="167"/>
      <c r="S500" s="167"/>
      <c r="T500" s="167"/>
      <c r="U500" s="167"/>
      <c r="V500" s="167"/>
      <c r="W500" s="167"/>
      <c r="X500" s="167"/>
      <c r="Y500" s="167"/>
      <c r="Z500" s="167"/>
      <c r="AA500" s="167"/>
      <c r="AB500" s="167"/>
    </row>
    <row r="501" spans="2:28" x14ac:dyDescent="0.3">
      <c r="B501" s="167"/>
      <c r="C501" s="167"/>
      <c r="D501" s="167"/>
      <c r="E501" s="167"/>
      <c r="F501" s="167"/>
      <c r="G501" s="167"/>
      <c r="H501" s="167"/>
      <c r="I501" s="167"/>
      <c r="J501" s="167"/>
      <c r="K501" s="167"/>
      <c r="L501" s="167"/>
      <c r="M501" s="167"/>
      <c r="N501" s="167"/>
      <c r="O501" s="167"/>
      <c r="P501" s="167"/>
      <c r="Q501" s="167"/>
      <c r="R501" s="167"/>
      <c r="S501" s="167"/>
      <c r="T501" s="167"/>
      <c r="U501" s="167"/>
      <c r="V501" s="167"/>
      <c r="W501" s="167"/>
      <c r="X501" s="167"/>
      <c r="Y501" s="167"/>
      <c r="Z501" s="167"/>
      <c r="AA501" s="167"/>
      <c r="AB501" s="167"/>
    </row>
    <row r="502" spans="2:28" x14ac:dyDescent="0.3">
      <c r="B502" s="167"/>
      <c r="C502" s="167"/>
      <c r="D502" s="167"/>
      <c r="E502" s="167"/>
      <c r="F502" s="167"/>
      <c r="G502" s="167"/>
      <c r="H502" s="167"/>
      <c r="I502" s="167"/>
      <c r="J502" s="167"/>
      <c r="K502" s="167"/>
      <c r="L502" s="167"/>
      <c r="M502" s="167"/>
      <c r="N502" s="167"/>
      <c r="O502" s="167"/>
      <c r="P502" s="167"/>
      <c r="Q502" s="167"/>
      <c r="R502" s="167"/>
      <c r="S502" s="167"/>
      <c r="T502" s="167"/>
      <c r="U502" s="167"/>
      <c r="V502" s="167"/>
      <c r="W502" s="167"/>
      <c r="X502" s="167"/>
      <c r="Y502" s="167"/>
      <c r="Z502" s="167"/>
      <c r="AA502" s="167"/>
      <c r="AB502" s="167"/>
    </row>
    <row r="503" spans="2:28" x14ac:dyDescent="0.3">
      <c r="B503" s="167"/>
      <c r="C503" s="167"/>
      <c r="D503" s="167"/>
      <c r="E503" s="167"/>
      <c r="F503" s="167"/>
      <c r="G503" s="167"/>
      <c r="H503" s="167"/>
      <c r="I503" s="167"/>
      <c r="J503" s="167"/>
      <c r="K503" s="167"/>
      <c r="L503" s="167"/>
      <c r="M503" s="167"/>
      <c r="N503" s="167"/>
      <c r="O503" s="167"/>
      <c r="P503" s="167"/>
      <c r="Q503" s="167"/>
      <c r="R503" s="167"/>
      <c r="S503" s="167"/>
      <c r="T503" s="167"/>
      <c r="U503" s="167"/>
      <c r="V503" s="167"/>
      <c r="W503" s="167"/>
      <c r="X503" s="167"/>
      <c r="Y503" s="167"/>
      <c r="Z503" s="167"/>
      <c r="AA503" s="167"/>
      <c r="AB503" s="167"/>
    </row>
    <row r="504" spans="2:28" x14ac:dyDescent="0.3">
      <c r="B504" s="167"/>
      <c r="C504" s="167"/>
      <c r="D504" s="167"/>
      <c r="E504" s="167"/>
      <c r="F504" s="167"/>
      <c r="G504" s="167"/>
      <c r="H504" s="167"/>
      <c r="I504" s="167"/>
      <c r="J504" s="167"/>
      <c r="K504" s="167"/>
      <c r="L504" s="167"/>
      <c r="M504" s="167"/>
      <c r="N504" s="167"/>
      <c r="O504" s="167"/>
      <c r="P504" s="167"/>
      <c r="Q504" s="167"/>
      <c r="R504" s="167"/>
      <c r="S504" s="167"/>
      <c r="T504" s="167"/>
      <c r="U504" s="167"/>
      <c r="V504" s="167"/>
      <c r="W504" s="167"/>
      <c r="X504" s="167"/>
      <c r="Y504" s="167"/>
      <c r="Z504" s="167"/>
      <c r="AA504" s="167"/>
      <c r="AB504" s="167"/>
    </row>
    <row r="505" spans="2:28" x14ac:dyDescent="0.3">
      <c r="B505" s="167"/>
      <c r="C505" s="167"/>
      <c r="D505" s="167"/>
      <c r="E505" s="167"/>
      <c r="F505" s="167"/>
      <c r="G505" s="167"/>
      <c r="H505" s="167"/>
      <c r="I505" s="167"/>
      <c r="J505" s="167"/>
      <c r="K505" s="167"/>
      <c r="L505" s="167"/>
      <c r="M505" s="167"/>
      <c r="N505" s="167"/>
      <c r="O505" s="167"/>
      <c r="P505" s="167"/>
      <c r="Q505" s="167"/>
      <c r="R505" s="167"/>
      <c r="S505" s="167"/>
      <c r="T505" s="167"/>
      <c r="U505" s="167"/>
      <c r="V505" s="167"/>
      <c r="W505" s="167"/>
      <c r="X505" s="167"/>
      <c r="Y505" s="167"/>
      <c r="Z505" s="167"/>
      <c r="AA505" s="167"/>
      <c r="AB505" s="167"/>
    </row>
    <row r="506" spans="2:28" x14ac:dyDescent="0.3">
      <c r="B506" s="167"/>
      <c r="C506" s="167"/>
      <c r="D506" s="167"/>
      <c r="E506" s="167"/>
      <c r="F506" s="167"/>
      <c r="G506" s="167"/>
      <c r="H506" s="167"/>
      <c r="I506" s="167"/>
      <c r="J506" s="167"/>
      <c r="K506" s="167"/>
      <c r="L506" s="167"/>
      <c r="M506" s="167"/>
      <c r="N506" s="167"/>
      <c r="O506" s="167"/>
      <c r="P506" s="167"/>
      <c r="Q506" s="167"/>
      <c r="R506" s="167"/>
      <c r="S506" s="167"/>
      <c r="T506" s="167"/>
      <c r="U506" s="167"/>
      <c r="V506" s="167"/>
      <c r="W506" s="167"/>
      <c r="X506" s="167"/>
      <c r="Y506" s="167"/>
      <c r="Z506" s="167"/>
      <c r="AA506" s="167"/>
      <c r="AB506" s="167"/>
    </row>
    <row r="507" spans="2:28" x14ac:dyDescent="0.3">
      <c r="B507" s="167"/>
      <c r="C507" s="167"/>
      <c r="D507" s="167"/>
      <c r="E507" s="167"/>
      <c r="F507" s="167"/>
      <c r="G507" s="167"/>
      <c r="H507" s="167"/>
      <c r="I507" s="167"/>
      <c r="J507" s="167"/>
      <c r="K507" s="167"/>
      <c r="L507" s="167"/>
      <c r="M507" s="167"/>
      <c r="N507" s="167"/>
      <c r="O507" s="167"/>
      <c r="P507" s="167"/>
      <c r="Q507" s="167"/>
      <c r="R507" s="167"/>
      <c r="S507" s="167"/>
      <c r="T507" s="167"/>
      <c r="U507" s="167"/>
      <c r="V507" s="167"/>
      <c r="W507" s="167"/>
      <c r="X507" s="167"/>
      <c r="Y507" s="167"/>
      <c r="Z507" s="167"/>
      <c r="AA507" s="167"/>
      <c r="AB507" s="167"/>
    </row>
    <row r="508" spans="2:28" x14ac:dyDescent="0.3">
      <c r="B508" s="167"/>
      <c r="C508" s="167"/>
      <c r="D508" s="167"/>
      <c r="E508" s="167"/>
      <c r="F508" s="167"/>
      <c r="G508" s="167"/>
      <c r="H508" s="167"/>
      <c r="I508" s="167"/>
      <c r="J508" s="167"/>
      <c r="K508" s="167"/>
      <c r="L508" s="167"/>
      <c r="M508" s="167"/>
      <c r="N508" s="167"/>
      <c r="O508" s="167"/>
      <c r="P508" s="167"/>
      <c r="Q508" s="167"/>
      <c r="R508" s="167"/>
      <c r="S508" s="167"/>
      <c r="T508" s="167"/>
      <c r="U508" s="167"/>
      <c r="V508" s="167"/>
      <c r="W508" s="167"/>
      <c r="X508" s="167"/>
      <c r="Y508" s="167"/>
      <c r="Z508" s="167"/>
      <c r="AA508" s="167"/>
      <c r="AB508" s="167"/>
    </row>
    <row r="509" spans="2:28" x14ac:dyDescent="0.3">
      <c r="B509" s="167"/>
      <c r="C509" s="167"/>
      <c r="D509" s="167"/>
      <c r="E509" s="167"/>
      <c r="F509" s="167"/>
      <c r="G509" s="167"/>
      <c r="H509" s="167"/>
      <c r="I509" s="167"/>
      <c r="J509" s="167"/>
      <c r="K509" s="167"/>
      <c r="L509" s="167"/>
      <c r="M509" s="167"/>
      <c r="N509" s="167"/>
      <c r="O509" s="167"/>
      <c r="P509" s="167"/>
      <c r="Q509" s="167"/>
      <c r="R509" s="167"/>
      <c r="S509" s="167"/>
      <c r="T509" s="167"/>
      <c r="U509" s="167"/>
      <c r="V509" s="167"/>
      <c r="W509" s="167"/>
      <c r="X509" s="167"/>
      <c r="Y509" s="167"/>
      <c r="Z509" s="167"/>
      <c r="AA509" s="167"/>
      <c r="AB509" s="167"/>
    </row>
    <row r="510" spans="2:28" x14ac:dyDescent="0.3">
      <c r="B510" s="167"/>
      <c r="C510" s="167"/>
      <c r="D510" s="167"/>
      <c r="E510" s="167"/>
      <c r="F510" s="167"/>
      <c r="G510" s="167"/>
      <c r="H510" s="167"/>
      <c r="I510" s="167"/>
      <c r="J510" s="167"/>
      <c r="K510" s="167"/>
      <c r="L510" s="167"/>
      <c r="M510" s="167"/>
      <c r="N510" s="167"/>
      <c r="O510" s="167"/>
      <c r="P510" s="167"/>
      <c r="Q510" s="167"/>
      <c r="R510" s="167"/>
      <c r="S510" s="167"/>
      <c r="T510" s="167"/>
      <c r="U510" s="167"/>
      <c r="V510" s="167"/>
      <c r="W510" s="167"/>
      <c r="X510" s="167"/>
      <c r="Y510" s="167"/>
      <c r="Z510" s="167"/>
      <c r="AA510" s="167"/>
      <c r="AB510" s="167"/>
    </row>
    <row r="511" spans="2:28" x14ac:dyDescent="0.3">
      <c r="B511" s="167"/>
      <c r="C511" s="167"/>
      <c r="D511" s="167"/>
      <c r="E511" s="167"/>
      <c r="F511" s="167"/>
      <c r="G511" s="167"/>
      <c r="H511" s="167"/>
      <c r="I511" s="167"/>
      <c r="J511" s="167"/>
      <c r="K511" s="167"/>
      <c r="L511" s="167"/>
      <c r="M511" s="167"/>
      <c r="N511" s="167"/>
      <c r="O511" s="167"/>
      <c r="P511" s="167"/>
      <c r="Q511" s="167"/>
      <c r="R511" s="167"/>
      <c r="S511" s="167"/>
      <c r="T511" s="167"/>
      <c r="U511" s="167"/>
      <c r="V511" s="167"/>
      <c r="W511" s="167"/>
      <c r="X511" s="167"/>
      <c r="Y511" s="167"/>
      <c r="Z511" s="167"/>
      <c r="AA511" s="167"/>
      <c r="AB511" s="167"/>
    </row>
    <row r="512" spans="2:28" x14ac:dyDescent="0.3">
      <c r="B512" s="167"/>
      <c r="C512" s="167"/>
      <c r="D512" s="167"/>
      <c r="E512" s="167"/>
      <c r="F512" s="167"/>
      <c r="G512" s="167"/>
      <c r="H512" s="167"/>
      <c r="I512" s="167"/>
      <c r="J512" s="167"/>
      <c r="K512" s="167"/>
      <c r="L512" s="167"/>
      <c r="M512" s="167"/>
      <c r="N512" s="167"/>
      <c r="O512" s="167"/>
      <c r="P512" s="167"/>
      <c r="Q512" s="167"/>
      <c r="R512" s="167"/>
      <c r="S512" s="167"/>
      <c r="T512" s="167"/>
      <c r="U512" s="167"/>
      <c r="V512" s="167"/>
      <c r="W512" s="167"/>
      <c r="X512" s="167"/>
      <c r="Y512" s="167"/>
      <c r="Z512" s="167"/>
      <c r="AA512" s="167"/>
      <c r="AB512" s="167"/>
    </row>
    <row r="513" spans="2:28" x14ac:dyDescent="0.3">
      <c r="B513" s="167"/>
      <c r="C513" s="167"/>
      <c r="D513" s="167"/>
      <c r="E513" s="167"/>
      <c r="F513" s="167"/>
      <c r="G513" s="167"/>
      <c r="H513" s="167"/>
      <c r="I513" s="167"/>
      <c r="J513" s="167"/>
      <c r="K513" s="167"/>
      <c r="L513" s="167"/>
      <c r="M513" s="167"/>
      <c r="N513" s="167"/>
      <c r="O513" s="167"/>
      <c r="P513" s="167"/>
      <c r="Q513" s="167"/>
      <c r="R513" s="167"/>
      <c r="S513" s="167"/>
      <c r="T513" s="167"/>
      <c r="U513" s="167"/>
      <c r="V513" s="167"/>
      <c r="W513" s="167"/>
      <c r="X513" s="167"/>
      <c r="Y513" s="167"/>
      <c r="Z513" s="167"/>
      <c r="AA513" s="167"/>
      <c r="AB513" s="167"/>
    </row>
    <row r="514" spans="2:28" x14ac:dyDescent="0.3">
      <c r="B514" s="167"/>
      <c r="C514" s="167"/>
      <c r="D514" s="167"/>
      <c r="E514" s="167"/>
      <c r="F514" s="167"/>
      <c r="G514" s="167"/>
      <c r="H514" s="167"/>
      <c r="I514" s="167"/>
      <c r="J514" s="167"/>
      <c r="K514" s="167"/>
      <c r="L514" s="167"/>
      <c r="M514" s="167"/>
      <c r="N514" s="167"/>
      <c r="O514" s="167"/>
      <c r="P514" s="167"/>
      <c r="Q514" s="167"/>
      <c r="R514" s="167"/>
      <c r="S514" s="167"/>
      <c r="T514" s="167"/>
      <c r="U514" s="167"/>
      <c r="V514" s="167"/>
      <c r="W514" s="167"/>
      <c r="X514" s="167"/>
      <c r="Y514" s="167"/>
      <c r="Z514" s="167"/>
      <c r="AA514" s="167"/>
      <c r="AB514" s="167"/>
    </row>
    <row r="515" spans="2:28" x14ac:dyDescent="0.3">
      <c r="B515" s="167"/>
      <c r="C515" s="167"/>
      <c r="D515" s="167"/>
      <c r="E515" s="167"/>
      <c r="F515" s="167"/>
      <c r="G515" s="167"/>
      <c r="H515" s="167"/>
      <c r="I515" s="167"/>
      <c r="J515" s="167"/>
      <c r="K515" s="167"/>
      <c r="L515" s="167"/>
      <c r="M515" s="167"/>
      <c r="N515" s="167"/>
      <c r="O515" s="167"/>
      <c r="P515" s="167"/>
      <c r="Q515" s="167"/>
      <c r="R515" s="167"/>
      <c r="S515" s="167"/>
      <c r="T515" s="167"/>
      <c r="U515" s="167"/>
      <c r="V515" s="167"/>
      <c r="W515" s="167"/>
      <c r="X515" s="167"/>
      <c r="Y515" s="167"/>
      <c r="Z515" s="167"/>
      <c r="AA515" s="167"/>
      <c r="AB515" s="167"/>
    </row>
    <row r="516" spans="2:28" x14ac:dyDescent="0.3">
      <c r="B516" s="167"/>
      <c r="C516" s="167"/>
      <c r="D516" s="167"/>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167"/>
      <c r="AA516" s="167"/>
      <c r="AB516" s="167"/>
    </row>
    <row r="517" spans="2:28" x14ac:dyDescent="0.3">
      <c r="B517" s="167"/>
      <c r="C517" s="167"/>
      <c r="D517" s="167"/>
      <c r="E517" s="167"/>
      <c r="F517" s="167"/>
      <c r="G517" s="167"/>
      <c r="H517" s="167"/>
      <c r="I517" s="167"/>
      <c r="J517" s="167"/>
      <c r="K517" s="167"/>
      <c r="L517" s="167"/>
      <c r="M517" s="167"/>
      <c r="N517" s="167"/>
      <c r="O517" s="167"/>
      <c r="P517" s="167"/>
      <c r="Q517" s="167"/>
      <c r="R517" s="167"/>
      <c r="S517" s="167"/>
      <c r="T517" s="167"/>
      <c r="U517" s="167"/>
      <c r="V517" s="167"/>
      <c r="W517" s="167"/>
      <c r="X517" s="167"/>
      <c r="Y517" s="167"/>
      <c r="Z517" s="167"/>
      <c r="AA517" s="167"/>
      <c r="AB517" s="167"/>
    </row>
    <row r="518" spans="2:28" x14ac:dyDescent="0.3">
      <c r="B518" s="167"/>
      <c r="C518" s="167"/>
      <c r="D518" s="167"/>
      <c r="E518" s="167"/>
      <c r="F518" s="167"/>
      <c r="G518" s="167"/>
      <c r="H518" s="167"/>
      <c r="I518" s="167"/>
      <c r="J518" s="167"/>
      <c r="K518" s="167"/>
      <c r="L518" s="167"/>
      <c r="M518" s="167"/>
      <c r="N518" s="167"/>
      <c r="O518" s="167"/>
      <c r="P518" s="167"/>
      <c r="Q518" s="167"/>
      <c r="R518" s="167"/>
      <c r="S518" s="167"/>
      <c r="T518" s="167"/>
      <c r="U518" s="167"/>
      <c r="V518" s="167"/>
      <c r="W518" s="167"/>
      <c r="X518" s="167"/>
      <c r="Y518" s="167"/>
      <c r="Z518" s="167"/>
      <c r="AA518" s="167"/>
      <c r="AB518" s="167"/>
    </row>
    <row r="519" spans="2:28" x14ac:dyDescent="0.3">
      <c r="B519" s="167"/>
      <c r="C519" s="167"/>
      <c r="D519" s="167"/>
      <c r="E519" s="167"/>
      <c r="F519" s="167"/>
      <c r="G519" s="167"/>
      <c r="H519" s="167"/>
      <c r="I519" s="167"/>
      <c r="J519" s="167"/>
      <c r="K519" s="167"/>
      <c r="L519" s="167"/>
      <c r="M519" s="167"/>
      <c r="N519" s="167"/>
      <c r="O519" s="167"/>
      <c r="P519" s="167"/>
      <c r="Q519" s="167"/>
      <c r="R519" s="167"/>
      <c r="S519" s="167"/>
      <c r="T519" s="167"/>
      <c r="U519" s="167"/>
      <c r="V519" s="167"/>
      <c r="W519" s="167"/>
      <c r="X519" s="167"/>
      <c r="Y519" s="167"/>
      <c r="Z519" s="167"/>
      <c r="AA519" s="167"/>
      <c r="AB519" s="167"/>
    </row>
    <row r="520" spans="2:28" x14ac:dyDescent="0.3">
      <c r="B520" s="167"/>
      <c r="C520" s="167"/>
      <c r="D520" s="167"/>
      <c r="E520" s="167"/>
      <c r="F520" s="167"/>
      <c r="G520" s="167"/>
      <c r="H520" s="167"/>
      <c r="I520" s="167"/>
      <c r="J520" s="167"/>
      <c r="K520" s="167"/>
      <c r="L520" s="167"/>
      <c r="M520" s="167"/>
      <c r="N520" s="167"/>
      <c r="O520" s="167"/>
      <c r="P520" s="167"/>
      <c r="Q520" s="167"/>
      <c r="R520" s="167"/>
      <c r="S520" s="167"/>
      <c r="T520" s="167"/>
      <c r="U520" s="167"/>
      <c r="V520" s="167"/>
      <c r="W520" s="167"/>
      <c r="X520" s="167"/>
      <c r="Y520" s="167"/>
      <c r="Z520" s="167"/>
      <c r="AA520" s="167"/>
      <c r="AB520" s="167"/>
    </row>
    <row r="521" spans="2:28" x14ac:dyDescent="0.3">
      <c r="B521" s="167"/>
      <c r="C521" s="167"/>
      <c r="D521" s="167"/>
      <c r="E521" s="167"/>
      <c r="F521" s="167"/>
      <c r="G521" s="167"/>
      <c r="H521" s="167"/>
      <c r="I521" s="167"/>
      <c r="J521" s="167"/>
      <c r="K521" s="167"/>
      <c r="L521" s="167"/>
      <c r="M521" s="167"/>
      <c r="N521" s="167"/>
      <c r="O521" s="167"/>
      <c r="P521" s="167"/>
      <c r="Q521" s="167"/>
      <c r="R521" s="167"/>
      <c r="S521" s="167"/>
      <c r="T521" s="167"/>
      <c r="U521" s="167"/>
      <c r="V521" s="167"/>
      <c r="W521" s="167"/>
      <c r="X521" s="167"/>
      <c r="Y521" s="167"/>
      <c r="Z521" s="167"/>
      <c r="AA521" s="167"/>
      <c r="AB521" s="167"/>
    </row>
    <row r="522" spans="2:28" x14ac:dyDescent="0.3">
      <c r="B522" s="167"/>
      <c r="C522" s="167"/>
      <c r="D522" s="167"/>
      <c r="E522" s="167"/>
      <c r="F522" s="167"/>
      <c r="G522" s="167"/>
      <c r="H522" s="167"/>
      <c r="I522" s="167"/>
      <c r="J522" s="167"/>
      <c r="K522" s="167"/>
      <c r="L522" s="167"/>
      <c r="M522" s="167"/>
      <c r="N522" s="167"/>
      <c r="O522" s="167"/>
      <c r="P522" s="167"/>
      <c r="Q522" s="167"/>
      <c r="R522" s="167"/>
      <c r="S522" s="167"/>
      <c r="T522" s="167"/>
      <c r="U522" s="167"/>
      <c r="V522" s="167"/>
      <c r="W522" s="167"/>
      <c r="X522" s="167"/>
      <c r="Y522" s="167"/>
      <c r="Z522" s="167"/>
      <c r="AA522" s="167"/>
      <c r="AB522" s="167"/>
    </row>
    <row r="523" spans="2:28" x14ac:dyDescent="0.3">
      <c r="B523" s="167"/>
      <c r="C523" s="167"/>
      <c r="D523" s="167"/>
      <c r="E523" s="167"/>
      <c r="F523" s="167"/>
      <c r="G523" s="167"/>
      <c r="H523" s="167"/>
      <c r="I523" s="167"/>
      <c r="J523" s="167"/>
      <c r="K523" s="167"/>
      <c r="L523" s="167"/>
      <c r="M523" s="167"/>
      <c r="N523" s="167"/>
      <c r="O523" s="167"/>
      <c r="P523" s="167"/>
      <c r="Q523" s="167"/>
      <c r="R523" s="167"/>
      <c r="S523" s="167"/>
      <c r="T523" s="167"/>
      <c r="U523" s="167"/>
      <c r="V523" s="167"/>
      <c r="W523" s="167"/>
      <c r="X523" s="167"/>
      <c r="Y523" s="167"/>
      <c r="Z523" s="167"/>
      <c r="AA523" s="167"/>
      <c r="AB523" s="167"/>
    </row>
    <row r="524" spans="2:28" x14ac:dyDescent="0.3">
      <c r="B524" s="167"/>
      <c r="C524" s="167"/>
      <c r="D524" s="167"/>
      <c r="E524" s="167"/>
      <c r="F524" s="167"/>
      <c r="G524" s="167"/>
      <c r="H524" s="167"/>
      <c r="I524" s="167"/>
      <c r="J524" s="167"/>
      <c r="K524" s="167"/>
      <c r="L524" s="167"/>
      <c r="M524" s="167"/>
      <c r="N524" s="167"/>
      <c r="O524" s="167"/>
      <c r="P524" s="167"/>
      <c r="Q524" s="167"/>
      <c r="R524" s="167"/>
      <c r="S524" s="167"/>
      <c r="T524" s="167"/>
      <c r="U524" s="167"/>
      <c r="V524" s="167"/>
      <c r="W524" s="167"/>
      <c r="X524" s="167"/>
      <c r="Y524" s="167"/>
      <c r="Z524" s="167"/>
      <c r="AA524" s="167"/>
      <c r="AB524" s="167"/>
    </row>
    <row r="525" spans="2:28" x14ac:dyDescent="0.3">
      <c r="B525" s="167"/>
      <c r="C525" s="167"/>
      <c r="D525" s="167"/>
      <c r="E525" s="167"/>
      <c r="F525" s="167"/>
      <c r="G525" s="167"/>
      <c r="H525" s="167"/>
      <c r="I525" s="167"/>
      <c r="J525" s="167"/>
      <c r="K525" s="167"/>
      <c r="L525" s="167"/>
      <c r="M525" s="167"/>
      <c r="N525" s="167"/>
      <c r="O525" s="167"/>
      <c r="P525" s="167"/>
      <c r="Q525" s="167"/>
      <c r="R525" s="167"/>
      <c r="S525" s="167"/>
      <c r="T525" s="167"/>
      <c r="U525" s="167"/>
      <c r="V525" s="167"/>
      <c r="W525" s="167"/>
      <c r="X525" s="167"/>
      <c r="Y525" s="167"/>
      <c r="Z525" s="167"/>
      <c r="AA525" s="167"/>
      <c r="AB525" s="167"/>
    </row>
    <row r="526" spans="2:28" x14ac:dyDescent="0.3">
      <c r="B526" s="167"/>
      <c r="C526" s="167"/>
      <c r="D526" s="167"/>
      <c r="E526" s="167"/>
      <c r="F526" s="167"/>
      <c r="G526" s="167"/>
      <c r="H526" s="167"/>
      <c r="I526" s="167"/>
      <c r="J526" s="167"/>
      <c r="K526" s="167"/>
      <c r="L526" s="167"/>
      <c r="M526" s="167"/>
      <c r="N526" s="167"/>
      <c r="O526" s="167"/>
      <c r="P526" s="167"/>
      <c r="Q526" s="167"/>
      <c r="R526" s="167"/>
      <c r="S526" s="167"/>
      <c r="T526" s="167"/>
      <c r="U526" s="167"/>
      <c r="V526" s="167"/>
      <c r="W526" s="167"/>
      <c r="X526" s="167"/>
      <c r="Y526" s="167"/>
      <c r="Z526" s="167"/>
      <c r="AA526" s="167"/>
      <c r="AB526" s="167"/>
    </row>
    <row r="527" spans="2:28" x14ac:dyDescent="0.3">
      <c r="B527" s="167"/>
      <c r="C527" s="167"/>
      <c r="D527" s="167"/>
      <c r="E527" s="167"/>
      <c r="F527" s="167"/>
      <c r="G527" s="167"/>
      <c r="H527" s="167"/>
      <c r="I527" s="167"/>
      <c r="J527" s="167"/>
      <c r="K527" s="167"/>
      <c r="L527" s="167"/>
      <c r="M527" s="167"/>
      <c r="N527" s="167"/>
      <c r="O527" s="167"/>
      <c r="P527" s="167"/>
      <c r="Q527" s="167"/>
      <c r="R527" s="167"/>
      <c r="S527" s="167"/>
      <c r="T527" s="167"/>
      <c r="U527" s="167"/>
      <c r="V527" s="167"/>
      <c r="W527" s="167"/>
      <c r="X527" s="167"/>
      <c r="Y527" s="167"/>
      <c r="Z527" s="167"/>
      <c r="AA527" s="167"/>
      <c r="AB527" s="167"/>
    </row>
    <row r="528" spans="2:28" x14ac:dyDescent="0.3">
      <c r="B528" s="167"/>
      <c r="C528" s="167"/>
      <c r="D528" s="167"/>
      <c r="E528" s="167"/>
      <c r="F528" s="167"/>
      <c r="G528" s="167"/>
      <c r="H528" s="167"/>
      <c r="I528" s="167"/>
      <c r="J528" s="167"/>
      <c r="K528" s="167"/>
      <c r="L528" s="167"/>
      <c r="M528" s="167"/>
      <c r="N528" s="167"/>
      <c r="O528" s="167"/>
      <c r="P528" s="167"/>
      <c r="Q528" s="167"/>
      <c r="R528" s="167"/>
      <c r="S528" s="167"/>
      <c r="T528" s="167"/>
      <c r="U528" s="167"/>
      <c r="V528" s="167"/>
      <c r="W528" s="167"/>
      <c r="X528" s="167"/>
      <c r="Y528" s="167"/>
      <c r="Z528" s="167"/>
      <c r="AA528" s="167"/>
      <c r="AB528" s="167"/>
    </row>
    <row r="529" spans="2:28" x14ac:dyDescent="0.3">
      <c r="B529" s="167"/>
      <c r="C529" s="167"/>
      <c r="D529" s="167"/>
      <c r="E529" s="167"/>
      <c r="F529" s="167"/>
      <c r="G529" s="167"/>
      <c r="H529" s="167"/>
      <c r="I529" s="167"/>
      <c r="J529" s="167"/>
      <c r="K529" s="167"/>
      <c r="L529" s="167"/>
      <c r="M529" s="167"/>
      <c r="N529" s="167"/>
      <c r="O529" s="167"/>
      <c r="P529" s="167"/>
      <c r="Q529" s="167"/>
      <c r="R529" s="167"/>
      <c r="S529" s="167"/>
      <c r="T529" s="167"/>
      <c r="U529" s="167"/>
      <c r="V529" s="167"/>
      <c r="W529" s="167"/>
      <c r="X529" s="167"/>
      <c r="Y529" s="167"/>
      <c r="Z529" s="167"/>
      <c r="AA529" s="167"/>
      <c r="AB529" s="167"/>
    </row>
    <row r="530" spans="2:28" x14ac:dyDescent="0.3">
      <c r="B530" s="167"/>
      <c r="C530" s="167"/>
      <c r="D530" s="167"/>
      <c r="E530" s="167"/>
      <c r="F530" s="167"/>
      <c r="G530" s="167"/>
      <c r="H530" s="167"/>
      <c r="I530" s="167"/>
      <c r="J530" s="167"/>
      <c r="K530" s="167"/>
      <c r="L530" s="167"/>
      <c r="M530" s="167"/>
      <c r="N530" s="167"/>
      <c r="O530" s="167"/>
      <c r="P530" s="167"/>
      <c r="Q530" s="167"/>
      <c r="R530" s="167"/>
      <c r="S530" s="167"/>
      <c r="T530" s="167"/>
      <c r="U530" s="167"/>
      <c r="V530" s="167"/>
      <c r="W530" s="167"/>
      <c r="X530" s="167"/>
      <c r="Y530" s="167"/>
      <c r="Z530" s="167"/>
      <c r="AA530" s="167"/>
      <c r="AB530" s="167"/>
    </row>
    <row r="531" spans="2:28" x14ac:dyDescent="0.3">
      <c r="B531" s="167"/>
      <c r="C531" s="167"/>
      <c r="D531" s="167"/>
      <c r="E531" s="167"/>
      <c r="F531" s="167"/>
      <c r="G531" s="167"/>
      <c r="H531" s="167"/>
      <c r="I531" s="167"/>
      <c r="J531" s="167"/>
      <c r="K531" s="167"/>
      <c r="L531" s="167"/>
      <c r="M531" s="167"/>
      <c r="N531" s="167"/>
      <c r="O531" s="167"/>
      <c r="P531" s="167"/>
      <c r="Q531" s="167"/>
      <c r="R531" s="167"/>
      <c r="S531" s="167"/>
      <c r="T531" s="167"/>
      <c r="U531" s="167"/>
      <c r="V531" s="167"/>
      <c r="W531" s="167"/>
      <c r="X531" s="167"/>
      <c r="Y531" s="167"/>
      <c r="Z531" s="167"/>
      <c r="AA531" s="167"/>
      <c r="AB531" s="167"/>
    </row>
    <row r="532" spans="2:28" x14ac:dyDescent="0.3">
      <c r="B532" s="167"/>
      <c r="C532" s="167"/>
      <c r="D532" s="167"/>
      <c r="E532" s="167"/>
      <c r="F532" s="167"/>
      <c r="G532" s="167"/>
      <c r="H532" s="167"/>
      <c r="I532" s="167"/>
      <c r="J532" s="167"/>
      <c r="K532" s="167"/>
      <c r="L532" s="167"/>
      <c r="M532" s="167"/>
      <c r="N532" s="167"/>
      <c r="O532" s="167"/>
      <c r="P532" s="167"/>
      <c r="Q532" s="167"/>
      <c r="R532" s="167"/>
      <c r="S532" s="167"/>
      <c r="T532" s="167"/>
      <c r="U532" s="167"/>
      <c r="V532" s="167"/>
      <c r="W532" s="167"/>
      <c r="X532" s="167"/>
      <c r="Y532" s="167"/>
      <c r="Z532" s="167"/>
      <c r="AA532" s="167"/>
      <c r="AB532" s="167"/>
    </row>
    <row r="533" spans="2:28" x14ac:dyDescent="0.3">
      <c r="B533" s="167"/>
      <c r="C533" s="167"/>
      <c r="D533" s="167"/>
      <c r="E533" s="167"/>
      <c r="F533" s="167"/>
      <c r="G533" s="167"/>
      <c r="H533" s="167"/>
      <c r="I533" s="167"/>
      <c r="J533" s="167"/>
      <c r="K533" s="167"/>
      <c r="L533" s="167"/>
      <c r="M533" s="167"/>
      <c r="N533" s="167"/>
      <c r="O533" s="167"/>
      <c r="P533" s="167"/>
      <c r="Q533" s="167"/>
      <c r="R533" s="167"/>
      <c r="S533" s="167"/>
      <c r="T533" s="167"/>
      <c r="U533" s="167"/>
      <c r="V533" s="167"/>
      <c r="W533" s="167"/>
      <c r="X533" s="167"/>
      <c r="Y533" s="167"/>
      <c r="Z533" s="167"/>
      <c r="AA533" s="167"/>
      <c r="AB533" s="167"/>
    </row>
    <row r="534" spans="2:28" x14ac:dyDescent="0.3">
      <c r="B534" s="167"/>
      <c r="C534" s="167"/>
      <c r="D534" s="167"/>
      <c r="E534" s="167"/>
      <c r="F534" s="167"/>
      <c r="G534" s="167"/>
      <c r="H534" s="167"/>
      <c r="I534" s="167"/>
      <c r="J534" s="167"/>
      <c r="K534" s="167"/>
      <c r="L534" s="167"/>
      <c r="M534" s="167"/>
      <c r="N534" s="167"/>
      <c r="O534" s="167"/>
      <c r="P534" s="167"/>
      <c r="Q534" s="167"/>
      <c r="R534" s="167"/>
      <c r="S534" s="167"/>
      <c r="T534" s="167"/>
      <c r="U534" s="167"/>
      <c r="V534" s="167"/>
      <c r="W534" s="167"/>
      <c r="X534" s="167"/>
      <c r="Y534" s="167"/>
      <c r="Z534" s="167"/>
      <c r="AA534" s="167"/>
      <c r="AB534" s="167"/>
    </row>
    <row r="535" spans="2:28" x14ac:dyDescent="0.3">
      <c r="B535" s="167"/>
      <c r="C535" s="167"/>
      <c r="D535" s="167"/>
      <c r="E535" s="167"/>
      <c r="F535" s="167"/>
      <c r="G535" s="167"/>
      <c r="H535" s="167"/>
      <c r="I535" s="167"/>
      <c r="J535" s="167"/>
      <c r="K535" s="167"/>
      <c r="L535" s="167"/>
      <c r="M535" s="167"/>
      <c r="N535" s="167"/>
      <c r="O535" s="167"/>
      <c r="P535" s="167"/>
      <c r="Q535" s="167"/>
      <c r="R535" s="167"/>
      <c r="S535" s="167"/>
      <c r="T535" s="167"/>
      <c r="U535" s="167"/>
      <c r="V535" s="167"/>
      <c r="W535" s="167"/>
      <c r="X535" s="167"/>
      <c r="Y535" s="167"/>
      <c r="Z535" s="167"/>
      <c r="AA535" s="167"/>
      <c r="AB535" s="167"/>
    </row>
    <row r="536" spans="2:28" x14ac:dyDescent="0.3">
      <c r="B536" s="167"/>
      <c r="C536" s="167"/>
      <c r="D536" s="167"/>
      <c r="E536" s="167"/>
      <c r="F536" s="167"/>
      <c r="G536" s="167"/>
      <c r="H536" s="167"/>
      <c r="I536" s="167"/>
      <c r="J536" s="167"/>
      <c r="K536" s="167"/>
      <c r="L536" s="167"/>
      <c r="M536" s="167"/>
      <c r="N536" s="167"/>
      <c r="O536" s="167"/>
      <c r="P536" s="167"/>
      <c r="Q536" s="167"/>
      <c r="R536" s="167"/>
      <c r="S536" s="167"/>
      <c r="T536" s="167"/>
      <c r="U536" s="167"/>
      <c r="V536" s="167"/>
      <c r="W536" s="167"/>
      <c r="X536" s="167"/>
      <c r="Y536" s="167"/>
      <c r="Z536" s="167"/>
      <c r="AA536" s="167"/>
      <c r="AB536" s="167"/>
    </row>
    <row r="537" spans="2:28" x14ac:dyDescent="0.3">
      <c r="B537" s="167"/>
      <c r="C537" s="167"/>
      <c r="D537" s="167"/>
      <c r="E537" s="167"/>
      <c r="F537" s="167"/>
      <c r="G537" s="167"/>
      <c r="H537" s="167"/>
      <c r="I537" s="167"/>
      <c r="J537" s="167"/>
      <c r="K537" s="167"/>
      <c r="L537" s="167"/>
      <c r="M537" s="167"/>
      <c r="N537" s="167"/>
      <c r="O537" s="167"/>
      <c r="P537" s="167"/>
      <c r="Q537" s="167"/>
      <c r="R537" s="167"/>
      <c r="S537" s="167"/>
      <c r="T537" s="167"/>
      <c r="U537" s="167"/>
      <c r="V537" s="167"/>
      <c r="W537" s="167"/>
      <c r="X537" s="167"/>
      <c r="Y537" s="167"/>
      <c r="Z537" s="167"/>
      <c r="AA537" s="167"/>
      <c r="AB537" s="167"/>
    </row>
    <row r="538" spans="2:28" x14ac:dyDescent="0.3">
      <c r="B538" s="167"/>
      <c r="C538" s="167"/>
      <c r="D538" s="167"/>
      <c r="E538" s="167"/>
      <c r="F538" s="167"/>
      <c r="G538" s="167"/>
      <c r="H538" s="167"/>
      <c r="I538" s="167"/>
      <c r="J538" s="167"/>
      <c r="K538" s="167"/>
      <c r="L538" s="167"/>
      <c r="M538" s="167"/>
      <c r="N538" s="167"/>
      <c r="O538" s="167"/>
      <c r="P538" s="167"/>
      <c r="Q538" s="167"/>
      <c r="R538" s="167"/>
      <c r="S538" s="167"/>
      <c r="T538" s="167"/>
      <c r="U538" s="167"/>
      <c r="V538" s="167"/>
      <c r="W538" s="167"/>
      <c r="X538" s="167"/>
      <c r="Y538" s="167"/>
      <c r="Z538" s="167"/>
      <c r="AA538" s="167"/>
      <c r="AB538" s="167"/>
    </row>
    <row r="539" spans="2:28" x14ac:dyDescent="0.3">
      <c r="B539" s="167"/>
      <c r="C539" s="167"/>
      <c r="D539" s="167"/>
      <c r="E539" s="167"/>
      <c r="F539" s="167"/>
      <c r="G539" s="167"/>
      <c r="H539" s="167"/>
      <c r="I539" s="167"/>
      <c r="J539" s="167"/>
      <c r="K539" s="167"/>
      <c r="L539" s="167"/>
      <c r="M539" s="167"/>
      <c r="N539" s="167"/>
      <c r="O539" s="167"/>
      <c r="P539" s="167"/>
      <c r="Q539" s="167"/>
      <c r="R539" s="167"/>
      <c r="S539" s="167"/>
      <c r="T539" s="167"/>
      <c r="U539" s="167"/>
      <c r="V539" s="167"/>
      <c r="W539" s="167"/>
      <c r="X539" s="167"/>
      <c r="Y539" s="167"/>
      <c r="Z539" s="167"/>
      <c r="AA539" s="167"/>
      <c r="AB539" s="167"/>
    </row>
    <row r="540" spans="2:28" x14ac:dyDescent="0.3">
      <c r="B540" s="167"/>
      <c r="C540" s="167"/>
      <c r="D540" s="167"/>
      <c r="E540" s="167"/>
      <c r="F540" s="167"/>
      <c r="G540" s="167"/>
      <c r="H540" s="167"/>
      <c r="I540" s="167"/>
      <c r="J540" s="167"/>
      <c r="K540" s="167"/>
      <c r="L540" s="167"/>
      <c r="M540" s="167"/>
      <c r="N540" s="167"/>
      <c r="O540" s="167"/>
      <c r="P540" s="167"/>
      <c r="Q540" s="167"/>
      <c r="R540" s="167"/>
      <c r="S540" s="167"/>
      <c r="T540" s="167"/>
      <c r="U540" s="167"/>
      <c r="V540" s="167"/>
      <c r="W540" s="167"/>
      <c r="X540" s="167"/>
      <c r="Y540" s="167"/>
      <c r="Z540" s="167"/>
      <c r="AA540" s="167"/>
      <c r="AB540" s="167"/>
    </row>
    <row r="541" spans="2:28" x14ac:dyDescent="0.3">
      <c r="B541" s="167"/>
      <c r="C541" s="167"/>
      <c r="D541" s="167"/>
      <c r="E541" s="167"/>
      <c r="F541" s="167"/>
      <c r="G541" s="167"/>
      <c r="H541" s="167"/>
      <c r="I541" s="167"/>
      <c r="J541" s="167"/>
      <c r="K541" s="167"/>
      <c r="L541" s="167"/>
      <c r="M541" s="167"/>
      <c r="N541" s="167"/>
      <c r="O541" s="167"/>
      <c r="P541" s="167"/>
      <c r="Q541" s="167"/>
      <c r="R541" s="167"/>
      <c r="S541" s="167"/>
      <c r="T541" s="167"/>
      <c r="U541" s="167"/>
      <c r="V541" s="167"/>
      <c r="W541" s="167"/>
      <c r="X541" s="167"/>
      <c r="Y541" s="167"/>
      <c r="Z541" s="167"/>
      <c r="AA541" s="167"/>
      <c r="AB541" s="167"/>
    </row>
    <row r="542" spans="2:28" x14ac:dyDescent="0.3">
      <c r="B542" s="167"/>
      <c r="C542" s="167"/>
      <c r="D542" s="167"/>
      <c r="E542" s="167"/>
      <c r="F542" s="167"/>
      <c r="G542" s="167"/>
      <c r="H542" s="167"/>
      <c r="I542" s="167"/>
      <c r="J542" s="167"/>
      <c r="K542" s="167"/>
      <c r="L542" s="167"/>
      <c r="M542" s="167"/>
      <c r="N542" s="167"/>
      <c r="O542" s="167"/>
      <c r="P542" s="167"/>
      <c r="Q542" s="167"/>
      <c r="R542" s="167"/>
      <c r="S542" s="167"/>
      <c r="T542" s="167"/>
      <c r="U542" s="167"/>
      <c r="V542" s="167"/>
      <c r="W542" s="167"/>
      <c r="X542" s="167"/>
      <c r="Y542" s="167"/>
      <c r="Z542" s="167"/>
      <c r="AA542" s="167"/>
      <c r="AB542" s="167"/>
    </row>
    <row r="543" spans="2:28" x14ac:dyDescent="0.3">
      <c r="B543" s="167"/>
      <c r="C543" s="167"/>
      <c r="D543" s="167"/>
      <c r="E543" s="167"/>
      <c r="F543" s="167"/>
      <c r="G543" s="167"/>
      <c r="H543" s="167"/>
      <c r="I543" s="167"/>
      <c r="J543" s="167"/>
      <c r="K543" s="167"/>
      <c r="L543" s="167"/>
      <c r="M543" s="167"/>
      <c r="N543" s="167"/>
      <c r="O543" s="167"/>
      <c r="P543" s="167"/>
      <c r="Q543" s="167"/>
      <c r="R543" s="167"/>
      <c r="S543" s="167"/>
      <c r="T543" s="167"/>
      <c r="U543" s="167"/>
      <c r="V543" s="167"/>
      <c r="W543" s="167"/>
      <c r="X543" s="167"/>
      <c r="Y543" s="167"/>
      <c r="Z543" s="167"/>
      <c r="AA543" s="167"/>
      <c r="AB543" s="167"/>
    </row>
    <row r="544" spans="2:28" x14ac:dyDescent="0.3">
      <c r="B544" s="167"/>
      <c r="C544" s="167"/>
      <c r="D544" s="167"/>
      <c r="E544" s="167"/>
      <c r="F544" s="167"/>
      <c r="G544" s="167"/>
      <c r="H544" s="167"/>
      <c r="I544" s="167"/>
      <c r="J544" s="167"/>
      <c r="K544" s="167"/>
      <c r="L544" s="167"/>
      <c r="M544" s="167"/>
      <c r="N544" s="167"/>
      <c r="O544" s="167"/>
      <c r="P544" s="167"/>
      <c r="Q544" s="167"/>
      <c r="R544" s="167"/>
      <c r="S544" s="167"/>
      <c r="T544" s="167"/>
      <c r="U544" s="167"/>
      <c r="V544" s="167"/>
      <c r="W544" s="167"/>
      <c r="X544" s="167"/>
      <c r="Y544" s="167"/>
      <c r="Z544" s="167"/>
      <c r="AA544" s="167"/>
      <c r="AB544" s="167"/>
    </row>
    <row r="545" spans="2:28" x14ac:dyDescent="0.3">
      <c r="B545" s="167"/>
      <c r="C545" s="167"/>
      <c r="D545" s="167"/>
      <c r="E545" s="167"/>
      <c r="F545" s="167"/>
      <c r="G545" s="167"/>
      <c r="H545" s="167"/>
      <c r="I545" s="167"/>
      <c r="J545" s="167"/>
      <c r="K545" s="167"/>
      <c r="L545" s="167"/>
      <c r="M545" s="167"/>
      <c r="N545" s="167"/>
      <c r="O545" s="167"/>
      <c r="P545" s="167"/>
      <c r="Q545" s="167"/>
      <c r="R545" s="167"/>
      <c r="S545" s="167"/>
      <c r="T545" s="167"/>
      <c r="U545" s="167"/>
      <c r="V545" s="167"/>
      <c r="W545" s="167"/>
      <c r="X545" s="167"/>
      <c r="Y545" s="167"/>
      <c r="Z545" s="167"/>
      <c r="AA545" s="167"/>
      <c r="AB545" s="167"/>
    </row>
    <row r="546" spans="2:28" x14ac:dyDescent="0.3">
      <c r="B546" s="167"/>
      <c r="C546" s="167"/>
      <c r="D546" s="167"/>
      <c r="E546" s="167"/>
      <c r="F546" s="167"/>
      <c r="G546" s="167"/>
      <c r="H546" s="167"/>
      <c r="I546" s="167"/>
      <c r="J546" s="167"/>
      <c r="K546" s="167"/>
      <c r="L546" s="167"/>
      <c r="M546" s="167"/>
      <c r="N546" s="167"/>
      <c r="O546" s="167"/>
      <c r="P546" s="167"/>
      <c r="Q546" s="167"/>
      <c r="R546" s="167"/>
      <c r="S546" s="167"/>
      <c r="T546" s="167"/>
      <c r="U546" s="167"/>
      <c r="V546" s="167"/>
      <c r="W546" s="167"/>
      <c r="X546" s="167"/>
      <c r="Y546" s="167"/>
      <c r="Z546" s="167"/>
      <c r="AA546" s="167"/>
      <c r="AB546" s="167"/>
    </row>
    <row r="547" spans="2:28" x14ac:dyDescent="0.3">
      <c r="B547" s="167"/>
      <c r="C547" s="167"/>
      <c r="D547" s="167"/>
      <c r="E547" s="167"/>
      <c r="F547" s="167"/>
      <c r="G547" s="167"/>
      <c r="H547" s="167"/>
      <c r="I547" s="167"/>
      <c r="J547" s="167"/>
      <c r="K547" s="167"/>
      <c r="L547" s="167"/>
      <c r="M547" s="167"/>
      <c r="N547" s="167"/>
      <c r="O547" s="167"/>
      <c r="P547" s="167"/>
      <c r="Q547" s="167"/>
      <c r="R547" s="167"/>
      <c r="S547" s="167"/>
      <c r="T547" s="167"/>
      <c r="U547" s="167"/>
      <c r="V547" s="167"/>
      <c r="W547" s="167"/>
      <c r="X547" s="167"/>
      <c r="Y547" s="167"/>
      <c r="Z547" s="167"/>
      <c r="AA547" s="167"/>
      <c r="AB547" s="167"/>
    </row>
    <row r="548" spans="2:28" x14ac:dyDescent="0.3">
      <c r="B548" s="167"/>
      <c r="C548" s="167"/>
      <c r="D548" s="167"/>
      <c r="E548" s="167"/>
      <c r="F548" s="167"/>
      <c r="G548" s="167"/>
      <c r="H548" s="167"/>
      <c r="I548" s="167"/>
      <c r="J548" s="167"/>
      <c r="K548" s="167"/>
      <c r="L548" s="167"/>
      <c r="M548" s="167"/>
      <c r="N548" s="167"/>
      <c r="O548" s="167"/>
      <c r="P548" s="167"/>
      <c r="Q548" s="167"/>
      <c r="R548" s="167"/>
      <c r="S548" s="167"/>
      <c r="T548" s="167"/>
      <c r="U548" s="167"/>
      <c r="V548" s="167"/>
      <c r="W548" s="167"/>
      <c r="X548" s="167"/>
      <c r="Y548" s="167"/>
      <c r="Z548" s="167"/>
      <c r="AA548" s="167"/>
      <c r="AB548" s="167"/>
    </row>
    <row r="549" spans="2:28" x14ac:dyDescent="0.3">
      <c r="B549" s="167"/>
      <c r="C549" s="167"/>
      <c r="D549" s="167"/>
      <c r="E549" s="167"/>
      <c r="F549" s="167"/>
      <c r="G549" s="167"/>
      <c r="H549" s="167"/>
      <c r="I549" s="167"/>
      <c r="J549" s="167"/>
      <c r="K549" s="167"/>
      <c r="L549" s="167"/>
      <c r="M549" s="167"/>
      <c r="N549" s="167"/>
      <c r="O549" s="167"/>
      <c r="P549" s="167"/>
      <c r="Q549" s="167"/>
      <c r="R549" s="167"/>
      <c r="S549" s="167"/>
      <c r="T549" s="167"/>
      <c r="U549" s="167"/>
      <c r="V549" s="167"/>
      <c r="W549" s="167"/>
      <c r="X549" s="167"/>
      <c r="Y549" s="167"/>
      <c r="Z549" s="167"/>
      <c r="AA549" s="167"/>
      <c r="AB549" s="167"/>
    </row>
    <row r="550" spans="2:28" x14ac:dyDescent="0.3">
      <c r="B550" s="167"/>
      <c r="C550" s="167"/>
      <c r="D550" s="167"/>
      <c r="E550" s="167"/>
      <c r="F550" s="167"/>
      <c r="G550" s="167"/>
      <c r="H550" s="167"/>
      <c r="I550" s="167"/>
      <c r="J550" s="167"/>
      <c r="K550" s="167"/>
      <c r="L550" s="167"/>
      <c r="M550" s="167"/>
      <c r="N550" s="167"/>
      <c r="O550" s="167"/>
      <c r="P550" s="167"/>
      <c r="Q550" s="167"/>
      <c r="R550" s="167"/>
      <c r="S550" s="167"/>
      <c r="T550" s="167"/>
      <c r="U550" s="167"/>
      <c r="V550" s="167"/>
      <c r="W550" s="167"/>
      <c r="X550" s="167"/>
      <c r="Y550" s="167"/>
      <c r="Z550" s="167"/>
      <c r="AA550" s="167"/>
      <c r="AB550" s="167"/>
    </row>
    <row r="551" spans="2:28" x14ac:dyDescent="0.3">
      <c r="B551" s="167"/>
      <c r="C551" s="167"/>
      <c r="D551" s="167"/>
      <c r="E551" s="167"/>
      <c r="F551" s="167"/>
      <c r="G551" s="167"/>
      <c r="H551" s="167"/>
      <c r="I551" s="167"/>
      <c r="J551" s="167"/>
      <c r="K551" s="167"/>
      <c r="L551" s="167"/>
      <c r="M551" s="167"/>
      <c r="N551" s="167"/>
      <c r="O551" s="167"/>
      <c r="P551" s="167"/>
      <c r="Q551" s="167"/>
      <c r="R551" s="167"/>
      <c r="S551" s="167"/>
      <c r="T551" s="167"/>
      <c r="U551" s="167"/>
      <c r="V551" s="167"/>
      <c r="W551" s="167"/>
      <c r="X551" s="167"/>
      <c r="Y551" s="167"/>
      <c r="Z551" s="167"/>
      <c r="AA551" s="167"/>
      <c r="AB551" s="167"/>
    </row>
    <row r="552" spans="2:28" x14ac:dyDescent="0.3">
      <c r="B552" s="167"/>
      <c r="C552" s="167"/>
      <c r="D552" s="167"/>
      <c r="E552" s="167"/>
      <c r="F552" s="167"/>
      <c r="G552" s="167"/>
      <c r="H552" s="167"/>
      <c r="I552" s="167"/>
      <c r="J552" s="167"/>
      <c r="K552" s="167"/>
      <c r="L552" s="167"/>
      <c r="M552" s="167"/>
      <c r="N552" s="167"/>
      <c r="O552" s="167"/>
      <c r="P552" s="167"/>
      <c r="Q552" s="167"/>
      <c r="R552" s="167"/>
      <c r="S552" s="167"/>
      <c r="T552" s="167"/>
      <c r="U552" s="167"/>
      <c r="V552" s="167"/>
      <c r="W552" s="167"/>
      <c r="X552" s="167"/>
      <c r="Y552" s="167"/>
      <c r="Z552" s="167"/>
      <c r="AA552" s="167"/>
      <c r="AB552" s="167"/>
    </row>
    <row r="553" spans="2:28" x14ac:dyDescent="0.3">
      <c r="B553" s="167"/>
      <c r="C553" s="167"/>
      <c r="D553" s="167"/>
      <c r="E553" s="167"/>
      <c r="F553" s="167"/>
      <c r="G553" s="167"/>
      <c r="H553" s="167"/>
      <c r="I553" s="167"/>
      <c r="J553" s="167"/>
      <c r="K553" s="167"/>
      <c r="L553" s="167"/>
      <c r="M553" s="167"/>
      <c r="N553" s="167"/>
      <c r="O553" s="167"/>
      <c r="P553" s="167"/>
      <c r="Q553" s="167"/>
      <c r="R553" s="167"/>
      <c r="S553" s="167"/>
      <c r="T553" s="167"/>
      <c r="U553" s="167"/>
      <c r="V553" s="167"/>
      <c r="W553" s="167"/>
      <c r="X553" s="167"/>
      <c r="Y553" s="167"/>
      <c r="Z553" s="167"/>
      <c r="AA553" s="167"/>
      <c r="AB553" s="167"/>
    </row>
    <row r="554" spans="2:28" x14ac:dyDescent="0.3">
      <c r="B554" s="167"/>
      <c r="C554" s="167"/>
      <c r="D554" s="167"/>
      <c r="E554" s="167"/>
      <c r="F554" s="167"/>
      <c r="G554" s="167"/>
      <c r="H554" s="167"/>
      <c r="I554" s="167"/>
      <c r="J554" s="167"/>
      <c r="K554" s="167"/>
      <c r="L554" s="167"/>
      <c r="M554" s="167"/>
      <c r="N554" s="167"/>
      <c r="O554" s="167"/>
      <c r="P554" s="167"/>
      <c r="Q554" s="167"/>
      <c r="R554" s="167"/>
      <c r="S554" s="167"/>
      <c r="T554" s="167"/>
      <c r="U554" s="167"/>
      <c r="V554" s="167"/>
      <c r="W554" s="167"/>
      <c r="X554" s="167"/>
      <c r="Y554" s="167"/>
      <c r="Z554" s="167"/>
      <c r="AA554" s="167"/>
      <c r="AB554" s="167"/>
    </row>
    <row r="555" spans="2:28" x14ac:dyDescent="0.3">
      <c r="B555" s="167"/>
      <c r="C555" s="167"/>
      <c r="D555" s="167"/>
      <c r="E555" s="167"/>
      <c r="F555" s="167"/>
      <c r="G555" s="167"/>
      <c r="H555" s="167"/>
      <c r="I555" s="167"/>
      <c r="J555" s="167"/>
      <c r="K555" s="167"/>
      <c r="L555" s="167"/>
      <c r="M555" s="167"/>
      <c r="N555" s="167"/>
      <c r="O555" s="167"/>
      <c r="P555" s="167"/>
      <c r="Q555" s="167"/>
      <c r="R555" s="167"/>
      <c r="S555" s="167"/>
      <c r="T555" s="167"/>
      <c r="U555" s="167"/>
      <c r="V555" s="167"/>
      <c r="W555" s="167"/>
      <c r="X555" s="167"/>
      <c r="Y555" s="167"/>
      <c r="Z555" s="167"/>
      <c r="AA555" s="167"/>
      <c r="AB555" s="167"/>
    </row>
    <row r="556" spans="2:28" x14ac:dyDescent="0.3">
      <c r="B556" s="167"/>
      <c r="C556" s="167"/>
      <c r="D556" s="167"/>
      <c r="E556" s="167"/>
      <c r="F556" s="167"/>
      <c r="G556" s="167"/>
      <c r="H556" s="167"/>
      <c r="I556" s="167"/>
      <c r="J556" s="167"/>
      <c r="K556" s="167"/>
      <c r="L556" s="167"/>
      <c r="M556" s="167"/>
      <c r="N556" s="167"/>
      <c r="O556" s="167"/>
      <c r="P556" s="167"/>
      <c r="Q556" s="167"/>
      <c r="R556" s="167"/>
      <c r="S556" s="167"/>
      <c r="T556" s="167"/>
      <c r="U556" s="167"/>
      <c r="V556" s="167"/>
      <c r="W556" s="167"/>
      <c r="X556" s="167"/>
      <c r="Y556" s="167"/>
      <c r="Z556" s="167"/>
      <c r="AA556" s="167"/>
      <c r="AB556" s="167"/>
    </row>
    <row r="557" spans="2:28" x14ac:dyDescent="0.3">
      <c r="B557" s="167"/>
      <c r="C557" s="167"/>
      <c r="D557" s="167"/>
      <c r="E557" s="167"/>
      <c r="F557" s="167"/>
      <c r="G557" s="167"/>
      <c r="H557" s="167"/>
      <c r="I557" s="167"/>
      <c r="J557" s="167"/>
      <c r="K557" s="167"/>
      <c r="L557" s="167"/>
      <c r="M557" s="167"/>
      <c r="N557" s="167"/>
      <c r="O557" s="167"/>
      <c r="P557" s="167"/>
      <c r="Q557" s="167"/>
      <c r="R557" s="167"/>
      <c r="S557" s="167"/>
      <c r="T557" s="167"/>
      <c r="U557" s="167"/>
      <c r="V557" s="167"/>
      <c r="W557" s="167"/>
      <c r="X557" s="167"/>
      <c r="Y557" s="167"/>
      <c r="Z557" s="167"/>
      <c r="AA557" s="167"/>
      <c r="AB557" s="167"/>
    </row>
    <row r="558" spans="2:28" x14ac:dyDescent="0.3">
      <c r="B558" s="167"/>
      <c r="C558" s="167"/>
      <c r="D558" s="167"/>
      <c r="E558" s="167"/>
      <c r="F558" s="167"/>
      <c r="G558" s="167"/>
      <c r="H558" s="167"/>
      <c r="I558" s="167"/>
      <c r="J558" s="167"/>
      <c r="K558" s="167"/>
      <c r="L558" s="167"/>
      <c r="M558" s="167"/>
      <c r="N558" s="167"/>
      <c r="O558" s="167"/>
      <c r="P558" s="167"/>
      <c r="Q558" s="167"/>
      <c r="R558" s="167"/>
      <c r="S558" s="167"/>
      <c r="T558" s="167"/>
      <c r="U558" s="167"/>
      <c r="V558" s="167"/>
      <c r="W558" s="167"/>
      <c r="X558" s="167"/>
      <c r="Y558" s="167"/>
      <c r="Z558" s="167"/>
      <c r="AA558" s="167"/>
      <c r="AB558" s="167"/>
    </row>
    <row r="559" spans="2:28" x14ac:dyDescent="0.3">
      <c r="B559" s="167"/>
      <c r="C559" s="167"/>
      <c r="D559" s="167"/>
      <c r="E559" s="167"/>
      <c r="F559" s="167"/>
      <c r="G559" s="167"/>
      <c r="H559" s="167"/>
      <c r="I559" s="167"/>
      <c r="J559" s="167"/>
      <c r="K559" s="167"/>
      <c r="L559" s="167"/>
      <c r="M559" s="167"/>
      <c r="N559" s="167"/>
      <c r="O559" s="167"/>
      <c r="P559" s="167"/>
      <c r="Q559" s="167"/>
      <c r="R559" s="167"/>
      <c r="S559" s="167"/>
      <c r="T559" s="167"/>
      <c r="U559" s="167"/>
      <c r="V559" s="167"/>
      <c r="W559" s="167"/>
      <c r="X559" s="167"/>
      <c r="Y559" s="167"/>
      <c r="Z559" s="167"/>
      <c r="AA559" s="167"/>
      <c r="AB559" s="167"/>
    </row>
    <row r="560" spans="2:28" x14ac:dyDescent="0.3">
      <c r="B560" s="167"/>
      <c r="C560" s="167"/>
      <c r="D560" s="167"/>
      <c r="E560" s="167"/>
      <c r="F560" s="167"/>
      <c r="G560" s="167"/>
      <c r="H560" s="167"/>
      <c r="I560" s="167"/>
      <c r="J560" s="167"/>
      <c r="K560" s="167"/>
      <c r="L560" s="167"/>
      <c r="M560" s="167"/>
      <c r="N560" s="167"/>
      <c r="O560" s="167"/>
      <c r="P560" s="167"/>
      <c r="Q560" s="167"/>
      <c r="R560" s="167"/>
      <c r="S560" s="167"/>
      <c r="T560" s="167"/>
      <c r="U560" s="167"/>
      <c r="V560" s="167"/>
      <c r="W560" s="167"/>
      <c r="X560" s="167"/>
      <c r="Y560" s="167"/>
      <c r="Z560" s="167"/>
      <c r="AA560" s="167"/>
      <c r="AB560" s="167"/>
    </row>
    <row r="561" spans="2:28" x14ac:dyDescent="0.3">
      <c r="B561" s="167"/>
      <c r="C561" s="167"/>
      <c r="D561" s="167"/>
      <c r="E561" s="167"/>
      <c r="F561" s="167"/>
      <c r="G561" s="167"/>
      <c r="H561" s="167"/>
      <c r="I561" s="167"/>
      <c r="J561" s="167"/>
      <c r="K561" s="167"/>
      <c r="L561" s="167"/>
      <c r="M561" s="167"/>
      <c r="N561" s="167"/>
      <c r="O561" s="167"/>
      <c r="P561" s="167"/>
      <c r="Q561" s="167"/>
      <c r="R561" s="167"/>
      <c r="S561" s="167"/>
      <c r="T561" s="167"/>
      <c r="U561" s="167"/>
      <c r="V561" s="167"/>
      <c r="W561" s="167"/>
      <c r="X561" s="167"/>
      <c r="Y561" s="167"/>
      <c r="Z561" s="167"/>
      <c r="AA561" s="167"/>
      <c r="AB561" s="167"/>
    </row>
    <row r="562" spans="2:28" x14ac:dyDescent="0.3">
      <c r="B562" s="167"/>
      <c r="C562" s="167"/>
      <c r="D562" s="167"/>
      <c r="E562" s="167"/>
      <c r="F562" s="167"/>
      <c r="G562" s="167"/>
      <c r="H562" s="167"/>
      <c r="I562" s="167"/>
      <c r="J562" s="167"/>
      <c r="K562" s="167"/>
      <c r="L562" s="167"/>
      <c r="M562" s="167"/>
      <c r="N562" s="167"/>
      <c r="O562" s="167"/>
      <c r="P562" s="167"/>
      <c r="Q562" s="167"/>
      <c r="R562" s="167"/>
      <c r="S562" s="167"/>
      <c r="T562" s="167"/>
      <c r="U562" s="167"/>
      <c r="V562" s="167"/>
      <c r="W562" s="167"/>
      <c r="X562" s="167"/>
      <c r="Y562" s="167"/>
      <c r="Z562" s="167"/>
      <c r="AA562" s="167"/>
      <c r="AB562" s="167"/>
    </row>
    <row r="563" spans="2:28" x14ac:dyDescent="0.3">
      <c r="B563" s="167"/>
      <c r="C563" s="167"/>
      <c r="D563" s="167"/>
      <c r="E563" s="167"/>
      <c r="F563" s="167"/>
      <c r="G563" s="167"/>
      <c r="H563" s="167"/>
      <c r="I563" s="167"/>
      <c r="J563" s="167"/>
      <c r="K563" s="167"/>
      <c r="L563" s="167"/>
      <c r="M563" s="167"/>
      <c r="N563" s="167"/>
      <c r="O563" s="167"/>
      <c r="P563" s="167"/>
      <c r="Q563" s="167"/>
      <c r="R563" s="167"/>
      <c r="S563" s="167"/>
      <c r="T563" s="167"/>
      <c r="U563" s="167"/>
      <c r="V563" s="167"/>
      <c r="W563" s="167"/>
      <c r="X563" s="167"/>
      <c r="Y563" s="167"/>
      <c r="Z563" s="167"/>
      <c r="AA563" s="167"/>
      <c r="AB563" s="167"/>
    </row>
    <row r="564" spans="2:28" x14ac:dyDescent="0.3">
      <c r="B564" s="167"/>
      <c r="C564" s="167"/>
      <c r="D564" s="167"/>
      <c r="E564" s="167"/>
      <c r="F564" s="167"/>
      <c r="G564" s="167"/>
      <c r="H564" s="167"/>
      <c r="I564" s="167"/>
      <c r="J564" s="167"/>
      <c r="K564" s="167"/>
      <c r="L564" s="167"/>
      <c r="M564" s="167"/>
      <c r="N564" s="167"/>
      <c r="O564" s="167"/>
      <c r="P564" s="167"/>
      <c r="Q564" s="167"/>
      <c r="R564" s="167"/>
      <c r="S564" s="167"/>
      <c r="T564" s="167"/>
      <c r="U564" s="167"/>
      <c r="V564" s="167"/>
      <c r="W564" s="167"/>
      <c r="X564" s="167"/>
      <c r="Y564" s="167"/>
      <c r="Z564" s="167"/>
      <c r="AA564" s="167"/>
      <c r="AB564" s="167"/>
    </row>
    <row r="565" spans="2:28" x14ac:dyDescent="0.3">
      <c r="B565" s="167"/>
      <c r="C565" s="167"/>
      <c r="D565" s="167"/>
      <c r="E565" s="167"/>
      <c r="F565" s="167"/>
      <c r="G565" s="167"/>
      <c r="H565" s="167"/>
      <c r="I565" s="167"/>
      <c r="J565" s="167"/>
      <c r="K565" s="167"/>
      <c r="L565" s="167"/>
      <c r="M565" s="167"/>
      <c r="N565" s="167"/>
      <c r="O565" s="167"/>
      <c r="P565" s="167"/>
      <c r="Q565" s="167"/>
      <c r="R565" s="167"/>
      <c r="S565" s="167"/>
      <c r="T565" s="167"/>
      <c r="U565" s="167"/>
      <c r="V565" s="167"/>
      <c r="W565" s="167"/>
      <c r="X565" s="167"/>
      <c r="Y565" s="167"/>
      <c r="Z565" s="167"/>
      <c r="AA565" s="167"/>
      <c r="AB565" s="167"/>
    </row>
    <row r="566" spans="2:28" x14ac:dyDescent="0.3">
      <c r="B566" s="167"/>
      <c r="C566" s="167"/>
      <c r="D566" s="167"/>
      <c r="E566" s="167"/>
      <c r="F566" s="167"/>
      <c r="G566" s="167"/>
      <c r="H566" s="167"/>
      <c r="I566" s="167"/>
      <c r="J566" s="167"/>
      <c r="K566" s="167"/>
      <c r="L566" s="167"/>
      <c r="M566" s="167"/>
      <c r="N566" s="167"/>
      <c r="O566" s="167"/>
      <c r="P566" s="167"/>
      <c r="Q566" s="167"/>
      <c r="R566" s="167"/>
      <c r="S566" s="167"/>
      <c r="T566" s="167"/>
      <c r="U566" s="167"/>
      <c r="V566" s="167"/>
      <c r="W566" s="167"/>
      <c r="X566" s="167"/>
      <c r="Y566" s="167"/>
      <c r="Z566" s="167"/>
      <c r="AA566" s="167"/>
      <c r="AB566" s="167"/>
    </row>
    <row r="567" spans="2:28" x14ac:dyDescent="0.3">
      <c r="B567" s="167"/>
      <c r="C567" s="167"/>
      <c r="D567" s="167"/>
      <c r="E567" s="167"/>
      <c r="F567" s="167"/>
      <c r="G567" s="167"/>
      <c r="H567" s="167"/>
      <c r="I567" s="167"/>
      <c r="J567" s="167"/>
      <c r="K567" s="167"/>
      <c r="L567" s="167"/>
      <c r="M567" s="167"/>
      <c r="N567" s="167"/>
      <c r="O567" s="167"/>
      <c r="P567" s="167"/>
      <c r="Q567" s="167"/>
      <c r="R567" s="167"/>
      <c r="S567" s="167"/>
      <c r="T567" s="167"/>
      <c r="U567" s="167"/>
      <c r="V567" s="167"/>
      <c r="W567" s="167"/>
      <c r="X567" s="167"/>
      <c r="Y567" s="167"/>
      <c r="Z567" s="167"/>
      <c r="AA567" s="167"/>
      <c r="AB567" s="167"/>
    </row>
    <row r="568" spans="2:28" x14ac:dyDescent="0.3">
      <c r="B568" s="167"/>
      <c r="C568" s="167"/>
      <c r="D568" s="167"/>
      <c r="E568" s="167"/>
      <c r="F568" s="167"/>
      <c r="G568" s="167"/>
      <c r="H568" s="167"/>
      <c r="I568" s="167"/>
      <c r="J568" s="167"/>
      <c r="K568" s="167"/>
      <c r="L568" s="167"/>
      <c r="M568" s="167"/>
      <c r="N568" s="167"/>
      <c r="O568" s="167"/>
      <c r="P568" s="167"/>
      <c r="Q568" s="167"/>
      <c r="R568" s="167"/>
      <c r="S568" s="167"/>
      <c r="T568" s="167"/>
      <c r="U568" s="167"/>
      <c r="V568" s="167"/>
      <c r="W568" s="167"/>
      <c r="X568" s="167"/>
      <c r="Y568" s="167"/>
      <c r="Z568" s="167"/>
      <c r="AA568" s="167"/>
      <c r="AB568" s="167"/>
    </row>
    <row r="569" spans="2:28" x14ac:dyDescent="0.3">
      <c r="B569" s="167"/>
      <c r="C569" s="167"/>
      <c r="D569" s="167"/>
      <c r="E569" s="167"/>
      <c r="F569" s="167"/>
      <c r="G569" s="167"/>
      <c r="H569" s="167"/>
      <c r="I569" s="167"/>
      <c r="J569" s="167"/>
      <c r="K569" s="167"/>
      <c r="L569" s="167"/>
      <c r="M569" s="167"/>
      <c r="N569" s="167"/>
      <c r="O569" s="167"/>
      <c r="P569" s="167"/>
      <c r="Q569" s="167"/>
      <c r="R569" s="167"/>
      <c r="S569" s="167"/>
      <c r="T569" s="167"/>
      <c r="U569" s="167"/>
      <c r="V569" s="167"/>
      <c r="W569" s="167"/>
      <c r="X569" s="167"/>
      <c r="Y569" s="167"/>
      <c r="Z569" s="167"/>
      <c r="AA569" s="167"/>
      <c r="AB569" s="167"/>
    </row>
    <row r="570" spans="2:28" x14ac:dyDescent="0.3">
      <c r="B570" s="167"/>
      <c r="C570" s="167"/>
      <c r="D570" s="167"/>
      <c r="E570" s="167"/>
      <c r="F570" s="167"/>
      <c r="G570" s="167"/>
      <c r="H570" s="167"/>
      <c r="I570" s="167"/>
      <c r="J570" s="167"/>
      <c r="K570" s="167"/>
      <c r="L570" s="167"/>
      <c r="M570" s="167"/>
      <c r="N570" s="167"/>
      <c r="O570" s="167"/>
      <c r="P570" s="167"/>
      <c r="Q570" s="167"/>
      <c r="R570" s="167"/>
      <c r="S570" s="167"/>
      <c r="T570" s="167"/>
      <c r="U570" s="167"/>
      <c r="V570" s="167"/>
      <c r="W570" s="167"/>
      <c r="X570" s="167"/>
      <c r="Y570" s="167"/>
      <c r="Z570" s="167"/>
      <c r="AA570" s="167"/>
      <c r="AB570" s="167"/>
    </row>
    <row r="571" spans="2:28" x14ac:dyDescent="0.3">
      <c r="B571" s="167"/>
      <c r="C571" s="167"/>
      <c r="D571" s="167"/>
      <c r="E571" s="167"/>
      <c r="F571" s="167"/>
      <c r="G571" s="167"/>
      <c r="H571" s="167"/>
      <c r="I571" s="167"/>
      <c r="J571" s="167"/>
      <c r="K571" s="167"/>
      <c r="L571" s="167"/>
      <c r="M571" s="167"/>
      <c r="N571" s="167"/>
      <c r="O571" s="167"/>
      <c r="P571" s="167"/>
      <c r="Q571" s="167"/>
      <c r="R571" s="167"/>
      <c r="S571" s="167"/>
      <c r="T571" s="167"/>
      <c r="U571" s="167"/>
      <c r="V571" s="167"/>
      <c r="W571" s="167"/>
      <c r="X571" s="167"/>
      <c r="Y571" s="167"/>
      <c r="Z571" s="167"/>
      <c r="AA571" s="167"/>
      <c r="AB571" s="167"/>
    </row>
    <row r="572" spans="2:28" x14ac:dyDescent="0.3">
      <c r="B572" s="167"/>
      <c r="C572" s="167"/>
      <c r="D572" s="167"/>
      <c r="E572" s="167"/>
      <c r="F572" s="167"/>
      <c r="G572" s="167"/>
      <c r="H572" s="167"/>
      <c r="I572" s="167"/>
      <c r="J572" s="167"/>
      <c r="K572" s="167"/>
      <c r="L572" s="167"/>
      <c r="M572" s="167"/>
      <c r="N572" s="167"/>
      <c r="O572" s="167"/>
      <c r="P572" s="167"/>
      <c r="Q572" s="167"/>
      <c r="R572" s="167"/>
      <c r="S572" s="167"/>
      <c r="T572" s="167"/>
      <c r="U572" s="167"/>
      <c r="V572" s="167"/>
      <c r="W572" s="167"/>
      <c r="X572" s="167"/>
      <c r="Y572" s="167"/>
      <c r="Z572" s="167"/>
      <c r="AA572" s="167"/>
      <c r="AB572" s="167"/>
    </row>
    <row r="573" spans="2:28" x14ac:dyDescent="0.3">
      <c r="B573" s="167"/>
      <c r="C573" s="167"/>
      <c r="D573" s="167"/>
      <c r="E573" s="167"/>
      <c r="F573" s="167"/>
      <c r="G573" s="167"/>
      <c r="H573" s="167"/>
      <c r="I573" s="167"/>
      <c r="J573" s="167"/>
      <c r="K573" s="167"/>
      <c r="L573" s="167"/>
      <c r="M573" s="167"/>
      <c r="N573" s="167"/>
      <c r="O573" s="167"/>
      <c r="P573" s="167"/>
      <c r="Q573" s="167"/>
      <c r="R573" s="167"/>
      <c r="S573" s="167"/>
      <c r="T573" s="167"/>
      <c r="U573" s="167"/>
      <c r="V573" s="167"/>
      <c r="W573" s="167"/>
      <c r="X573" s="167"/>
      <c r="Y573" s="167"/>
      <c r="Z573" s="167"/>
      <c r="AA573" s="167"/>
      <c r="AB573" s="167"/>
    </row>
    <row r="574" spans="2:28" x14ac:dyDescent="0.3">
      <c r="B574" s="167"/>
      <c r="C574" s="167"/>
      <c r="D574" s="167"/>
      <c r="E574" s="167"/>
      <c r="F574" s="167"/>
      <c r="G574" s="167"/>
      <c r="H574" s="167"/>
      <c r="I574" s="167"/>
      <c r="J574" s="167"/>
      <c r="K574" s="167"/>
      <c r="L574" s="167"/>
      <c r="M574" s="167"/>
      <c r="N574" s="167"/>
      <c r="O574" s="167"/>
      <c r="P574" s="167"/>
      <c r="Q574" s="167"/>
      <c r="R574" s="167"/>
      <c r="S574" s="167"/>
      <c r="T574" s="167"/>
      <c r="U574" s="167"/>
      <c r="V574" s="167"/>
      <c r="W574" s="167"/>
      <c r="X574" s="167"/>
      <c r="Y574" s="167"/>
      <c r="Z574" s="167"/>
      <c r="AA574" s="167"/>
      <c r="AB574" s="167"/>
    </row>
    <row r="575" spans="2:28" x14ac:dyDescent="0.3">
      <c r="B575" s="167"/>
      <c r="C575" s="167"/>
      <c r="D575" s="167"/>
      <c r="E575" s="167"/>
      <c r="F575" s="167"/>
      <c r="G575" s="167"/>
      <c r="H575" s="167"/>
      <c r="I575" s="167"/>
      <c r="J575" s="167"/>
      <c r="K575" s="167"/>
      <c r="L575" s="167"/>
      <c r="M575" s="167"/>
      <c r="N575" s="167"/>
      <c r="O575" s="167"/>
      <c r="P575" s="167"/>
      <c r="Q575" s="167"/>
      <c r="R575" s="167"/>
      <c r="S575" s="167"/>
      <c r="T575" s="167"/>
      <c r="U575" s="167"/>
      <c r="V575" s="167"/>
      <c r="W575" s="167"/>
      <c r="X575" s="167"/>
      <c r="Y575" s="167"/>
      <c r="Z575" s="167"/>
      <c r="AA575" s="167"/>
      <c r="AB575" s="167"/>
    </row>
    <row r="576" spans="2:28" x14ac:dyDescent="0.3">
      <c r="B576" s="167"/>
      <c r="C576" s="167"/>
      <c r="D576" s="167"/>
      <c r="E576" s="167"/>
      <c r="F576" s="167"/>
      <c r="G576" s="167"/>
      <c r="H576" s="167"/>
      <c r="I576" s="167"/>
      <c r="J576" s="167"/>
      <c r="K576" s="167"/>
      <c r="L576" s="167"/>
      <c r="M576" s="167"/>
      <c r="N576" s="167"/>
      <c r="O576" s="167"/>
      <c r="P576" s="167"/>
      <c r="Q576" s="167"/>
      <c r="R576" s="167"/>
      <c r="S576" s="167"/>
      <c r="T576" s="167"/>
      <c r="U576" s="167"/>
      <c r="V576" s="167"/>
      <c r="W576" s="167"/>
      <c r="X576" s="167"/>
      <c r="Y576" s="167"/>
      <c r="Z576" s="167"/>
      <c r="AA576" s="167"/>
      <c r="AB576" s="167"/>
    </row>
    <row r="577" spans="2:28" x14ac:dyDescent="0.3">
      <c r="B577" s="167"/>
      <c r="C577" s="167"/>
      <c r="D577" s="167"/>
      <c r="E577" s="167"/>
      <c r="F577" s="167"/>
      <c r="G577" s="167"/>
      <c r="H577" s="167"/>
      <c r="I577" s="167"/>
      <c r="J577" s="167"/>
      <c r="K577" s="167"/>
      <c r="L577" s="167"/>
      <c r="M577" s="167"/>
      <c r="N577" s="167"/>
      <c r="O577" s="167"/>
      <c r="P577" s="167"/>
      <c r="Q577" s="167"/>
      <c r="R577" s="167"/>
      <c r="S577" s="167"/>
      <c r="T577" s="167"/>
      <c r="U577" s="167"/>
      <c r="V577" s="167"/>
      <c r="W577" s="167"/>
      <c r="X577" s="167"/>
      <c r="Y577" s="167"/>
      <c r="Z577" s="167"/>
      <c r="AA577" s="167"/>
      <c r="AB577" s="167"/>
    </row>
    <row r="578" spans="2:28" x14ac:dyDescent="0.3">
      <c r="B578" s="167"/>
      <c r="C578" s="167"/>
      <c r="D578" s="167"/>
      <c r="E578" s="167"/>
      <c r="F578" s="167"/>
      <c r="G578" s="167"/>
      <c r="H578" s="167"/>
      <c r="I578" s="167"/>
      <c r="J578" s="167"/>
      <c r="K578" s="167"/>
      <c r="L578" s="167"/>
      <c r="M578" s="167"/>
      <c r="N578" s="167"/>
      <c r="O578" s="167"/>
      <c r="P578" s="167"/>
      <c r="Q578" s="167"/>
      <c r="R578" s="167"/>
      <c r="S578" s="167"/>
      <c r="T578" s="167"/>
      <c r="U578" s="167"/>
      <c r="V578" s="167"/>
      <c r="W578" s="167"/>
      <c r="X578" s="167"/>
      <c r="Y578" s="167"/>
      <c r="Z578" s="167"/>
      <c r="AA578" s="167"/>
      <c r="AB578" s="167"/>
    </row>
    <row r="579" spans="2:28" x14ac:dyDescent="0.3">
      <c r="B579" s="167"/>
      <c r="C579" s="167"/>
      <c r="D579" s="167"/>
      <c r="E579" s="167"/>
      <c r="F579" s="167"/>
      <c r="G579" s="167"/>
      <c r="H579" s="167"/>
      <c r="I579" s="167"/>
      <c r="J579" s="167"/>
      <c r="K579" s="167"/>
      <c r="L579" s="167"/>
      <c r="M579" s="167"/>
      <c r="N579" s="167"/>
      <c r="O579" s="167"/>
      <c r="P579" s="167"/>
      <c r="Q579" s="167"/>
      <c r="R579" s="167"/>
      <c r="S579" s="167"/>
      <c r="T579" s="167"/>
      <c r="U579" s="167"/>
      <c r="V579" s="167"/>
      <c r="W579" s="167"/>
      <c r="X579" s="167"/>
      <c r="Y579" s="167"/>
      <c r="Z579" s="167"/>
      <c r="AA579" s="167"/>
      <c r="AB579" s="167"/>
    </row>
  </sheetData>
  <mergeCells count="2">
    <mergeCell ref="D110:J110"/>
    <mergeCell ref="M110:R1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8A79-E544-463E-99BD-63B232FF37F8}">
  <sheetPr>
    <tabColor rgb="FF00B050"/>
  </sheetPr>
  <dimension ref="B2:BH605"/>
  <sheetViews>
    <sheetView tabSelected="1" zoomScale="70" zoomScaleNormal="70" workbookViewId="0">
      <selection activeCell="F4" sqref="F4:F94"/>
    </sheetView>
  </sheetViews>
  <sheetFormatPr defaultRowHeight="14.4" x14ac:dyDescent="0.3"/>
  <cols>
    <col min="1" max="1" width="2.6640625" customWidth="1"/>
    <col min="2" max="2" width="32.44140625" customWidth="1"/>
    <col min="10" max="10" width="11.6640625" customWidth="1"/>
    <col min="11" max="15" width="12" customWidth="1"/>
    <col min="16" max="17" width="14.109375" customWidth="1"/>
    <col min="18" max="18" width="16" customWidth="1"/>
    <col min="19" max="19" width="11.109375" bestFit="1" customWidth="1"/>
    <col min="20" max="60" width="8.44140625" customWidth="1"/>
  </cols>
  <sheetData>
    <row r="2" spans="2:60" x14ac:dyDescent="0.3">
      <c r="B2" s="162" t="s">
        <v>378</v>
      </c>
      <c r="C2" s="162"/>
      <c r="D2" s="162"/>
      <c r="E2" s="162"/>
      <c r="F2" s="162"/>
      <c r="G2" s="162"/>
      <c r="H2" s="162"/>
      <c r="I2" s="162"/>
      <c r="J2" s="162"/>
    </row>
    <row r="3" spans="2:60" x14ac:dyDescent="0.3">
      <c r="B3" s="161" t="s">
        <v>225</v>
      </c>
      <c r="C3" s="161" t="s">
        <v>224</v>
      </c>
      <c r="D3" s="159" t="s">
        <v>3</v>
      </c>
      <c r="E3" s="159" t="s">
        <v>4</v>
      </c>
      <c r="F3" s="160" t="s">
        <v>379</v>
      </c>
      <c r="G3" s="159" t="s">
        <v>62</v>
      </c>
      <c r="H3" s="128"/>
      <c r="J3" s="128"/>
      <c r="R3" s="78" t="s">
        <v>223</v>
      </c>
    </row>
    <row r="4" spans="2:60" x14ac:dyDescent="0.3">
      <c r="B4" t="s">
        <v>143</v>
      </c>
      <c r="C4" s="78" t="s">
        <v>142</v>
      </c>
      <c r="D4" s="130" t="s">
        <v>124</v>
      </c>
      <c r="E4" s="130">
        <v>2010</v>
      </c>
      <c r="F4" s="129">
        <v>0</v>
      </c>
      <c r="G4" s="121" t="str">
        <f>P4&amp;"DMT"</f>
        <v>IADMT</v>
      </c>
      <c r="J4" s="128"/>
      <c r="K4" s="133" t="e">
        <f>F4/$D122</f>
        <v>#DIV/0!</v>
      </c>
      <c r="L4" s="133" t="e">
        <f>#REF!/$D122</f>
        <v>#REF!</v>
      </c>
      <c r="M4" s="133"/>
      <c r="N4" s="133"/>
      <c r="P4" t="s">
        <v>197</v>
      </c>
      <c r="Q4" s="132"/>
      <c r="R4" s="158" t="s">
        <v>222</v>
      </c>
      <c r="S4" s="158" t="s">
        <v>221</v>
      </c>
      <c r="T4" s="158">
        <v>2010</v>
      </c>
      <c r="U4" s="158">
        <v>2011</v>
      </c>
      <c r="V4" s="158">
        <v>2012</v>
      </c>
      <c r="W4" s="158">
        <v>2013</v>
      </c>
      <c r="X4" s="158">
        <v>2014</v>
      </c>
      <c r="Y4" s="158">
        <v>2015</v>
      </c>
      <c r="Z4" s="158">
        <v>2016</v>
      </c>
      <c r="AA4" s="158">
        <v>2017</v>
      </c>
      <c r="AB4" s="158">
        <v>2018</v>
      </c>
      <c r="AC4" s="158">
        <v>2019</v>
      </c>
      <c r="AD4" s="158">
        <v>2020</v>
      </c>
      <c r="AE4" s="158">
        <v>2021</v>
      </c>
      <c r="AF4" s="158">
        <v>2022</v>
      </c>
      <c r="AG4" s="158">
        <v>2023</v>
      </c>
      <c r="AH4" s="158">
        <v>2024</v>
      </c>
      <c r="AI4" s="158">
        <v>2025</v>
      </c>
      <c r="AJ4" s="158">
        <v>2026</v>
      </c>
      <c r="AK4" s="158">
        <v>2027</v>
      </c>
      <c r="AL4" s="158">
        <v>2028</v>
      </c>
      <c r="AM4" s="158">
        <v>2029</v>
      </c>
      <c r="AN4" s="158">
        <v>2030</v>
      </c>
      <c r="AO4" s="158">
        <v>2031</v>
      </c>
      <c r="AP4" s="158">
        <v>2032</v>
      </c>
      <c r="AQ4" s="158">
        <v>2033</v>
      </c>
      <c r="AR4" s="158">
        <v>2034</v>
      </c>
      <c r="AS4" s="158">
        <v>2035</v>
      </c>
      <c r="AT4" s="158">
        <v>2036</v>
      </c>
      <c r="AU4" s="158">
        <v>2037</v>
      </c>
      <c r="AV4" s="158">
        <v>2038</v>
      </c>
      <c r="AW4" s="158">
        <v>2039</v>
      </c>
      <c r="AX4" s="158">
        <v>2040</v>
      </c>
      <c r="AY4" s="158">
        <v>2041</v>
      </c>
      <c r="AZ4" s="158">
        <v>2042</v>
      </c>
      <c r="BA4" s="158">
        <v>2043</v>
      </c>
      <c r="BB4" s="158">
        <v>2044</v>
      </c>
      <c r="BC4" s="158">
        <v>2045</v>
      </c>
      <c r="BD4" s="158">
        <v>2046</v>
      </c>
      <c r="BE4" s="158">
        <v>2047</v>
      </c>
      <c r="BF4" s="158">
        <v>2048</v>
      </c>
      <c r="BG4" s="158">
        <v>2049</v>
      </c>
      <c r="BH4" s="158">
        <v>2050</v>
      </c>
    </row>
    <row r="5" spans="2:60" x14ac:dyDescent="0.3">
      <c r="B5" t="s">
        <v>143</v>
      </c>
      <c r="C5" s="78" t="s">
        <v>142</v>
      </c>
      <c r="D5" s="130" t="s">
        <v>124</v>
      </c>
      <c r="E5" s="130">
        <v>2010</v>
      </c>
      <c r="F5" s="129">
        <v>0</v>
      </c>
      <c r="G5" s="121" t="str">
        <f>P5&amp;"DHT"</f>
        <v>IADHT</v>
      </c>
      <c r="J5" s="128"/>
      <c r="K5" s="133"/>
      <c r="L5" s="133"/>
      <c r="M5" s="133"/>
      <c r="N5" s="133"/>
      <c r="P5" t="s">
        <v>197</v>
      </c>
      <c r="R5" s="153" t="str">
        <f>'[12]Convergence programme'!A25</f>
        <v>Agriculture</v>
      </c>
      <c r="S5" s="153" t="str">
        <f>'[12]Convergence programme'!C25</f>
        <v>IA</v>
      </c>
      <c r="T5" s="155"/>
      <c r="U5" s="155"/>
      <c r="V5" s="155"/>
      <c r="W5" s="155"/>
      <c r="X5" s="155"/>
      <c r="Y5" s="165">
        <f>'[12]Convergence programme'!I25/100</f>
        <v>0.98070267322591576</v>
      </c>
      <c r="Z5" s="165">
        <f>'[12]Convergence programme'!J25/100</f>
        <v>1.0143974339673094</v>
      </c>
      <c r="AA5" s="165">
        <f>'[12]Convergence programme'!K25/100</f>
        <v>1.0480921947087032</v>
      </c>
      <c r="AB5" s="165">
        <f>'[12]Convergence programme'!L25/100</f>
        <v>1.081786955450097</v>
      </c>
      <c r="AC5" s="165">
        <f>'[12]Convergence programme'!M25/100</f>
        <v>1.1154817161914905</v>
      </c>
      <c r="AD5" s="165">
        <f>'[12]Convergence programme'!N25/100</f>
        <v>1.1491764769328843</v>
      </c>
      <c r="AE5" s="165">
        <f>'[12]Convergence programme'!O25/100</f>
        <v>1.1716177074139409</v>
      </c>
      <c r="AF5" s="165">
        <f>'[12]Convergence programme'!P25/100</f>
        <v>1.1940589378949975</v>
      </c>
      <c r="AG5" s="165">
        <f>'[12]Convergence programme'!Q25/100</f>
        <v>1.2165001683760541</v>
      </c>
      <c r="AH5" s="165">
        <f>'[12]Convergence programme'!R25/100</f>
        <v>1.2389413988571107</v>
      </c>
      <c r="AI5" s="165">
        <f>'[12]Convergence programme'!S25/100</f>
        <v>1.2613826293381671</v>
      </c>
      <c r="AJ5" s="165">
        <f>'[12]Convergence programme'!T25/100</f>
        <v>1.28322055722246</v>
      </c>
      <c r="AK5" s="165">
        <f>'[12]Convergence programme'!U25/100</f>
        <v>1.3050584851067528</v>
      </c>
      <c r="AL5" s="165">
        <f>'[12]Convergence programme'!V25/100</f>
        <v>1.3268964129910459</v>
      </c>
      <c r="AM5" s="165">
        <f>'[12]Convergence programme'!W25/100</f>
        <v>1.3487343408753387</v>
      </c>
      <c r="AN5" s="165">
        <f>'[12]Convergence programme'!X25/100</f>
        <v>1.3705722687596309</v>
      </c>
      <c r="AO5" s="165">
        <f>'[12]Convergence programme'!Y25/100</f>
        <v>1.3946988210707665</v>
      </c>
      <c r="AP5" s="165">
        <f>'[12]Convergence programme'!Z25/100</f>
        <v>1.4188253733819018</v>
      </c>
      <c r="AQ5" s="165">
        <f>'[12]Convergence programme'!AA25/100</f>
        <v>1.4429519256930374</v>
      </c>
      <c r="AR5" s="165">
        <f>'[12]Convergence programme'!AB25/100</f>
        <v>1.4670784780041728</v>
      </c>
      <c r="AS5" s="165">
        <f>'[12]Convergence programme'!AC25/100</f>
        <v>1.4912050303153086</v>
      </c>
      <c r="AT5" s="165">
        <f>'[12]Convergence programme'!AD25/100</f>
        <v>1.5111836638960476</v>
      </c>
      <c r="AU5" s="165">
        <f>'[12]Convergence programme'!AE25/100</f>
        <v>1.5311622974767869</v>
      </c>
      <c r="AV5" s="165">
        <f>'[12]Convergence programme'!AF25/100</f>
        <v>1.5511409310575259</v>
      </c>
      <c r="AW5" s="165">
        <f>'[12]Convergence programme'!AG25/100</f>
        <v>1.5711195646382652</v>
      </c>
      <c r="AX5" s="165">
        <f>'[12]Convergence programme'!AH25/100</f>
        <v>1.5910981982190042</v>
      </c>
      <c r="AY5" s="165">
        <f>'[12]Convergence programme'!AI25/100</f>
        <v>1.6104136399377291</v>
      </c>
      <c r="AZ5" s="165">
        <f>'[12]Convergence programme'!AJ25/100</f>
        <v>1.6297290816564538</v>
      </c>
      <c r="BA5" s="165">
        <f>'[12]Convergence programme'!AK25/100</f>
        <v>1.6490445233751785</v>
      </c>
      <c r="BB5" s="165">
        <f>'[12]Convergence programme'!AL25/100</f>
        <v>1.6683599650939032</v>
      </c>
      <c r="BC5" s="165">
        <f>'[12]Convergence programme'!AM25/100</f>
        <v>1.6876754068126276</v>
      </c>
      <c r="BD5" s="165">
        <f>'[12]Convergence programme'!AN25/100</f>
        <v>1.7063430084904032</v>
      </c>
      <c r="BE5" s="165">
        <f>'[12]Convergence programme'!AO25/100</f>
        <v>1.7250106101681788</v>
      </c>
      <c r="BF5" s="165">
        <f>'[12]Convergence programme'!AP25/100</f>
        <v>1.7436782118459544</v>
      </c>
      <c r="BG5" s="165">
        <f>'[12]Convergence programme'!AQ25/100</f>
        <v>1.76234581352373</v>
      </c>
      <c r="BH5" s="165">
        <f>'[12]Convergence programme'!AR25/100</f>
        <v>1.781013415201506</v>
      </c>
    </row>
    <row r="6" spans="2:60" x14ac:dyDescent="0.3">
      <c r="B6" t="s">
        <v>143</v>
      </c>
      <c r="C6" s="78" t="s">
        <v>142</v>
      </c>
      <c r="D6" s="130" t="s">
        <v>124</v>
      </c>
      <c r="E6" s="130">
        <v>2010</v>
      </c>
      <c r="F6" s="129">
        <v>0.75988500000000003</v>
      </c>
      <c r="G6" s="121" t="str">
        <f>P6&amp;"DRH"</f>
        <v>IADRH</v>
      </c>
      <c r="J6" s="128"/>
      <c r="K6" s="133"/>
      <c r="L6" s="133"/>
      <c r="M6" s="133"/>
      <c r="N6" s="133"/>
      <c r="P6" t="s">
        <v>197</v>
      </c>
      <c r="R6" s="153" t="str">
        <f>'[12]Convergence programme'!A26</f>
        <v>Food</v>
      </c>
      <c r="S6" s="153" t="str">
        <f>'[12]Convergence programme'!C26</f>
        <v>IF</v>
      </c>
      <c r="T6" s="157"/>
      <c r="U6" s="157"/>
      <c r="V6" s="157"/>
      <c r="W6" s="157"/>
      <c r="X6" s="157"/>
      <c r="Y6" s="166">
        <f>'[12]Convergence programme'!I26/100</f>
        <v>0.98070267322591576</v>
      </c>
      <c r="Z6" s="166">
        <f>'[12]Convergence programme'!J26/100</f>
        <v>1.0143974339673094</v>
      </c>
      <c r="AA6" s="166">
        <f>'[12]Convergence programme'!K26/100</f>
        <v>1.0480921947087032</v>
      </c>
      <c r="AB6" s="166">
        <f>'[12]Convergence programme'!L26/100</f>
        <v>1.081786955450097</v>
      </c>
      <c r="AC6" s="166">
        <f>'[12]Convergence programme'!M26/100</f>
        <v>1.1154817161914905</v>
      </c>
      <c r="AD6" s="166">
        <f>'[12]Convergence programme'!N26/100</f>
        <v>1.1491764769328843</v>
      </c>
      <c r="AE6" s="166">
        <f>'[12]Convergence programme'!O26/100</f>
        <v>1.1716177074139409</v>
      </c>
      <c r="AF6" s="166">
        <f>'[12]Convergence programme'!P26/100</f>
        <v>1.1940589378949975</v>
      </c>
      <c r="AG6" s="166">
        <f>'[12]Convergence programme'!Q26/100</f>
        <v>1.2165001683760541</v>
      </c>
      <c r="AH6" s="166">
        <f>'[12]Convergence programme'!R26/100</f>
        <v>1.2389413988571107</v>
      </c>
      <c r="AI6" s="166">
        <f>'[12]Convergence programme'!S26/100</f>
        <v>1.2613826293381671</v>
      </c>
      <c r="AJ6" s="166">
        <f>'[12]Convergence programme'!T26/100</f>
        <v>1.28322055722246</v>
      </c>
      <c r="AK6" s="166">
        <f>'[12]Convergence programme'!U26/100</f>
        <v>1.3050584851067528</v>
      </c>
      <c r="AL6" s="166">
        <f>'[12]Convergence programme'!V26/100</f>
        <v>1.3268964129910459</v>
      </c>
      <c r="AM6" s="166">
        <f>'[12]Convergence programme'!W26/100</f>
        <v>1.3487343408753387</v>
      </c>
      <c r="AN6" s="166">
        <f>'[12]Convergence programme'!X26/100</f>
        <v>1.3705722687596309</v>
      </c>
      <c r="AO6" s="166">
        <f>'[12]Convergence programme'!Y26/100</f>
        <v>1.3946988210707665</v>
      </c>
      <c r="AP6" s="166">
        <f>'[12]Convergence programme'!Z26/100</f>
        <v>1.4188253733819018</v>
      </c>
      <c r="AQ6" s="166">
        <f>'[12]Convergence programme'!AA26/100</f>
        <v>1.4429519256930374</v>
      </c>
      <c r="AR6" s="166">
        <f>'[12]Convergence programme'!AB26/100</f>
        <v>1.4670784780041728</v>
      </c>
      <c r="AS6" s="166">
        <f>'[12]Convergence programme'!AC26/100</f>
        <v>1.4912050303153086</v>
      </c>
      <c r="AT6" s="166">
        <f>'[12]Convergence programme'!AD26/100</f>
        <v>1.5111836638960476</v>
      </c>
      <c r="AU6" s="166">
        <f>'[12]Convergence programme'!AE26/100</f>
        <v>1.5311622974767869</v>
      </c>
      <c r="AV6" s="166">
        <f>'[12]Convergence programme'!AF26/100</f>
        <v>1.5511409310575259</v>
      </c>
      <c r="AW6" s="166">
        <f>'[12]Convergence programme'!AG26/100</f>
        <v>1.5711195646382652</v>
      </c>
      <c r="AX6" s="166">
        <f>'[12]Convergence programme'!AH26/100</f>
        <v>1.5910981982190042</v>
      </c>
      <c r="AY6" s="166">
        <f>'[12]Convergence programme'!AI26/100</f>
        <v>1.6104136399377291</v>
      </c>
      <c r="AZ6" s="166">
        <f>'[12]Convergence programme'!AJ26/100</f>
        <v>1.6297290816564538</v>
      </c>
      <c r="BA6" s="166">
        <f>'[12]Convergence programme'!AK26/100</f>
        <v>1.6490445233751785</v>
      </c>
      <c r="BB6" s="166">
        <f>'[12]Convergence programme'!AL26/100</f>
        <v>1.6683599650939032</v>
      </c>
      <c r="BC6" s="166">
        <f>'[12]Convergence programme'!AM26/100</f>
        <v>1.6876754068126276</v>
      </c>
      <c r="BD6" s="166">
        <f>'[12]Convergence programme'!AN26/100</f>
        <v>1.7063430084904032</v>
      </c>
      <c r="BE6" s="166">
        <f>'[12]Convergence programme'!AO26/100</f>
        <v>1.7250106101681788</v>
      </c>
      <c r="BF6" s="166">
        <f>'[12]Convergence programme'!AP26/100</f>
        <v>1.7436782118459544</v>
      </c>
      <c r="BG6" s="166">
        <f>'[12]Convergence programme'!AQ26/100</f>
        <v>1.76234581352373</v>
      </c>
      <c r="BH6" s="166">
        <f>'[12]Convergence programme'!AR26/100</f>
        <v>1.781013415201506</v>
      </c>
    </row>
    <row r="7" spans="2:60" x14ac:dyDescent="0.3">
      <c r="B7" t="s">
        <v>143</v>
      </c>
      <c r="C7" s="78" t="s">
        <v>142</v>
      </c>
      <c r="D7" s="130" t="s">
        <v>124</v>
      </c>
      <c r="E7" s="130">
        <v>2010</v>
      </c>
      <c r="F7" s="129">
        <v>0.46260000000000001</v>
      </c>
      <c r="G7" s="121" t="str">
        <f>P7&amp;"DLA"</f>
        <v>IADLA</v>
      </c>
      <c r="J7" s="128"/>
      <c r="K7" s="133"/>
      <c r="L7" s="133"/>
      <c r="M7" s="133"/>
      <c r="N7" s="133"/>
      <c r="P7" t="s">
        <v>197</v>
      </c>
      <c r="R7" s="153" t="str">
        <f>'[12]Convergence programme'!A27</f>
        <v>Chemical</v>
      </c>
      <c r="S7" s="153" t="str">
        <f>'[12]Convergence programme'!C27</f>
        <v>IC</v>
      </c>
      <c r="T7" s="155"/>
      <c r="U7" s="155"/>
      <c r="V7" s="155"/>
      <c r="W7" s="155"/>
      <c r="X7" s="155"/>
      <c r="Y7" s="165">
        <f>'[12]Convergence programme'!I27/100</f>
        <v>1.1825997380669258</v>
      </c>
      <c r="Z7" s="165">
        <f>'[12]Convergence programme'!J27/100</f>
        <v>1.1835624339511761</v>
      </c>
      <c r="AA7" s="165">
        <f>'[12]Convergence programme'!K27/100</f>
        <v>1.1845251298354262</v>
      </c>
      <c r="AB7" s="165">
        <f>'[12]Convergence programme'!L27/100</f>
        <v>1.1854878257196766</v>
      </c>
      <c r="AC7" s="165">
        <f>'[12]Convergence programme'!M27/100</f>
        <v>1.1864505216039269</v>
      </c>
      <c r="AD7" s="165">
        <f>'[12]Convergence programme'!N27/100</f>
        <v>1.1874132174881773</v>
      </c>
      <c r="AE7" s="165">
        <f>'[12]Convergence programme'!O27/100</f>
        <v>1.1911278651330903</v>
      </c>
      <c r="AF7" s="165">
        <f>'[12]Convergence programme'!P27/100</f>
        <v>1.1948425127780034</v>
      </c>
      <c r="AG7" s="165">
        <f>'[12]Convergence programme'!Q27/100</f>
        <v>1.1985571604229164</v>
      </c>
      <c r="AH7" s="165">
        <f>'[12]Convergence programme'!R27/100</f>
        <v>1.2022718080678296</v>
      </c>
      <c r="AI7" s="165">
        <f>'[12]Convergence programme'!S27/100</f>
        <v>1.2059864557127427</v>
      </c>
      <c r="AJ7" s="165">
        <f>'[12]Convergence programme'!T27/100</f>
        <v>1.2200393571935675</v>
      </c>
      <c r="AK7" s="165">
        <f>'[12]Convergence programme'!U27/100</f>
        <v>1.2340922586743923</v>
      </c>
      <c r="AL7" s="165">
        <f>'[12]Convergence programme'!V27/100</f>
        <v>1.2481451601552171</v>
      </c>
      <c r="AM7" s="165">
        <f>'[12]Convergence programme'!W27/100</f>
        <v>1.262198061636042</v>
      </c>
      <c r="AN7" s="165">
        <f>'[12]Convergence programme'!X27/100</f>
        <v>1.2762509631168666</v>
      </c>
      <c r="AO7" s="165">
        <f>'[12]Convergence programme'!Y27/100</f>
        <v>1.2905353603062926</v>
      </c>
      <c r="AP7" s="165">
        <f>'[12]Convergence programme'!Z27/100</f>
        <v>1.3048197574957185</v>
      </c>
      <c r="AQ7" s="165">
        <f>'[12]Convergence programme'!AA27/100</f>
        <v>1.3191041546851445</v>
      </c>
      <c r="AR7" s="165">
        <f>'[12]Convergence programme'!AB27/100</f>
        <v>1.3333885518745705</v>
      </c>
      <c r="AS7" s="165">
        <f>'[12]Convergence programme'!AC27/100</f>
        <v>1.3476729490639971</v>
      </c>
      <c r="AT7" s="165">
        <f>'[12]Convergence programme'!AD27/100</f>
        <v>1.3623004025296743</v>
      </c>
      <c r="AU7" s="165">
        <f>'[12]Convergence programme'!AE27/100</f>
        <v>1.3769278559953515</v>
      </c>
      <c r="AV7" s="165">
        <f>'[12]Convergence programme'!AF27/100</f>
        <v>1.3915553094610287</v>
      </c>
      <c r="AW7" s="165">
        <f>'[12]Convergence programme'!AG27/100</f>
        <v>1.4061827629267056</v>
      </c>
      <c r="AX7" s="165">
        <f>'[12]Convergence programme'!AH27/100</f>
        <v>1.4208102163923828</v>
      </c>
      <c r="AY7" s="165">
        <f>'[12]Convergence programme'!AI27/100</f>
        <v>1.4431877261508248</v>
      </c>
      <c r="AZ7" s="165">
        <f>'[12]Convergence programme'!AJ27/100</f>
        <v>1.4655652359092668</v>
      </c>
      <c r="BA7" s="165">
        <f>'[12]Convergence programme'!AK27/100</f>
        <v>1.4879427456677086</v>
      </c>
      <c r="BB7" s="165">
        <f>'[12]Convergence programme'!AL27/100</f>
        <v>1.5103202554261506</v>
      </c>
      <c r="BC7" s="165">
        <f>'[12]Convergence programme'!AM27/100</f>
        <v>1.5326977651845926</v>
      </c>
      <c r="BD7" s="165">
        <f>'[12]Convergence programme'!AN27/100</f>
        <v>1.5625999498597134</v>
      </c>
      <c r="BE7" s="165">
        <f>'[12]Convergence programme'!AO27/100</f>
        <v>1.592502134534834</v>
      </c>
      <c r="BF7" s="165">
        <f>'[12]Convergence programme'!AP27/100</f>
        <v>1.6224043192099549</v>
      </c>
      <c r="BG7" s="165">
        <f>'[12]Convergence programme'!AQ27/100</f>
        <v>1.6523065038850757</v>
      </c>
      <c r="BH7" s="165">
        <f>'[12]Convergence programme'!AR27/100</f>
        <v>1.6822086885601966</v>
      </c>
    </row>
    <row r="8" spans="2:60" x14ac:dyDescent="0.3">
      <c r="B8" t="s">
        <v>143</v>
      </c>
      <c r="C8" s="78" t="s">
        <v>142</v>
      </c>
      <c r="D8" s="130" t="s">
        <v>124</v>
      </c>
      <c r="E8" s="130">
        <v>2010</v>
      </c>
      <c r="F8" s="129">
        <v>0.46260000000000001</v>
      </c>
      <c r="G8" s="121" t="str">
        <f>P8&amp;"DEM"</f>
        <v>IADEM</v>
      </c>
      <c r="J8" s="128"/>
      <c r="K8" s="133"/>
      <c r="L8" s="133"/>
      <c r="M8" s="133"/>
      <c r="N8" s="133"/>
      <c r="P8" t="s">
        <v>197</v>
      </c>
      <c r="R8" s="153" t="str">
        <f>'[12]Convergence programme'!A28</f>
        <v>Glass&amp;Concrete</v>
      </c>
      <c r="S8" s="153" t="str">
        <f>'[12]Convergence programme'!C28</f>
        <v>IG</v>
      </c>
      <c r="T8" s="157"/>
      <c r="U8" s="157"/>
      <c r="V8" s="157"/>
      <c r="W8" s="157"/>
      <c r="X8" s="157"/>
      <c r="Y8" s="166">
        <f>'[12]Convergence programme'!I28/100</f>
        <v>0.96859999366075711</v>
      </c>
      <c r="Z8" s="166">
        <f>'[12]Convergence programme'!J28/100</f>
        <v>0.95838492006471843</v>
      </c>
      <c r="AA8" s="166">
        <f>'[12]Convergence programme'!K28/100</f>
        <v>0.94816984646867963</v>
      </c>
      <c r="AB8" s="166">
        <f>'[12]Convergence programme'!L28/100</f>
        <v>0.93795477287264095</v>
      </c>
      <c r="AC8" s="166">
        <f>'[12]Convergence programme'!M28/100</f>
        <v>0.92773969927660216</v>
      </c>
      <c r="AD8" s="166">
        <f>'[12]Convergence programme'!N28/100</f>
        <v>0.91752462568056348</v>
      </c>
      <c r="AE8" s="166">
        <f>'[12]Convergence programme'!O28/100</f>
        <v>0.90730955208452468</v>
      </c>
      <c r="AF8" s="166">
        <f>'[12]Convergence programme'!P28/100</f>
        <v>0.897094478488486</v>
      </c>
      <c r="AG8" s="166">
        <f>'[12]Convergence programme'!Q28/100</f>
        <v>0.88687940489244721</v>
      </c>
      <c r="AH8" s="166">
        <f>'[12]Convergence programme'!R28/100</f>
        <v>0.87666433129640853</v>
      </c>
      <c r="AI8" s="166">
        <f>'[12]Convergence programme'!S28/100</f>
        <v>0.86644925770037007</v>
      </c>
      <c r="AJ8" s="166">
        <f>'[12]Convergence programme'!T28/100</f>
        <v>0.86059393190313782</v>
      </c>
      <c r="AK8" s="166">
        <f>'[12]Convergence programme'!U28/100</f>
        <v>0.85473860610590568</v>
      </c>
      <c r="AL8" s="166">
        <f>'[12]Convergence programme'!V28/100</f>
        <v>0.84888328030867344</v>
      </c>
      <c r="AM8" s="166">
        <f>'[12]Convergence programme'!W28/100</f>
        <v>0.84302795451144119</v>
      </c>
      <c r="AN8" s="166">
        <f>'[12]Convergence programme'!X28/100</f>
        <v>0.83717262871420872</v>
      </c>
      <c r="AO8" s="166">
        <f>'[12]Convergence programme'!Y28/100</f>
        <v>0.83143153285351512</v>
      </c>
      <c r="AP8" s="166">
        <f>'[12]Convergence programme'!Z28/100</f>
        <v>0.82569043699282163</v>
      </c>
      <c r="AQ8" s="166">
        <f>'[12]Convergence programme'!AA28/100</f>
        <v>0.81994934113212803</v>
      </c>
      <c r="AR8" s="166">
        <f>'[12]Convergence programme'!AB28/100</f>
        <v>0.81420824527143454</v>
      </c>
      <c r="AS8" s="166">
        <f>'[12]Convergence programme'!AC28/100</f>
        <v>0.80846714941074116</v>
      </c>
      <c r="AT8" s="166">
        <f>'[12]Convergence programme'!AD28/100</f>
        <v>0.80438839454706557</v>
      </c>
      <c r="AU8" s="166">
        <f>'[12]Convergence programme'!AE28/100</f>
        <v>0.80030963968338997</v>
      </c>
      <c r="AV8" s="166">
        <f>'[12]Convergence programme'!AF28/100</f>
        <v>0.79623088481971438</v>
      </c>
      <c r="AW8" s="166">
        <f>'[12]Convergence programme'!AG28/100</f>
        <v>0.79215212995603879</v>
      </c>
      <c r="AX8" s="166">
        <f>'[12]Convergence programme'!AH28/100</f>
        <v>0.78807337509236353</v>
      </c>
      <c r="AY8" s="166">
        <f>'[12]Convergence programme'!AI28/100</f>
        <v>0.7892813305167441</v>
      </c>
      <c r="AZ8" s="166">
        <f>'[12]Convergence programme'!AJ28/100</f>
        <v>0.79048928594112466</v>
      </c>
      <c r="BA8" s="166">
        <f>'[12]Convergence programme'!AK28/100</f>
        <v>0.79169724136550523</v>
      </c>
      <c r="BB8" s="166">
        <f>'[12]Convergence programme'!AL28/100</f>
        <v>0.79290519678988591</v>
      </c>
      <c r="BC8" s="166">
        <f>'[12]Convergence programme'!AM28/100</f>
        <v>0.79411315221426648</v>
      </c>
      <c r="BD8" s="166">
        <f>'[12]Convergence programme'!AN28/100</f>
        <v>0.79541660301315731</v>
      </c>
      <c r="BE8" s="166">
        <f>'[12]Convergence programme'!AO28/100</f>
        <v>0.79672005381204813</v>
      </c>
      <c r="BF8" s="166">
        <f>'[12]Convergence programme'!AP28/100</f>
        <v>0.79802350461093896</v>
      </c>
      <c r="BG8" s="166">
        <f>'[12]Convergence programme'!AQ28/100</f>
        <v>0.79932695540982979</v>
      </c>
      <c r="BH8" s="166">
        <f>'[12]Convergence programme'!AR28/100</f>
        <v>0.80063040620872039</v>
      </c>
    </row>
    <row r="9" spans="2:60" x14ac:dyDescent="0.3">
      <c r="B9" t="s">
        <v>143</v>
      </c>
      <c r="C9" s="78" t="s">
        <v>142</v>
      </c>
      <c r="D9" s="130" t="s">
        <v>124</v>
      </c>
      <c r="E9" s="130">
        <v>2010</v>
      </c>
      <c r="F9" s="129">
        <v>8.5010999999999992</v>
      </c>
      <c r="G9" s="121" t="str">
        <f>P9&amp;"DTF"</f>
        <v>IADTF</v>
      </c>
      <c r="J9" s="128"/>
      <c r="K9" s="133"/>
      <c r="L9" s="133"/>
      <c r="M9" s="133"/>
      <c r="N9" s="133"/>
      <c r="P9" t="s">
        <v>197</v>
      </c>
      <c r="R9" s="153" t="str">
        <f>'[12]Convergence programme'!A29</f>
        <v>Aluminium</v>
      </c>
      <c r="S9" s="153" t="str">
        <f>'[12]Convergence programme'!C29</f>
        <v>IX</v>
      </c>
      <c r="T9" s="155"/>
      <c r="U9" s="155"/>
      <c r="V9" s="155"/>
      <c r="W9" s="155"/>
      <c r="X9" s="155"/>
      <c r="Y9" s="165">
        <f>'[12]Convergence programme'!I29/100</f>
        <v>1.0159520356659471</v>
      </c>
      <c r="Z9" s="165">
        <f>'[12]Convergence programme'!J29/100</f>
        <v>1.0159702058320039</v>
      </c>
      <c r="AA9" s="165">
        <f>'[12]Convergence programme'!K29/100</f>
        <v>1.0159883759980608</v>
      </c>
      <c r="AB9" s="165">
        <f>'[12]Convergence programme'!L29/100</f>
        <v>1.0160065461641177</v>
      </c>
      <c r="AC9" s="165">
        <f>'[12]Convergence programme'!M29/100</f>
        <v>1.0160247163301745</v>
      </c>
      <c r="AD9" s="165">
        <f>'[12]Convergence programme'!N29/100</f>
        <v>1.016042886496231</v>
      </c>
      <c r="AE9" s="165">
        <f>'[12]Convergence programme'!O29/100</f>
        <v>1.0246322250782018</v>
      </c>
      <c r="AF9" s="165">
        <f>'[12]Convergence programme'!P29/100</f>
        <v>1.0332215636601725</v>
      </c>
      <c r="AG9" s="165">
        <f>'[12]Convergence programme'!Q29/100</f>
        <v>1.0418109022421433</v>
      </c>
      <c r="AH9" s="165">
        <f>'[12]Convergence programme'!R29/100</f>
        <v>1.050400240824114</v>
      </c>
      <c r="AI9" s="165">
        <f>'[12]Convergence programme'!S29/100</f>
        <v>1.0589895794060846</v>
      </c>
      <c r="AJ9" s="165">
        <f>'[12]Convergence programme'!T29/100</f>
        <v>1.0549895806772445</v>
      </c>
      <c r="AK9" s="165">
        <f>'[12]Convergence programme'!U29/100</f>
        <v>1.0509895819484043</v>
      </c>
      <c r="AL9" s="165">
        <f>'[12]Convergence programme'!V29/100</f>
        <v>1.0469895832195639</v>
      </c>
      <c r="AM9" s="165">
        <f>'[12]Convergence programme'!W29/100</f>
        <v>1.0429895844907238</v>
      </c>
      <c r="AN9" s="165">
        <f>'[12]Convergence programme'!X29/100</f>
        <v>1.0389895857618832</v>
      </c>
      <c r="AO9" s="165">
        <f>'[12]Convergence programme'!Y29/100</f>
        <v>1.0362286627129027</v>
      </c>
      <c r="AP9" s="165">
        <f>'[12]Convergence programme'!Z29/100</f>
        <v>1.0334677396639222</v>
      </c>
      <c r="AQ9" s="165">
        <f>'[12]Convergence programme'!AA29/100</f>
        <v>1.030706816614942</v>
      </c>
      <c r="AR9" s="165">
        <f>'[12]Convergence programme'!AB29/100</f>
        <v>1.0279458935659616</v>
      </c>
      <c r="AS9" s="165">
        <f>'[12]Convergence programme'!AC29/100</f>
        <v>1.0251849705169813</v>
      </c>
      <c r="AT9" s="165">
        <f>'[12]Convergence programme'!AD29/100</f>
        <v>1.0276215657867203</v>
      </c>
      <c r="AU9" s="165">
        <f>'[12]Convergence programme'!AE29/100</f>
        <v>1.0300581610564594</v>
      </c>
      <c r="AV9" s="165">
        <f>'[12]Convergence programme'!AF29/100</f>
        <v>1.0324947563261984</v>
      </c>
      <c r="AW9" s="165">
        <f>'[12]Convergence programme'!AG29/100</f>
        <v>1.0349313515959373</v>
      </c>
      <c r="AX9" s="165">
        <f>'[12]Convergence programme'!AH29/100</f>
        <v>1.0373679468656762</v>
      </c>
      <c r="AY9" s="165">
        <f>'[12]Convergence programme'!AI29/100</f>
        <v>1.0288403250822404</v>
      </c>
      <c r="AZ9" s="165">
        <f>'[12]Convergence programme'!AJ29/100</f>
        <v>1.0203127032988049</v>
      </c>
      <c r="BA9" s="165">
        <f>'[12]Convergence programme'!AK29/100</f>
        <v>1.0117850815153693</v>
      </c>
      <c r="BB9" s="165">
        <f>'[12]Convergence programme'!AL29/100</f>
        <v>1.0032574597319335</v>
      </c>
      <c r="BC9" s="165">
        <f>'[12]Convergence programme'!AM29/100</f>
        <v>0.99472983794849756</v>
      </c>
      <c r="BD9" s="165">
        <f>'[12]Convergence programme'!AN29/100</f>
        <v>0.9932909125474727</v>
      </c>
      <c r="BE9" s="165">
        <f>'[12]Convergence programme'!AO29/100</f>
        <v>0.99185198714644784</v>
      </c>
      <c r="BF9" s="165">
        <f>'[12]Convergence programme'!AP29/100</f>
        <v>0.99041306174542298</v>
      </c>
      <c r="BG9" s="165">
        <f>'[12]Convergence programme'!AQ29/100</f>
        <v>0.98897413634439812</v>
      </c>
      <c r="BH9" s="165">
        <f>'[12]Convergence programme'!AR29/100</f>
        <v>0.98753521094337349</v>
      </c>
    </row>
    <row r="10" spans="2:60" x14ac:dyDescent="0.3">
      <c r="B10" t="s">
        <v>143</v>
      </c>
      <c r="C10" s="78" t="s">
        <v>142</v>
      </c>
      <c r="D10" s="130" t="s">
        <v>124</v>
      </c>
      <c r="E10" s="130">
        <v>2010</v>
      </c>
      <c r="F10" s="129">
        <v>0</v>
      </c>
      <c r="G10" s="121" t="str">
        <f>P10&amp;"DFL"</f>
        <v>IADFL</v>
      </c>
      <c r="J10" s="128"/>
      <c r="K10" s="133"/>
      <c r="L10" s="133"/>
      <c r="M10" s="133"/>
      <c r="N10" s="133"/>
      <c r="P10" t="s">
        <v>197</v>
      </c>
      <c r="R10" s="153" t="str">
        <f>'[12]Convergence programme'!A30</f>
        <v>Other comm</v>
      </c>
      <c r="S10" s="153" t="str">
        <f>'[12]Convergence programme'!C30</f>
        <v>IO</v>
      </c>
      <c r="T10" s="157"/>
      <c r="U10" s="157"/>
      <c r="V10" s="157"/>
      <c r="W10" s="157"/>
      <c r="X10" s="157"/>
      <c r="Y10" s="166">
        <f>'[12]Convergence programme'!I30/100</f>
        <v>0.98070267322591576</v>
      </c>
      <c r="Z10" s="166">
        <f>'[12]Convergence programme'!J30/100</f>
        <v>1.0143974339673094</v>
      </c>
      <c r="AA10" s="166">
        <f>'[12]Convergence programme'!K30/100</f>
        <v>1.0480921947087032</v>
      </c>
      <c r="AB10" s="166">
        <f>'[12]Convergence programme'!L30/100</f>
        <v>1.081786955450097</v>
      </c>
      <c r="AC10" s="166">
        <f>'[12]Convergence programme'!M30/100</f>
        <v>1.1154817161914905</v>
      </c>
      <c r="AD10" s="166">
        <f>'[12]Convergence programme'!N30/100</f>
        <v>1.1491764769328843</v>
      </c>
      <c r="AE10" s="166">
        <f>'[12]Convergence programme'!O30/100</f>
        <v>1.1716177074139409</v>
      </c>
      <c r="AF10" s="166">
        <f>'[12]Convergence programme'!P30/100</f>
        <v>1.1940589378949975</v>
      </c>
      <c r="AG10" s="166">
        <f>'[12]Convergence programme'!Q30/100</f>
        <v>1.2165001683760541</v>
      </c>
      <c r="AH10" s="166">
        <f>'[12]Convergence programme'!R30/100</f>
        <v>1.2389413988571107</v>
      </c>
      <c r="AI10" s="166">
        <f>'[12]Convergence programme'!S30/100</f>
        <v>1.2613826293381671</v>
      </c>
      <c r="AJ10" s="166">
        <f>'[12]Convergence programme'!T30/100</f>
        <v>1.28322055722246</v>
      </c>
      <c r="AK10" s="166">
        <f>'[12]Convergence programme'!U30/100</f>
        <v>1.3050584851067528</v>
      </c>
      <c r="AL10" s="166">
        <f>'[12]Convergence programme'!V30/100</f>
        <v>1.3268964129910459</v>
      </c>
      <c r="AM10" s="166">
        <f>'[12]Convergence programme'!W30/100</f>
        <v>1.3487343408753387</v>
      </c>
      <c r="AN10" s="166">
        <f>'[12]Convergence programme'!X30/100</f>
        <v>1.3705722687596309</v>
      </c>
      <c r="AO10" s="166">
        <f>'[12]Convergence programme'!Y30/100</f>
        <v>1.3946988210707665</v>
      </c>
      <c r="AP10" s="166">
        <f>'[12]Convergence programme'!Z30/100</f>
        <v>1.4188253733819018</v>
      </c>
      <c r="AQ10" s="166">
        <f>'[12]Convergence programme'!AA30/100</f>
        <v>1.4429519256930374</v>
      </c>
      <c r="AR10" s="166">
        <f>'[12]Convergence programme'!AB30/100</f>
        <v>1.4670784780041728</v>
      </c>
      <c r="AS10" s="166">
        <f>'[12]Convergence programme'!AC30/100</f>
        <v>1.4912050303153086</v>
      </c>
      <c r="AT10" s="166">
        <f>'[12]Convergence programme'!AD30/100</f>
        <v>1.5111836638960476</v>
      </c>
      <c r="AU10" s="166">
        <f>'[12]Convergence programme'!AE30/100</f>
        <v>1.5311622974767869</v>
      </c>
      <c r="AV10" s="166">
        <f>'[12]Convergence programme'!AF30/100</f>
        <v>1.5511409310575259</v>
      </c>
      <c r="AW10" s="166">
        <f>'[12]Convergence programme'!AG30/100</f>
        <v>1.5711195646382652</v>
      </c>
      <c r="AX10" s="166">
        <f>'[12]Convergence programme'!AH30/100</f>
        <v>1.5910981982190042</v>
      </c>
      <c r="AY10" s="166">
        <f>'[12]Convergence programme'!AI30/100</f>
        <v>1.6104136399377291</v>
      </c>
      <c r="AZ10" s="166">
        <f>'[12]Convergence programme'!AJ30/100</f>
        <v>1.6297290816564538</v>
      </c>
      <c r="BA10" s="166">
        <f>'[12]Convergence programme'!AK30/100</f>
        <v>1.6490445233751785</v>
      </c>
      <c r="BB10" s="166">
        <f>'[12]Convergence programme'!AL30/100</f>
        <v>1.6683599650939032</v>
      </c>
      <c r="BC10" s="166">
        <f>'[12]Convergence programme'!AM30/100</f>
        <v>1.6876754068126276</v>
      </c>
      <c r="BD10" s="166">
        <f>'[12]Convergence programme'!AN30/100</f>
        <v>1.7063430084904032</v>
      </c>
      <c r="BE10" s="166">
        <f>'[12]Convergence programme'!AO30/100</f>
        <v>1.7250106101681788</v>
      </c>
      <c r="BF10" s="166">
        <f>'[12]Convergence programme'!AP30/100</f>
        <v>1.7436782118459544</v>
      </c>
      <c r="BG10" s="166">
        <f>'[12]Convergence programme'!AQ30/100</f>
        <v>1.76234581352373</v>
      </c>
      <c r="BH10" s="166">
        <f>'[12]Convergence programme'!AR30/100</f>
        <v>1.781013415201506</v>
      </c>
    </row>
    <row r="11" spans="2:60" x14ac:dyDescent="0.3">
      <c r="B11" s="55" t="s">
        <v>143</v>
      </c>
      <c r="C11" s="78" t="s">
        <v>142</v>
      </c>
      <c r="D11" s="134" t="s">
        <v>124</v>
      </c>
      <c r="E11" s="134">
        <v>2010</v>
      </c>
      <c r="F11" s="129">
        <v>0</v>
      </c>
      <c r="G11" s="131" t="str">
        <f>P11&amp;"DMT"</f>
        <v>IFDMT</v>
      </c>
      <c r="J11" s="128"/>
      <c r="K11" s="133" t="e">
        <f>F11/$D130</f>
        <v>#DIV/0!</v>
      </c>
      <c r="L11" s="133" t="e">
        <f>#REF!/$D130</f>
        <v>#REF!</v>
      </c>
      <c r="M11" s="133"/>
      <c r="N11" s="133"/>
      <c r="P11" t="s">
        <v>193</v>
      </c>
      <c r="R11" s="153" t="str">
        <f>'[12]Convergence programme'!A31</f>
        <v>Paper &amp; Pulp</v>
      </c>
      <c r="S11" s="153" t="str">
        <f>'[12]Convergence programme'!C31</f>
        <v>IR</v>
      </c>
      <c r="T11" s="155"/>
      <c r="U11" s="155"/>
      <c r="V11" s="155"/>
      <c r="W11" s="155"/>
      <c r="X11" s="155"/>
      <c r="Y11" s="165">
        <f>'[12]Convergence programme'!I31/100</f>
        <v>0.56281524805476768</v>
      </c>
      <c r="Z11" s="165">
        <f>'[12]Convergence programme'!J31/100</f>
        <v>0.56856039370168876</v>
      </c>
      <c r="AA11" s="165">
        <f>'[12]Convergence programme'!K31/100</f>
        <v>0.57430553934860973</v>
      </c>
      <c r="AB11" s="165">
        <f>'[12]Convergence programme'!L31/100</f>
        <v>0.58005068499553081</v>
      </c>
      <c r="AC11" s="165">
        <f>'[12]Convergence programme'!M31/100</f>
        <v>0.58579583064245178</v>
      </c>
      <c r="AD11" s="165">
        <f>'[12]Convergence programme'!N31/100</f>
        <v>0.59154097628937263</v>
      </c>
      <c r="AE11" s="165">
        <f>'[12]Convergence programme'!O31/100</f>
        <v>0.58823280276661538</v>
      </c>
      <c r="AF11" s="165">
        <f>'[12]Convergence programme'!P31/100</f>
        <v>0.58492462924385824</v>
      </c>
      <c r="AG11" s="165">
        <f>'[12]Convergence programme'!Q31/100</f>
        <v>0.58161645572110099</v>
      </c>
      <c r="AH11" s="165">
        <f>'[12]Convergence programme'!R31/100</f>
        <v>0.57830828219834374</v>
      </c>
      <c r="AI11" s="165">
        <f>'[12]Convergence programme'!S31/100</f>
        <v>0.57500010867558637</v>
      </c>
      <c r="AJ11" s="165">
        <f>'[12]Convergence programme'!T31/100</f>
        <v>0.57525433843020146</v>
      </c>
      <c r="AK11" s="165">
        <f>'[12]Convergence programme'!U31/100</f>
        <v>0.57550856818481655</v>
      </c>
      <c r="AL11" s="165">
        <f>'[12]Convergence programme'!V31/100</f>
        <v>0.57576279793943164</v>
      </c>
      <c r="AM11" s="165">
        <f>'[12]Convergence programme'!W31/100</f>
        <v>0.57601702769404672</v>
      </c>
      <c r="AN11" s="165">
        <f>'[12]Convergence programme'!X31/100</f>
        <v>0.57627125744866181</v>
      </c>
      <c r="AO11" s="165">
        <f>'[12]Convergence programme'!Y31/100</f>
        <v>0.57695547534253377</v>
      </c>
      <c r="AP11" s="165">
        <f>'[12]Convergence programme'!Z31/100</f>
        <v>0.57763969323640574</v>
      </c>
      <c r="AQ11" s="165">
        <f>'[12]Convergence programme'!AA31/100</f>
        <v>0.5783239111302777</v>
      </c>
      <c r="AR11" s="165">
        <f>'[12]Convergence programme'!AB31/100</f>
        <v>0.57900812902414966</v>
      </c>
      <c r="AS11" s="165">
        <f>'[12]Convergence programme'!AC31/100</f>
        <v>0.57969234691802174</v>
      </c>
      <c r="AT11" s="165">
        <f>'[12]Convergence programme'!AD31/100</f>
        <v>0.58028057499565411</v>
      </c>
      <c r="AU11" s="165">
        <f>'[12]Convergence programme'!AE31/100</f>
        <v>0.58086880307328637</v>
      </c>
      <c r="AV11" s="165">
        <f>'[12]Convergence programme'!AF31/100</f>
        <v>0.58145703115091874</v>
      </c>
      <c r="AW11" s="165">
        <f>'[12]Convergence programme'!AG31/100</f>
        <v>0.5820452592285511</v>
      </c>
      <c r="AX11" s="165">
        <f>'[12]Convergence programme'!AH31/100</f>
        <v>0.58263348730618358</v>
      </c>
      <c r="AY11" s="165">
        <f>'[12]Convergence programme'!AI31/100</f>
        <v>0.58241544346093921</v>
      </c>
      <c r="AZ11" s="165">
        <f>'[12]Convergence programme'!AJ31/100</f>
        <v>0.58219739961569472</v>
      </c>
      <c r="BA11" s="165">
        <f>'[12]Convergence programme'!AK31/100</f>
        <v>0.58197935577045035</v>
      </c>
      <c r="BB11" s="165">
        <f>'[12]Convergence programme'!AL31/100</f>
        <v>0.58176131192520586</v>
      </c>
      <c r="BC11" s="165">
        <f>'[12]Convergence programme'!AM31/100</f>
        <v>0.58154326807996159</v>
      </c>
      <c r="BD11" s="165">
        <f>'[12]Convergence programme'!AN31/100</f>
        <v>0.58234263280297904</v>
      </c>
      <c r="BE11" s="165">
        <f>'[12]Convergence programme'!AO31/100</f>
        <v>0.58314199752599649</v>
      </c>
      <c r="BF11" s="165">
        <f>'[12]Convergence programme'!AP31/100</f>
        <v>0.58394136224901394</v>
      </c>
      <c r="BG11" s="165">
        <f>'[12]Convergence programme'!AQ31/100</f>
        <v>0.58474072697203139</v>
      </c>
      <c r="BH11" s="165">
        <f>'[12]Convergence programme'!AR31/100</f>
        <v>0.58554009169504895</v>
      </c>
    </row>
    <row r="12" spans="2:60" x14ac:dyDescent="0.3">
      <c r="B12" t="s">
        <v>143</v>
      </c>
      <c r="C12" s="78" t="s">
        <v>142</v>
      </c>
      <c r="D12" s="130" t="s">
        <v>124</v>
      </c>
      <c r="E12" s="130">
        <v>2010</v>
      </c>
      <c r="F12" s="129">
        <v>0</v>
      </c>
      <c r="G12" s="121" t="str">
        <f>P12&amp;"DHT"</f>
        <v>IFDHT</v>
      </c>
      <c r="J12" s="128"/>
      <c r="K12" s="133"/>
      <c r="L12" s="133"/>
      <c r="M12" s="133"/>
      <c r="N12" s="133"/>
      <c r="P12" t="s">
        <v>193</v>
      </c>
      <c r="Q12" s="132"/>
      <c r="R12" s="153" t="str">
        <f>'[12]Convergence programme'!A32</f>
        <v>Iron and steel</v>
      </c>
      <c r="S12" s="153" t="str">
        <f>'[12]Convergence programme'!C32</f>
        <v>IS</v>
      </c>
      <c r="T12" s="157"/>
      <c r="U12" s="157"/>
      <c r="V12" s="157"/>
      <c r="W12" s="157"/>
      <c r="X12" s="157"/>
      <c r="Y12" s="166">
        <f>'[12]Convergence programme'!I32/100</f>
        <v>1.0767820904769649</v>
      </c>
      <c r="Z12" s="166">
        <f>'[12]Convergence programme'!J32/100</f>
        <v>1.132247997086127</v>
      </c>
      <c r="AA12" s="166">
        <f>'[12]Convergence programme'!K32/100</f>
        <v>1.1877139036952888</v>
      </c>
      <c r="AB12" s="166">
        <f>'[12]Convergence programme'!L32/100</f>
        <v>1.2431798103044509</v>
      </c>
      <c r="AC12" s="166">
        <f>'[12]Convergence programme'!M32/100</f>
        <v>1.2986457169136127</v>
      </c>
      <c r="AD12" s="166">
        <f>'[12]Convergence programme'!N32/100</f>
        <v>1.3541116235227748</v>
      </c>
      <c r="AE12" s="166">
        <f>'[12]Convergence programme'!O32/100</f>
        <v>1.3800460545600544</v>
      </c>
      <c r="AF12" s="166">
        <f>'[12]Convergence programme'!P32/100</f>
        <v>1.4059804855973339</v>
      </c>
      <c r="AG12" s="166">
        <f>'[12]Convergence programme'!Q32/100</f>
        <v>1.4319149166346137</v>
      </c>
      <c r="AH12" s="166">
        <f>'[12]Convergence programme'!R32/100</f>
        <v>1.4578493476718932</v>
      </c>
      <c r="AI12" s="166">
        <f>'[12]Convergence programme'!S32/100</f>
        <v>1.483783778709173</v>
      </c>
      <c r="AJ12" s="166">
        <f>'[12]Convergence programme'!T32/100</f>
        <v>1.5050729627675046</v>
      </c>
      <c r="AK12" s="166">
        <f>'[12]Convergence programme'!U32/100</f>
        <v>1.5263621468258362</v>
      </c>
      <c r="AL12" s="166">
        <f>'[12]Convergence programme'!V32/100</f>
        <v>1.5476513308841677</v>
      </c>
      <c r="AM12" s="166">
        <f>'[12]Convergence programme'!W32/100</f>
        <v>1.5689405149424993</v>
      </c>
      <c r="AN12" s="166">
        <f>'[12]Convergence programme'!X32/100</f>
        <v>1.5902296990008316</v>
      </c>
      <c r="AO12" s="166">
        <f>'[12]Convergence programme'!Y32/100</f>
        <v>1.6046849185914718</v>
      </c>
      <c r="AP12" s="166">
        <f>'[12]Convergence programme'!Z32/100</f>
        <v>1.619140138182112</v>
      </c>
      <c r="AQ12" s="166">
        <f>'[12]Convergence programme'!AA32/100</f>
        <v>1.6335953577727522</v>
      </c>
      <c r="AR12" s="166">
        <f>'[12]Convergence programme'!AB32/100</f>
        <v>1.6480505773633924</v>
      </c>
      <c r="AS12" s="166">
        <f>'[12]Convergence programme'!AC32/100</f>
        <v>1.6625057969540324</v>
      </c>
      <c r="AT12" s="166">
        <f>'[12]Convergence programme'!AD32/100</f>
        <v>1.6726286441152123</v>
      </c>
      <c r="AU12" s="166">
        <f>'[12]Convergence programme'!AE32/100</f>
        <v>1.6827514912763923</v>
      </c>
      <c r="AV12" s="166">
        <f>'[12]Convergence programme'!AF32/100</f>
        <v>1.6928743384375722</v>
      </c>
      <c r="AW12" s="166">
        <f>'[12]Convergence programme'!AG32/100</f>
        <v>1.702997185598752</v>
      </c>
      <c r="AX12" s="166">
        <f>'[12]Convergence programme'!AH32/100</f>
        <v>1.7131200327599323</v>
      </c>
      <c r="AY12" s="166">
        <f>'[12]Convergence programme'!AI32/100</f>
        <v>1.7421495832559384</v>
      </c>
      <c r="AZ12" s="166">
        <f>'[12]Convergence programme'!AJ32/100</f>
        <v>1.7711791337519447</v>
      </c>
      <c r="BA12" s="166">
        <f>'[12]Convergence programme'!AK32/100</f>
        <v>1.8002086842479508</v>
      </c>
      <c r="BB12" s="166">
        <f>'[12]Convergence programme'!AL32/100</f>
        <v>1.8292382347439571</v>
      </c>
      <c r="BC12" s="166">
        <f>'[12]Convergence programme'!AM32/100</f>
        <v>1.8582677852399632</v>
      </c>
      <c r="BD12" s="166">
        <f>'[12]Convergence programme'!AN32/100</f>
        <v>1.8908425479715212</v>
      </c>
      <c r="BE12" s="166">
        <f>'[12]Convergence programme'!AO32/100</f>
        <v>1.923417310703079</v>
      </c>
      <c r="BF12" s="166">
        <f>'[12]Convergence programme'!AP32/100</f>
        <v>1.955992073434637</v>
      </c>
      <c r="BG12" s="166">
        <f>'[12]Convergence programme'!AQ32/100</f>
        <v>1.9885668361661948</v>
      </c>
      <c r="BH12" s="166">
        <f>'[12]Convergence programme'!AR32/100</f>
        <v>2.0211415988977532</v>
      </c>
    </row>
    <row r="13" spans="2:60" x14ac:dyDescent="0.3">
      <c r="B13" t="s">
        <v>143</v>
      </c>
      <c r="C13" s="78" t="s">
        <v>142</v>
      </c>
      <c r="D13" s="130" t="s">
        <v>124</v>
      </c>
      <c r="E13" s="130">
        <v>2010</v>
      </c>
      <c r="F13" s="129">
        <v>0</v>
      </c>
      <c r="G13" s="121" t="str">
        <f>P13&amp;"DRH"</f>
        <v>IFDRH</v>
      </c>
      <c r="J13" s="128"/>
      <c r="K13" s="133"/>
      <c r="L13" s="133"/>
      <c r="M13" s="133"/>
      <c r="N13" s="133"/>
      <c r="P13" t="s">
        <v>193</v>
      </c>
      <c r="R13" s="153" t="str">
        <f>'[12]Convergence programme'!A33</f>
        <v>Machinery</v>
      </c>
      <c r="S13" s="153" t="str">
        <f>'[12]Convergence programme'!C33</f>
        <v>IM</v>
      </c>
      <c r="T13" s="155"/>
      <c r="U13" s="155"/>
      <c r="V13" s="155"/>
      <c r="W13" s="155"/>
      <c r="X13" s="155"/>
      <c r="Y13" s="165">
        <f>'[12]Convergence programme'!I33/100</f>
        <v>0.98070267322591576</v>
      </c>
      <c r="Z13" s="165">
        <f>'[12]Convergence programme'!J33/100</f>
        <v>1.0143974339673094</v>
      </c>
      <c r="AA13" s="165">
        <f>'[12]Convergence programme'!K33/100</f>
        <v>1.0480921947087032</v>
      </c>
      <c r="AB13" s="165">
        <f>'[12]Convergence programme'!L33/100</f>
        <v>1.081786955450097</v>
      </c>
      <c r="AC13" s="165">
        <f>'[12]Convergence programme'!M33/100</f>
        <v>1.1154817161914905</v>
      </c>
      <c r="AD13" s="165">
        <f>'[12]Convergence programme'!N33/100</f>
        <v>1.1491764769328843</v>
      </c>
      <c r="AE13" s="165">
        <f>'[12]Convergence programme'!O33/100</f>
        <v>1.1716177074139409</v>
      </c>
      <c r="AF13" s="165">
        <f>'[12]Convergence programme'!P33/100</f>
        <v>1.1940589378949975</v>
      </c>
      <c r="AG13" s="165">
        <f>'[12]Convergence programme'!Q33/100</f>
        <v>1.2165001683760541</v>
      </c>
      <c r="AH13" s="165">
        <f>'[12]Convergence programme'!R33/100</f>
        <v>1.2389413988571107</v>
      </c>
      <c r="AI13" s="165">
        <f>'[12]Convergence programme'!S33/100</f>
        <v>1.2613826293381671</v>
      </c>
      <c r="AJ13" s="165">
        <f>'[12]Convergence programme'!T33/100</f>
        <v>1.28322055722246</v>
      </c>
      <c r="AK13" s="165">
        <f>'[12]Convergence programme'!U33/100</f>
        <v>1.3050584851067528</v>
      </c>
      <c r="AL13" s="165">
        <f>'[12]Convergence programme'!V33/100</f>
        <v>1.3268964129910459</v>
      </c>
      <c r="AM13" s="165">
        <f>'[12]Convergence programme'!W33/100</f>
        <v>1.3487343408753387</v>
      </c>
      <c r="AN13" s="165">
        <f>'[12]Convergence programme'!X33/100</f>
        <v>1.3705722687596309</v>
      </c>
      <c r="AO13" s="165">
        <f>'[12]Convergence programme'!Y33/100</f>
        <v>1.3946988210707665</v>
      </c>
      <c r="AP13" s="165">
        <f>'[12]Convergence programme'!Z33/100</f>
        <v>1.4188253733819018</v>
      </c>
      <c r="AQ13" s="165">
        <f>'[12]Convergence programme'!AA33/100</f>
        <v>1.4429519256930374</v>
      </c>
      <c r="AR13" s="165">
        <f>'[12]Convergence programme'!AB33/100</f>
        <v>1.4670784780041728</v>
      </c>
      <c r="AS13" s="165">
        <f>'[12]Convergence programme'!AC33/100</f>
        <v>1.4912050303153086</v>
      </c>
      <c r="AT13" s="165">
        <f>'[12]Convergence programme'!AD33/100</f>
        <v>1.5111836638960476</v>
      </c>
      <c r="AU13" s="165">
        <f>'[12]Convergence programme'!AE33/100</f>
        <v>1.5311622974767869</v>
      </c>
      <c r="AV13" s="165">
        <f>'[12]Convergence programme'!AF33/100</f>
        <v>1.5511409310575259</v>
      </c>
      <c r="AW13" s="165">
        <f>'[12]Convergence programme'!AG33/100</f>
        <v>1.5711195646382652</v>
      </c>
      <c r="AX13" s="165">
        <f>'[12]Convergence programme'!AH33/100</f>
        <v>1.5910981982190042</v>
      </c>
      <c r="AY13" s="165">
        <f>'[12]Convergence programme'!AI33/100</f>
        <v>1.6104136399377291</v>
      </c>
      <c r="AZ13" s="165">
        <f>'[12]Convergence programme'!AJ33/100</f>
        <v>1.6297290816564538</v>
      </c>
      <c r="BA13" s="165">
        <f>'[12]Convergence programme'!AK33/100</f>
        <v>1.6490445233751785</v>
      </c>
      <c r="BB13" s="165">
        <f>'[12]Convergence programme'!AL33/100</f>
        <v>1.6683599650939032</v>
      </c>
      <c r="BC13" s="165">
        <f>'[12]Convergence programme'!AM33/100</f>
        <v>1.6876754068126276</v>
      </c>
      <c r="BD13" s="165">
        <f>'[12]Convergence programme'!AN33/100</f>
        <v>1.7063430084904032</v>
      </c>
      <c r="BE13" s="165">
        <f>'[12]Convergence programme'!AO33/100</f>
        <v>1.7250106101681788</v>
      </c>
      <c r="BF13" s="165">
        <f>'[12]Convergence programme'!AP33/100</f>
        <v>1.7436782118459544</v>
      </c>
      <c r="BG13" s="165">
        <f>'[12]Convergence programme'!AQ33/100</f>
        <v>1.76234581352373</v>
      </c>
      <c r="BH13" s="165">
        <f>'[12]Convergence programme'!AR33/100</f>
        <v>1.781013415201506</v>
      </c>
    </row>
    <row r="14" spans="2:60" x14ac:dyDescent="0.3">
      <c r="B14" t="s">
        <v>143</v>
      </c>
      <c r="C14" s="78" t="s">
        <v>142</v>
      </c>
      <c r="D14" s="130" t="s">
        <v>124</v>
      </c>
      <c r="E14" s="130">
        <v>2010</v>
      </c>
      <c r="F14" s="129">
        <v>0</v>
      </c>
      <c r="G14" s="121" t="str">
        <f>P14&amp;"DLA"</f>
        <v>IFDLA</v>
      </c>
      <c r="J14" s="128"/>
      <c r="K14" s="133"/>
      <c r="L14" s="133"/>
      <c r="M14" s="133"/>
      <c r="N14" s="133"/>
      <c r="P14" t="s">
        <v>193</v>
      </c>
      <c r="R14" s="153" t="str">
        <f>'[12]Convergence programme'!A34</f>
        <v>Service</v>
      </c>
      <c r="S14" s="153" t="str">
        <f>'[12]Convergence programme'!C34</f>
        <v>IU</v>
      </c>
      <c r="T14" s="152"/>
      <c r="U14" s="152"/>
      <c r="V14" s="152"/>
      <c r="W14" s="152"/>
      <c r="X14" s="152"/>
      <c r="Y14" s="164">
        <f>'[12]Convergence programme'!I34/100</f>
        <v>0.84669469619466908</v>
      </c>
      <c r="Z14" s="164">
        <f>'[12]Convergence programme'!J34/100</f>
        <v>0.85114249182108592</v>
      </c>
      <c r="AA14" s="164">
        <f>'[12]Convergence programme'!K34/100</f>
        <v>0.85559028744750276</v>
      </c>
      <c r="AB14" s="164">
        <f>'[12]Convergence programme'!L34/100</f>
        <v>0.8600380830739196</v>
      </c>
      <c r="AC14" s="164">
        <f>'[12]Convergence programme'!M34/100</f>
        <v>0.86448587870033644</v>
      </c>
      <c r="AD14" s="164">
        <f>'[12]Convergence programme'!N34/100</f>
        <v>0.86893367432675317</v>
      </c>
      <c r="AE14" s="164">
        <f>'[12]Convergence programme'!O34/100</f>
        <v>0.87401567651037193</v>
      </c>
      <c r="AF14" s="164">
        <f>'[12]Convergence programme'!P34/100</f>
        <v>0.8790976786939908</v>
      </c>
      <c r="AG14" s="164">
        <f>'[12]Convergence programme'!Q34/100</f>
        <v>0.88417968087760956</v>
      </c>
      <c r="AH14" s="164">
        <f>'[12]Convergence programme'!R34/100</f>
        <v>0.88926168306122833</v>
      </c>
      <c r="AI14" s="164">
        <f>'[12]Convergence programme'!S34/100</f>
        <v>0.8943436852448472</v>
      </c>
      <c r="AJ14" s="164">
        <f>'[12]Convergence programme'!T34/100</f>
        <v>0.90010202495119274</v>
      </c>
      <c r="AK14" s="164">
        <f>'[12]Convergence programme'!U34/100</f>
        <v>0.90586036465753816</v>
      </c>
      <c r="AL14" s="164">
        <f>'[12]Convergence programme'!V34/100</f>
        <v>0.9116187043638837</v>
      </c>
      <c r="AM14" s="164">
        <f>'[12]Convergence programme'!W34/100</f>
        <v>0.91737704407022913</v>
      </c>
      <c r="AN14" s="164">
        <f>'[12]Convergence programme'!X34/100</f>
        <v>0.92313538377657434</v>
      </c>
      <c r="AO14" s="164">
        <f>'[12]Convergence programme'!Y34/100</f>
        <v>0.93257723686014604</v>
      </c>
      <c r="AP14" s="164">
        <f>'[12]Convergence programme'!Z34/100</f>
        <v>0.94201908994371764</v>
      </c>
      <c r="AQ14" s="164">
        <f>'[12]Convergence programme'!AA34/100</f>
        <v>0.95146094302728923</v>
      </c>
      <c r="AR14" s="164">
        <f>'[12]Convergence programme'!AB34/100</f>
        <v>0.96090279611086094</v>
      </c>
      <c r="AS14" s="164">
        <f>'[12]Convergence programme'!AC34/100</f>
        <v>0.97034464919443242</v>
      </c>
      <c r="AT14" s="164">
        <f>'[12]Convergence programme'!AD34/100</f>
        <v>0.98026935989140762</v>
      </c>
      <c r="AU14" s="164">
        <f>'[12]Convergence programme'!AE34/100</f>
        <v>0.99019407058838294</v>
      </c>
      <c r="AV14" s="164">
        <f>'[12]Convergence programme'!AF34/100</f>
        <v>1.0001187812853582</v>
      </c>
      <c r="AW14" s="164">
        <f>'[12]Convergence programme'!AG34/100</f>
        <v>1.0100434919823336</v>
      </c>
      <c r="AX14" s="164">
        <f>'[12]Convergence programme'!AH34/100</f>
        <v>1.0199682026793089</v>
      </c>
      <c r="AY14" s="164">
        <f>'[12]Convergence programme'!AI34/100</f>
        <v>1.0304004643917941</v>
      </c>
      <c r="AZ14" s="164">
        <f>'[12]Convergence programme'!AJ34/100</f>
        <v>1.0408327261042793</v>
      </c>
      <c r="BA14" s="164">
        <f>'[12]Convergence programme'!AK34/100</f>
        <v>1.0512649878167644</v>
      </c>
      <c r="BB14" s="164">
        <f>'[12]Convergence programme'!AL34/100</f>
        <v>1.0616972495292496</v>
      </c>
      <c r="BC14" s="164">
        <f>'[12]Convergence programme'!AM34/100</f>
        <v>1.0721295112417346</v>
      </c>
      <c r="BD14" s="164">
        <f>'[12]Convergence programme'!AN34/100</f>
        <v>1.0830952801956804</v>
      </c>
      <c r="BE14" s="164">
        <f>'[12]Convergence programme'!AO34/100</f>
        <v>1.0940610491496261</v>
      </c>
      <c r="BF14" s="164">
        <f>'[12]Convergence programme'!AP34/100</f>
        <v>1.1050268181035718</v>
      </c>
      <c r="BG14" s="164">
        <f>'[12]Convergence programme'!AQ34/100</f>
        <v>1.1159925870575176</v>
      </c>
      <c r="BH14" s="164">
        <f>'[12]Convergence programme'!AR34/100</f>
        <v>1.1269583560114633</v>
      </c>
    </row>
    <row r="15" spans="2:60" x14ac:dyDescent="0.3">
      <c r="B15" t="s">
        <v>143</v>
      </c>
      <c r="C15" s="78" t="s">
        <v>142</v>
      </c>
      <c r="D15" s="130" t="s">
        <v>124</v>
      </c>
      <c r="E15" s="130">
        <v>2010</v>
      </c>
      <c r="F15" s="129">
        <v>1.4688000000000001</v>
      </c>
      <c r="G15" s="121" t="str">
        <f>P15&amp;"DEM"</f>
        <v>IFDEM</v>
      </c>
      <c r="J15" s="128"/>
      <c r="K15" s="133"/>
      <c r="L15" s="133"/>
      <c r="M15" s="133"/>
      <c r="N15" s="133"/>
      <c r="P15" t="s">
        <v>193</v>
      </c>
      <c r="R15" s="153" t="str">
        <f>'[12]Convergence programme'!A35</f>
        <v>Construction</v>
      </c>
      <c r="S15" s="153" t="str">
        <f>'[12]Convergence programme'!C35</f>
        <v>IN</v>
      </c>
      <c r="T15" s="155"/>
      <c r="U15" s="155"/>
      <c r="V15" s="155"/>
      <c r="W15" s="155"/>
      <c r="X15" s="155"/>
      <c r="Y15" s="165">
        <f>'[12]Convergence programme'!I35/100</f>
        <v>0.86585232195154016</v>
      </c>
      <c r="Z15" s="165">
        <f>'[12]Convergence programme'!J35/100</f>
        <v>0.86536827474349276</v>
      </c>
      <c r="AA15" s="165">
        <f>'[12]Convergence programme'!K35/100</f>
        <v>0.86488422753544536</v>
      </c>
      <c r="AB15" s="165">
        <f>'[12]Convergence programme'!L35/100</f>
        <v>0.86440018032739796</v>
      </c>
      <c r="AC15" s="165">
        <f>'[12]Convergence programme'!M35/100</f>
        <v>0.86391613311935056</v>
      </c>
      <c r="AD15" s="165">
        <f>'[12]Convergence programme'!N35/100</f>
        <v>0.86343208591130316</v>
      </c>
      <c r="AE15" s="165">
        <f>'[12]Convergence programme'!O35/100</f>
        <v>0.8660456621745305</v>
      </c>
      <c r="AF15" s="165">
        <f>'[12]Convergence programme'!P35/100</f>
        <v>0.86865923843775794</v>
      </c>
      <c r="AG15" s="165">
        <f>'[12]Convergence programme'!Q35/100</f>
        <v>0.87127281470098528</v>
      </c>
      <c r="AH15" s="165">
        <f>'[12]Convergence programme'!R35/100</f>
        <v>0.87388639096421261</v>
      </c>
      <c r="AI15" s="165">
        <f>'[12]Convergence programme'!S35/100</f>
        <v>0.87649996722744017</v>
      </c>
      <c r="AJ15" s="165">
        <f>'[12]Convergence programme'!T35/100</f>
        <v>0.87808663847892632</v>
      </c>
      <c r="AK15" s="165">
        <f>'[12]Convergence programme'!U35/100</f>
        <v>0.87967330973041247</v>
      </c>
      <c r="AL15" s="165">
        <f>'[12]Convergence programme'!V35/100</f>
        <v>0.88125998098189851</v>
      </c>
      <c r="AM15" s="165">
        <f>'[12]Convergence programme'!W35/100</f>
        <v>0.88284665223338465</v>
      </c>
      <c r="AN15" s="165">
        <f>'[12]Convergence programme'!X35/100</f>
        <v>0.88443332348487047</v>
      </c>
      <c r="AO15" s="165">
        <f>'[12]Convergence programme'!Y35/100</f>
        <v>0.88744036473040988</v>
      </c>
      <c r="AP15" s="165">
        <f>'[12]Convergence programme'!Z35/100</f>
        <v>0.8904474059759494</v>
      </c>
      <c r="AQ15" s="165">
        <f>'[12]Convergence programme'!AA35/100</f>
        <v>0.89345444722148881</v>
      </c>
      <c r="AR15" s="165">
        <f>'[12]Convergence programme'!AB35/100</f>
        <v>0.89646148846702833</v>
      </c>
      <c r="AS15" s="165">
        <f>'[12]Convergence programme'!AC35/100</f>
        <v>0.89946852971256808</v>
      </c>
      <c r="AT15" s="165">
        <f>'[12]Convergence programme'!AD35/100</f>
        <v>0.90232520664988414</v>
      </c>
      <c r="AU15" s="165">
        <f>'[12]Convergence programme'!AE35/100</f>
        <v>0.9051818835872002</v>
      </c>
      <c r="AV15" s="165">
        <f>'[12]Convergence programme'!AF35/100</f>
        <v>0.90803856052451637</v>
      </c>
      <c r="AW15" s="165">
        <f>'[12]Convergence programme'!AG35/100</f>
        <v>0.91089523746183243</v>
      </c>
      <c r="AX15" s="165">
        <f>'[12]Convergence programme'!AH35/100</f>
        <v>0.91375191439914827</v>
      </c>
      <c r="AY15" s="165">
        <f>'[12]Convergence programme'!AI35/100</f>
        <v>0.9161290160929354</v>
      </c>
      <c r="AZ15" s="165">
        <f>'[12]Convergence programme'!AJ35/100</f>
        <v>0.91850611778672264</v>
      </c>
      <c r="BA15" s="165">
        <f>'[12]Convergence programme'!AK35/100</f>
        <v>0.92088321948050977</v>
      </c>
      <c r="BB15" s="165">
        <f>'[12]Convergence programme'!AL35/100</f>
        <v>0.92326032117429691</v>
      </c>
      <c r="BC15" s="165">
        <f>'[12]Convergence programme'!AM35/100</f>
        <v>0.92563742286808437</v>
      </c>
      <c r="BD15" s="165">
        <f>'[12]Convergence programme'!AN35/100</f>
        <v>0.92819383061306127</v>
      </c>
      <c r="BE15" s="165">
        <f>'[12]Convergence programme'!AO35/100</f>
        <v>0.93075023835803816</v>
      </c>
      <c r="BF15" s="165">
        <f>'[12]Convergence programme'!AP35/100</f>
        <v>0.93330664610301506</v>
      </c>
      <c r="BG15" s="165">
        <f>'[12]Convergence programme'!AQ35/100</f>
        <v>0.93586305384799207</v>
      </c>
      <c r="BH15" s="165">
        <f>'[12]Convergence programme'!AR35/100</f>
        <v>0.93841946159296896</v>
      </c>
    </row>
    <row r="16" spans="2:60" x14ac:dyDescent="0.3">
      <c r="B16" t="s">
        <v>143</v>
      </c>
      <c r="C16" s="78" t="s">
        <v>142</v>
      </c>
      <c r="D16" s="130" t="s">
        <v>124</v>
      </c>
      <c r="E16" s="130">
        <v>2010</v>
      </c>
      <c r="F16" s="129">
        <v>0.1668</v>
      </c>
      <c r="G16" s="121" t="str">
        <f>P16&amp;"DTF"</f>
        <v>IFDTF</v>
      </c>
      <c r="J16" s="128"/>
      <c r="K16" s="133"/>
      <c r="L16" s="133"/>
      <c r="M16" s="133"/>
      <c r="N16" s="133"/>
      <c r="P16" t="s">
        <v>193</v>
      </c>
      <c r="R16" s="153" t="str">
        <f>'[12]Convergence programme'!A36</f>
        <v>Wood products</v>
      </c>
      <c r="S16" s="153" t="str">
        <f>'[12]Convergence programme'!C36</f>
        <v>IW</v>
      </c>
      <c r="T16" s="152"/>
      <c r="U16" s="152"/>
      <c r="V16" s="152"/>
      <c r="W16" s="152"/>
      <c r="X16" s="152"/>
      <c r="Y16" s="164">
        <f>'[12]Convergence programme'!I36/100</f>
        <v>0.98070267322591576</v>
      </c>
      <c r="Z16" s="164">
        <f>'[12]Convergence programme'!J36/100</f>
        <v>1.0143974339673094</v>
      </c>
      <c r="AA16" s="164">
        <f>'[12]Convergence programme'!K36/100</f>
        <v>1.0480921947087032</v>
      </c>
      <c r="AB16" s="164">
        <f>'[12]Convergence programme'!L36/100</f>
        <v>1.081786955450097</v>
      </c>
      <c r="AC16" s="164">
        <f>'[12]Convergence programme'!M36/100</f>
        <v>1.1154817161914905</v>
      </c>
      <c r="AD16" s="164">
        <f>'[12]Convergence programme'!N36/100</f>
        <v>1.1491764769328843</v>
      </c>
      <c r="AE16" s="164">
        <f>'[12]Convergence programme'!O36/100</f>
        <v>1.1716177074139409</v>
      </c>
      <c r="AF16" s="164">
        <f>'[12]Convergence programme'!P36/100</f>
        <v>1.1940589378949975</v>
      </c>
      <c r="AG16" s="164">
        <f>'[12]Convergence programme'!Q36/100</f>
        <v>1.2165001683760541</v>
      </c>
      <c r="AH16" s="164">
        <f>'[12]Convergence programme'!R36/100</f>
        <v>1.2389413988571107</v>
      </c>
      <c r="AI16" s="164">
        <f>'[12]Convergence programme'!S36/100</f>
        <v>1.2613826293381671</v>
      </c>
      <c r="AJ16" s="164">
        <f>'[12]Convergence programme'!T36/100</f>
        <v>1.28322055722246</v>
      </c>
      <c r="AK16" s="164">
        <f>'[12]Convergence programme'!U36/100</f>
        <v>1.3050584851067528</v>
      </c>
      <c r="AL16" s="164">
        <f>'[12]Convergence programme'!V36/100</f>
        <v>1.3268964129910459</v>
      </c>
      <c r="AM16" s="164">
        <f>'[12]Convergence programme'!W36/100</f>
        <v>1.3487343408753387</v>
      </c>
      <c r="AN16" s="164">
        <f>'[12]Convergence programme'!X36/100</f>
        <v>1.3705722687596309</v>
      </c>
      <c r="AO16" s="164">
        <f>'[12]Convergence programme'!Y36/100</f>
        <v>1.3946988210707665</v>
      </c>
      <c r="AP16" s="164">
        <f>'[12]Convergence programme'!Z36/100</f>
        <v>1.4188253733819018</v>
      </c>
      <c r="AQ16" s="164">
        <f>'[12]Convergence programme'!AA36/100</f>
        <v>1.4429519256930374</v>
      </c>
      <c r="AR16" s="164">
        <f>'[12]Convergence programme'!AB36/100</f>
        <v>1.4670784780041728</v>
      </c>
      <c r="AS16" s="164">
        <f>'[12]Convergence programme'!AC36/100</f>
        <v>1.4912050303153086</v>
      </c>
      <c r="AT16" s="164">
        <f>'[12]Convergence programme'!AD36/100</f>
        <v>1.5111836638960476</v>
      </c>
      <c r="AU16" s="164">
        <f>'[12]Convergence programme'!AE36/100</f>
        <v>1.5311622974767869</v>
      </c>
      <c r="AV16" s="164">
        <f>'[12]Convergence programme'!AF36/100</f>
        <v>1.5511409310575259</v>
      </c>
      <c r="AW16" s="164">
        <f>'[12]Convergence programme'!AG36/100</f>
        <v>1.5711195646382652</v>
      </c>
      <c r="AX16" s="164">
        <f>'[12]Convergence programme'!AH36/100</f>
        <v>1.5910981982190042</v>
      </c>
      <c r="AY16" s="164">
        <f>'[12]Convergence programme'!AI36/100</f>
        <v>1.6104136399377291</v>
      </c>
      <c r="AZ16" s="164">
        <f>'[12]Convergence programme'!AJ36/100</f>
        <v>1.6297290816564538</v>
      </c>
      <c r="BA16" s="164">
        <f>'[12]Convergence programme'!AK36/100</f>
        <v>1.6490445233751785</v>
      </c>
      <c r="BB16" s="164">
        <f>'[12]Convergence programme'!AL36/100</f>
        <v>1.6683599650939032</v>
      </c>
      <c r="BC16" s="164">
        <f>'[12]Convergence programme'!AM36/100</f>
        <v>1.6876754068126276</v>
      </c>
      <c r="BD16" s="164">
        <f>'[12]Convergence programme'!AN36/100</f>
        <v>1.7063430084904032</v>
      </c>
      <c r="BE16" s="164">
        <f>'[12]Convergence programme'!AO36/100</f>
        <v>1.7250106101681788</v>
      </c>
      <c r="BF16" s="164">
        <f>'[12]Convergence programme'!AP36/100</f>
        <v>1.7436782118459544</v>
      </c>
      <c r="BG16" s="164">
        <f>'[12]Convergence programme'!AQ36/100</f>
        <v>1.76234581352373</v>
      </c>
      <c r="BH16" s="164">
        <f>'[12]Convergence programme'!AR36/100</f>
        <v>1.781013415201506</v>
      </c>
    </row>
    <row r="17" spans="2:60" x14ac:dyDescent="0.3">
      <c r="B17" t="s">
        <v>143</v>
      </c>
      <c r="C17" s="78" t="s">
        <v>142</v>
      </c>
      <c r="D17" s="130" t="s">
        <v>124</v>
      </c>
      <c r="E17" s="130">
        <v>2010</v>
      </c>
      <c r="F17" s="129">
        <v>0</v>
      </c>
      <c r="G17" s="121" t="str">
        <f>P17&amp;"DFL"</f>
        <v>IFDFL</v>
      </c>
      <c r="J17" s="128"/>
      <c r="K17" s="133"/>
      <c r="L17" s="133"/>
      <c r="M17" s="133"/>
      <c r="N17" s="133"/>
      <c r="P17" t="s">
        <v>193</v>
      </c>
      <c r="R17" s="153" t="str">
        <f>'[12]Convergence programme'!A37</f>
        <v>Mining</v>
      </c>
      <c r="S17" s="153" t="str">
        <f>'[12]Convergence programme'!C37</f>
        <v>II</v>
      </c>
      <c r="T17" s="152"/>
      <c r="U17" s="152"/>
      <c r="V17" s="152"/>
      <c r="W17" s="152"/>
      <c r="X17" s="152"/>
      <c r="Y17" s="164">
        <f>'[12]Convergence programme'!I37/100</f>
        <v>0.98070267322591576</v>
      </c>
      <c r="Z17" s="164">
        <f>'[12]Convergence programme'!J37/100</f>
        <v>1.0143974339673094</v>
      </c>
      <c r="AA17" s="164">
        <f>'[12]Convergence programme'!K37/100</f>
        <v>1.0480921947087032</v>
      </c>
      <c r="AB17" s="164">
        <f>'[12]Convergence programme'!L37/100</f>
        <v>1.081786955450097</v>
      </c>
      <c r="AC17" s="164">
        <f>'[12]Convergence programme'!M37/100</f>
        <v>1.1154817161914905</v>
      </c>
      <c r="AD17" s="164">
        <f>'[12]Convergence programme'!N37/100</f>
        <v>1.1491764769328843</v>
      </c>
      <c r="AE17" s="164">
        <f>'[12]Convergence programme'!O37/100</f>
        <v>1.1716177074139409</v>
      </c>
      <c r="AF17" s="164">
        <f>'[12]Convergence programme'!P37/100</f>
        <v>1.1940589378949975</v>
      </c>
      <c r="AG17" s="164">
        <f>'[12]Convergence programme'!Q37/100</f>
        <v>1.2165001683760541</v>
      </c>
      <c r="AH17" s="164">
        <f>'[12]Convergence programme'!R37/100</f>
        <v>1.2389413988571107</v>
      </c>
      <c r="AI17" s="164">
        <f>'[12]Convergence programme'!S37/100</f>
        <v>1.2613826293381671</v>
      </c>
      <c r="AJ17" s="164">
        <f>'[12]Convergence programme'!T37/100</f>
        <v>1.28322055722246</v>
      </c>
      <c r="AK17" s="164">
        <f>'[12]Convergence programme'!U37/100</f>
        <v>1.3050584851067528</v>
      </c>
      <c r="AL17" s="164">
        <f>'[12]Convergence programme'!V37/100</f>
        <v>1.3268964129910459</v>
      </c>
      <c r="AM17" s="164">
        <f>'[12]Convergence programme'!W37/100</f>
        <v>1.3487343408753387</v>
      </c>
      <c r="AN17" s="164">
        <f>'[12]Convergence programme'!X37/100</f>
        <v>1.3705722687596309</v>
      </c>
      <c r="AO17" s="164">
        <f>'[12]Convergence programme'!Y37/100</f>
        <v>1.3946988210707665</v>
      </c>
      <c r="AP17" s="164">
        <f>'[12]Convergence programme'!Z37/100</f>
        <v>1.4188253733819018</v>
      </c>
      <c r="AQ17" s="164">
        <f>'[12]Convergence programme'!AA37/100</f>
        <v>1.4429519256930374</v>
      </c>
      <c r="AR17" s="164">
        <f>'[12]Convergence programme'!AB37/100</f>
        <v>1.4670784780041728</v>
      </c>
      <c r="AS17" s="164">
        <f>'[12]Convergence programme'!AC37/100</f>
        <v>1.4912050303153086</v>
      </c>
      <c r="AT17" s="164">
        <f>'[12]Convergence programme'!AD37/100</f>
        <v>1.5111836638960476</v>
      </c>
      <c r="AU17" s="164">
        <f>'[12]Convergence programme'!AE37/100</f>
        <v>1.5311622974767869</v>
      </c>
      <c r="AV17" s="164">
        <f>'[12]Convergence programme'!AF37/100</f>
        <v>1.5511409310575259</v>
      </c>
      <c r="AW17" s="164">
        <f>'[12]Convergence programme'!AG37/100</f>
        <v>1.5711195646382652</v>
      </c>
      <c r="AX17" s="164">
        <f>'[12]Convergence programme'!AH37/100</f>
        <v>1.5910981982190042</v>
      </c>
      <c r="AY17" s="164">
        <f>'[12]Convergence programme'!AI37/100</f>
        <v>1.6104136399377291</v>
      </c>
      <c r="AZ17" s="164">
        <f>'[12]Convergence programme'!AJ37/100</f>
        <v>1.6297290816564538</v>
      </c>
      <c r="BA17" s="164">
        <f>'[12]Convergence programme'!AK37/100</f>
        <v>1.6490445233751785</v>
      </c>
      <c r="BB17" s="164">
        <f>'[12]Convergence programme'!AL37/100</f>
        <v>1.6683599650939032</v>
      </c>
      <c r="BC17" s="164">
        <f>'[12]Convergence programme'!AM37/100</f>
        <v>1.6876754068126276</v>
      </c>
      <c r="BD17" s="164">
        <f>'[12]Convergence programme'!AN37/100</f>
        <v>1.7063430084904032</v>
      </c>
      <c r="BE17" s="164">
        <f>'[12]Convergence programme'!AO37/100</f>
        <v>1.7250106101681788</v>
      </c>
      <c r="BF17" s="164">
        <f>'[12]Convergence programme'!AP37/100</f>
        <v>1.7436782118459544</v>
      </c>
      <c r="BG17" s="164">
        <f>'[12]Convergence programme'!AQ37/100</f>
        <v>1.76234581352373</v>
      </c>
      <c r="BH17" s="164">
        <f>'[12]Convergence programme'!AR37/100</f>
        <v>1.781013415201506</v>
      </c>
    </row>
    <row r="18" spans="2:60" x14ac:dyDescent="0.3">
      <c r="B18" s="55" t="s">
        <v>143</v>
      </c>
      <c r="C18" s="78" t="s">
        <v>142</v>
      </c>
      <c r="D18" s="134" t="s">
        <v>124</v>
      </c>
      <c r="E18" s="134">
        <v>2010</v>
      </c>
      <c r="F18" s="129">
        <v>0</v>
      </c>
      <c r="G18" s="151" t="str">
        <f>P18&amp;"DMT"</f>
        <v>ICDMT</v>
      </c>
      <c r="J18" s="128"/>
      <c r="K18" s="133" t="e">
        <f>F18/$D138</f>
        <v>#DIV/0!</v>
      </c>
      <c r="L18" s="133" t="e">
        <f>#REF!/$D138</f>
        <v>#REF!</v>
      </c>
      <c r="M18" s="133"/>
      <c r="N18" s="133"/>
      <c r="P18" t="s">
        <v>188</v>
      </c>
      <c r="T18" s="150"/>
    </row>
    <row r="19" spans="2:60" x14ac:dyDescent="0.3">
      <c r="B19" t="s">
        <v>143</v>
      </c>
      <c r="C19" s="78" t="s">
        <v>142</v>
      </c>
      <c r="D19" s="130" t="s">
        <v>124</v>
      </c>
      <c r="E19" s="130">
        <v>2010</v>
      </c>
      <c r="F19" s="129">
        <v>0</v>
      </c>
      <c r="G19" s="121" t="str">
        <f>P19&amp;"DHT"</f>
        <v>ICDHT</v>
      </c>
      <c r="J19" s="128"/>
      <c r="K19" s="133"/>
      <c r="L19" s="133"/>
      <c r="M19" s="133"/>
      <c r="N19" s="133"/>
      <c r="P19" t="s">
        <v>188</v>
      </c>
    </row>
    <row r="20" spans="2:60" x14ac:dyDescent="0.3">
      <c r="B20" t="s">
        <v>143</v>
      </c>
      <c r="C20" s="78" t="s">
        <v>142</v>
      </c>
      <c r="D20" s="130" t="s">
        <v>124</v>
      </c>
      <c r="E20" s="130">
        <v>2010</v>
      </c>
      <c r="F20" s="129">
        <v>0</v>
      </c>
      <c r="G20" s="121" t="str">
        <f>P20&amp;"DRH"</f>
        <v>ICDRH</v>
      </c>
      <c r="J20" s="128"/>
      <c r="K20" s="133"/>
      <c r="L20" s="133"/>
      <c r="M20" s="133"/>
      <c r="N20" s="133"/>
      <c r="P20" t="s">
        <v>188</v>
      </c>
      <c r="Q20" s="132"/>
    </row>
    <row r="21" spans="2:60" x14ac:dyDescent="0.3">
      <c r="B21" t="s">
        <v>143</v>
      </c>
      <c r="C21" s="78" t="s">
        <v>142</v>
      </c>
      <c r="D21" s="130" t="s">
        <v>124</v>
      </c>
      <c r="E21" s="130">
        <v>2010</v>
      </c>
      <c r="F21" s="129">
        <v>0</v>
      </c>
      <c r="G21" s="121" t="str">
        <f>P21&amp;"DLA"</f>
        <v>ICDLA</v>
      </c>
      <c r="J21" s="128"/>
      <c r="K21" s="133"/>
      <c r="L21" s="133"/>
      <c r="M21" s="133"/>
      <c r="N21" s="133"/>
      <c r="P21" t="s">
        <v>188</v>
      </c>
      <c r="T21" s="149" t="s">
        <v>220</v>
      </c>
      <c r="U21" s="149"/>
      <c r="V21" s="149"/>
      <c r="W21" s="149"/>
      <c r="X21" s="149"/>
    </row>
    <row r="22" spans="2:60" x14ac:dyDescent="0.3">
      <c r="B22" t="s">
        <v>143</v>
      </c>
      <c r="C22" s="78" t="s">
        <v>142</v>
      </c>
      <c r="D22" s="130" t="s">
        <v>124</v>
      </c>
      <c r="E22" s="130">
        <v>2010</v>
      </c>
      <c r="F22" s="129">
        <v>0.15479999999999999</v>
      </c>
      <c r="G22" s="121" t="str">
        <f>P22&amp;"DEM"</f>
        <v>ICDEM</v>
      </c>
      <c r="J22" s="128"/>
      <c r="K22" s="133"/>
      <c r="L22" s="133"/>
      <c r="M22" s="133"/>
      <c r="N22" s="133"/>
      <c r="P22" t="s">
        <v>188</v>
      </c>
    </row>
    <row r="23" spans="2:60" x14ac:dyDescent="0.3">
      <c r="B23" t="s">
        <v>143</v>
      </c>
      <c r="C23" s="78" t="s">
        <v>142</v>
      </c>
      <c r="D23" s="130" t="s">
        <v>124</v>
      </c>
      <c r="E23" s="130">
        <v>2010</v>
      </c>
      <c r="F23" s="129">
        <v>0</v>
      </c>
      <c r="G23" s="121" t="str">
        <f>P23&amp;"DTF"</f>
        <v>ICDTF</v>
      </c>
      <c r="J23" s="128"/>
      <c r="K23" s="133"/>
      <c r="L23" s="133"/>
      <c r="M23" s="133"/>
      <c r="N23" s="133"/>
      <c r="P23" t="s">
        <v>188</v>
      </c>
    </row>
    <row r="24" spans="2:60" x14ac:dyDescent="0.3">
      <c r="B24" t="s">
        <v>143</v>
      </c>
      <c r="C24" s="78" t="s">
        <v>142</v>
      </c>
      <c r="D24" s="130" t="s">
        <v>124</v>
      </c>
      <c r="E24" s="130">
        <v>2010</v>
      </c>
      <c r="F24" s="129">
        <v>0</v>
      </c>
      <c r="G24" s="121" t="str">
        <f>P24&amp;"DFL"</f>
        <v>ICDFL</v>
      </c>
      <c r="J24" s="128"/>
      <c r="K24" s="133"/>
      <c r="L24" s="133"/>
      <c r="M24" s="133"/>
      <c r="N24" s="133"/>
      <c r="P24" t="s">
        <v>188</v>
      </c>
    </row>
    <row r="25" spans="2:60" x14ac:dyDescent="0.3">
      <c r="B25" s="55" t="s">
        <v>143</v>
      </c>
      <c r="C25" s="135" t="s">
        <v>142</v>
      </c>
      <c r="D25" s="134" t="s">
        <v>124</v>
      </c>
      <c r="E25" s="134">
        <v>2010</v>
      </c>
      <c r="F25" s="129">
        <v>0</v>
      </c>
      <c r="G25" s="131" t="str">
        <f>P25&amp;"DMT"</f>
        <v>IGDMT</v>
      </c>
      <c r="J25" s="128"/>
      <c r="K25" s="133" t="e">
        <f>F25/$D146</f>
        <v>#DIV/0!</v>
      </c>
      <c r="L25" s="133" t="e">
        <f>#REF!/$D146</f>
        <v>#REF!</v>
      </c>
      <c r="M25" s="133"/>
      <c r="N25" s="133"/>
      <c r="P25" t="s">
        <v>183</v>
      </c>
    </row>
    <row r="26" spans="2:60" x14ac:dyDescent="0.3">
      <c r="B26" t="s">
        <v>143</v>
      </c>
      <c r="C26" s="78" t="s">
        <v>142</v>
      </c>
      <c r="D26" s="130" t="s">
        <v>124</v>
      </c>
      <c r="E26" s="130">
        <v>2010</v>
      </c>
      <c r="F26" s="129">
        <v>0.223776</v>
      </c>
      <c r="G26" s="121" t="str">
        <f>P26&amp;"DHT"</f>
        <v>IGDHT</v>
      </c>
      <c r="J26" s="128"/>
      <c r="K26" s="133"/>
      <c r="L26" s="133"/>
      <c r="M26" s="133"/>
      <c r="N26" s="133"/>
      <c r="P26" t="s">
        <v>183</v>
      </c>
    </row>
    <row r="27" spans="2:60" x14ac:dyDescent="0.3">
      <c r="B27" t="s">
        <v>143</v>
      </c>
      <c r="C27" s="78" t="s">
        <v>142</v>
      </c>
      <c r="D27" s="130" t="s">
        <v>124</v>
      </c>
      <c r="E27" s="130">
        <v>2010</v>
      </c>
      <c r="F27" s="129">
        <v>0</v>
      </c>
      <c r="G27" s="121" t="str">
        <f>P27&amp;"DRH"</f>
        <v>IGDRH</v>
      </c>
      <c r="J27" s="128"/>
      <c r="K27" s="133"/>
      <c r="L27" s="133"/>
      <c r="M27" s="133"/>
      <c r="N27" s="133"/>
      <c r="P27" t="s">
        <v>183</v>
      </c>
    </row>
    <row r="28" spans="2:60" x14ac:dyDescent="0.3">
      <c r="B28" t="s">
        <v>143</v>
      </c>
      <c r="C28" s="78" t="s">
        <v>142</v>
      </c>
      <c r="D28" s="130" t="s">
        <v>124</v>
      </c>
      <c r="E28" s="130">
        <v>2010</v>
      </c>
      <c r="F28" s="129">
        <v>0</v>
      </c>
      <c r="G28" s="121" t="str">
        <f>P28&amp;"DLA"</f>
        <v>IGDLA</v>
      </c>
      <c r="J28" s="128"/>
      <c r="K28" s="133"/>
      <c r="L28" s="133"/>
      <c r="M28" s="133"/>
      <c r="N28" s="133"/>
      <c r="P28" t="s">
        <v>183</v>
      </c>
      <c r="Q28" s="132"/>
    </row>
    <row r="29" spans="2:60" x14ac:dyDescent="0.3">
      <c r="B29" t="s">
        <v>143</v>
      </c>
      <c r="C29" s="78" t="s">
        <v>142</v>
      </c>
      <c r="D29" s="130" t="s">
        <v>124</v>
      </c>
      <c r="E29" s="130">
        <v>2010</v>
      </c>
      <c r="F29" s="129">
        <v>0</v>
      </c>
      <c r="G29" s="121" t="str">
        <f>P29&amp;"DEM"</f>
        <v>IGDEM</v>
      </c>
      <c r="J29" s="128"/>
      <c r="K29" s="133"/>
      <c r="L29" s="133"/>
      <c r="M29" s="133"/>
      <c r="N29" s="133"/>
      <c r="P29" t="s">
        <v>183</v>
      </c>
    </row>
    <row r="30" spans="2:60" x14ac:dyDescent="0.3">
      <c r="B30" t="s">
        <v>143</v>
      </c>
      <c r="C30" s="78" t="s">
        <v>142</v>
      </c>
      <c r="D30" s="130" t="s">
        <v>124</v>
      </c>
      <c r="E30" s="130">
        <v>2010</v>
      </c>
      <c r="F30" s="129">
        <v>0</v>
      </c>
      <c r="G30" s="121" t="str">
        <f>P30&amp;"DTF"</f>
        <v>IGDTF</v>
      </c>
      <c r="J30" s="128"/>
      <c r="K30" s="133"/>
      <c r="L30" s="133"/>
      <c r="M30" s="133"/>
      <c r="N30" s="133"/>
      <c r="P30" t="s">
        <v>183</v>
      </c>
    </row>
    <row r="31" spans="2:60" x14ac:dyDescent="0.3">
      <c r="B31" t="s">
        <v>143</v>
      </c>
      <c r="C31" s="78" t="s">
        <v>142</v>
      </c>
      <c r="D31" s="130" t="s">
        <v>124</v>
      </c>
      <c r="E31" s="130">
        <v>2010</v>
      </c>
      <c r="F31" s="129">
        <v>0</v>
      </c>
      <c r="G31" s="121" t="str">
        <f>P31&amp;"DFL"</f>
        <v>IGDFL</v>
      </c>
      <c r="J31" s="128"/>
      <c r="K31" s="133"/>
      <c r="L31" s="133"/>
      <c r="M31" s="133"/>
      <c r="N31" s="133"/>
      <c r="P31" t="s">
        <v>183</v>
      </c>
      <c r="AE31" s="148" t="s">
        <v>201</v>
      </c>
      <c r="AF31" s="148" t="s">
        <v>200</v>
      </c>
      <c r="AG31" s="148" t="s">
        <v>200</v>
      </c>
      <c r="AH31" s="148" t="s">
        <v>200</v>
      </c>
      <c r="AI31" s="147" t="s">
        <v>199</v>
      </c>
      <c r="AJ31" s="147" t="s">
        <v>198</v>
      </c>
      <c r="AK31" s="147"/>
      <c r="AL31" s="147"/>
      <c r="AM31" s="147"/>
    </row>
    <row r="32" spans="2:60" x14ac:dyDescent="0.3">
      <c r="B32" t="s">
        <v>143</v>
      </c>
      <c r="C32" s="78" t="s">
        <v>142</v>
      </c>
      <c r="D32" s="130" t="s">
        <v>124</v>
      </c>
      <c r="E32" s="130">
        <v>2010</v>
      </c>
      <c r="F32" s="129">
        <v>0</v>
      </c>
      <c r="G32" s="131" t="str">
        <f>P32&amp;"DMT"</f>
        <v>IXDMT</v>
      </c>
      <c r="J32" s="128"/>
      <c r="K32" s="133" t="e">
        <f>F32/$D154</f>
        <v>#DIV/0!</v>
      </c>
      <c r="L32" s="133" t="e">
        <f>#REF!/$D154</f>
        <v>#REF!</v>
      </c>
      <c r="M32" s="133"/>
      <c r="N32" s="133"/>
      <c r="P32" t="s">
        <v>209</v>
      </c>
      <c r="AE32" s="145">
        <v>1</v>
      </c>
      <c r="AF32" s="145" t="s">
        <v>197</v>
      </c>
      <c r="AG32" s="145" t="s">
        <v>196</v>
      </c>
      <c r="AH32" s="145" t="s">
        <v>195</v>
      </c>
      <c r="AI32" s="146" t="s">
        <v>137</v>
      </c>
      <c r="AJ32" s="146" t="s">
        <v>194</v>
      </c>
      <c r="AK32" s="146"/>
      <c r="AL32" s="146"/>
      <c r="AM32" s="146"/>
    </row>
    <row r="33" spans="2:39" x14ac:dyDescent="0.3">
      <c r="B33" t="s">
        <v>143</v>
      </c>
      <c r="C33" s="78" t="s">
        <v>142</v>
      </c>
      <c r="D33" s="130" t="s">
        <v>124</v>
      </c>
      <c r="E33" s="130">
        <v>2010</v>
      </c>
      <c r="F33" s="129">
        <v>36.815750000000001</v>
      </c>
      <c r="G33" s="121" t="str">
        <f>P33&amp;"DHT"</f>
        <v>IXDHT</v>
      </c>
      <c r="J33" s="128"/>
      <c r="K33" s="133"/>
      <c r="L33" s="133"/>
      <c r="M33" s="133"/>
      <c r="N33" s="133"/>
      <c r="P33" t="s">
        <v>209</v>
      </c>
      <c r="AE33" s="145">
        <v>2</v>
      </c>
      <c r="AF33" s="145" t="s">
        <v>193</v>
      </c>
      <c r="AG33" s="145" t="s">
        <v>192</v>
      </c>
      <c r="AH33" s="145" t="s">
        <v>191</v>
      </c>
      <c r="AI33" s="146" t="s">
        <v>190</v>
      </c>
      <c r="AJ33" s="146" t="s">
        <v>189</v>
      </c>
      <c r="AK33" s="146"/>
      <c r="AL33" s="146"/>
      <c r="AM33" s="146"/>
    </row>
    <row r="34" spans="2:39" x14ac:dyDescent="0.3">
      <c r="B34" t="s">
        <v>143</v>
      </c>
      <c r="C34" s="78" t="s">
        <v>142</v>
      </c>
      <c r="D34" s="130" t="s">
        <v>124</v>
      </c>
      <c r="E34" s="130">
        <v>2010</v>
      </c>
      <c r="F34" s="129">
        <v>0</v>
      </c>
      <c r="G34" s="121" t="str">
        <f>P34&amp;"DRH"</f>
        <v>IXDRH</v>
      </c>
      <c r="J34" s="128"/>
      <c r="K34" s="133"/>
      <c r="L34" s="133"/>
      <c r="M34" s="133"/>
      <c r="N34" s="133"/>
      <c r="P34" t="s">
        <v>209</v>
      </c>
      <c r="AE34" s="145">
        <v>3</v>
      </c>
      <c r="AF34" s="145" t="s">
        <v>188</v>
      </c>
      <c r="AG34" s="145" t="s">
        <v>187</v>
      </c>
      <c r="AH34" s="145" t="s">
        <v>186</v>
      </c>
      <c r="AI34" s="146" t="s">
        <v>185</v>
      </c>
      <c r="AJ34" s="146" t="s">
        <v>184</v>
      </c>
      <c r="AK34" s="146"/>
      <c r="AL34" s="146"/>
      <c r="AM34" s="146"/>
    </row>
    <row r="35" spans="2:39" x14ac:dyDescent="0.3">
      <c r="B35" t="s">
        <v>143</v>
      </c>
      <c r="C35" s="78" t="s">
        <v>142</v>
      </c>
      <c r="D35" s="130" t="s">
        <v>124</v>
      </c>
      <c r="E35" s="130">
        <v>2010</v>
      </c>
      <c r="F35" s="129">
        <v>0</v>
      </c>
      <c r="G35" s="121" t="str">
        <f>P35&amp;"DLA"</f>
        <v>IXDLA</v>
      </c>
      <c r="J35" s="128"/>
      <c r="K35" s="133"/>
      <c r="L35" s="133"/>
      <c r="M35" s="133"/>
      <c r="N35" s="133"/>
      <c r="P35" t="s">
        <v>209</v>
      </c>
      <c r="AE35" s="145">
        <v>4</v>
      </c>
      <c r="AF35" s="137" t="s">
        <v>183</v>
      </c>
      <c r="AG35" s="137" t="s">
        <v>182</v>
      </c>
      <c r="AH35" s="137" t="s">
        <v>181</v>
      </c>
      <c r="AI35" s="136" t="s">
        <v>180</v>
      </c>
      <c r="AJ35" s="136" t="s">
        <v>179</v>
      </c>
      <c r="AK35" s="136"/>
      <c r="AL35" s="136"/>
      <c r="AM35" s="136"/>
    </row>
    <row r="36" spans="2:39" x14ac:dyDescent="0.3">
      <c r="B36" t="s">
        <v>143</v>
      </c>
      <c r="C36" s="78" t="s">
        <v>142</v>
      </c>
      <c r="D36" s="130" t="s">
        <v>124</v>
      </c>
      <c r="E36" s="130">
        <v>2010</v>
      </c>
      <c r="F36" s="129">
        <v>6.4913400000000001</v>
      </c>
      <c r="G36" s="121" t="str">
        <f>P36&amp;"DEM"</f>
        <v>IXDEM</v>
      </c>
      <c r="J36" s="128"/>
      <c r="K36" s="133"/>
      <c r="L36" s="133"/>
      <c r="M36" s="133"/>
      <c r="N36" s="133"/>
      <c r="P36" t="s">
        <v>209</v>
      </c>
      <c r="Q36" s="132"/>
      <c r="AE36" s="145">
        <v>5</v>
      </c>
      <c r="AF36" s="137" t="s">
        <v>147</v>
      </c>
      <c r="AG36" s="137" t="s">
        <v>178</v>
      </c>
      <c r="AH36" s="137" t="s">
        <v>177</v>
      </c>
      <c r="AI36" s="136" t="s">
        <v>176</v>
      </c>
      <c r="AJ36" s="136" t="s">
        <v>175</v>
      </c>
      <c r="AK36" s="136"/>
      <c r="AL36" s="136"/>
      <c r="AM36" s="136"/>
    </row>
    <row r="37" spans="2:39" x14ac:dyDescent="0.3">
      <c r="B37" t="s">
        <v>143</v>
      </c>
      <c r="C37" s="78" t="s">
        <v>142</v>
      </c>
      <c r="D37" s="130" t="s">
        <v>124</v>
      </c>
      <c r="E37" s="130">
        <v>2010</v>
      </c>
      <c r="F37" s="129">
        <v>0</v>
      </c>
      <c r="G37" s="121" t="str">
        <f>P37&amp;"DTF"</f>
        <v>IXDTF</v>
      </c>
      <c r="J37" s="128"/>
      <c r="K37" s="133"/>
      <c r="L37" s="133"/>
      <c r="M37" s="133"/>
      <c r="N37" s="133"/>
      <c r="P37" t="s">
        <v>209</v>
      </c>
      <c r="AE37" s="145">
        <v>6</v>
      </c>
      <c r="AF37" s="137" t="s">
        <v>202</v>
      </c>
      <c r="AG37" s="137" t="s">
        <v>219</v>
      </c>
      <c r="AH37" s="137" t="s">
        <v>218</v>
      </c>
      <c r="AI37" s="136" t="s">
        <v>133</v>
      </c>
      <c r="AJ37" s="136" t="s">
        <v>217</v>
      </c>
      <c r="AK37" s="136"/>
      <c r="AL37" s="136"/>
      <c r="AM37" s="136"/>
    </row>
    <row r="38" spans="2:39" x14ac:dyDescent="0.3">
      <c r="B38" t="s">
        <v>143</v>
      </c>
      <c r="C38" s="78" t="s">
        <v>142</v>
      </c>
      <c r="D38" s="130" t="s">
        <v>124</v>
      </c>
      <c r="E38" s="130">
        <v>2010</v>
      </c>
      <c r="F38" s="129">
        <v>0</v>
      </c>
      <c r="G38" s="121" t="str">
        <f>P38&amp;"DFL"</f>
        <v>IXDFL</v>
      </c>
      <c r="J38" s="128"/>
      <c r="K38" s="133"/>
      <c r="L38" s="133"/>
      <c r="M38" s="133"/>
      <c r="N38" s="133"/>
      <c r="P38" t="s">
        <v>209</v>
      </c>
      <c r="AE38" s="145">
        <v>7</v>
      </c>
      <c r="AF38" s="144" t="s">
        <v>106</v>
      </c>
      <c r="AG38" s="144" t="s">
        <v>163</v>
      </c>
      <c r="AH38" s="144" t="s">
        <v>216</v>
      </c>
      <c r="AI38" s="143" t="s">
        <v>215</v>
      </c>
      <c r="AJ38" s="143" t="s">
        <v>214</v>
      </c>
      <c r="AK38" s="143"/>
      <c r="AL38" s="143"/>
      <c r="AM38" s="143"/>
    </row>
    <row r="39" spans="2:39" x14ac:dyDescent="0.3">
      <c r="B39" t="s">
        <v>143</v>
      </c>
      <c r="C39" s="78" t="s">
        <v>142</v>
      </c>
      <c r="D39" s="130" t="s">
        <v>124</v>
      </c>
      <c r="E39" s="130">
        <v>2010</v>
      </c>
      <c r="F39" s="129">
        <v>0.77854000000000001</v>
      </c>
      <c r="G39" s="131" t="str">
        <f>P39&amp;"DMT"</f>
        <v>IODMT</v>
      </c>
      <c r="J39" s="128"/>
      <c r="K39" s="133">
        <f>F39/$D162</f>
        <v>1</v>
      </c>
      <c r="L39" s="133" t="e">
        <f>#REF!/$D162</f>
        <v>#REF!</v>
      </c>
      <c r="M39" s="133"/>
      <c r="N39" s="133"/>
      <c r="P39" t="s">
        <v>202</v>
      </c>
      <c r="AE39" s="145">
        <v>8</v>
      </c>
      <c r="AF39" s="144" t="s">
        <v>109</v>
      </c>
      <c r="AG39" s="144" t="s">
        <v>213</v>
      </c>
      <c r="AH39" s="144" t="s">
        <v>212</v>
      </c>
      <c r="AI39" s="143" t="s">
        <v>211</v>
      </c>
      <c r="AJ39" s="143" t="s">
        <v>210</v>
      </c>
      <c r="AK39" s="143"/>
      <c r="AL39" s="143"/>
      <c r="AM39" s="143"/>
    </row>
    <row r="40" spans="2:39" x14ac:dyDescent="0.3">
      <c r="B40" t="s">
        <v>143</v>
      </c>
      <c r="C40" s="78" t="s">
        <v>142</v>
      </c>
      <c r="D40" s="130" t="s">
        <v>124</v>
      </c>
      <c r="E40" s="130">
        <v>2010</v>
      </c>
      <c r="F40" s="129">
        <v>0</v>
      </c>
      <c r="G40" s="121" t="str">
        <f>P40&amp;"DHT"</f>
        <v>IODHT</v>
      </c>
      <c r="J40" s="128"/>
      <c r="K40" s="133"/>
      <c r="L40" s="133"/>
      <c r="M40" s="133"/>
      <c r="N40" s="133"/>
      <c r="P40" t="s">
        <v>202</v>
      </c>
      <c r="AE40" s="145">
        <v>9</v>
      </c>
      <c r="AF40" s="137" t="s">
        <v>164</v>
      </c>
      <c r="AG40" s="137" t="s">
        <v>163</v>
      </c>
      <c r="AH40" s="137" t="s">
        <v>162</v>
      </c>
      <c r="AI40" s="136" t="s">
        <v>161</v>
      </c>
      <c r="AJ40" s="136" t="s">
        <v>160</v>
      </c>
      <c r="AK40" s="136"/>
      <c r="AL40" s="136"/>
      <c r="AM40" s="136"/>
    </row>
    <row r="41" spans="2:39" x14ac:dyDescent="0.3">
      <c r="B41" t="s">
        <v>143</v>
      </c>
      <c r="C41" s="78" t="s">
        <v>142</v>
      </c>
      <c r="D41" s="130" t="s">
        <v>124</v>
      </c>
      <c r="E41" s="130">
        <v>2010</v>
      </c>
      <c r="F41" s="129">
        <v>0</v>
      </c>
      <c r="G41" s="121" t="str">
        <f>P41&amp;"DRH"</f>
        <v>IODRH</v>
      </c>
      <c r="J41" s="128"/>
      <c r="K41" s="133"/>
      <c r="L41" s="133"/>
      <c r="M41" s="133"/>
      <c r="N41" s="133"/>
      <c r="P41" t="s">
        <v>202</v>
      </c>
      <c r="AE41" s="145">
        <v>10</v>
      </c>
      <c r="AF41" s="137" t="s">
        <v>146</v>
      </c>
      <c r="AG41" s="137" t="s">
        <v>159</v>
      </c>
      <c r="AH41" s="137" t="s">
        <v>158</v>
      </c>
      <c r="AI41" s="136" t="s">
        <v>157</v>
      </c>
      <c r="AJ41" s="136" t="s">
        <v>156</v>
      </c>
      <c r="AK41" s="136"/>
      <c r="AL41" s="136"/>
      <c r="AM41" s="136"/>
    </row>
    <row r="42" spans="2:39" x14ac:dyDescent="0.3">
      <c r="B42" t="s">
        <v>143</v>
      </c>
      <c r="C42" s="78" t="s">
        <v>142</v>
      </c>
      <c r="D42" s="130" t="s">
        <v>124</v>
      </c>
      <c r="E42" s="130">
        <v>2010</v>
      </c>
      <c r="F42" s="129">
        <v>0</v>
      </c>
      <c r="G42" s="121" t="str">
        <f>P42&amp;"DLA"</f>
        <v>IODLA</v>
      </c>
      <c r="J42" s="128"/>
      <c r="K42" s="133"/>
      <c r="L42" s="133"/>
      <c r="M42" s="133"/>
      <c r="N42" s="133"/>
      <c r="P42" t="s">
        <v>202</v>
      </c>
      <c r="AE42" s="145">
        <v>11</v>
      </c>
      <c r="AF42" s="145" t="s">
        <v>145</v>
      </c>
      <c r="AG42" s="145" t="s">
        <v>155</v>
      </c>
      <c r="AH42" s="145" t="s">
        <v>154</v>
      </c>
      <c r="AI42" s="146" t="s">
        <v>129</v>
      </c>
      <c r="AJ42" s="146" t="s">
        <v>153</v>
      </c>
      <c r="AK42" s="146"/>
      <c r="AL42" s="146"/>
      <c r="AM42" s="146"/>
    </row>
    <row r="43" spans="2:39" x14ac:dyDescent="0.3">
      <c r="B43" t="s">
        <v>143</v>
      </c>
      <c r="C43" s="78" t="s">
        <v>142</v>
      </c>
      <c r="D43" s="130" t="s">
        <v>124</v>
      </c>
      <c r="E43" s="130">
        <v>2010</v>
      </c>
      <c r="F43" s="129">
        <v>4.6800000000000001E-2</v>
      </c>
      <c r="G43" s="121" t="str">
        <f>P43&amp;"DEM"</f>
        <v>IODEM</v>
      </c>
      <c r="J43" s="128"/>
      <c r="K43" s="133"/>
      <c r="L43" s="133"/>
      <c r="M43" s="133"/>
      <c r="N43" s="133"/>
      <c r="P43" t="s">
        <v>202</v>
      </c>
      <c r="AE43" s="145">
        <v>12</v>
      </c>
      <c r="AF43" s="144" t="s">
        <v>144</v>
      </c>
      <c r="AG43" s="144" t="s">
        <v>208</v>
      </c>
      <c r="AH43" s="144" t="s">
        <v>207</v>
      </c>
      <c r="AI43" s="143" t="s">
        <v>206</v>
      </c>
      <c r="AJ43" s="143" t="s">
        <v>205</v>
      </c>
      <c r="AK43" s="143"/>
      <c r="AL43" s="143"/>
      <c r="AM43" s="143"/>
    </row>
    <row r="44" spans="2:39" x14ac:dyDescent="0.3">
      <c r="B44" t="s">
        <v>143</v>
      </c>
      <c r="C44" s="78" t="s">
        <v>142</v>
      </c>
      <c r="D44" s="130" t="s">
        <v>124</v>
      </c>
      <c r="E44" s="130">
        <v>2010</v>
      </c>
      <c r="F44" s="129">
        <v>0.17199999999999999</v>
      </c>
      <c r="G44" s="121" t="str">
        <f>P44&amp;"DTF"</f>
        <v>IODTF</v>
      </c>
      <c r="J44" s="128"/>
      <c r="K44" s="133"/>
      <c r="L44" s="133"/>
      <c r="M44" s="133"/>
      <c r="N44" s="133"/>
      <c r="P44" t="s">
        <v>202</v>
      </c>
      <c r="Q44" s="132"/>
      <c r="AE44" s="140"/>
      <c r="AF44" s="142"/>
      <c r="AG44" s="140"/>
      <c r="AH44" s="140"/>
      <c r="AI44" s="140"/>
      <c r="AJ44" s="140"/>
      <c r="AK44" s="140"/>
      <c r="AL44" s="140"/>
      <c r="AM44" s="140"/>
    </row>
    <row r="45" spans="2:39" x14ac:dyDescent="0.3">
      <c r="B45" t="s">
        <v>143</v>
      </c>
      <c r="C45" s="78" t="s">
        <v>142</v>
      </c>
      <c r="D45" s="130" t="s">
        <v>124</v>
      </c>
      <c r="E45" s="130">
        <v>2010</v>
      </c>
      <c r="F45" s="129">
        <v>0</v>
      </c>
      <c r="G45" s="121" t="str">
        <f>P45&amp;"DFL"</f>
        <v>IODFL</v>
      </c>
      <c r="J45" s="128"/>
      <c r="K45" s="133"/>
      <c r="L45" s="133"/>
      <c r="M45" s="133"/>
      <c r="N45" s="133"/>
      <c r="P45" t="s">
        <v>202</v>
      </c>
      <c r="AE45" s="140"/>
      <c r="AF45" s="140"/>
      <c r="AG45" s="140"/>
      <c r="AH45" s="140"/>
      <c r="AI45" s="141" t="s">
        <v>204</v>
      </c>
      <c r="AJ45" s="140" t="s">
        <v>203</v>
      </c>
      <c r="AK45" s="140"/>
      <c r="AL45" s="140"/>
      <c r="AM45" s="140"/>
    </row>
    <row r="46" spans="2:39" x14ac:dyDescent="0.3">
      <c r="B46" t="s">
        <v>143</v>
      </c>
      <c r="C46" s="78" t="s">
        <v>142</v>
      </c>
      <c r="D46" s="130" t="s">
        <v>124</v>
      </c>
      <c r="E46" s="130">
        <v>2010</v>
      </c>
      <c r="F46" s="129">
        <v>0</v>
      </c>
      <c r="G46" s="131" t="str">
        <f>P46&amp;"DMT"</f>
        <v>IRDMT</v>
      </c>
      <c r="J46" s="128"/>
      <c r="K46" s="133" t="e">
        <f>F46/$D170</f>
        <v>#DIV/0!</v>
      </c>
      <c r="L46" s="133" t="e">
        <f>#REF!/$D170</f>
        <v>#REF!</v>
      </c>
      <c r="M46" s="133"/>
      <c r="N46" s="133"/>
      <c r="P46" t="s">
        <v>106</v>
      </c>
      <c r="AE46" s="140"/>
      <c r="AF46" s="140"/>
      <c r="AG46" s="140"/>
      <c r="AH46" s="140"/>
      <c r="AI46" s="140"/>
      <c r="AJ46" s="140"/>
      <c r="AK46" s="140"/>
      <c r="AL46" s="140"/>
      <c r="AM46" s="140"/>
    </row>
    <row r="47" spans="2:39" x14ac:dyDescent="0.3">
      <c r="B47" t="s">
        <v>143</v>
      </c>
      <c r="C47" s="78" t="s">
        <v>142</v>
      </c>
      <c r="D47" s="130" t="s">
        <v>124</v>
      </c>
      <c r="E47" s="130">
        <v>2010</v>
      </c>
      <c r="F47" s="129">
        <v>0</v>
      </c>
      <c r="G47" s="121" t="str">
        <f>P47&amp;"DHT"</f>
        <v>IRDHT</v>
      </c>
      <c r="J47" s="128"/>
      <c r="K47" s="133"/>
      <c r="L47" s="133"/>
      <c r="M47" s="133"/>
      <c r="N47" s="133"/>
      <c r="P47" t="s">
        <v>106</v>
      </c>
      <c r="AE47" s="140"/>
      <c r="AF47" s="140"/>
      <c r="AG47" s="140"/>
      <c r="AH47" s="140"/>
      <c r="AI47" s="140"/>
      <c r="AJ47" s="140"/>
      <c r="AK47" s="140"/>
      <c r="AL47" s="140"/>
      <c r="AM47" s="140"/>
    </row>
    <row r="48" spans="2:39" x14ac:dyDescent="0.3">
      <c r="B48" t="s">
        <v>143</v>
      </c>
      <c r="C48" s="78" t="s">
        <v>142</v>
      </c>
      <c r="D48" s="130" t="s">
        <v>124</v>
      </c>
      <c r="E48" s="130">
        <v>2010</v>
      </c>
      <c r="F48" s="129">
        <v>0</v>
      </c>
      <c r="G48" s="121" t="str">
        <f>P48&amp;"DRH"</f>
        <v>IRDRH</v>
      </c>
      <c r="J48" s="128"/>
      <c r="K48" s="133"/>
      <c r="L48" s="133"/>
      <c r="M48" s="133"/>
      <c r="N48" s="133"/>
      <c r="P48" t="s">
        <v>106</v>
      </c>
      <c r="AE48" s="140"/>
      <c r="AF48" s="140"/>
      <c r="AG48" s="140"/>
      <c r="AH48" s="140"/>
      <c r="AI48" s="140"/>
      <c r="AJ48" s="140"/>
      <c r="AK48" s="140"/>
      <c r="AL48" s="140"/>
      <c r="AM48" s="140"/>
    </row>
    <row r="49" spans="2:39" x14ac:dyDescent="0.3">
      <c r="B49" t="s">
        <v>143</v>
      </c>
      <c r="C49" s="78" t="s">
        <v>142</v>
      </c>
      <c r="D49" s="130" t="s">
        <v>124</v>
      </c>
      <c r="E49" s="130">
        <v>2010</v>
      </c>
      <c r="F49" s="129">
        <v>0</v>
      </c>
      <c r="G49" s="121" t="str">
        <f>P49&amp;"DLA"</f>
        <v>IRDLA</v>
      </c>
      <c r="J49" s="128"/>
      <c r="K49" s="133"/>
      <c r="L49" s="133"/>
      <c r="M49" s="133"/>
      <c r="N49" s="133"/>
      <c r="P49" t="s">
        <v>106</v>
      </c>
      <c r="AE49" s="163" t="s">
        <v>229</v>
      </c>
      <c r="AF49" s="140"/>
      <c r="AG49" s="140"/>
      <c r="AH49" s="140"/>
      <c r="AI49" s="140"/>
      <c r="AJ49" s="140"/>
      <c r="AK49" s="140"/>
      <c r="AL49" s="140"/>
      <c r="AM49" s="140"/>
    </row>
    <row r="50" spans="2:39" x14ac:dyDescent="0.3">
      <c r="B50" t="s">
        <v>143</v>
      </c>
      <c r="C50" s="78" t="s">
        <v>142</v>
      </c>
      <c r="D50" s="130" t="s">
        <v>124</v>
      </c>
      <c r="E50" s="130">
        <v>2010</v>
      </c>
      <c r="F50" s="129">
        <v>6.1199999999999997E-2</v>
      </c>
      <c r="G50" s="121" t="str">
        <f>P50&amp;"DEM"</f>
        <v>IRDEM</v>
      </c>
      <c r="J50" s="128"/>
      <c r="K50" s="133"/>
      <c r="L50" s="133"/>
      <c r="M50" s="133"/>
      <c r="N50" s="133"/>
      <c r="P50" t="s">
        <v>106</v>
      </c>
      <c r="AE50" s="140"/>
      <c r="AF50" s="140"/>
      <c r="AG50" s="140"/>
      <c r="AH50" s="140"/>
      <c r="AI50" s="140"/>
      <c r="AJ50" s="140"/>
      <c r="AK50" s="140"/>
      <c r="AL50" s="140"/>
      <c r="AM50" s="140"/>
    </row>
    <row r="51" spans="2:39" x14ac:dyDescent="0.3">
      <c r="B51" t="s">
        <v>143</v>
      </c>
      <c r="C51" s="78" t="s">
        <v>142</v>
      </c>
      <c r="D51" s="130" t="s">
        <v>124</v>
      </c>
      <c r="E51" s="130">
        <v>2010</v>
      </c>
      <c r="F51" s="129">
        <v>0</v>
      </c>
      <c r="G51" s="121" t="str">
        <f>P51&amp;"DTF"</f>
        <v>IRDTF</v>
      </c>
      <c r="J51" s="128"/>
      <c r="K51" s="133"/>
      <c r="L51" s="133"/>
      <c r="M51" s="133"/>
      <c r="N51" s="133"/>
      <c r="P51" t="s">
        <v>106</v>
      </c>
      <c r="AE51" s="139" t="s">
        <v>201</v>
      </c>
      <c r="AF51" s="139" t="s">
        <v>200</v>
      </c>
      <c r="AG51" s="139" t="s">
        <v>200</v>
      </c>
      <c r="AH51" s="139" t="s">
        <v>200</v>
      </c>
      <c r="AI51" s="138" t="s">
        <v>199</v>
      </c>
      <c r="AJ51" s="138" t="s">
        <v>198</v>
      </c>
      <c r="AK51" s="138"/>
      <c r="AL51" s="138"/>
      <c r="AM51" s="138"/>
    </row>
    <row r="52" spans="2:39" x14ac:dyDescent="0.3">
      <c r="B52" t="s">
        <v>143</v>
      </c>
      <c r="C52" s="78" t="s">
        <v>142</v>
      </c>
      <c r="D52" s="130" t="s">
        <v>124</v>
      </c>
      <c r="E52" s="130">
        <v>2010</v>
      </c>
      <c r="F52" s="129">
        <v>0</v>
      </c>
      <c r="G52" s="121" t="str">
        <f>P52&amp;"DFL"</f>
        <v>IRDFL</v>
      </c>
      <c r="J52" s="128"/>
      <c r="K52" s="133"/>
      <c r="L52" s="133"/>
      <c r="M52" s="133"/>
      <c r="N52" s="133"/>
      <c r="P52" t="s">
        <v>106</v>
      </c>
      <c r="Q52" s="132"/>
      <c r="AE52" s="137">
        <v>1</v>
      </c>
      <c r="AF52" s="137" t="s">
        <v>197</v>
      </c>
      <c r="AG52" s="137" t="s">
        <v>196</v>
      </c>
      <c r="AH52" s="137" t="s">
        <v>195</v>
      </c>
      <c r="AI52" s="136" t="s">
        <v>137</v>
      </c>
      <c r="AJ52" s="136" t="s">
        <v>194</v>
      </c>
      <c r="AK52" s="136"/>
      <c r="AL52" s="136"/>
      <c r="AM52" s="136"/>
    </row>
    <row r="53" spans="2:39" x14ac:dyDescent="0.3">
      <c r="B53" s="55" t="s">
        <v>143</v>
      </c>
      <c r="C53" s="135" t="s">
        <v>142</v>
      </c>
      <c r="D53" s="134" t="s">
        <v>124</v>
      </c>
      <c r="E53" s="130">
        <v>2010</v>
      </c>
      <c r="F53" s="129">
        <v>0</v>
      </c>
      <c r="G53" s="131" t="str">
        <f>P53&amp;"DMT"</f>
        <v>ISDMT</v>
      </c>
      <c r="J53" s="128"/>
      <c r="K53" s="133" t="e">
        <f>F53/$D178</f>
        <v>#DIV/0!</v>
      </c>
      <c r="L53" s="133" t="e">
        <f>#REF!/$D178</f>
        <v>#REF!</v>
      </c>
      <c r="M53" s="133"/>
      <c r="N53" s="133"/>
      <c r="P53" t="s">
        <v>109</v>
      </c>
      <c r="AE53" s="137">
        <v>2</v>
      </c>
      <c r="AF53" s="137" t="s">
        <v>193</v>
      </c>
      <c r="AG53" s="137" t="s">
        <v>192</v>
      </c>
      <c r="AH53" s="137" t="s">
        <v>191</v>
      </c>
      <c r="AI53" s="136" t="s">
        <v>190</v>
      </c>
      <c r="AJ53" s="136" t="s">
        <v>189</v>
      </c>
      <c r="AK53" s="136"/>
      <c r="AL53" s="136"/>
      <c r="AM53" s="136"/>
    </row>
    <row r="54" spans="2:39" x14ac:dyDescent="0.3">
      <c r="B54" t="s">
        <v>143</v>
      </c>
      <c r="C54" s="78" t="s">
        <v>142</v>
      </c>
      <c r="D54" s="130" t="s">
        <v>124</v>
      </c>
      <c r="E54" s="130">
        <v>2010</v>
      </c>
      <c r="F54" s="129">
        <v>4.3749459999999996</v>
      </c>
      <c r="G54" s="121" t="str">
        <f>P54&amp;"DHT"</f>
        <v>ISDHT</v>
      </c>
      <c r="J54" s="128"/>
      <c r="K54" s="133"/>
      <c r="L54" s="133"/>
      <c r="M54" s="133"/>
      <c r="N54" s="133"/>
      <c r="P54" t="s">
        <v>109</v>
      </c>
      <c r="AE54" s="137">
        <v>3</v>
      </c>
      <c r="AF54" s="137" t="s">
        <v>188</v>
      </c>
      <c r="AG54" s="137" t="s">
        <v>187</v>
      </c>
      <c r="AH54" s="137" t="s">
        <v>186</v>
      </c>
      <c r="AI54" s="136" t="s">
        <v>185</v>
      </c>
      <c r="AJ54" s="136" t="s">
        <v>184</v>
      </c>
      <c r="AK54" s="136"/>
      <c r="AL54" s="136"/>
      <c r="AM54" s="136"/>
    </row>
    <row r="55" spans="2:39" x14ac:dyDescent="0.3">
      <c r="B55" t="s">
        <v>143</v>
      </c>
      <c r="C55" s="78" t="s">
        <v>142</v>
      </c>
      <c r="D55" s="130" t="s">
        <v>124</v>
      </c>
      <c r="E55" s="130">
        <v>2010</v>
      </c>
      <c r="F55" s="129">
        <v>0</v>
      </c>
      <c r="G55" s="121" t="str">
        <f>P55&amp;"DRH"</f>
        <v>ISDRH</v>
      </c>
      <c r="J55" s="128"/>
      <c r="K55" s="133"/>
      <c r="L55" s="133"/>
      <c r="M55" s="133"/>
      <c r="N55" s="133"/>
      <c r="P55" t="s">
        <v>109</v>
      </c>
      <c r="AE55" s="137">
        <v>4</v>
      </c>
      <c r="AF55" s="137" t="s">
        <v>183</v>
      </c>
      <c r="AG55" s="137" t="s">
        <v>182</v>
      </c>
      <c r="AH55" s="137" t="s">
        <v>181</v>
      </c>
      <c r="AI55" s="136" t="s">
        <v>180</v>
      </c>
      <c r="AJ55" s="136" t="s">
        <v>179</v>
      </c>
      <c r="AK55" s="136"/>
      <c r="AL55" s="136"/>
      <c r="AM55" s="136"/>
    </row>
    <row r="56" spans="2:39" x14ac:dyDescent="0.3">
      <c r="B56" t="s">
        <v>143</v>
      </c>
      <c r="C56" s="78" t="s">
        <v>142</v>
      </c>
      <c r="D56" s="130" t="s">
        <v>124</v>
      </c>
      <c r="E56" s="130">
        <v>2010</v>
      </c>
      <c r="F56" s="129">
        <v>0</v>
      </c>
      <c r="G56" s="121" t="str">
        <f>P56&amp;"DLA"</f>
        <v>ISDLA</v>
      </c>
      <c r="J56" s="128"/>
      <c r="K56" s="133"/>
      <c r="L56" s="133"/>
      <c r="M56" s="133"/>
      <c r="N56" s="133"/>
      <c r="P56" t="s">
        <v>109</v>
      </c>
      <c r="AE56" s="137">
        <v>5</v>
      </c>
      <c r="AF56" s="137" t="s">
        <v>147</v>
      </c>
      <c r="AG56" s="137" t="s">
        <v>178</v>
      </c>
      <c r="AH56" s="137" t="s">
        <v>177</v>
      </c>
      <c r="AI56" s="136" t="s">
        <v>176</v>
      </c>
      <c r="AJ56" s="136" t="s">
        <v>175</v>
      </c>
      <c r="AK56" s="136"/>
      <c r="AL56" s="136"/>
      <c r="AM56" s="136"/>
    </row>
    <row r="57" spans="2:39" x14ac:dyDescent="0.3">
      <c r="B57" t="s">
        <v>143</v>
      </c>
      <c r="C57" s="78" t="s">
        <v>142</v>
      </c>
      <c r="D57" s="130" t="s">
        <v>124</v>
      </c>
      <c r="E57" s="130">
        <v>2010</v>
      </c>
      <c r="F57" s="129">
        <v>0</v>
      </c>
      <c r="G57" s="121" t="str">
        <f>P57&amp;"DEM"</f>
        <v>ISDEM</v>
      </c>
      <c r="J57" s="128"/>
      <c r="K57" s="133"/>
      <c r="L57" s="133"/>
      <c r="M57" s="133"/>
      <c r="N57" s="133"/>
      <c r="P57" t="s">
        <v>109</v>
      </c>
      <c r="AE57" s="137">
        <v>6</v>
      </c>
      <c r="AF57" s="137" t="s">
        <v>202</v>
      </c>
      <c r="AG57" s="137" t="s">
        <v>219</v>
      </c>
      <c r="AH57" s="137" t="s">
        <v>218</v>
      </c>
      <c r="AI57" s="136" t="s">
        <v>133</v>
      </c>
      <c r="AJ57" s="136" t="s">
        <v>217</v>
      </c>
      <c r="AK57" s="136"/>
      <c r="AL57" s="136"/>
      <c r="AM57" s="136"/>
    </row>
    <row r="58" spans="2:39" x14ac:dyDescent="0.3">
      <c r="B58" t="s">
        <v>143</v>
      </c>
      <c r="C58" s="78" t="s">
        <v>142</v>
      </c>
      <c r="D58" s="130" t="s">
        <v>124</v>
      </c>
      <c r="E58" s="130">
        <v>2010</v>
      </c>
      <c r="F58" s="129">
        <v>0</v>
      </c>
      <c r="G58" s="121" t="str">
        <f>P58&amp;"DTF"</f>
        <v>ISDTF</v>
      </c>
      <c r="J58" s="128"/>
      <c r="K58" s="133"/>
      <c r="L58" s="133"/>
      <c r="M58" s="133"/>
      <c r="N58" s="133"/>
      <c r="P58" t="s">
        <v>109</v>
      </c>
      <c r="AE58" s="137">
        <v>7</v>
      </c>
      <c r="AF58" s="137" t="s">
        <v>174</v>
      </c>
      <c r="AG58" s="137" t="s">
        <v>173</v>
      </c>
      <c r="AH58" s="137" t="s">
        <v>172</v>
      </c>
      <c r="AI58" s="136" t="s">
        <v>171</v>
      </c>
      <c r="AJ58" s="136" t="s">
        <v>170</v>
      </c>
      <c r="AK58" s="136"/>
      <c r="AL58" s="136"/>
      <c r="AM58" s="136"/>
    </row>
    <row r="59" spans="2:39" x14ac:dyDescent="0.3">
      <c r="B59" t="s">
        <v>143</v>
      </c>
      <c r="C59" s="78" t="s">
        <v>142</v>
      </c>
      <c r="D59" s="130" t="s">
        <v>124</v>
      </c>
      <c r="E59" s="130">
        <v>2010</v>
      </c>
      <c r="F59" s="129">
        <v>0</v>
      </c>
      <c r="G59" s="121" t="str">
        <f>P59&amp;"DFL"</f>
        <v>ISDFL</v>
      </c>
      <c r="J59" s="128"/>
      <c r="K59" s="133"/>
      <c r="L59" s="133"/>
      <c r="M59" s="133"/>
      <c r="N59" s="133"/>
      <c r="P59" t="s">
        <v>109</v>
      </c>
      <c r="AE59" s="137">
        <v>8</v>
      </c>
      <c r="AF59" s="137" t="s">
        <v>169</v>
      </c>
      <c r="AG59" s="137" t="s">
        <v>168</v>
      </c>
      <c r="AH59" s="137" t="s">
        <v>167</v>
      </c>
      <c r="AI59" s="136" t="s">
        <v>166</v>
      </c>
      <c r="AJ59" s="136" t="s">
        <v>165</v>
      </c>
      <c r="AK59" s="136"/>
      <c r="AL59" s="136"/>
      <c r="AM59" s="136"/>
    </row>
    <row r="60" spans="2:39" x14ac:dyDescent="0.3">
      <c r="B60" s="55" t="s">
        <v>143</v>
      </c>
      <c r="C60" s="135" t="s">
        <v>142</v>
      </c>
      <c r="D60" s="134" t="s">
        <v>124</v>
      </c>
      <c r="E60" s="130">
        <v>2010</v>
      </c>
      <c r="F60" s="129">
        <v>0</v>
      </c>
      <c r="G60" s="131" t="str">
        <f>P60&amp;"DMT"</f>
        <v>IMDMT</v>
      </c>
      <c r="J60" s="128"/>
      <c r="K60" s="133" t="e">
        <f>F60/$D186</f>
        <v>#DIV/0!</v>
      </c>
      <c r="L60" s="133" t="e">
        <f>#REF!/$D186</f>
        <v>#REF!</v>
      </c>
      <c r="M60" s="133"/>
      <c r="N60" s="133"/>
      <c r="P60" t="s">
        <v>147</v>
      </c>
      <c r="Q60" s="132"/>
      <c r="AE60" s="137">
        <v>9</v>
      </c>
      <c r="AF60" s="137" t="s">
        <v>164</v>
      </c>
      <c r="AG60" s="137" t="s">
        <v>163</v>
      </c>
      <c r="AH60" s="137" t="s">
        <v>162</v>
      </c>
      <c r="AI60" s="136" t="s">
        <v>161</v>
      </c>
      <c r="AJ60" s="136" t="s">
        <v>160</v>
      </c>
      <c r="AK60" s="136"/>
      <c r="AL60" s="136"/>
      <c r="AM60" s="136"/>
    </row>
    <row r="61" spans="2:39" x14ac:dyDescent="0.3">
      <c r="B61" t="s">
        <v>143</v>
      </c>
      <c r="C61" s="78" t="s">
        <v>142</v>
      </c>
      <c r="D61" s="130" t="s">
        <v>124</v>
      </c>
      <c r="E61" s="130">
        <v>2010</v>
      </c>
      <c r="F61" s="129">
        <v>0</v>
      </c>
      <c r="G61" s="121" t="str">
        <f>P61&amp;"DHT"</f>
        <v>IMDHT</v>
      </c>
      <c r="J61" s="128"/>
      <c r="K61" s="133"/>
      <c r="L61" s="133"/>
      <c r="M61" s="133"/>
      <c r="N61" s="133"/>
      <c r="P61" t="s">
        <v>147</v>
      </c>
      <c r="AE61" s="137">
        <v>10</v>
      </c>
      <c r="AF61" s="137" t="s">
        <v>146</v>
      </c>
      <c r="AG61" s="137" t="s">
        <v>159</v>
      </c>
      <c r="AH61" s="137" t="s">
        <v>158</v>
      </c>
      <c r="AI61" s="136" t="s">
        <v>157</v>
      </c>
      <c r="AJ61" s="136" t="s">
        <v>156</v>
      </c>
      <c r="AK61" s="136"/>
      <c r="AL61" s="136"/>
      <c r="AM61" s="136"/>
    </row>
    <row r="62" spans="2:39" x14ac:dyDescent="0.3">
      <c r="B62" t="s">
        <v>143</v>
      </c>
      <c r="C62" s="78" t="s">
        <v>142</v>
      </c>
      <c r="D62" s="130" t="s">
        <v>124</v>
      </c>
      <c r="E62" s="130">
        <v>2010</v>
      </c>
      <c r="F62" s="129">
        <v>0</v>
      </c>
      <c r="G62" s="121" t="str">
        <f>P62&amp;"DRH"</f>
        <v>IMDRH</v>
      </c>
      <c r="J62" s="128"/>
      <c r="K62" s="133"/>
      <c r="L62" s="133"/>
      <c r="M62" s="133"/>
      <c r="N62" s="133"/>
      <c r="P62" t="s">
        <v>147</v>
      </c>
      <c r="AE62" s="137">
        <v>11</v>
      </c>
      <c r="AF62" s="137" t="s">
        <v>145</v>
      </c>
      <c r="AG62" s="137" t="s">
        <v>155</v>
      </c>
      <c r="AH62" s="137" t="s">
        <v>154</v>
      </c>
      <c r="AI62" s="136" t="s">
        <v>129</v>
      </c>
      <c r="AJ62" s="136" t="s">
        <v>153</v>
      </c>
      <c r="AK62" s="136"/>
      <c r="AL62" s="136"/>
      <c r="AM62" s="136"/>
    </row>
    <row r="63" spans="2:39" x14ac:dyDescent="0.3">
      <c r="B63" t="s">
        <v>143</v>
      </c>
      <c r="C63" s="78" t="s">
        <v>142</v>
      </c>
      <c r="D63" s="130" t="s">
        <v>124</v>
      </c>
      <c r="E63" s="130">
        <v>2010</v>
      </c>
      <c r="F63" s="129">
        <v>0</v>
      </c>
      <c r="G63" s="121" t="str">
        <f>P63&amp;"DLA"</f>
        <v>IMDLA</v>
      </c>
      <c r="J63" s="128"/>
      <c r="K63" s="133"/>
      <c r="L63" s="133"/>
      <c r="M63" s="133"/>
      <c r="N63" s="133"/>
      <c r="P63" t="s">
        <v>147</v>
      </c>
      <c r="AE63" s="137">
        <v>12</v>
      </c>
      <c r="AF63" s="137" t="s">
        <v>152</v>
      </c>
      <c r="AG63" s="137" t="s">
        <v>151</v>
      </c>
      <c r="AH63" s="137" t="s">
        <v>150</v>
      </c>
      <c r="AI63" s="136" t="s">
        <v>149</v>
      </c>
      <c r="AJ63" s="136" t="s">
        <v>148</v>
      </c>
      <c r="AK63" s="136"/>
      <c r="AL63" s="136"/>
      <c r="AM63" s="136"/>
    </row>
    <row r="64" spans="2:39" x14ac:dyDescent="0.3">
      <c r="B64" t="s">
        <v>143</v>
      </c>
      <c r="C64" s="78" t="s">
        <v>142</v>
      </c>
      <c r="D64" s="130" t="s">
        <v>124</v>
      </c>
      <c r="E64" s="130">
        <v>2010</v>
      </c>
      <c r="F64" s="129">
        <v>3.5999999999999997E-2</v>
      </c>
      <c r="G64" s="121" t="str">
        <f>P64&amp;"DEM"</f>
        <v>IMDEM</v>
      </c>
      <c r="J64" s="128"/>
      <c r="K64" s="133"/>
      <c r="L64" s="133"/>
      <c r="M64" s="133"/>
      <c r="N64" s="133"/>
      <c r="P64" t="s">
        <v>147</v>
      </c>
    </row>
    <row r="65" spans="2:17" x14ac:dyDescent="0.3">
      <c r="B65" t="s">
        <v>143</v>
      </c>
      <c r="C65" s="78" t="s">
        <v>142</v>
      </c>
      <c r="D65" s="130" t="s">
        <v>124</v>
      </c>
      <c r="E65" s="130">
        <v>2010</v>
      </c>
      <c r="F65" s="129">
        <v>0</v>
      </c>
      <c r="G65" s="121" t="str">
        <f>P65&amp;"DTF"</f>
        <v>IMDTF</v>
      </c>
      <c r="J65" s="128"/>
      <c r="K65" s="133"/>
      <c r="L65" s="133"/>
      <c r="M65" s="133"/>
      <c r="N65" s="133"/>
      <c r="P65" t="s">
        <v>147</v>
      </c>
    </row>
    <row r="66" spans="2:17" x14ac:dyDescent="0.3">
      <c r="B66" t="s">
        <v>143</v>
      </c>
      <c r="C66" s="78" t="s">
        <v>142</v>
      </c>
      <c r="D66" s="130" t="s">
        <v>124</v>
      </c>
      <c r="E66" s="130">
        <v>2010</v>
      </c>
      <c r="F66" s="129">
        <v>0</v>
      </c>
      <c r="G66" s="121" t="str">
        <f>P66&amp;"DFL"</f>
        <v>IMDFL</v>
      </c>
      <c r="J66" s="128"/>
      <c r="K66" s="133"/>
      <c r="L66" s="133"/>
      <c r="M66" s="133"/>
      <c r="N66" s="133"/>
      <c r="P66" t="s">
        <v>147</v>
      </c>
    </row>
    <row r="67" spans="2:17" x14ac:dyDescent="0.3">
      <c r="B67" t="s">
        <v>143</v>
      </c>
      <c r="C67" s="78" t="s">
        <v>142</v>
      </c>
      <c r="D67" s="130" t="s">
        <v>124</v>
      </c>
      <c r="E67" s="130">
        <v>2010</v>
      </c>
      <c r="F67" s="129">
        <v>1.113</v>
      </c>
      <c r="G67" s="131" t="str">
        <f>P67&amp;"DMT"</f>
        <v>IUDMT</v>
      </c>
      <c r="J67" s="128"/>
      <c r="K67" s="133">
        <f>F67/$D194</f>
        <v>1</v>
      </c>
      <c r="L67" s="133" t="e">
        <f>#REF!/$D194</f>
        <v>#REF!</v>
      </c>
      <c r="M67" s="133"/>
      <c r="N67" s="133"/>
      <c r="P67" t="s">
        <v>146</v>
      </c>
    </row>
    <row r="68" spans="2:17" x14ac:dyDescent="0.3">
      <c r="B68" t="s">
        <v>143</v>
      </c>
      <c r="C68" s="78" t="s">
        <v>142</v>
      </c>
      <c r="D68" s="130" t="s">
        <v>124</v>
      </c>
      <c r="E68" s="130">
        <v>2010</v>
      </c>
      <c r="F68" s="129">
        <v>0</v>
      </c>
      <c r="G68" s="121" t="str">
        <f>P68&amp;"DHT"</f>
        <v>IUDHT</v>
      </c>
      <c r="J68" s="128"/>
      <c r="K68" s="133"/>
      <c r="L68" s="133"/>
      <c r="M68" s="133"/>
      <c r="N68" s="133"/>
      <c r="P68" t="s">
        <v>146</v>
      </c>
      <c r="Q68" s="132"/>
    </row>
    <row r="69" spans="2:17" x14ac:dyDescent="0.3">
      <c r="B69" t="s">
        <v>143</v>
      </c>
      <c r="C69" s="78" t="s">
        <v>142</v>
      </c>
      <c r="D69" s="130" t="s">
        <v>124</v>
      </c>
      <c r="E69" s="130">
        <v>2010</v>
      </c>
      <c r="F69" s="129">
        <v>7.0540799999999999</v>
      </c>
      <c r="G69" s="121" t="str">
        <f>P69&amp;"DRH"</f>
        <v>IUDRH</v>
      </c>
      <c r="J69" s="128"/>
      <c r="K69" s="133"/>
      <c r="L69" s="133"/>
      <c r="M69" s="133"/>
      <c r="N69" s="133"/>
      <c r="P69" t="s">
        <v>146</v>
      </c>
    </row>
    <row r="70" spans="2:17" x14ac:dyDescent="0.3">
      <c r="B70" t="s">
        <v>143</v>
      </c>
      <c r="C70" s="78" t="s">
        <v>142</v>
      </c>
      <c r="D70" s="130" t="s">
        <v>124</v>
      </c>
      <c r="E70" s="130">
        <v>2010</v>
      </c>
      <c r="F70" s="129">
        <v>3.6827999999999999</v>
      </c>
      <c r="G70" s="121" t="str">
        <f>P70&amp;"DLA"</f>
        <v>IUDLA</v>
      </c>
      <c r="J70" s="128"/>
      <c r="K70" s="133"/>
      <c r="L70" s="133"/>
      <c r="M70" s="133"/>
      <c r="N70" s="133"/>
      <c r="P70" t="s">
        <v>146</v>
      </c>
    </row>
    <row r="71" spans="2:17" x14ac:dyDescent="0.3">
      <c r="B71" t="s">
        <v>143</v>
      </c>
      <c r="C71" s="78" t="s">
        <v>142</v>
      </c>
      <c r="D71" s="130" t="s">
        <v>124</v>
      </c>
      <c r="E71" s="130">
        <v>2010</v>
      </c>
      <c r="F71" s="129">
        <v>0</v>
      </c>
      <c r="G71" s="121" t="str">
        <f>P71&amp;"DEM"</f>
        <v>IUDEM</v>
      </c>
      <c r="J71" s="128"/>
      <c r="K71" s="133"/>
      <c r="L71" s="133"/>
      <c r="M71" s="133"/>
      <c r="N71" s="133"/>
      <c r="P71" t="s">
        <v>146</v>
      </c>
    </row>
    <row r="72" spans="2:17" x14ac:dyDescent="0.3">
      <c r="B72" t="s">
        <v>143</v>
      </c>
      <c r="C72" s="78" t="s">
        <v>142</v>
      </c>
      <c r="D72" s="130" t="s">
        <v>124</v>
      </c>
      <c r="E72" s="130">
        <v>2010</v>
      </c>
      <c r="F72" s="129">
        <v>4.7E-2</v>
      </c>
      <c r="G72" s="121" t="str">
        <f>P72&amp;"DTF"</f>
        <v>IUDTF</v>
      </c>
      <c r="J72" s="128"/>
      <c r="K72" s="133"/>
      <c r="L72" s="133"/>
      <c r="M72" s="133"/>
      <c r="N72" s="133"/>
      <c r="P72" t="s">
        <v>146</v>
      </c>
    </row>
    <row r="73" spans="2:17" x14ac:dyDescent="0.3">
      <c r="B73" t="s">
        <v>143</v>
      </c>
      <c r="C73" s="78" t="s">
        <v>142</v>
      </c>
      <c r="D73" s="130" t="s">
        <v>124</v>
      </c>
      <c r="E73" s="130">
        <v>2010</v>
      </c>
      <c r="F73" s="129">
        <v>0</v>
      </c>
      <c r="G73" s="121" t="str">
        <f>P73&amp;"DFL"</f>
        <v>IUDFL</v>
      </c>
      <c r="J73" s="128"/>
      <c r="K73" s="133"/>
      <c r="L73" s="133"/>
      <c r="M73" s="133"/>
      <c r="N73" s="133"/>
      <c r="P73" t="s">
        <v>146</v>
      </c>
    </row>
    <row r="74" spans="2:17" x14ac:dyDescent="0.3">
      <c r="B74" t="s">
        <v>143</v>
      </c>
      <c r="C74" s="78" t="s">
        <v>142</v>
      </c>
      <c r="D74" s="130" t="s">
        <v>124</v>
      </c>
      <c r="E74" s="130">
        <v>2010</v>
      </c>
      <c r="F74" s="129">
        <v>0</v>
      </c>
      <c r="G74" s="131" t="str">
        <f>P74&amp;"DMT"</f>
        <v>INDMT</v>
      </c>
      <c r="J74" s="128"/>
      <c r="K74" s="133" t="e">
        <f>F76/$D204</f>
        <v>#DIV/0!</v>
      </c>
      <c r="L74" s="133" t="e">
        <f>#REF!/$D202</f>
        <v>#REF!</v>
      </c>
      <c r="M74" s="133"/>
      <c r="N74" s="133"/>
      <c r="P74" t="s">
        <v>145</v>
      </c>
    </row>
    <row r="75" spans="2:17" x14ac:dyDescent="0.3">
      <c r="B75" t="s">
        <v>143</v>
      </c>
      <c r="C75" s="78" t="s">
        <v>142</v>
      </c>
      <c r="D75" s="130" t="s">
        <v>124</v>
      </c>
      <c r="E75" s="130">
        <v>2010</v>
      </c>
      <c r="F75" s="129">
        <v>0</v>
      </c>
      <c r="G75" s="121" t="str">
        <f>P75&amp;"DHT"</f>
        <v>INDHT</v>
      </c>
      <c r="J75" s="128"/>
      <c r="K75" s="133"/>
      <c r="L75" s="133"/>
      <c r="M75" s="133"/>
      <c r="N75" s="133"/>
      <c r="P75" t="s">
        <v>145</v>
      </c>
    </row>
    <row r="76" spans="2:17" x14ac:dyDescent="0.3">
      <c r="B76" t="s">
        <v>143</v>
      </c>
      <c r="C76" s="78" t="s">
        <v>142</v>
      </c>
      <c r="D76" s="130" t="s">
        <v>124</v>
      </c>
      <c r="E76" s="130">
        <v>2010</v>
      </c>
      <c r="F76" s="129">
        <v>0</v>
      </c>
      <c r="G76" s="121" t="str">
        <f>P76&amp;"DRH"</f>
        <v>INDRH</v>
      </c>
      <c r="J76" s="128"/>
      <c r="P76" t="s">
        <v>145</v>
      </c>
      <c r="Q76" s="132"/>
    </row>
    <row r="77" spans="2:17" x14ac:dyDescent="0.3">
      <c r="B77" t="s">
        <v>143</v>
      </c>
      <c r="C77" s="78" t="s">
        <v>142</v>
      </c>
      <c r="D77" s="130" t="s">
        <v>124</v>
      </c>
      <c r="E77" s="130">
        <v>2010</v>
      </c>
      <c r="F77" s="129">
        <v>0</v>
      </c>
      <c r="G77" s="121" t="str">
        <f>P77&amp;"DLA"</f>
        <v>INDLA</v>
      </c>
      <c r="J77" s="128"/>
      <c r="K77" s="133"/>
      <c r="L77" s="133"/>
      <c r="M77" s="133"/>
      <c r="N77" s="133"/>
      <c r="P77" t="s">
        <v>145</v>
      </c>
    </row>
    <row r="78" spans="2:17" x14ac:dyDescent="0.3">
      <c r="B78" t="s">
        <v>143</v>
      </c>
      <c r="C78" s="78" t="s">
        <v>142</v>
      </c>
      <c r="D78" s="130" t="s">
        <v>124</v>
      </c>
      <c r="E78" s="130">
        <v>2010</v>
      </c>
      <c r="F78" s="129">
        <v>7.1999999999999995E-2</v>
      </c>
      <c r="G78" s="121" t="str">
        <f>P78&amp;"DEM"</f>
        <v>INDEM</v>
      </c>
      <c r="J78" s="128"/>
      <c r="K78" s="133"/>
      <c r="L78" s="133"/>
      <c r="M78" s="133"/>
      <c r="N78" s="133"/>
      <c r="P78" t="s">
        <v>145</v>
      </c>
    </row>
    <row r="79" spans="2:17" x14ac:dyDescent="0.3">
      <c r="B79" t="s">
        <v>143</v>
      </c>
      <c r="C79" s="78" t="s">
        <v>142</v>
      </c>
      <c r="D79" s="130" t="s">
        <v>124</v>
      </c>
      <c r="E79" s="130">
        <v>2010</v>
      </c>
      <c r="F79" s="129">
        <v>1.161</v>
      </c>
      <c r="G79" s="121" t="str">
        <f>P79&amp;"DTF"</f>
        <v>INDTF</v>
      </c>
      <c r="J79" s="128"/>
      <c r="K79" s="133"/>
      <c r="L79" s="133"/>
      <c r="M79" s="133"/>
      <c r="N79" s="133"/>
      <c r="P79" t="s">
        <v>145</v>
      </c>
    </row>
    <row r="80" spans="2:17" x14ac:dyDescent="0.3">
      <c r="B80" t="s">
        <v>143</v>
      </c>
      <c r="C80" s="78" t="s">
        <v>142</v>
      </c>
      <c r="D80" s="130" t="s">
        <v>124</v>
      </c>
      <c r="E80" s="130">
        <v>2010</v>
      </c>
      <c r="F80" s="129">
        <v>0</v>
      </c>
      <c r="G80" s="121" t="str">
        <f>P80&amp;"DFL"</f>
        <v>INDFL</v>
      </c>
      <c r="J80" s="128"/>
      <c r="K80" s="133"/>
      <c r="L80" s="133"/>
      <c r="M80" s="133"/>
      <c r="N80" s="133"/>
      <c r="P80" t="s">
        <v>145</v>
      </c>
    </row>
    <row r="81" spans="2:18" x14ac:dyDescent="0.3">
      <c r="B81" t="s">
        <v>143</v>
      </c>
      <c r="C81" s="78" t="s">
        <v>142</v>
      </c>
      <c r="D81" s="130" t="s">
        <v>124</v>
      </c>
      <c r="E81" s="130">
        <v>2010</v>
      </c>
      <c r="F81" s="129">
        <v>0</v>
      </c>
      <c r="G81" s="131" t="str">
        <f>P81&amp;"DMT"</f>
        <v>IWDMT</v>
      </c>
      <c r="J81" s="128"/>
      <c r="K81" s="133" t="e">
        <f>F81/$D210</f>
        <v>#DIV/0!</v>
      </c>
      <c r="L81" s="133" t="e">
        <f>#REF!/$D210</f>
        <v>#REF!</v>
      </c>
      <c r="M81" s="133"/>
      <c r="N81" s="133"/>
      <c r="P81" t="s">
        <v>144</v>
      </c>
    </row>
    <row r="82" spans="2:18" x14ac:dyDescent="0.3">
      <c r="B82" t="s">
        <v>143</v>
      </c>
      <c r="C82" s="78" t="s">
        <v>142</v>
      </c>
      <c r="D82" s="130" t="s">
        <v>124</v>
      </c>
      <c r="E82" s="130">
        <v>2010</v>
      </c>
      <c r="F82" s="129">
        <v>0</v>
      </c>
      <c r="G82" s="121" t="str">
        <f>P82&amp;"DHT"</f>
        <v>IWDHT</v>
      </c>
      <c r="J82" s="128"/>
      <c r="P82" t="s">
        <v>144</v>
      </c>
    </row>
    <row r="83" spans="2:18" x14ac:dyDescent="0.3">
      <c r="B83" t="s">
        <v>143</v>
      </c>
      <c r="C83" s="78" t="s">
        <v>142</v>
      </c>
      <c r="D83" s="130" t="s">
        <v>124</v>
      </c>
      <c r="E83" s="130">
        <v>2010</v>
      </c>
      <c r="F83" s="129">
        <v>0</v>
      </c>
      <c r="G83" s="121" t="str">
        <f>P83&amp;"DRH"</f>
        <v>IWDRH</v>
      </c>
      <c r="J83" s="128"/>
      <c r="P83" t="s">
        <v>144</v>
      </c>
    </row>
    <row r="84" spans="2:18" x14ac:dyDescent="0.3">
      <c r="B84" t="s">
        <v>143</v>
      </c>
      <c r="C84" s="78" t="s">
        <v>142</v>
      </c>
      <c r="D84" s="130" t="s">
        <v>124</v>
      </c>
      <c r="E84" s="130">
        <v>2010</v>
      </c>
      <c r="F84" s="129">
        <v>0</v>
      </c>
      <c r="G84" s="121" t="str">
        <f>P84&amp;"DLA"</f>
        <v>IWDLA</v>
      </c>
      <c r="J84" s="128"/>
      <c r="P84" t="s">
        <v>144</v>
      </c>
      <c r="Q84" s="132"/>
    </row>
    <row r="85" spans="2:18" x14ac:dyDescent="0.3">
      <c r="B85" t="s">
        <v>143</v>
      </c>
      <c r="C85" s="78" t="s">
        <v>142</v>
      </c>
      <c r="D85" s="130" t="s">
        <v>124</v>
      </c>
      <c r="E85" s="130">
        <v>2010</v>
      </c>
      <c r="F85" s="129">
        <v>1.0800000000000001E-2</v>
      </c>
      <c r="G85" s="121" t="str">
        <f>P85&amp;"DEM"</f>
        <v>IWDEM</v>
      </c>
      <c r="J85" s="128"/>
      <c r="P85" t="s">
        <v>144</v>
      </c>
    </row>
    <row r="86" spans="2:18" x14ac:dyDescent="0.3">
      <c r="B86" t="s">
        <v>143</v>
      </c>
      <c r="C86" s="78" t="s">
        <v>142</v>
      </c>
      <c r="D86" s="130" t="s">
        <v>124</v>
      </c>
      <c r="E86" s="130">
        <v>2010</v>
      </c>
      <c r="F86" s="129">
        <v>0</v>
      </c>
      <c r="G86" s="121" t="str">
        <f>P86&amp;"DTF"</f>
        <v>IWDTF</v>
      </c>
      <c r="J86" s="128"/>
      <c r="P86" t="s">
        <v>144</v>
      </c>
      <c r="Q86" s="133"/>
    </row>
    <row r="87" spans="2:18" x14ac:dyDescent="0.3">
      <c r="B87" t="s">
        <v>143</v>
      </c>
      <c r="C87" s="78" t="s">
        <v>142</v>
      </c>
      <c r="D87" s="130" t="s">
        <v>124</v>
      </c>
      <c r="E87" s="130">
        <v>2010</v>
      </c>
      <c r="F87" s="129">
        <v>0</v>
      </c>
      <c r="G87" s="121" t="str">
        <f>P87&amp;"DFL"</f>
        <v>IWDFL</v>
      </c>
      <c r="J87" s="128"/>
      <c r="P87" t="s">
        <v>144</v>
      </c>
    </row>
    <row r="88" spans="2:18" x14ac:dyDescent="0.3">
      <c r="B88" t="s">
        <v>143</v>
      </c>
      <c r="C88" s="78" t="s">
        <v>142</v>
      </c>
      <c r="D88" s="130" t="s">
        <v>124</v>
      </c>
      <c r="E88" s="130">
        <v>2010</v>
      </c>
      <c r="F88" s="129">
        <v>0</v>
      </c>
      <c r="G88" s="131" t="str">
        <f>P88&amp;"DMT"</f>
        <v>IIDMT</v>
      </c>
      <c r="J88" s="128"/>
      <c r="P88" t="s">
        <v>141</v>
      </c>
    </row>
    <row r="89" spans="2:18" x14ac:dyDescent="0.3">
      <c r="B89" t="s">
        <v>143</v>
      </c>
      <c r="C89" s="78" t="s">
        <v>142</v>
      </c>
      <c r="D89" s="130" t="s">
        <v>124</v>
      </c>
      <c r="E89" s="130">
        <v>2010</v>
      </c>
      <c r="F89" s="129">
        <v>0</v>
      </c>
      <c r="G89" s="121" t="str">
        <f>P89&amp;"DHT"</f>
        <v>IIDHT</v>
      </c>
      <c r="J89" s="128"/>
      <c r="P89" t="s">
        <v>141</v>
      </c>
    </row>
    <row r="90" spans="2:18" x14ac:dyDescent="0.3">
      <c r="B90" t="s">
        <v>143</v>
      </c>
      <c r="C90" s="78" t="s">
        <v>142</v>
      </c>
      <c r="D90" s="130" t="s">
        <v>124</v>
      </c>
      <c r="E90" s="130">
        <v>2010</v>
      </c>
      <c r="F90" s="129">
        <v>0</v>
      </c>
      <c r="G90" s="121" t="str">
        <f>P90&amp;"DRH"</f>
        <v>IIDRH</v>
      </c>
      <c r="J90" s="128"/>
      <c r="P90" t="s">
        <v>141</v>
      </c>
    </row>
    <row r="91" spans="2:18" x14ac:dyDescent="0.3">
      <c r="B91" t="s">
        <v>143</v>
      </c>
      <c r="C91" s="78" t="s">
        <v>142</v>
      </c>
      <c r="D91" s="130" t="s">
        <v>124</v>
      </c>
      <c r="E91" s="130">
        <v>2010</v>
      </c>
      <c r="F91" s="129">
        <v>0</v>
      </c>
      <c r="G91" s="121" t="str">
        <f>P91&amp;"DLA"</f>
        <v>IIDLA</v>
      </c>
      <c r="J91" s="128"/>
      <c r="P91" t="s">
        <v>141</v>
      </c>
    </row>
    <row r="92" spans="2:18" x14ac:dyDescent="0.3">
      <c r="B92" t="s">
        <v>143</v>
      </c>
      <c r="C92" s="78" t="s">
        <v>142</v>
      </c>
      <c r="D92" s="130" t="s">
        <v>124</v>
      </c>
      <c r="E92" s="130">
        <v>2010</v>
      </c>
      <c r="F92" s="129">
        <v>3.5999999999999999E-3</v>
      </c>
      <c r="G92" s="121" t="str">
        <f>P92&amp;"DEM"</f>
        <v>IIDEM</v>
      </c>
      <c r="J92" s="128"/>
      <c r="P92" t="s">
        <v>141</v>
      </c>
      <c r="Q92" s="132"/>
    </row>
    <row r="93" spans="2:18" x14ac:dyDescent="0.3">
      <c r="B93" t="s">
        <v>143</v>
      </c>
      <c r="C93" s="78" t="s">
        <v>142</v>
      </c>
      <c r="D93" s="130" t="s">
        <v>124</v>
      </c>
      <c r="E93" s="130">
        <v>2010</v>
      </c>
      <c r="F93" s="129">
        <v>0</v>
      </c>
      <c r="G93" s="121" t="str">
        <f>P93&amp;"DTF"</f>
        <v>IIDTF</v>
      </c>
      <c r="J93" s="128"/>
      <c r="P93" t="s">
        <v>141</v>
      </c>
    </row>
    <row r="94" spans="2:18" x14ac:dyDescent="0.3">
      <c r="B94" t="s">
        <v>143</v>
      </c>
      <c r="C94" s="78" t="s">
        <v>142</v>
      </c>
      <c r="D94" s="130" t="s">
        <v>124</v>
      </c>
      <c r="E94" s="130">
        <v>2010</v>
      </c>
      <c r="F94" s="129">
        <v>0</v>
      </c>
      <c r="G94" s="121" t="str">
        <f>P94&amp;"DFL"</f>
        <v>IIDFL</v>
      </c>
      <c r="J94" s="128"/>
      <c r="P94" t="s">
        <v>141</v>
      </c>
    </row>
    <row r="95" spans="2:18" x14ac:dyDescent="0.3">
      <c r="J95" s="128"/>
    </row>
    <row r="96" spans="2:18" x14ac:dyDescent="0.3">
      <c r="J96" s="128"/>
      <c r="R96" s="77"/>
    </row>
    <row r="97" spans="2:10" x14ac:dyDescent="0.3">
      <c r="J97" s="128"/>
    </row>
    <row r="98" spans="2:10" x14ac:dyDescent="0.3">
      <c r="J98" s="128"/>
    </row>
    <row r="99" spans="2:10" x14ac:dyDescent="0.3">
      <c r="J99" s="128"/>
    </row>
    <row r="100" spans="2:10" x14ac:dyDescent="0.3">
      <c r="J100" s="128"/>
    </row>
    <row r="101" spans="2:10" x14ac:dyDescent="0.3">
      <c r="J101" s="128"/>
    </row>
    <row r="102" spans="2:10" x14ac:dyDescent="0.3">
      <c r="B102" s="121" t="s">
        <v>137</v>
      </c>
      <c r="J102" s="128"/>
    </row>
    <row r="103" spans="2:10" x14ac:dyDescent="0.3">
      <c r="B103" s="121" t="s">
        <v>136</v>
      </c>
      <c r="J103" s="128"/>
    </row>
    <row r="104" spans="2:10" x14ac:dyDescent="0.3">
      <c r="B104" s="121" t="s">
        <v>135</v>
      </c>
      <c r="J104" s="128"/>
    </row>
    <row r="105" spans="2:10" x14ac:dyDescent="0.3">
      <c r="B105" s="121" t="s">
        <v>134</v>
      </c>
      <c r="J105" s="128"/>
    </row>
    <row r="106" spans="2:10" x14ac:dyDescent="0.3">
      <c r="B106" s="121" t="s">
        <v>126</v>
      </c>
      <c r="J106" s="128"/>
    </row>
    <row r="107" spans="2:10" x14ac:dyDescent="0.3">
      <c r="B107" s="121" t="s">
        <v>133</v>
      </c>
      <c r="J107" s="128"/>
    </row>
    <row r="108" spans="2:10" x14ac:dyDescent="0.3">
      <c r="B108" s="121" t="s">
        <v>132</v>
      </c>
      <c r="J108" s="128"/>
    </row>
    <row r="109" spans="2:10" x14ac:dyDescent="0.3">
      <c r="B109" s="121" t="s">
        <v>125</v>
      </c>
      <c r="J109" s="128"/>
    </row>
    <row r="110" spans="2:10" x14ac:dyDescent="0.3">
      <c r="B110" s="121" t="s">
        <v>131</v>
      </c>
      <c r="J110" s="128"/>
    </row>
    <row r="111" spans="2:10" x14ac:dyDescent="0.3">
      <c r="B111" s="121" t="s">
        <v>130</v>
      </c>
      <c r="J111" s="128"/>
    </row>
    <row r="112" spans="2:10" x14ac:dyDescent="0.3">
      <c r="B112" s="121" t="s">
        <v>129</v>
      </c>
      <c r="J112" s="128"/>
    </row>
    <row r="113" spans="2:31" x14ac:dyDescent="0.3">
      <c r="B113" s="121" t="s">
        <v>128</v>
      </c>
      <c r="J113" s="128"/>
    </row>
    <row r="114" spans="2:31" x14ac:dyDescent="0.3">
      <c r="B114" s="121" t="s">
        <v>127</v>
      </c>
      <c r="J114" s="128"/>
    </row>
    <row r="115" spans="2:31" x14ac:dyDescent="0.3">
      <c r="J115" s="128"/>
    </row>
    <row r="119" spans="2:31" x14ac:dyDescent="0.3">
      <c r="D119" s="78" t="s">
        <v>228</v>
      </c>
      <c r="M119" s="78" t="s">
        <v>227</v>
      </c>
    </row>
    <row r="121" spans="2:31" x14ac:dyDescent="0.3">
      <c r="D121" s="78">
        <v>2010</v>
      </c>
      <c r="E121" s="78">
        <v>2015</v>
      </c>
      <c r="F121" s="78">
        <v>2020</v>
      </c>
      <c r="G121" s="78">
        <v>2030</v>
      </c>
      <c r="H121" s="78">
        <v>2040</v>
      </c>
      <c r="I121" s="78">
        <v>2050</v>
      </c>
      <c r="K121" s="78"/>
      <c r="L121" s="78">
        <v>2015</v>
      </c>
      <c r="M121" s="78">
        <v>2020</v>
      </c>
      <c r="N121" s="78">
        <v>2025</v>
      </c>
      <c r="O121" s="78">
        <v>2030</v>
      </c>
      <c r="P121" s="78">
        <v>2040</v>
      </c>
      <c r="Q121" s="78">
        <v>2050</v>
      </c>
      <c r="T121" s="126">
        <v>2015</v>
      </c>
      <c r="U121" s="126">
        <v>2020</v>
      </c>
      <c r="V121" s="126">
        <v>2025</v>
      </c>
      <c r="W121" s="78">
        <v>2030</v>
      </c>
      <c r="X121" s="78">
        <v>2040</v>
      </c>
      <c r="Y121" s="78">
        <v>2050</v>
      </c>
      <c r="AB121" s="78" t="s">
        <v>140</v>
      </c>
    </row>
    <row r="122" spans="2:31" x14ac:dyDescent="0.3">
      <c r="B122" s="121" t="s">
        <v>137</v>
      </c>
      <c r="C122" s="115" t="str">
        <f t="shared" ref="C122:C128" si="0">G4</f>
        <v>IADMT</v>
      </c>
      <c r="D122" s="77">
        <f t="shared" ref="D122:D128" si="1">SUM(F4:F4)</f>
        <v>0</v>
      </c>
      <c r="E122" s="120">
        <f>D122*'[12]Convergence programme'!$I$25/100</f>
        <v>0</v>
      </c>
      <c r="F122" s="120">
        <f>D122*'[12]Convergence programme'!$N$25/100</f>
        <v>0</v>
      </c>
      <c r="G122" s="120">
        <f>D122*'[12]Convergence programme'!$X$25/100</f>
        <v>0</v>
      </c>
      <c r="H122" s="120">
        <f>D122*'[12]Convergence programme'!$AH$25/100</f>
        <v>0</v>
      </c>
      <c r="I122" s="120">
        <f>D122*'[12]Convergence programme'!$AR$25/100</f>
        <v>0</v>
      </c>
      <c r="L122" s="120">
        <f>D122*'[12]Convergence programme'!$I$42/100</f>
        <v>0</v>
      </c>
      <c r="M122" s="120">
        <f>D122*'[12]Convergence programme'!$N$42/100</f>
        <v>0</v>
      </c>
      <c r="N122" s="120">
        <f>D122*'[12]Convergence programme'!$S$42/100</f>
        <v>0</v>
      </c>
      <c r="O122" s="120">
        <f>D122*'[12]Convergence programme'!$X$42/100</f>
        <v>0</v>
      </c>
      <c r="P122" s="120">
        <f>D122*'[12]Convergence programme'!$AH$42/100</f>
        <v>0</v>
      </c>
      <c r="Q122" s="120">
        <f>D122*'[12]Convergence programme'!$AR$42/100</f>
        <v>0</v>
      </c>
      <c r="T122" s="119">
        <f t="shared" ref="T122:T153" si="2">(E122-L122)*1000</f>
        <v>0</v>
      </c>
      <c r="U122" s="119">
        <f t="shared" ref="U122:U153" si="3">(F122-M122)*1000</f>
        <v>0</v>
      </c>
      <c r="V122" s="119" t="e">
        <f>(#REF!-N122)*1000</f>
        <v>#REF!</v>
      </c>
      <c r="W122" s="31">
        <f t="shared" ref="W122:W153" si="4">(G122-O122)*1000</f>
        <v>0</v>
      </c>
      <c r="X122" s="31">
        <f t="shared" ref="X122:X153" si="5">(H122-P122)*1000</f>
        <v>0</v>
      </c>
      <c r="Y122" s="31">
        <f t="shared" ref="Y122:Y153" si="6">(I122-Q122)*1000</f>
        <v>0</v>
      </c>
      <c r="AB122" s="127" t="s">
        <v>138</v>
      </c>
      <c r="AC122" s="121"/>
      <c r="AD122" s="121"/>
      <c r="AE122" s="121"/>
    </row>
    <row r="123" spans="2:31" ht="15" thickBot="1" x14ac:dyDescent="0.35">
      <c r="C123" s="115" t="str">
        <f t="shared" si="0"/>
        <v>IADHT</v>
      </c>
      <c r="D123" s="77">
        <f t="shared" si="1"/>
        <v>0</v>
      </c>
      <c r="E123" s="120">
        <f>D123*'[12]Convergence programme'!I$25/100</f>
        <v>0</v>
      </c>
      <c r="F123" s="120">
        <f>D123*'[12]Convergence programme'!N$25/100</f>
        <v>0</v>
      </c>
      <c r="G123" s="120">
        <f>D123*'[12]Convergence programme'!X$25/100</f>
        <v>0</v>
      </c>
      <c r="H123" s="120">
        <f>D123*'[12]Convergence programme'!AH$25/100</f>
        <v>0</v>
      </c>
      <c r="I123" s="120">
        <f>D123*'[12]Convergence programme'!AR$25/100</f>
        <v>0</v>
      </c>
      <c r="L123" s="120">
        <f>D123*'[12]Convergence programme'!$I$42/100</f>
        <v>0</v>
      </c>
      <c r="M123" s="120">
        <f>D123*'[12]Convergence programme'!$N$42/100</f>
        <v>0</v>
      </c>
      <c r="N123" s="120">
        <f>D123*'[12]Convergence programme'!$S$42/100</f>
        <v>0</v>
      </c>
      <c r="O123" s="120">
        <f>D123*'[12]Convergence programme'!$X$42/100</f>
        <v>0</v>
      </c>
      <c r="P123" s="120">
        <f>D123*'[12]Convergence programme'!$AH$42/100</f>
        <v>0</v>
      </c>
      <c r="Q123" s="120">
        <f>D123*'[12]Convergence programme'!$AR$42/100</f>
        <v>0</v>
      </c>
      <c r="T123" s="119">
        <f t="shared" si="2"/>
        <v>0</v>
      </c>
      <c r="U123" s="119">
        <f t="shared" si="3"/>
        <v>0</v>
      </c>
      <c r="V123" s="119" t="e">
        <f>(#REF!-N123)*1000</f>
        <v>#REF!</v>
      </c>
      <c r="W123" s="31">
        <f t="shared" si="4"/>
        <v>0</v>
      </c>
      <c r="X123" s="31">
        <f t="shared" si="5"/>
        <v>0</v>
      </c>
      <c r="Y123" s="31">
        <f t="shared" si="6"/>
        <v>0</v>
      </c>
    </row>
    <row r="124" spans="2:31" x14ac:dyDescent="0.3">
      <c r="C124" s="115" t="str">
        <f t="shared" si="0"/>
        <v>IADRH</v>
      </c>
      <c r="D124" s="77">
        <f t="shared" si="1"/>
        <v>0.75988500000000003</v>
      </c>
      <c r="E124" s="120">
        <f>D124*'[12]Convergence programme'!I$25/100</f>
        <v>0.74522125084427504</v>
      </c>
      <c r="F124" s="120">
        <f>D124*'[12]Convergence programme'!N$25/100</f>
        <v>0.87324196717414482</v>
      </c>
      <c r="G124" s="120">
        <f>D124*'[12]Convergence programme'!X$25/100</f>
        <v>1.0414773084464122</v>
      </c>
      <c r="H124" s="120">
        <f>D124*'[12]Convergence programme'!AH$25/100</f>
        <v>1.209051654353648</v>
      </c>
      <c r="I124" s="120">
        <f>D124*'[12]Convergence programme'!AR$25/100</f>
        <v>1.3533653790103966</v>
      </c>
      <c r="L124" s="120">
        <f>D124*'[12]Convergence programme'!$I$42/100</f>
        <v>0.74522125084427504</v>
      </c>
      <c r="M124" s="120">
        <f>D124*'[12]Convergence programme'!$N$42/100</f>
        <v>0.7915396504585962</v>
      </c>
      <c r="N124" s="120">
        <f>D124*'[12]Convergence programme'!$S$42/100</f>
        <v>0.84418428686949554</v>
      </c>
      <c r="O124" s="120">
        <f>D124*'[12]Convergence programme'!$X$42/100</f>
        <v>0.87458823365651639</v>
      </c>
      <c r="P124" s="120">
        <f>D124*'[12]Convergence programme'!$AH$42/100</f>
        <v>0.9921373038555692</v>
      </c>
      <c r="Q124" s="120">
        <f>D124*'[12]Convergence programme'!$AR$42/100</f>
        <v>1.1161936798396139</v>
      </c>
      <c r="T124" s="119">
        <f t="shared" si="2"/>
        <v>0</v>
      </c>
      <c r="U124" s="119">
        <f t="shared" si="3"/>
        <v>81.702316715548619</v>
      </c>
      <c r="V124" s="119" t="e">
        <f>(#REF!-N124)*1000</f>
        <v>#REF!</v>
      </c>
      <c r="W124" s="31">
        <f t="shared" si="4"/>
        <v>166.88907478989577</v>
      </c>
      <c r="X124" s="31">
        <f t="shared" si="5"/>
        <v>216.91435049807885</v>
      </c>
      <c r="Y124" s="31">
        <f t="shared" si="6"/>
        <v>237.17169917078263</v>
      </c>
      <c r="AB124" s="125" t="str">
        <f>C122</f>
        <v>IADMT</v>
      </c>
      <c r="AC124" s="124">
        <v>2015</v>
      </c>
      <c r="AD124" s="123">
        <f>T122</f>
        <v>0</v>
      </c>
      <c r="AE124" s="122" t="str">
        <f>B122</f>
        <v>Agriculture</v>
      </c>
    </row>
    <row r="125" spans="2:31" x14ac:dyDescent="0.3">
      <c r="C125" s="115" t="str">
        <f t="shared" si="0"/>
        <v>IADLA</v>
      </c>
      <c r="D125" s="77">
        <f t="shared" si="1"/>
        <v>0.46260000000000001</v>
      </c>
      <c r="E125" s="120">
        <f>D125*'[12]Convergence programme'!I$25/100</f>
        <v>0.45367305663430862</v>
      </c>
      <c r="F125" s="120">
        <f>D125*'[12]Convergence programme'!N$25/100</f>
        <v>0.53160903822915229</v>
      </c>
      <c r="G125" s="120">
        <f>D125*'[12]Convergence programme'!X$25/100</f>
        <v>0.63402673152820532</v>
      </c>
      <c r="H125" s="120">
        <f>D125*'[12]Convergence programme'!AH$25/100</f>
        <v>0.73604202649611139</v>
      </c>
      <c r="I125" s="120">
        <f>D125*'[12]Convergence programme'!AR$25/100</f>
        <v>0.82389680587221681</v>
      </c>
      <c r="L125" s="120">
        <f>D125*'[12]Convergence programme'!$I$42/100</f>
        <v>0.45367305663430862</v>
      </c>
      <c r="M125" s="120">
        <f>D125*'[12]Convergence programme'!$N$42/100</f>
        <v>0.48187060187021274</v>
      </c>
      <c r="N125" s="120">
        <f>D125*'[12]Convergence programme'!$S$42/100</f>
        <v>0.51391941031317723</v>
      </c>
      <c r="O125" s="120">
        <f>D125*'[12]Convergence programme'!$X$42/100</f>
        <v>0.53242861339479597</v>
      </c>
      <c r="P125" s="120">
        <f>D125*'[12]Convergence programme'!$AH$42/100</f>
        <v>0.60398970471003677</v>
      </c>
      <c r="Q125" s="120">
        <f>D125*'[12]Convergence programme'!$AR$42/100</f>
        <v>0.67951228974621869</v>
      </c>
      <c r="T125" s="119">
        <f t="shared" si="2"/>
        <v>0</v>
      </c>
      <c r="U125" s="119">
        <f t="shared" si="3"/>
        <v>49.738436358939545</v>
      </c>
      <c r="V125" s="119" t="e">
        <f>(#REF!-N125)*1000</f>
        <v>#REF!</v>
      </c>
      <c r="W125" s="31">
        <f t="shared" si="4"/>
        <v>101.59811813340936</v>
      </c>
      <c r="X125" s="31">
        <f t="shared" si="5"/>
        <v>132.05232178607463</v>
      </c>
      <c r="Y125" s="31">
        <f t="shared" si="6"/>
        <v>144.38451612599812</v>
      </c>
      <c r="AB125" s="112"/>
      <c r="AC125" s="111">
        <v>2020</v>
      </c>
      <c r="AD125" s="110">
        <f>U122</f>
        <v>0</v>
      </c>
      <c r="AE125" s="109"/>
    </row>
    <row r="126" spans="2:31" x14ac:dyDescent="0.3">
      <c r="C126" s="115" t="str">
        <f t="shared" si="0"/>
        <v>IADEM</v>
      </c>
      <c r="D126" s="77">
        <f t="shared" si="1"/>
        <v>0.46260000000000001</v>
      </c>
      <c r="E126" s="120">
        <f>D126*'[12]Convergence programme'!I$25/100</f>
        <v>0.45367305663430862</v>
      </c>
      <c r="F126" s="120">
        <f>D126*'[12]Convergence programme'!N$25/100</f>
        <v>0.53160903822915229</v>
      </c>
      <c r="G126" s="120">
        <f>D126*'[12]Convergence programme'!X$25/100</f>
        <v>0.63402673152820532</v>
      </c>
      <c r="H126" s="120">
        <f>D126*'[12]Convergence programme'!AH$25/100</f>
        <v>0.73604202649611139</v>
      </c>
      <c r="I126" s="120">
        <f>D126*'[12]Convergence programme'!AR$25/100</f>
        <v>0.82389680587221681</v>
      </c>
      <c r="L126" s="120">
        <f>D126*'[12]Convergence programme'!$I$42/100</f>
        <v>0.45367305663430862</v>
      </c>
      <c r="M126" s="120">
        <f>D126*'[12]Convergence programme'!$N$42/100</f>
        <v>0.48187060187021274</v>
      </c>
      <c r="N126" s="120">
        <f>D126*'[12]Convergence programme'!$S$42/100</f>
        <v>0.51391941031317723</v>
      </c>
      <c r="O126" s="120">
        <f>D126*'[12]Convergence programme'!$X$42/100</f>
        <v>0.53242861339479597</v>
      </c>
      <c r="P126" s="120">
        <f>D126*'[12]Convergence programme'!$AH$42/100</f>
        <v>0.60398970471003677</v>
      </c>
      <c r="Q126" s="120">
        <f>D126*'[12]Convergence programme'!$AR$42/100</f>
        <v>0.67951228974621869</v>
      </c>
      <c r="T126" s="119">
        <f t="shared" si="2"/>
        <v>0</v>
      </c>
      <c r="U126" s="119">
        <f t="shared" si="3"/>
        <v>49.738436358939545</v>
      </c>
      <c r="V126" s="119" t="e">
        <f>(#REF!-N126)*1000</f>
        <v>#REF!</v>
      </c>
      <c r="W126" s="31">
        <f t="shared" si="4"/>
        <v>101.59811813340936</v>
      </c>
      <c r="X126" s="31">
        <f t="shared" si="5"/>
        <v>132.05232178607463</v>
      </c>
      <c r="Y126" s="31">
        <f t="shared" si="6"/>
        <v>144.38451612599812</v>
      </c>
      <c r="AB126" s="112"/>
      <c r="AC126" s="111">
        <v>2025</v>
      </c>
      <c r="AD126" s="110" t="e">
        <f>V122</f>
        <v>#REF!</v>
      </c>
      <c r="AE126" s="109"/>
    </row>
    <row r="127" spans="2:31" x14ac:dyDescent="0.3">
      <c r="C127" s="115" t="str">
        <f t="shared" si="0"/>
        <v>IADTF</v>
      </c>
      <c r="D127" s="77">
        <f t="shared" si="1"/>
        <v>8.5010999999999992</v>
      </c>
      <c r="E127" s="120">
        <f>D127*'[12]Convergence programme'!I$25/100</f>
        <v>8.3370514953608321</v>
      </c>
      <c r="F127" s="120">
        <f>D127*'[12]Convergence programme'!N$25/100</f>
        <v>9.7692641480541411</v>
      </c>
      <c r="G127" s="120">
        <f>D127*'[12]Convergence programme'!X$25/100</f>
        <v>11.651371913952499</v>
      </c>
      <c r="H127" s="120">
        <f>D127*'[12]Convergence programme'!AH$25/100</f>
        <v>13.526084892879576</v>
      </c>
      <c r="I127" s="120">
        <f>D127*'[12]Convergence programme'!AR$25/100</f>
        <v>15.140573143969522</v>
      </c>
      <c r="L127" s="120">
        <f>D127*'[12]Convergence programme'!$I$42/100</f>
        <v>8.3370514953608321</v>
      </c>
      <c r="M127" s="120">
        <f>D127*'[12]Convergence programme'!$N$42/100</f>
        <v>8.8552316765215409</v>
      </c>
      <c r="N127" s="120">
        <f>D127*'[12]Convergence programme'!$S$42/100</f>
        <v>9.4441856874477956</v>
      </c>
      <c r="O127" s="120">
        <f>D127*'[12]Convergence programme'!$X$42/100</f>
        <v>9.7843253033517055</v>
      </c>
      <c r="P127" s="120">
        <f>D127*'[12]Convergence programme'!$AH$42/100</f>
        <v>11.099387978189565</v>
      </c>
      <c r="Q127" s="120">
        <f>D127*'[12]Convergence programme'!$AR$42/100</f>
        <v>12.487250165070428</v>
      </c>
      <c r="T127" s="119">
        <f t="shared" si="2"/>
        <v>0</v>
      </c>
      <c r="U127" s="119">
        <f t="shared" si="3"/>
        <v>914.03247153260031</v>
      </c>
      <c r="V127" s="119" t="e">
        <f>(#REF!-N127)*1000</f>
        <v>#REF!</v>
      </c>
      <c r="W127" s="31">
        <f t="shared" si="4"/>
        <v>1867.0466106007932</v>
      </c>
      <c r="X127" s="31">
        <f t="shared" si="5"/>
        <v>2426.6969146900105</v>
      </c>
      <c r="Y127" s="31">
        <f t="shared" si="6"/>
        <v>2653.3229788990943</v>
      </c>
      <c r="AB127" s="112"/>
      <c r="AC127" s="111">
        <v>2030</v>
      </c>
      <c r="AD127" s="110">
        <f>W122</f>
        <v>0</v>
      </c>
      <c r="AE127" s="109"/>
    </row>
    <row r="128" spans="2:31" x14ac:dyDescent="0.3">
      <c r="C128" s="115" t="str">
        <f t="shared" si="0"/>
        <v>IADFL</v>
      </c>
      <c r="D128" s="77">
        <f t="shared" si="1"/>
        <v>0</v>
      </c>
      <c r="E128" s="120">
        <f>D128*'[12]Convergence programme'!I$25/100</f>
        <v>0</v>
      </c>
      <c r="F128" s="120">
        <f>D128*'[12]Convergence programme'!N$25/100</f>
        <v>0</v>
      </c>
      <c r="G128" s="120">
        <f>D128*'[12]Convergence programme'!X$25/100</f>
        <v>0</v>
      </c>
      <c r="H128" s="120">
        <f>D128*'[12]Convergence programme'!AH$25/100</f>
        <v>0</v>
      </c>
      <c r="I128" s="120">
        <f>D128*'[12]Convergence programme'!AR$25/100</f>
        <v>0</v>
      </c>
      <c r="L128" s="120">
        <f>D128*'[12]Convergence programme'!$I$42/100</f>
        <v>0</v>
      </c>
      <c r="M128" s="120">
        <f>D128*'[12]Convergence programme'!$N$42/100</f>
        <v>0</v>
      </c>
      <c r="N128" s="120">
        <f>D128*'[12]Convergence programme'!$S$42/100</f>
        <v>0</v>
      </c>
      <c r="O128" s="120">
        <f>D128*'[12]Convergence programme'!$X$42/100</f>
        <v>0</v>
      </c>
      <c r="P128" s="120">
        <f>D128*'[12]Convergence programme'!$AH$42/100</f>
        <v>0</v>
      </c>
      <c r="Q128" s="120">
        <f>D128*'[12]Convergence programme'!$AR$42/100</f>
        <v>0</v>
      </c>
      <c r="T128" s="119">
        <f t="shared" si="2"/>
        <v>0</v>
      </c>
      <c r="U128" s="119">
        <f t="shared" si="3"/>
        <v>0</v>
      </c>
      <c r="V128" s="119" t="e">
        <f>(#REF!-N128)*1000</f>
        <v>#REF!</v>
      </c>
      <c r="W128" s="31">
        <f t="shared" si="4"/>
        <v>0</v>
      </c>
      <c r="X128" s="31">
        <f t="shared" si="5"/>
        <v>0</v>
      </c>
      <c r="Y128" s="31">
        <f t="shared" si="6"/>
        <v>0</v>
      </c>
      <c r="AB128" s="112"/>
      <c r="AC128" s="111">
        <v>2040</v>
      </c>
      <c r="AD128" s="110">
        <f>X122</f>
        <v>0</v>
      </c>
      <c r="AE128" s="109"/>
    </row>
    <row r="129" spans="2:53" x14ac:dyDescent="0.3">
      <c r="B129" s="19"/>
      <c r="C129" s="118" t="e">
        <f>#REF!</f>
        <v>#REF!</v>
      </c>
      <c r="D129" s="77" t="e">
        <f>SUM(#REF!)</f>
        <v>#REF!</v>
      </c>
      <c r="E129" s="117" t="e">
        <f>D129*'[12]Convergence programme'!I$25/100</f>
        <v>#REF!</v>
      </c>
      <c r="F129" s="117" t="e">
        <f>D129*'[12]Convergence programme'!N$25/100</f>
        <v>#REF!</v>
      </c>
      <c r="G129" s="117" t="e">
        <f>D129*'[12]Convergence programme'!X$25/100</f>
        <v>#REF!</v>
      </c>
      <c r="H129" s="117" t="e">
        <f>D129*'[12]Convergence programme'!AH$25/100</f>
        <v>#REF!</v>
      </c>
      <c r="I129" s="117" t="e">
        <f>D129*'[12]Convergence programme'!AR$25/100</f>
        <v>#REF!</v>
      </c>
      <c r="J129" s="19"/>
      <c r="K129" s="19"/>
      <c r="L129" s="117" t="e">
        <f>D129*'[12]Convergence programme'!$I$42/100</f>
        <v>#REF!</v>
      </c>
      <c r="M129" s="117" t="e">
        <f>D129*'[12]Convergence programme'!$N$42/100</f>
        <v>#REF!</v>
      </c>
      <c r="N129" s="117" t="e">
        <f>D129*'[12]Convergence programme'!$S$42/100</f>
        <v>#REF!</v>
      </c>
      <c r="O129" s="117" t="e">
        <f>D129*'[12]Convergence programme'!$X$42/100</f>
        <v>#REF!</v>
      </c>
      <c r="P129" s="117" t="e">
        <f>D129*'[12]Convergence programme'!$AH$42/100</f>
        <v>#REF!</v>
      </c>
      <c r="Q129" s="117" t="e">
        <f>D129*'[12]Convergence programme'!$AR$42/100</f>
        <v>#REF!</v>
      </c>
      <c r="R129" s="19"/>
      <c r="S129" s="19"/>
      <c r="T129" s="116" t="e">
        <f t="shared" si="2"/>
        <v>#REF!</v>
      </c>
      <c r="U129" s="116" t="e">
        <f t="shared" si="3"/>
        <v>#REF!</v>
      </c>
      <c r="V129" s="116" t="e">
        <f>(#REF!-N129)*1000</f>
        <v>#REF!</v>
      </c>
      <c r="W129" s="32" t="e">
        <f t="shared" si="4"/>
        <v>#REF!</v>
      </c>
      <c r="X129" s="32" t="e">
        <f t="shared" si="5"/>
        <v>#REF!</v>
      </c>
      <c r="Y129" s="32" t="e">
        <f t="shared" si="6"/>
        <v>#REF!</v>
      </c>
      <c r="AB129" s="112"/>
      <c r="AC129" s="113">
        <v>2050</v>
      </c>
      <c r="AD129" s="110">
        <f>Y122</f>
        <v>0</v>
      </c>
      <c r="AE129" s="109"/>
    </row>
    <row r="130" spans="2:53" x14ac:dyDescent="0.3">
      <c r="B130" s="121" t="s">
        <v>136</v>
      </c>
      <c r="C130" s="115" t="str">
        <f t="shared" ref="C130:C136" si="7">G11</f>
        <v>IFDMT</v>
      </c>
      <c r="D130" s="77">
        <f t="shared" ref="D130:D136" si="8">SUM(F11:F11)</f>
        <v>0</v>
      </c>
      <c r="E130" s="120">
        <f>D130*'[12]Convergence programme'!I$26/100</f>
        <v>0</v>
      </c>
      <c r="F130" s="120">
        <f>D130*'[12]Convergence programme'!N$26/100</f>
        <v>0</v>
      </c>
      <c r="G130" s="120">
        <f>D130*'[12]Convergence programme'!X$26/100</f>
        <v>0</v>
      </c>
      <c r="H130" s="120">
        <f>D130*'[12]Convergence programme'!AH$26/100</f>
        <v>0</v>
      </c>
      <c r="I130" s="120">
        <f>D130*'[12]Convergence programme'!AR$26/100</f>
        <v>0</v>
      </c>
      <c r="L130" s="120">
        <f>D130*'[12]Convergence programme'!$I$43/100</f>
        <v>0</v>
      </c>
      <c r="M130" s="120">
        <f>D130*'[12]Convergence programme'!$N$43/100</f>
        <v>0</v>
      </c>
      <c r="N130" s="120">
        <f>D130*'[12]Convergence programme'!$S$43/100</f>
        <v>0</v>
      </c>
      <c r="O130" s="120">
        <f>D130*'[12]Convergence programme'!$X$43/100</f>
        <v>0</v>
      </c>
      <c r="P130" s="120">
        <f>D130*'[12]Convergence programme'!$AH$43/100</f>
        <v>0</v>
      </c>
      <c r="Q130" s="120">
        <f>D130*'[12]Convergence programme'!$AR$43/100</f>
        <v>0</v>
      </c>
      <c r="T130" s="119">
        <f t="shared" si="2"/>
        <v>0</v>
      </c>
      <c r="U130" s="119">
        <f t="shared" si="3"/>
        <v>0</v>
      </c>
      <c r="V130" s="119" t="e">
        <f>(#REF!-N130)*1000</f>
        <v>#REF!</v>
      </c>
      <c r="W130" s="31">
        <f t="shared" si="4"/>
        <v>0</v>
      </c>
      <c r="X130" s="31">
        <f t="shared" si="5"/>
        <v>0</v>
      </c>
      <c r="Y130" s="31">
        <f t="shared" si="6"/>
        <v>0</v>
      </c>
      <c r="AB130" s="112" t="str">
        <f>C123</f>
        <v>IADHT</v>
      </c>
      <c r="AC130" s="111">
        <v>2015</v>
      </c>
      <c r="AD130" s="110">
        <f>T123</f>
        <v>0</v>
      </c>
      <c r="AE130" s="109"/>
    </row>
    <row r="131" spans="2:53" x14ac:dyDescent="0.3">
      <c r="C131" s="115" t="str">
        <f t="shared" si="7"/>
        <v>IFDHT</v>
      </c>
      <c r="D131" s="77">
        <f t="shared" si="8"/>
        <v>0</v>
      </c>
      <c r="E131" s="120">
        <f>D131*'[12]Convergence programme'!I$26/100</f>
        <v>0</v>
      </c>
      <c r="F131" s="120">
        <f>D131*'[12]Convergence programme'!N$26/100</f>
        <v>0</v>
      </c>
      <c r="G131" s="120">
        <f>D131*'[12]Convergence programme'!X$26/100</f>
        <v>0</v>
      </c>
      <c r="H131" s="120">
        <f>D131*'[12]Convergence programme'!AH$26/100</f>
        <v>0</v>
      </c>
      <c r="I131" s="120">
        <f>D131*'[12]Convergence programme'!AR$26/100</f>
        <v>0</v>
      </c>
      <c r="L131" s="120">
        <f>D131*'[12]Convergence programme'!$I$43/100</f>
        <v>0</v>
      </c>
      <c r="M131" s="120">
        <f>D131*'[12]Convergence programme'!$N$43/100</f>
        <v>0</v>
      </c>
      <c r="N131" s="120">
        <f>D131*'[12]Convergence programme'!$S$43/100</f>
        <v>0</v>
      </c>
      <c r="O131" s="120">
        <f>D131*'[12]Convergence programme'!$X$43/100</f>
        <v>0</v>
      </c>
      <c r="P131" s="120">
        <f>D131*'[12]Convergence programme'!$AH$43/100</f>
        <v>0</v>
      </c>
      <c r="Q131" s="120">
        <f>D131*'[12]Convergence programme'!$AR$43/100</f>
        <v>0</v>
      </c>
      <c r="T131" s="119">
        <f t="shared" si="2"/>
        <v>0</v>
      </c>
      <c r="U131" s="119">
        <f t="shared" si="3"/>
        <v>0</v>
      </c>
      <c r="V131" s="119" t="e">
        <f>(#REF!-N131)*1000</f>
        <v>#REF!</v>
      </c>
      <c r="W131" s="31">
        <f t="shared" si="4"/>
        <v>0</v>
      </c>
      <c r="X131" s="31">
        <f t="shared" si="5"/>
        <v>0</v>
      </c>
      <c r="Y131" s="31">
        <f t="shared" si="6"/>
        <v>0</v>
      </c>
      <c r="AB131" s="112"/>
      <c r="AC131" s="111">
        <v>2020</v>
      </c>
      <c r="AD131" s="110">
        <f>U123</f>
        <v>0</v>
      </c>
      <c r="AE131" s="109"/>
    </row>
    <row r="132" spans="2:53" x14ac:dyDescent="0.3">
      <c r="C132" s="115" t="str">
        <f t="shared" si="7"/>
        <v>IFDRH</v>
      </c>
      <c r="D132" s="77">
        <f t="shared" si="8"/>
        <v>0</v>
      </c>
      <c r="E132" s="120">
        <f>D132*'[12]Convergence programme'!I$26/100</f>
        <v>0</v>
      </c>
      <c r="F132" s="120">
        <f>D132*'[12]Convergence programme'!N$26/100</f>
        <v>0</v>
      </c>
      <c r="G132" s="120">
        <f>D132*'[12]Convergence programme'!X$26/100</f>
        <v>0</v>
      </c>
      <c r="H132" s="120">
        <f>D132*'[12]Convergence programme'!AH$26/100</f>
        <v>0</v>
      </c>
      <c r="I132" s="120">
        <f>D132*'[12]Convergence programme'!AR$26/100</f>
        <v>0</v>
      </c>
      <c r="L132" s="120">
        <f>D132*'[12]Convergence programme'!$I$43/100</f>
        <v>0</v>
      </c>
      <c r="M132" s="120">
        <f>D132*'[12]Convergence programme'!$N$43/100</f>
        <v>0</v>
      </c>
      <c r="N132" s="120">
        <f>D132*'[12]Convergence programme'!$S$43/100</f>
        <v>0</v>
      </c>
      <c r="O132" s="120">
        <f>D132*'[12]Convergence programme'!$X$43/100</f>
        <v>0</v>
      </c>
      <c r="P132" s="120">
        <f>D132*'[12]Convergence programme'!$AH$43/100</f>
        <v>0</v>
      </c>
      <c r="Q132" s="120">
        <f>D132*'[12]Convergence programme'!$AR$43/100</f>
        <v>0</v>
      </c>
      <c r="T132" s="119">
        <f t="shared" si="2"/>
        <v>0</v>
      </c>
      <c r="U132" s="119">
        <f t="shared" si="3"/>
        <v>0</v>
      </c>
      <c r="V132" s="119" t="e">
        <f>(#REF!-N132)*1000</f>
        <v>#REF!</v>
      </c>
      <c r="W132" s="31">
        <f t="shared" si="4"/>
        <v>0</v>
      </c>
      <c r="X132" s="31">
        <f t="shared" si="5"/>
        <v>0</v>
      </c>
      <c r="Y132" s="31">
        <f t="shared" si="6"/>
        <v>0</v>
      </c>
      <c r="AB132" s="112"/>
      <c r="AC132" s="111">
        <v>2025</v>
      </c>
      <c r="AD132" s="110" t="e">
        <f>V123</f>
        <v>#REF!</v>
      </c>
      <c r="AE132" s="109"/>
    </row>
    <row r="133" spans="2:53" x14ac:dyDescent="0.3">
      <c r="C133" s="115" t="str">
        <f t="shared" si="7"/>
        <v>IFDLA</v>
      </c>
      <c r="D133" s="77">
        <f t="shared" si="8"/>
        <v>0</v>
      </c>
      <c r="E133" s="120">
        <f>D133*'[12]Convergence programme'!I$26/100</f>
        <v>0</v>
      </c>
      <c r="F133" s="120">
        <f>D133*'[12]Convergence programme'!N$26/100</f>
        <v>0</v>
      </c>
      <c r="G133" s="120">
        <f>D133*'[12]Convergence programme'!X$26/100</f>
        <v>0</v>
      </c>
      <c r="H133" s="120">
        <f>D133*'[12]Convergence programme'!AH$26/100</f>
        <v>0</v>
      </c>
      <c r="I133" s="120">
        <f>D133*'[12]Convergence programme'!AR$26/100</f>
        <v>0</v>
      </c>
      <c r="L133" s="120">
        <f>D133*'[12]Convergence programme'!$I$43/100</f>
        <v>0</v>
      </c>
      <c r="M133" s="120">
        <f>D133*'[12]Convergence programme'!$N$43/100</f>
        <v>0</v>
      </c>
      <c r="N133" s="120">
        <f>D133*'[12]Convergence programme'!$S$43/100</f>
        <v>0</v>
      </c>
      <c r="O133" s="120">
        <f>D133*'[12]Convergence programme'!$X$43/100</f>
        <v>0</v>
      </c>
      <c r="P133" s="120">
        <f>D133*'[12]Convergence programme'!$AH$43/100</f>
        <v>0</v>
      </c>
      <c r="Q133" s="120">
        <f>D133*'[12]Convergence programme'!$AR$43/100</f>
        <v>0</v>
      </c>
      <c r="T133" s="119">
        <f t="shared" si="2"/>
        <v>0</v>
      </c>
      <c r="U133" s="119">
        <f t="shared" si="3"/>
        <v>0</v>
      </c>
      <c r="V133" s="119" t="e">
        <f>(#REF!-N133)*1000</f>
        <v>#REF!</v>
      </c>
      <c r="W133" s="31">
        <f t="shared" si="4"/>
        <v>0</v>
      </c>
      <c r="X133" s="31">
        <f t="shared" si="5"/>
        <v>0</v>
      </c>
      <c r="Y133" s="31">
        <f t="shared" si="6"/>
        <v>0</v>
      </c>
      <c r="AB133" s="112"/>
      <c r="AC133" s="111">
        <v>2030</v>
      </c>
      <c r="AD133" s="110">
        <f>W123</f>
        <v>0</v>
      </c>
      <c r="AE133" s="109"/>
    </row>
    <row r="134" spans="2:53" x14ac:dyDescent="0.3">
      <c r="C134" s="115" t="str">
        <f t="shared" si="7"/>
        <v>IFDEM</v>
      </c>
      <c r="D134" s="77">
        <f t="shared" si="8"/>
        <v>1.4688000000000001</v>
      </c>
      <c r="E134" s="120">
        <f>D134*'[12]Convergence programme'!I$26/100</f>
        <v>1.4404560864342253</v>
      </c>
      <c r="F134" s="120">
        <f>D134*'[12]Convergence programme'!N$26/100</f>
        <v>1.6879104093190205</v>
      </c>
      <c r="G134" s="120">
        <f>D134*'[12]Convergence programme'!X$26/100</f>
        <v>2.0130965483541461</v>
      </c>
      <c r="H134" s="120">
        <f>D134*'[12]Convergence programme'!AH$26/100</f>
        <v>2.3370050335440737</v>
      </c>
      <c r="I134" s="120">
        <f>D134*'[12]Convergence programme'!AR$26/100</f>
        <v>2.6159525042479728</v>
      </c>
      <c r="L134" s="120">
        <f>D134*'[12]Convergence programme'!$I$43/100</f>
        <v>1.4404560864342253</v>
      </c>
      <c r="M134" s="120">
        <f>D134*'[12]Convergence programme'!$N$43/100</f>
        <v>1.5299860355100918</v>
      </c>
      <c r="N134" s="120">
        <f>D134*'[12]Convergence programme'!$S$43/100</f>
        <v>1.6317441199048739</v>
      </c>
      <c r="O134" s="120">
        <f>D134*'[12]Convergence programme'!$X$43/100</f>
        <v>1.6905126401951498</v>
      </c>
      <c r="P134" s="120">
        <f>D134*'[12]Convergence programme'!$AH$43/100</f>
        <v>1.9177260663166928</v>
      </c>
      <c r="Q134" s="120">
        <f>D134*'[12]Convergence programme'!$AR$43/100</f>
        <v>2.1575176203615349</v>
      </c>
      <c r="T134" s="119">
        <f t="shared" si="2"/>
        <v>0</v>
      </c>
      <c r="U134" s="119">
        <f t="shared" si="3"/>
        <v>157.92437380892866</v>
      </c>
      <c r="V134" s="119" t="e">
        <f>(#REF!-N134)*1000</f>
        <v>#REF!</v>
      </c>
      <c r="W134" s="31">
        <f t="shared" si="4"/>
        <v>322.58390815899628</v>
      </c>
      <c r="X134" s="31">
        <f t="shared" si="5"/>
        <v>419.27896722738092</v>
      </c>
      <c r="Y134" s="31">
        <f t="shared" si="6"/>
        <v>458.43488388643783</v>
      </c>
      <c r="AB134" s="112"/>
      <c r="AC134" s="111">
        <v>2040</v>
      </c>
      <c r="AD134" s="110">
        <f>X123</f>
        <v>0</v>
      </c>
      <c r="AE134" s="109"/>
    </row>
    <row r="135" spans="2:53" x14ac:dyDescent="0.3">
      <c r="C135" s="115" t="str">
        <f t="shared" si="7"/>
        <v>IFDTF</v>
      </c>
      <c r="D135" s="77">
        <f t="shared" si="8"/>
        <v>0.1668</v>
      </c>
      <c r="E135" s="120">
        <f>D135*'[12]Convergence programme'!I$26/100</f>
        <v>0.16358120589408276</v>
      </c>
      <c r="F135" s="120">
        <f>D135*'[12]Convergence programme'!N$26/100</f>
        <v>0.19168263635240509</v>
      </c>
      <c r="G135" s="120">
        <f>D135*'[12]Convergence programme'!X$26/100</f>
        <v>0.22861145442910644</v>
      </c>
      <c r="H135" s="120">
        <f>D135*'[12]Convergence programme'!AH$26/100</f>
        <v>0.2653951794629299</v>
      </c>
      <c r="I135" s="120">
        <f>D135*'[12]Convergence programme'!AR$26/100</f>
        <v>0.29707303765561122</v>
      </c>
      <c r="L135" s="120">
        <f>D135*'[12]Convergence programme'!$I$43/100</f>
        <v>0.16358120589408276</v>
      </c>
      <c r="M135" s="120">
        <f>D135*'[12]Convergence programme'!$N$43/100</f>
        <v>0.17374841416331926</v>
      </c>
      <c r="N135" s="120">
        <f>D135*'[12]Convergence programme'!$S$43/100</f>
        <v>0.18530427505455677</v>
      </c>
      <c r="O135" s="120">
        <f>D135*'[12]Convergence programme'!$X$43/100</f>
        <v>0.19197815113327274</v>
      </c>
      <c r="P135" s="120">
        <f>D135*'[12]Convergence programme'!$AH$43/100</f>
        <v>0.21778098302125837</v>
      </c>
      <c r="Q135" s="120">
        <f>D135*'[12]Convergence programme'!$AR$43/100</f>
        <v>0.24501221342340962</v>
      </c>
      <c r="T135" s="119">
        <f t="shared" si="2"/>
        <v>0</v>
      </c>
      <c r="U135" s="119">
        <f t="shared" si="3"/>
        <v>17.93422218908583</v>
      </c>
      <c r="V135" s="119" t="e">
        <f>(#REF!-N135)*1000</f>
        <v>#REF!</v>
      </c>
      <c r="W135" s="31">
        <f t="shared" si="4"/>
        <v>36.633303295833699</v>
      </c>
      <c r="X135" s="31">
        <f t="shared" si="5"/>
        <v>47.614196441671531</v>
      </c>
      <c r="Y135" s="31">
        <f t="shared" si="6"/>
        <v>52.060824232201597</v>
      </c>
      <c r="AB135" s="112"/>
      <c r="AC135" s="113">
        <v>2050</v>
      </c>
      <c r="AD135" s="110">
        <f>Y123</f>
        <v>0</v>
      </c>
      <c r="AE135" s="109"/>
      <c r="BA135" s="31"/>
    </row>
    <row r="136" spans="2:53" x14ac:dyDescent="0.3">
      <c r="C136" s="115" t="str">
        <f t="shared" si="7"/>
        <v>IFDFL</v>
      </c>
      <c r="D136" s="77">
        <f t="shared" si="8"/>
        <v>0</v>
      </c>
      <c r="E136" s="120">
        <f>D136*'[12]Convergence programme'!I$26/100</f>
        <v>0</v>
      </c>
      <c r="F136" s="120">
        <f>D136*'[12]Convergence programme'!N$26/100</f>
        <v>0</v>
      </c>
      <c r="G136" s="120">
        <f>D136*'[12]Convergence programme'!X$26/100</f>
        <v>0</v>
      </c>
      <c r="H136" s="120">
        <f>D136*'[12]Convergence programme'!AH$26/100</f>
        <v>0</v>
      </c>
      <c r="I136" s="120">
        <f>D136*'[12]Convergence programme'!AR$26/100</f>
        <v>0</v>
      </c>
      <c r="L136" s="120">
        <f>D136*'[12]Convergence programme'!$I$43/100</f>
        <v>0</v>
      </c>
      <c r="M136" s="120">
        <f>D136*'[12]Convergence programme'!$N$43/100</f>
        <v>0</v>
      </c>
      <c r="N136" s="120">
        <f>D136*'[12]Convergence programme'!$S$43/100</f>
        <v>0</v>
      </c>
      <c r="O136" s="120">
        <f>D136*'[12]Convergence programme'!$X$43/100</f>
        <v>0</v>
      </c>
      <c r="P136" s="120">
        <f>D136*'[12]Convergence programme'!$AH$43/100</f>
        <v>0</v>
      </c>
      <c r="Q136" s="120">
        <f>D136*'[12]Convergence programme'!$AR$43/100</f>
        <v>0</v>
      </c>
      <c r="T136" s="119">
        <f t="shared" si="2"/>
        <v>0</v>
      </c>
      <c r="U136" s="119">
        <f t="shared" si="3"/>
        <v>0</v>
      </c>
      <c r="V136" s="119" t="e">
        <f>(#REF!-N136)*1000</f>
        <v>#REF!</v>
      </c>
      <c r="W136" s="31">
        <f t="shared" si="4"/>
        <v>0</v>
      </c>
      <c r="X136" s="31">
        <f t="shared" si="5"/>
        <v>0</v>
      </c>
      <c r="Y136" s="31">
        <f t="shared" si="6"/>
        <v>0</v>
      </c>
      <c r="AB136" s="112" t="str">
        <f>C124</f>
        <v>IADRH</v>
      </c>
      <c r="AC136" s="111">
        <v>2015</v>
      </c>
      <c r="AD136" s="110">
        <f>T124</f>
        <v>0</v>
      </c>
      <c r="AE136" s="109"/>
    </row>
    <row r="137" spans="2:53" x14ac:dyDescent="0.3">
      <c r="B137" s="19"/>
      <c r="C137" s="118" t="e">
        <f>#REF!</f>
        <v>#REF!</v>
      </c>
      <c r="D137" s="77" t="e">
        <f>SUM(#REF!)</f>
        <v>#REF!</v>
      </c>
      <c r="E137" s="117" t="e">
        <f>D137*'[12]Convergence programme'!I$26/100</f>
        <v>#REF!</v>
      </c>
      <c r="F137" s="117" t="e">
        <f>D137*'[12]Convergence programme'!N$26/100</f>
        <v>#REF!</v>
      </c>
      <c r="G137" s="117" t="e">
        <f>D137*'[12]Convergence programme'!X$26/100</f>
        <v>#REF!</v>
      </c>
      <c r="H137" s="117" t="e">
        <f>D137*'[12]Convergence programme'!AH$26/100</f>
        <v>#REF!</v>
      </c>
      <c r="I137" s="117" t="e">
        <f>D137*'[12]Convergence programme'!AR$26/100</f>
        <v>#REF!</v>
      </c>
      <c r="J137" s="19"/>
      <c r="K137" s="19"/>
      <c r="L137" s="117" t="e">
        <f>D137*'[12]Convergence programme'!$I$43/100</f>
        <v>#REF!</v>
      </c>
      <c r="M137" s="117" t="e">
        <f>D137*'[12]Convergence programme'!$N$43/100</f>
        <v>#REF!</v>
      </c>
      <c r="N137" s="117" t="e">
        <f>D137*'[12]Convergence programme'!$S$43/100</f>
        <v>#REF!</v>
      </c>
      <c r="O137" s="117" t="e">
        <f>D137*'[12]Convergence programme'!$X$43/100</f>
        <v>#REF!</v>
      </c>
      <c r="P137" s="117" t="e">
        <f>D137*'[12]Convergence programme'!$AH$43/100</f>
        <v>#REF!</v>
      </c>
      <c r="Q137" s="117" t="e">
        <f>D137*'[12]Convergence programme'!$AR$43/100</f>
        <v>#REF!</v>
      </c>
      <c r="R137" s="19"/>
      <c r="S137" s="19"/>
      <c r="T137" s="116" t="e">
        <f t="shared" si="2"/>
        <v>#REF!</v>
      </c>
      <c r="U137" s="116" t="e">
        <f t="shared" si="3"/>
        <v>#REF!</v>
      </c>
      <c r="V137" s="116" t="e">
        <f>(#REF!-N137)*1000</f>
        <v>#REF!</v>
      </c>
      <c r="W137" s="32" t="e">
        <f t="shared" si="4"/>
        <v>#REF!</v>
      </c>
      <c r="X137" s="32" t="e">
        <f t="shared" si="5"/>
        <v>#REF!</v>
      </c>
      <c r="Y137" s="32" t="e">
        <f t="shared" si="6"/>
        <v>#REF!</v>
      </c>
      <c r="AB137" s="112"/>
      <c r="AC137" s="111">
        <v>2020</v>
      </c>
      <c r="AD137" s="110">
        <f>U124</f>
        <v>81.702316715548619</v>
      </c>
      <c r="AE137" s="109"/>
    </row>
    <row r="138" spans="2:53" x14ac:dyDescent="0.3">
      <c r="B138" s="121" t="s">
        <v>135</v>
      </c>
      <c r="C138" s="115" t="str">
        <f t="shared" ref="C138:C144" si="9">G18</f>
        <v>ICDMT</v>
      </c>
      <c r="D138" s="77">
        <f t="shared" ref="D138:D144" si="10">SUM(F18:F18)</f>
        <v>0</v>
      </c>
      <c r="E138" s="120">
        <f>D138*'[12]Convergence programme'!I$27/100</f>
        <v>0</v>
      </c>
      <c r="F138" s="120">
        <f>D138*'[12]Convergence programme'!N$27/100</f>
        <v>0</v>
      </c>
      <c r="G138" s="120">
        <f>D138*'[12]Convergence programme'!X$27/100</f>
        <v>0</v>
      </c>
      <c r="H138" s="120">
        <f>D138*'[12]Convergence programme'!AH$27/100</f>
        <v>0</v>
      </c>
      <c r="I138" s="120">
        <f>D138*'[12]Convergence programme'!AR$27/100</f>
        <v>0</v>
      </c>
      <c r="L138" s="120">
        <f>D138*'[12]Convergence programme'!$I$44/100</f>
        <v>0</v>
      </c>
      <c r="M138" s="120">
        <f>D138*'[12]Convergence programme'!$N$44/100</f>
        <v>0</v>
      </c>
      <c r="N138" s="120">
        <f>D138*'[12]Convergence programme'!$S$44/100</f>
        <v>0</v>
      </c>
      <c r="O138" s="120">
        <f>D138*'[12]Convergence programme'!$X$44/100</f>
        <v>0</v>
      </c>
      <c r="P138" s="120">
        <f>D138*'[12]Convergence programme'!$AH$44/100</f>
        <v>0</v>
      </c>
      <c r="Q138" s="120">
        <f>D138*'[12]Convergence programme'!$AR$44/100</f>
        <v>0</v>
      </c>
      <c r="T138" s="119">
        <f t="shared" si="2"/>
        <v>0</v>
      </c>
      <c r="U138" s="119">
        <f t="shared" si="3"/>
        <v>0</v>
      </c>
      <c r="V138" s="119" t="e">
        <f>(#REF!-N138)*1000</f>
        <v>#REF!</v>
      </c>
      <c r="W138" s="31">
        <f t="shared" si="4"/>
        <v>0</v>
      </c>
      <c r="X138" s="31">
        <f t="shared" si="5"/>
        <v>0</v>
      </c>
      <c r="Y138" s="31">
        <f t="shared" si="6"/>
        <v>0</v>
      </c>
      <c r="AB138" s="112"/>
      <c r="AC138" s="111">
        <v>2025</v>
      </c>
      <c r="AD138" s="110" t="e">
        <f>V124</f>
        <v>#REF!</v>
      </c>
      <c r="AE138" s="109"/>
    </row>
    <row r="139" spans="2:53" x14ac:dyDescent="0.3">
      <c r="C139" s="115" t="str">
        <f t="shared" si="9"/>
        <v>ICDHT</v>
      </c>
      <c r="D139" s="77">
        <f t="shared" si="10"/>
        <v>0</v>
      </c>
      <c r="E139" s="120">
        <f>D139*'[12]Convergence programme'!I$27/100</f>
        <v>0</v>
      </c>
      <c r="F139" s="120">
        <f>D139*'[12]Convergence programme'!N$27/100</f>
        <v>0</v>
      </c>
      <c r="G139" s="120">
        <f>D139*'[12]Convergence programme'!X$27/100</f>
        <v>0</v>
      </c>
      <c r="H139" s="120">
        <f>D139*'[12]Convergence programme'!AH$27/100</f>
        <v>0</v>
      </c>
      <c r="I139" s="120">
        <f>D139*'[12]Convergence programme'!AR$27/100</f>
        <v>0</v>
      </c>
      <c r="L139" s="120">
        <f>D139*'[12]Convergence programme'!$I$44/100</f>
        <v>0</v>
      </c>
      <c r="M139" s="120">
        <f>D139*'[12]Convergence programme'!$N$44/100</f>
        <v>0</v>
      </c>
      <c r="N139" s="120">
        <f>D139*'[12]Convergence programme'!$S$44/100</f>
        <v>0</v>
      </c>
      <c r="O139" s="120">
        <f>D139*'[12]Convergence programme'!$X$44/100</f>
        <v>0</v>
      </c>
      <c r="P139" s="120">
        <f>D139*'[12]Convergence programme'!$AH$44/100</f>
        <v>0</v>
      </c>
      <c r="Q139" s="120">
        <f>D139*'[12]Convergence programme'!$AR$44/100</f>
        <v>0</v>
      </c>
      <c r="T139" s="119">
        <f t="shared" si="2"/>
        <v>0</v>
      </c>
      <c r="U139" s="119">
        <f t="shared" si="3"/>
        <v>0</v>
      </c>
      <c r="V139" s="119" t="e">
        <f>(#REF!-N139)*1000</f>
        <v>#REF!</v>
      </c>
      <c r="W139" s="31">
        <f t="shared" si="4"/>
        <v>0</v>
      </c>
      <c r="X139" s="31">
        <f t="shared" si="5"/>
        <v>0</v>
      </c>
      <c r="Y139" s="31">
        <f t="shared" si="6"/>
        <v>0</v>
      </c>
      <c r="AB139" s="112"/>
      <c r="AC139" s="111">
        <v>2030</v>
      </c>
      <c r="AD139" s="110">
        <f>W124</f>
        <v>166.88907478989577</v>
      </c>
      <c r="AE139" s="109"/>
    </row>
    <row r="140" spans="2:53" x14ac:dyDescent="0.3">
      <c r="C140" s="115" t="str">
        <f t="shared" si="9"/>
        <v>ICDRH</v>
      </c>
      <c r="D140" s="77">
        <f t="shared" si="10"/>
        <v>0</v>
      </c>
      <c r="E140" s="120">
        <f>D140*'[12]Convergence programme'!I$27/100</f>
        <v>0</v>
      </c>
      <c r="F140" s="120">
        <f>D140*'[12]Convergence programme'!N$27/100</f>
        <v>0</v>
      </c>
      <c r="G140" s="120">
        <f>D140*'[12]Convergence programme'!X$27/100</f>
        <v>0</v>
      </c>
      <c r="H140" s="120">
        <f>D140*'[12]Convergence programme'!AH$27/100</f>
        <v>0</v>
      </c>
      <c r="I140" s="120">
        <f>D140*'[12]Convergence programme'!AR$27/100</f>
        <v>0</v>
      </c>
      <c r="L140" s="120">
        <f>D140*'[12]Convergence programme'!$I$44/100</f>
        <v>0</v>
      </c>
      <c r="M140" s="120">
        <f>D140*'[12]Convergence programme'!$N$44/100</f>
        <v>0</v>
      </c>
      <c r="N140" s="120">
        <f>D140*'[12]Convergence programme'!$S$44/100</f>
        <v>0</v>
      </c>
      <c r="O140" s="120">
        <f>D140*'[12]Convergence programme'!$X$44/100</f>
        <v>0</v>
      </c>
      <c r="P140" s="120">
        <f>D140*'[12]Convergence programme'!$AH$44/100</f>
        <v>0</v>
      </c>
      <c r="Q140" s="120">
        <f>D140*'[12]Convergence programme'!$AR$44/100</f>
        <v>0</v>
      </c>
      <c r="T140" s="119">
        <f t="shared" si="2"/>
        <v>0</v>
      </c>
      <c r="U140" s="119">
        <f t="shared" si="3"/>
        <v>0</v>
      </c>
      <c r="V140" s="119" t="e">
        <f>(#REF!-N140)*1000</f>
        <v>#REF!</v>
      </c>
      <c r="W140" s="31">
        <f t="shared" si="4"/>
        <v>0</v>
      </c>
      <c r="X140" s="31">
        <f t="shared" si="5"/>
        <v>0</v>
      </c>
      <c r="Y140" s="31">
        <f t="shared" si="6"/>
        <v>0</v>
      </c>
      <c r="AB140" s="112"/>
      <c r="AC140" s="111">
        <v>2040</v>
      </c>
      <c r="AD140" s="110">
        <f>X124</f>
        <v>216.91435049807885</v>
      </c>
      <c r="AE140" s="109"/>
    </row>
    <row r="141" spans="2:53" x14ac:dyDescent="0.3">
      <c r="C141" s="115" t="str">
        <f t="shared" si="9"/>
        <v>ICDLA</v>
      </c>
      <c r="D141" s="77">
        <f t="shared" si="10"/>
        <v>0</v>
      </c>
      <c r="E141" s="120">
        <f>D141*'[12]Convergence programme'!I$27/100</f>
        <v>0</v>
      </c>
      <c r="F141" s="120">
        <f>D141*'[12]Convergence programme'!N$27/100</f>
        <v>0</v>
      </c>
      <c r="G141" s="120">
        <f>D141*'[12]Convergence programme'!X$27/100</f>
        <v>0</v>
      </c>
      <c r="H141" s="120">
        <f>D141*'[12]Convergence programme'!AH$27/100</f>
        <v>0</v>
      </c>
      <c r="I141" s="120">
        <f>D141*'[12]Convergence programme'!AR$27/100</f>
        <v>0</v>
      </c>
      <c r="L141" s="120">
        <f>D141*'[12]Convergence programme'!$I$44/100</f>
        <v>0</v>
      </c>
      <c r="M141" s="120">
        <f>D141*'[12]Convergence programme'!$N$44/100</f>
        <v>0</v>
      </c>
      <c r="N141" s="120">
        <f>D141*'[12]Convergence programme'!$S$44/100</f>
        <v>0</v>
      </c>
      <c r="O141" s="120">
        <f>D141*'[12]Convergence programme'!$X$44/100</f>
        <v>0</v>
      </c>
      <c r="P141" s="120">
        <f>D141*'[12]Convergence programme'!$AH$44/100</f>
        <v>0</v>
      </c>
      <c r="Q141" s="120">
        <f>D141*'[12]Convergence programme'!$AR$44/100</f>
        <v>0</v>
      </c>
      <c r="T141" s="119">
        <f t="shared" si="2"/>
        <v>0</v>
      </c>
      <c r="U141" s="119">
        <f t="shared" si="3"/>
        <v>0</v>
      </c>
      <c r="V141" s="119" t="e">
        <f>(#REF!-N141)*1000</f>
        <v>#REF!</v>
      </c>
      <c r="W141" s="31">
        <f t="shared" si="4"/>
        <v>0</v>
      </c>
      <c r="X141" s="31">
        <f t="shared" si="5"/>
        <v>0</v>
      </c>
      <c r="Y141" s="31">
        <f t="shared" si="6"/>
        <v>0</v>
      </c>
      <c r="AB141" s="112"/>
      <c r="AC141" s="113">
        <v>2050</v>
      </c>
      <c r="AD141" s="110">
        <f>Y124</f>
        <v>237.17169917078263</v>
      </c>
      <c r="AE141" s="109"/>
      <c r="BA141" s="31"/>
    </row>
    <row r="142" spans="2:53" x14ac:dyDescent="0.3">
      <c r="C142" s="115" t="str">
        <f t="shared" si="9"/>
        <v>ICDEM</v>
      </c>
      <c r="D142" s="77">
        <f t="shared" si="10"/>
        <v>0.15479999999999999</v>
      </c>
      <c r="E142" s="120">
        <f>D142*'[12]Convergence programme'!I$27/100</f>
        <v>0.18306643945276008</v>
      </c>
      <c r="F142" s="120">
        <f>D142*'[12]Convergence programme'!N$27/100</f>
        <v>0.18381156606716981</v>
      </c>
      <c r="G142" s="120">
        <f>D142*'[12]Convergence programme'!X$27/100</f>
        <v>0.19756364909049093</v>
      </c>
      <c r="H142" s="120">
        <f>D142*'[12]Convergence programme'!AH$27/100</f>
        <v>0.21994142149754087</v>
      </c>
      <c r="I142" s="120">
        <f>D142*'[12]Convergence programme'!AR$27/100</f>
        <v>0.26040590498911842</v>
      </c>
      <c r="L142" s="120">
        <f>D142*'[12]Convergence programme'!$I$44/100</f>
        <v>0.18306643945276008</v>
      </c>
      <c r="M142" s="120">
        <f>D142*'[12]Convergence programme'!$N$44/100</f>
        <v>0.17760325983875286</v>
      </c>
      <c r="N142" s="120">
        <f>D142*'[12]Convergence programme'!$S$44/100</f>
        <v>0.16965473509674336</v>
      </c>
      <c r="O142" s="120">
        <f>D142*'[12]Convergence programme'!$X$44/100</f>
        <v>0.1783348450634531</v>
      </c>
      <c r="P142" s="120">
        <f>D142*'[12]Convergence programme'!$AH$44/100</f>
        <v>0.1777611955805018</v>
      </c>
      <c r="Q142" s="120">
        <f>D142*'[12]Convergence programme'!$AR$44/100</f>
        <v>0.19151421761271956</v>
      </c>
      <c r="T142" s="119">
        <f t="shared" si="2"/>
        <v>0</v>
      </c>
      <c r="U142" s="119">
        <f t="shared" si="3"/>
        <v>6.2083062284169488</v>
      </c>
      <c r="V142" s="119" t="e">
        <f>(#REF!-N142)*1000</f>
        <v>#REF!</v>
      </c>
      <c r="W142" s="31">
        <f t="shared" si="4"/>
        <v>19.228804027037832</v>
      </c>
      <c r="X142" s="31">
        <f t="shared" si="5"/>
        <v>42.180225917039074</v>
      </c>
      <c r="Y142" s="31">
        <f t="shared" si="6"/>
        <v>68.891687376398863</v>
      </c>
      <c r="AB142" s="112" t="str">
        <f>C125</f>
        <v>IADLA</v>
      </c>
      <c r="AC142" s="111">
        <v>2015</v>
      </c>
      <c r="AD142" s="110">
        <f>T125</f>
        <v>0</v>
      </c>
      <c r="AE142" s="109"/>
    </row>
    <row r="143" spans="2:53" x14ac:dyDescent="0.3">
      <c r="C143" s="115" t="str">
        <f t="shared" si="9"/>
        <v>ICDTF</v>
      </c>
      <c r="D143" s="77">
        <f t="shared" si="10"/>
        <v>0</v>
      </c>
      <c r="E143" s="120">
        <f>D143*'[12]Convergence programme'!I$27/100</f>
        <v>0</v>
      </c>
      <c r="F143" s="120">
        <f>D143*'[12]Convergence programme'!N$27/100</f>
        <v>0</v>
      </c>
      <c r="G143" s="120">
        <f>D143*'[12]Convergence programme'!X$27/100</f>
        <v>0</v>
      </c>
      <c r="H143" s="120">
        <f>D143*'[12]Convergence programme'!AH$27/100</f>
        <v>0</v>
      </c>
      <c r="I143" s="120">
        <f>D143*'[12]Convergence programme'!AR$27/100</f>
        <v>0</v>
      </c>
      <c r="L143" s="120">
        <f>D143*'[12]Convergence programme'!$I$44/100</f>
        <v>0</v>
      </c>
      <c r="M143" s="120">
        <f>D143*'[12]Convergence programme'!$N$44/100</f>
        <v>0</v>
      </c>
      <c r="N143" s="120">
        <f>D143*'[12]Convergence programme'!$S$44/100</f>
        <v>0</v>
      </c>
      <c r="O143" s="120">
        <f>D143*'[12]Convergence programme'!$X$44/100</f>
        <v>0</v>
      </c>
      <c r="P143" s="120">
        <f>D143*'[12]Convergence programme'!$AH$44/100</f>
        <v>0</v>
      </c>
      <c r="Q143" s="120">
        <f>D143*'[12]Convergence programme'!$AR$44/100</f>
        <v>0</v>
      </c>
      <c r="T143" s="119">
        <f t="shared" si="2"/>
        <v>0</v>
      </c>
      <c r="U143" s="119">
        <f t="shared" si="3"/>
        <v>0</v>
      </c>
      <c r="V143" s="119" t="e">
        <f>(#REF!-N143)*1000</f>
        <v>#REF!</v>
      </c>
      <c r="W143" s="31">
        <f t="shared" si="4"/>
        <v>0</v>
      </c>
      <c r="X143" s="31">
        <f t="shared" si="5"/>
        <v>0</v>
      </c>
      <c r="Y143" s="31">
        <f t="shared" si="6"/>
        <v>0</v>
      </c>
      <c r="AB143" s="112"/>
      <c r="AC143" s="111">
        <v>2020</v>
      </c>
      <c r="AD143" s="110">
        <f>U125</f>
        <v>49.738436358939545</v>
      </c>
      <c r="AE143" s="109"/>
    </row>
    <row r="144" spans="2:53" x14ac:dyDescent="0.3">
      <c r="C144" s="115" t="str">
        <f t="shared" si="9"/>
        <v>ICDFL</v>
      </c>
      <c r="D144" s="77">
        <f t="shared" si="10"/>
        <v>0</v>
      </c>
      <c r="E144" s="120">
        <f>D144*'[12]Convergence programme'!I$27/100</f>
        <v>0</v>
      </c>
      <c r="F144" s="120">
        <f>D144*'[12]Convergence programme'!N$27/100</f>
        <v>0</v>
      </c>
      <c r="G144" s="120">
        <f>D144*'[12]Convergence programme'!X$27/100</f>
        <v>0</v>
      </c>
      <c r="H144" s="120">
        <f>D144*'[12]Convergence programme'!AH$27/100</f>
        <v>0</v>
      </c>
      <c r="I144" s="120">
        <f>D144*'[12]Convergence programme'!AR$27/100</f>
        <v>0</v>
      </c>
      <c r="L144" s="120">
        <f>D144*'[12]Convergence programme'!$I$44/100</f>
        <v>0</v>
      </c>
      <c r="M144" s="120">
        <f>D144*'[12]Convergence programme'!$N$44/100</f>
        <v>0</v>
      </c>
      <c r="N144" s="120">
        <f>D144*'[12]Convergence programme'!$S$44/100</f>
        <v>0</v>
      </c>
      <c r="O144" s="120">
        <f>D144*'[12]Convergence programme'!$X$44/100</f>
        <v>0</v>
      </c>
      <c r="P144" s="120">
        <f>D144*'[12]Convergence programme'!$AH$44/100</f>
        <v>0</v>
      </c>
      <c r="Q144" s="120">
        <f>D144*'[12]Convergence programme'!$AR$44/100</f>
        <v>0</v>
      </c>
      <c r="T144" s="119">
        <f t="shared" si="2"/>
        <v>0</v>
      </c>
      <c r="U144" s="119">
        <f t="shared" si="3"/>
        <v>0</v>
      </c>
      <c r="V144" s="119" t="e">
        <f>(#REF!-N144)*1000</f>
        <v>#REF!</v>
      </c>
      <c r="W144" s="31">
        <f t="shared" si="4"/>
        <v>0</v>
      </c>
      <c r="X144" s="31">
        <f t="shared" si="5"/>
        <v>0</v>
      </c>
      <c r="Y144" s="31">
        <f t="shared" si="6"/>
        <v>0</v>
      </c>
      <c r="AB144" s="112"/>
      <c r="AC144" s="111">
        <v>2025</v>
      </c>
      <c r="AD144" s="110" t="e">
        <f>V125</f>
        <v>#REF!</v>
      </c>
      <c r="AE144" s="109"/>
    </row>
    <row r="145" spans="2:53" x14ac:dyDescent="0.3">
      <c r="B145" s="19"/>
      <c r="C145" s="118" t="e">
        <f>#REF!</f>
        <v>#REF!</v>
      </c>
      <c r="D145" s="77" t="e">
        <f>SUM(#REF!)</f>
        <v>#REF!</v>
      </c>
      <c r="E145" s="117" t="e">
        <f>D145*'[12]Convergence programme'!I$27/100</f>
        <v>#REF!</v>
      </c>
      <c r="F145" s="117" t="e">
        <f>D145*'[12]Convergence programme'!N$27/100</f>
        <v>#REF!</v>
      </c>
      <c r="G145" s="117" t="e">
        <f>D145*'[12]Convergence programme'!X$27/100</f>
        <v>#REF!</v>
      </c>
      <c r="H145" s="117" t="e">
        <f>D145*'[12]Convergence programme'!AH$27/100</f>
        <v>#REF!</v>
      </c>
      <c r="I145" s="117" t="e">
        <f>D145*'[12]Convergence programme'!AR$27/100</f>
        <v>#REF!</v>
      </c>
      <c r="J145" s="19"/>
      <c r="K145" s="19"/>
      <c r="L145" s="117" t="e">
        <f>D145*'[12]Convergence programme'!$I$44/100</f>
        <v>#REF!</v>
      </c>
      <c r="M145" s="117" t="e">
        <f>D145*'[12]Convergence programme'!$N$44/100</f>
        <v>#REF!</v>
      </c>
      <c r="N145" s="117" t="e">
        <f>D145*'[12]Convergence programme'!$S$44/100</f>
        <v>#REF!</v>
      </c>
      <c r="O145" s="117" t="e">
        <f>D145*'[12]Convergence programme'!$X$44/100</f>
        <v>#REF!</v>
      </c>
      <c r="P145" s="117" t="e">
        <f>D145*'[12]Convergence programme'!$AH$44/100</f>
        <v>#REF!</v>
      </c>
      <c r="Q145" s="117" t="e">
        <f>D145*'[12]Convergence programme'!$AR$44/100</f>
        <v>#REF!</v>
      </c>
      <c r="R145" s="19"/>
      <c r="S145" s="19"/>
      <c r="T145" s="116" t="e">
        <f t="shared" si="2"/>
        <v>#REF!</v>
      </c>
      <c r="U145" s="116" t="e">
        <f t="shared" si="3"/>
        <v>#REF!</v>
      </c>
      <c r="V145" s="116" t="e">
        <f>(#REF!-N145)*1000</f>
        <v>#REF!</v>
      </c>
      <c r="W145" s="32" t="e">
        <f t="shared" si="4"/>
        <v>#REF!</v>
      </c>
      <c r="X145" s="32" t="e">
        <f t="shared" si="5"/>
        <v>#REF!</v>
      </c>
      <c r="Y145" s="32" t="e">
        <f t="shared" si="6"/>
        <v>#REF!</v>
      </c>
      <c r="AB145" s="112"/>
      <c r="AC145" s="111">
        <v>2030</v>
      </c>
      <c r="AD145" s="110">
        <f>W125</f>
        <v>101.59811813340936</v>
      </c>
      <c r="AE145" s="109"/>
    </row>
    <row r="146" spans="2:53" x14ac:dyDescent="0.3">
      <c r="B146" s="121" t="s">
        <v>134</v>
      </c>
      <c r="C146" s="115" t="str">
        <f t="shared" ref="C146:C152" si="11">G25</f>
        <v>IGDMT</v>
      </c>
      <c r="D146" s="77">
        <f t="shared" ref="D146:D152" si="12">SUM(F25:F25)</f>
        <v>0</v>
      </c>
      <c r="E146" s="120">
        <f>D146*'[12]Convergence programme'!I$28/100</f>
        <v>0</v>
      </c>
      <c r="F146" s="120">
        <f>D146*'[12]Convergence programme'!N$28/100</f>
        <v>0</v>
      </c>
      <c r="G146" s="120">
        <f>D146*'[12]Convergence programme'!X$28/100</f>
        <v>0</v>
      </c>
      <c r="H146" s="120">
        <f>D146*'[12]Convergence programme'!AH$28/100</f>
        <v>0</v>
      </c>
      <c r="I146" s="120">
        <f>D146*'[12]Convergence programme'!AR$28/100</f>
        <v>0</v>
      </c>
      <c r="L146" s="120">
        <f>D146*'[12]Convergence programme'!$I$45/100</f>
        <v>0</v>
      </c>
      <c r="M146" s="120">
        <f>D146*'[12]Convergence programme'!$N$45/100</f>
        <v>0</v>
      </c>
      <c r="N146" s="120">
        <f>D146*'[12]Convergence programme'!$S$45/100</f>
        <v>0</v>
      </c>
      <c r="O146" s="120">
        <f>D146*'[12]Convergence programme'!$X$45/100</f>
        <v>0</v>
      </c>
      <c r="P146" s="120">
        <f>D146*'[12]Convergence programme'!$AH$45/100</f>
        <v>0</v>
      </c>
      <c r="Q146" s="120">
        <f>D146*'[12]Convergence programme'!$AR$45/100</f>
        <v>0</v>
      </c>
      <c r="T146" s="119">
        <f t="shared" si="2"/>
        <v>0</v>
      </c>
      <c r="U146" s="119">
        <f t="shared" si="3"/>
        <v>0</v>
      </c>
      <c r="V146" s="119" t="e">
        <f>(#REF!-N146)*1000</f>
        <v>#REF!</v>
      </c>
      <c r="W146" s="31">
        <f t="shared" si="4"/>
        <v>0</v>
      </c>
      <c r="X146" s="31">
        <f t="shared" si="5"/>
        <v>0</v>
      </c>
      <c r="Y146" s="31">
        <f t="shared" si="6"/>
        <v>0</v>
      </c>
      <c r="AB146" s="112"/>
      <c r="AC146" s="111">
        <v>2040</v>
      </c>
      <c r="AD146" s="110">
        <f>X125</f>
        <v>132.05232178607463</v>
      </c>
      <c r="AE146" s="109"/>
    </row>
    <row r="147" spans="2:53" x14ac:dyDescent="0.3">
      <c r="C147" s="115" t="str">
        <f t="shared" si="11"/>
        <v>IGDHT</v>
      </c>
      <c r="D147" s="77">
        <f t="shared" si="12"/>
        <v>0.223776</v>
      </c>
      <c r="E147" s="120">
        <f>D147*'[12]Convergence programme'!I$28/100</f>
        <v>0.21674943218142961</v>
      </c>
      <c r="F147" s="120">
        <f>D147*'[12]Convergence programme'!N$28/100</f>
        <v>0.20531999063629378</v>
      </c>
      <c r="G147" s="120">
        <f>D147*'[12]Convergence programme'!X$28/100</f>
        <v>0.18733914216315078</v>
      </c>
      <c r="H147" s="120">
        <f>D147*'[12]Convergence programme'!AH$28/100</f>
        <v>0.17635190758466873</v>
      </c>
      <c r="I147" s="120">
        <f>D147*'[12]Convergence programme'!AR$28/100</f>
        <v>0.17916186977976264</v>
      </c>
      <c r="L147" s="120">
        <f>D147*'[12]Convergence programme'!$I$45/100</f>
        <v>0.21674943218142961</v>
      </c>
      <c r="M147" s="120">
        <f>D147*'[12]Convergence programme'!$N$45/100</f>
        <v>0.19284093197452759</v>
      </c>
      <c r="N147" s="120">
        <f>D147*'[12]Convergence programme'!$S$45/100</f>
        <v>0.17996851371782477</v>
      </c>
      <c r="O147" s="120">
        <f>D147*'[12]Convergence programme'!$X$45/100</f>
        <v>0.1764627736699704</v>
      </c>
      <c r="P147" s="120">
        <f>D147*'[12]Convergence programme'!$AH$45/100</f>
        <v>0.17295181791654948</v>
      </c>
      <c r="Q147" s="120">
        <f>D147*'[12]Convergence programme'!$AR$45/100</f>
        <v>0.16514634795399988</v>
      </c>
      <c r="T147" s="119">
        <f t="shared" si="2"/>
        <v>0</v>
      </c>
      <c r="U147" s="119">
        <f t="shared" si="3"/>
        <v>12.479058661766185</v>
      </c>
      <c r="V147" s="119" t="e">
        <f>(#REF!-N147)*1000</f>
        <v>#REF!</v>
      </c>
      <c r="W147" s="31">
        <f t="shared" si="4"/>
        <v>10.876368493180383</v>
      </c>
      <c r="X147" s="31">
        <f t="shared" si="5"/>
        <v>3.4000896681192492</v>
      </c>
      <c r="Y147" s="31">
        <f t="shared" si="6"/>
        <v>14.015521825762766</v>
      </c>
      <c r="AB147" s="112"/>
      <c r="AC147" s="113">
        <v>2050</v>
      </c>
      <c r="AD147" s="110">
        <f>Y125</f>
        <v>144.38451612599812</v>
      </c>
      <c r="AE147" s="109"/>
      <c r="BA147" s="31"/>
    </row>
    <row r="148" spans="2:53" x14ac:dyDescent="0.3">
      <c r="C148" s="115" t="str">
        <f t="shared" si="11"/>
        <v>IGDRH</v>
      </c>
      <c r="D148" s="77">
        <f t="shared" si="12"/>
        <v>0</v>
      </c>
      <c r="E148" s="120">
        <f>D148*'[12]Convergence programme'!I$28/100</f>
        <v>0</v>
      </c>
      <c r="F148" s="120">
        <f>D148*'[12]Convergence programme'!N$28/100</f>
        <v>0</v>
      </c>
      <c r="G148" s="120">
        <f>D148*'[12]Convergence programme'!X$28/100</f>
        <v>0</v>
      </c>
      <c r="H148" s="120">
        <f>D148*'[12]Convergence programme'!AH$28/100</f>
        <v>0</v>
      </c>
      <c r="I148" s="120">
        <f>D148*'[12]Convergence programme'!AR$28/100</f>
        <v>0</v>
      </c>
      <c r="L148" s="120">
        <f>D148*'[12]Convergence programme'!$I$45/100</f>
        <v>0</v>
      </c>
      <c r="M148" s="120">
        <f>D148*'[12]Convergence programme'!$N$45/100</f>
        <v>0</v>
      </c>
      <c r="N148" s="120">
        <f>D148*'[12]Convergence programme'!$S$45/100</f>
        <v>0</v>
      </c>
      <c r="O148" s="120">
        <f>D148*'[12]Convergence programme'!$X$45/100</f>
        <v>0</v>
      </c>
      <c r="P148" s="120">
        <f>D148*'[12]Convergence programme'!$AH$45/100</f>
        <v>0</v>
      </c>
      <c r="Q148" s="120">
        <f>D148*'[12]Convergence programme'!$AR$45/100</f>
        <v>0</v>
      </c>
      <c r="T148" s="119">
        <f t="shared" si="2"/>
        <v>0</v>
      </c>
      <c r="U148" s="119">
        <f t="shared" si="3"/>
        <v>0</v>
      </c>
      <c r="V148" s="119" t="e">
        <f>(#REF!-N148)*1000</f>
        <v>#REF!</v>
      </c>
      <c r="W148" s="31">
        <f t="shared" si="4"/>
        <v>0</v>
      </c>
      <c r="X148" s="31">
        <f t="shared" si="5"/>
        <v>0</v>
      </c>
      <c r="Y148" s="31">
        <f t="shared" si="6"/>
        <v>0</v>
      </c>
      <c r="AB148" s="112" t="str">
        <f>C126</f>
        <v>IADEM</v>
      </c>
      <c r="AC148" s="111">
        <v>2015</v>
      </c>
      <c r="AD148" s="110">
        <f>T126</f>
        <v>0</v>
      </c>
      <c r="AE148" s="109"/>
    </row>
    <row r="149" spans="2:53" x14ac:dyDescent="0.3">
      <c r="C149" s="115" t="str">
        <f t="shared" si="11"/>
        <v>IGDLA</v>
      </c>
      <c r="D149" s="77">
        <f t="shared" si="12"/>
        <v>0</v>
      </c>
      <c r="E149" s="120">
        <f>D149*'[12]Convergence programme'!I$28/100</f>
        <v>0</v>
      </c>
      <c r="F149" s="120">
        <f>D149*'[12]Convergence programme'!N$28/100</f>
        <v>0</v>
      </c>
      <c r="G149" s="120">
        <f>D149*'[12]Convergence programme'!X$28/100</f>
        <v>0</v>
      </c>
      <c r="H149" s="120">
        <f>D149*'[12]Convergence programme'!AH$28/100</f>
        <v>0</v>
      </c>
      <c r="I149" s="120">
        <f>D149*'[12]Convergence programme'!AR$28/100</f>
        <v>0</v>
      </c>
      <c r="L149" s="120">
        <f>D149*'[12]Convergence programme'!$I$45/100</f>
        <v>0</v>
      </c>
      <c r="M149" s="120">
        <f>D149*'[12]Convergence programme'!$N$45/100</f>
        <v>0</v>
      </c>
      <c r="N149" s="120">
        <f>D149*'[12]Convergence programme'!$S$45/100</f>
        <v>0</v>
      </c>
      <c r="O149" s="120">
        <f>D149*'[12]Convergence programme'!$X$45/100</f>
        <v>0</v>
      </c>
      <c r="P149" s="120">
        <f>D149*'[12]Convergence programme'!$AH$45/100</f>
        <v>0</v>
      </c>
      <c r="Q149" s="120">
        <f>D149*'[12]Convergence programme'!$AR$45/100</f>
        <v>0</v>
      </c>
      <c r="T149" s="119">
        <f t="shared" si="2"/>
        <v>0</v>
      </c>
      <c r="U149" s="119">
        <f t="shared" si="3"/>
        <v>0</v>
      </c>
      <c r="V149" s="119" t="e">
        <f>(#REF!-N149)*1000</f>
        <v>#REF!</v>
      </c>
      <c r="W149" s="31">
        <f t="shared" si="4"/>
        <v>0</v>
      </c>
      <c r="X149" s="31">
        <f t="shared" si="5"/>
        <v>0</v>
      </c>
      <c r="Y149" s="31">
        <f t="shared" si="6"/>
        <v>0</v>
      </c>
      <c r="AB149" s="112"/>
      <c r="AC149" s="111">
        <v>2020</v>
      </c>
      <c r="AD149" s="110">
        <f>U126</f>
        <v>49.738436358939545</v>
      </c>
      <c r="AE149" s="109"/>
    </row>
    <row r="150" spans="2:53" x14ac:dyDescent="0.3">
      <c r="C150" s="115" t="str">
        <f t="shared" si="11"/>
        <v>IGDEM</v>
      </c>
      <c r="D150" s="77">
        <f t="shared" si="12"/>
        <v>0</v>
      </c>
      <c r="E150" s="120">
        <f>D150*'[12]Convergence programme'!I$28/100</f>
        <v>0</v>
      </c>
      <c r="F150" s="120">
        <f>D150*'[12]Convergence programme'!N$28/100</f>
        <v>0</v>
      </c>
      <c r="G150" s="120">
        <f>D150*'[12]Convergence programme'!X$28/100</f>
        <v>0</v>
      </c>
      <c r="H150" s="120">
        <f>D150*'[12]Convergence programme'!AH$28/100</f>
        <v>0</v>
      </c>
      <c r="I150" s="120">
        <f>D150*'[12]Convergence programme'!AR$28/100</f>
        <v>0</v>
      </c>
      <c r="L150" s="120">
        <f>D150*'[12]Convergence programme'!$I$45/100</f>
        <v>0</v>
      </c>
      <c r="M150" s="120">
        <f>D150*'[12]Convergence programme'!$N$45/100</f>
        <v>0</v>
      </c>
      <c r="N150" s="120">
        <f>D150*'[12]Convergence programme'!$S$45/100</f>
        <v>0</v>
      </c>
      <c r="O150" s="120">
        <f>D150*'[12]Convergence programme'!$X$45/100</f>
        <v>0</v>
      </c>
      <c r="P150" s="120">
        <f>D150*'[12]Convergence programme'!$AH$45/100</f>
        <v>0</v>
      </c>
      <c r="Q150" s="120">
        <f>D150*'[12]Convergence programme'!$AR$45/100</f>
        <v>0</v>
      </c>
      <c r="T150" s="119">
        <f t="shared" si="2"/>
        <v>0</v>
      </c>
      <c r="U150" s="119">
        <f t="shared" si="3"/>
        <v>0</v>
      </c>
      <c r="V150" s="119" t="e">
        <f>(#REF!-N150)*1000</f>
        <v>#REF!</v>
      </c>
      <c r="W150" s="31">
        <f t="shared" si="4"/>
        <v>0</v>
      </c>
      <c r="X150" s="31">
        <f t="shared" si="5"/>
        <v>0</v>
      </c>
      <c r="Y150" s="31">
        <f t="shared" si="6"/>
        <v>0</v>
      </c>
      <c r="AB150" s="112"/>
      <c r="AC150" s="111">
        <v>2025</v>
      </c>
      <c r="AD150" s="110" t="e">
        <f>V126</f>
        <v>#REF!</v>
      </c>
      <c r="AE150" s="109"/>
    </row>
    <row r="151" spans="2:53" x14ac:dyDescent="0.3">
      <c r="C151" s="115" t="str">
        <f t="shared" si="11"/>
        <v>IGDTF</v>
      </c>
      <c r="D151" s="77">
        <f t="shared" si="12"/>
        <v>0</v>
      </c>
      <c r="E151" s="120">
        <f>D151*'[12]Convergence programme'!I$28/100</f>
        <v>0</v>
      </c>
      <c r="F151" s="120">
        <f>D151*'[12]Convergence programme'!N$28/100</f>
        <v>0</v>
      </c>
      <c r="G151" s="120">
        <f>D151*'[12]Convergence programme'!X$28/100</f>
        <v>0</v>
      </c>
      <c r="H151" s="120">
        <f>D151*'[12]Convergence programme'!AH$28/100</f>
        <v>0</v>
      </c>
      <c r="I151" s="120">
        <f>D151*'[12]Convergence programme'!AR$28/100</f>
        <v>0</v>
      </c>
      <c r="L151" s="120">
        <f>D151*'[12]Convergence programme'!$I$45/100</f>
        <v>0</v>
      </c>
      <c r="M151" s="120">
        <f>D151*'[12]Convergence programme'!$N$45/100</f>
        <v>0</v>
      </c>
      <c r="N151" s="120">
        <f>D151*'[12]Convergence programme'!$S$45/100</f>
        <v>0</v>
      </c>
      <c r="O151" s="120">
        <f>D151*'[12]Convergence programme'!$X$45/100</f>
        <v>0</v>
      </c>
      <c r="P151" s="120">
        <f>D151*'[12]Convergence programme'!$AH$45/100</f>
        <v>0</v>
      </c>
      <c r="Q151" s="120">
        <f>D151*'[12]Convergence programme'!$AR$45/100</f>
        <v>0</v>
      </c>
      <c r="T151" s="119">
        <f t="shared" si="2"/>
        <v>0</v>
      </c>
      <c r="U151" s="119">
        <f t="shared" si="3"/>
        <v>0</v>
      </c>
      <c r="V151" s="119" t="e">
        <f>(#REF!-N151)*1000</f>
        <v>#REF!</v>
      </c>
      <c r="W151" s="31">
        <f t="shared" si="4"/>
        <v>0</v>
      </c>
      <c r="X151" s="31">
        <f t="shared" si="5"/>
        <v>0</v>
      </c>
      <c r="Y151" s="31">
        <f t="shared" si="6"/>
        <v>0</v>
      </c>
      <c r="AB151" s="112"/>
      <c r="AC151" s="111">
        <v>2030</v>
      </c>
      <c r="AD151" s="110">
        <f>W126</f>
        <v>101.59811813340936</v>
      </c>
      <c r="AE151" s="109"/>
    </row>
    <row r="152" spans="2:53" x14ac:dyDescent="0.3">
      <c r="C152" s="115" t="str">
        <f t="shared" si="11"/>
        <v>IGDFL</v>
      </c>
      <c r="D152" s="77">
        <f t="shared" si="12"/>
        <v>0</v>
      </c>
      <c r="E152" s="120">
        <f>D152*'[12]Convergence programme'!I$28/100</f>
        <v>0</v>
      </c>
      <c r="F152" s="120">
        <f>D152*'[12]Convergence programme'!N$28/100</f>
        <v>0</v>
      </c>
      <c r="G152" s="120">
        <f>D152*'[12]Convergence programme'!X$28/100</f>
        <v>0</v>
      </c>
      <c r="H152" s="120">
        <f>D152*'[12]Convergence programme'!AH$28/100</f>
        <v>0</v>
      </c>
      <c r="I152" s="120">
        <f>D152*'[12]Convergence programme'!AR$28/100</f>
        <v>0</v>
      </c>
      <c r="L152" s="120">
        <f>D152*'[12]Convergence programme'!$I$45/100</f>
        <v>0</v>
      </c>
      <c r="M152" s="120">
        <f>D152*'[12]Convergence programme'!$N$45/100</f>
        <v>0</v>
      </c>
      <c r="N152" s="120">
        <f>D152*'[12]Convergence programme'!$S$45/100</f>
        <v>0</v>
      </c>
      <c r="O152" s="120">
        <f>D152*'[12]Convergence programme'!$X$45/100</f>
        <v>0</v>
      </c>
      <c r="P152" s="120">
        <f>D152*'[12]Convergence programme'!$AH$45/100</f>
        <v>0</v>
      </c>
      <c r="Q152" s="120">
        <f>D152*'[12]Convergence programme'!$AR$45/100</f>
        <v>0</v>
      </c>
      <c r="T152" s="119">
        <f t="shared" si="2"/>
        <v>0</v>
      </c>
      <c r="U152" s="119">
        <f t="shared" si="3"/>
        <v>0</v>
      </c>
      <c r="V152" s="119" t="e">
        <f>(#REF!-N152)*1000</f>
        <v>#REF!</v>
      </c>
      <c r="W152" s="31">
        <f t="shared" si="4"/>
        <v>0</v>
      </c>
      <c r="X152" s="31">
        <f t="shared" si="5"/>
        <v>0</v>
      </c>
      <c r="Y152" s="31">
        <f t="shared" si="6"/>
        <v>0</v>
      </c>
      <c r="AB152" s="112"/>
      <c r="AC152" s="111">
        <v>2040</v>
      </c>
      <c r="AD152" s="110">
        <f>X126</f>
        <v>132.05232178607463</v>
      </c>
      <c r="AE152" s="109"/>
    </row>
    <row r="153" spans="2:53" x14ac:dyDescent="0.3">
      <c r="B153" s="19"/>
      <c r="C153" s="118" t="e">
        <f>#REF!</f>
        <v>#REF!</v>
      </c>
      <c r="D153" s="77" t="e">
        <f>SUM(#REF!)</f>
        <v>#REF!</v>
      </c>
      <c r="E153" s="117" t="e">
        <f>D153*'[12]Convergence programme'!I$28/100</f>
        <v>#REF!</v>
      </c>
      <c r="F153" s="117" t="e">
        <f>D153*'[12]Convergence programme'!N$28/100</f>
        <v>#REF!</v>
      </c>
      <c r="G153" s="117" t="e">
        <f>D153*'[12]Convergence programme'!X$28/100</f>
        <v>#REF!</v>
      </c>
      <c r="H153" s="117" t="e">
        <f>D153*'[12]Convergence programme'!AH$28/100</f>
        <v>#REF!</v>
      </c>
      <c r="I153" s="117" t="e">
        <f>D153*'[12]Convergence programme'!AR$28/100</f>
        <v>#REF!</v>
      </c>
      <c r="J153" s="19"/>
      <c r="K153" s="19"/>
      <c r="L153" s="117" t="e">
        <f>D153*'[12]Convergence programme'!$I$45/100</f>
        <v>#REF!</v>
      </c>
      <c r="M153" s="117" t="e">
        <f>D153*'[12]Convergence programme'!$N$45/100</f>
        <v>#REF!</v>
      </c>
      <c r="N153" s="117" t="e">
        <f>D153*'[12]Convergence programme'!$S$45/100</f>
        <v>#REF!</v>
      </c>
      <c r="O153" s="117" t="e">
        <f>D153*'[12]Convergence programme'!$X$45/100</f>
        <v>#REF!</v>
      </c>
      <c r="P153" s="117" t="e">
        <f>D153*'[12]Convergence programme'!$AH$45/100</f>
        <v>#REF!</v>
      </c>
      <c r="Q153" s="117" t="e">
        <f>D153*'[12]Convergence programme'!$AR$45/100</f>
        <v>#REF!</v>
      </c>
      <c r="R153" s="19"/>
      <c r="S153" s="19"/>
      <c r="T153" s="116" t="e">
        <f t="shared" si="2"/>
        <v>#REF!</v>
      </c>
      <c r="U153" s="116" t="e">
        <f t="shared" si="3"/>
        <v>#REF!</v>
      </c>
      <c r="V153" s="116" t="e">
        <f>(#REF!-N153)*1000</f>
        <v>#REF!</v>
      </c>
      <c r="W153" s="32" t="e">
        <f t="shared" si="4"/>
        <v>#REF!</v>
      </c>
      <c r="X153" s="32" t="e">
        <f t="shared" si="5"/>
        <v>#REF!</v>
      </c>
      <c r="Y153" s="32" t="e">
        <f t="shared" si="6"/>
        <v>#REF!</v>
      </c>
      <c r="AB153" s="112"/>
      <c r="AC153" s="113">
        <v>2050</v>
      </c>
      <c r="AD153" s="110">
        <f>Y126</f>
        <v>144.38451612599812</v>
      </c>
      <c r="AE153" s="109"/>
      <c r="BA153" s="31"/>
    </row>
    <row r="154" spans="2:53" x14ac:dyDescent="0.3">
      <c r="B154" s="121" t="s">
        <v>126</v>
      </c>
      <c r="C154" s="115" t="str">
        <f t="shared" ref="C154:C160" si="13">G32</f>
        <v>IXDMT</v>
      </c>
      <c r="D154" s="77">
        <f t="shared" ref="D154:D160" si="14">SUM(F32:F32)</f>
        <v>0</v>
      </c>
      <c r="E154" s="120">
        <f>D154*'[12]Convergence programme'!I$29/100</f>
        <v>0</v>
      </c>
      <c r="F154" s="120">
        <f>D154*'[12]Convergence programme'!N$29/100</f>
        <v>0</v>
      </c>
      <c r="G154" s="120">
        <f>D154*'[12]Convergence programme'!X$29/100</f>
        <v>0</v>
      </c>
      <c r="H154" s="120">
        <f>D154*'[12]Convergence programme'!AH$29/100</f>
        <v>0</v>
      </c>
      <c r="I154" s="120">
        <f>D154*'[12]Convergence programme'!AR$29/100</f>
        <v>0</v>
      </c>
      <c r="L154" s="120">
        <f>D154*'[12]Convergence programme'!$I$46/100</f>
        <v>0</v>
      </c>
      <c r="M154" s="120">
        <f>D154*'[12]Convergence programme'!$N$46/100</f>
        <v>0</v>
      </c>
      <c r="N154" s="120">
        <f>D154*'[12]Convergence programme'!$S$46/100</f>
        <v>0</v>
      </c>
      <c r="O154" s="120">
        <f>D154*'[12]Convergence programme'!$X$46/100</f>
        <v>0</v>
      </c>
      <c r="P154" s="120">
        <f>D154*'[12]Convergence programme'!$AH$46/100</f>
        <v>0</v>
      </c>
      <c r="Q154" s="120">
        <f>D154*'[12]Convergence programme'!$AR$46/100</f>
        <v>0</v>
      </c>
      <c r="T154" s="119">
        <f t="shared" ref="T154:T185" si="15">(E154-L154)*1000</f>
        <v>0</v>
      </c>
      <c r="U154" s="119">
        <f t="shared" ref="U154:U185" si="16">(F154-M154)*1000</f>
        <v>0</v>
      </c>
      <c r="V154" s="119" t="e">
        <f>(#REF!-N154)*1000</f>
        <v>#REF!</v>
      </c>
      <c r="W154" s="31">
        <f t="shared" ref="W154:W185" si="17">(G154-O154)*1000</f>
        <v>0</v>
      </c>
      <c r="X154" s="31">
        <f t="shared" ref="X154:X185" si="18">(H154-P154)*1000</f>
        <v>0</v>
      </c>
      <c r="Y154" s="31">
        <f t="shared" ref="Y154:Y185" si="19">(I154-Q154)*1000</f>
        <v>0</v>
      </c>
      <c r="AB154" s="112" t="str">
        <f>C127</f>
        <v>IADTF</v>
      </c>
      <c r="AC154" s="111">
        <v>2015</v>
      </c>
      <c r="AD154" s="110">
        <f>T127</f>
        <v>0</v>
      </c>
      <c r="AE154" s="109"/>
    </row>
    <row r="155" spans="2:53" x14ac:dyDescent="0.3">
      <c r="C155" s="115" t="str">
        <f t="shared" si="13"/>
        <v>IXDHT</v>
      </c>
      <c r="D155" s="77">
        <f t="shared" si="14"/>
        <v>36.815750000000001</v>
      </c>
      <c r="E155" s="120">
        <f>D155*'[12]Convergence programme'!I$29/100</f>
        <v>37.403036157068591</v>
      </c>
      <c r="F155" s="120">
        <f>D155*'[12]Convergence programme'!N$29/100</f>
        <v>37.406380898523615</v>
      </c>
      <c r="G155" s="120">
        <f>D155*'[12]Convergence programme'!X$29/100</f>
        <v>38.251180842013056</v>
      </c>
      <c r="H155" s="120">
        <f>D155*'[12]Convergence programme'!AH$29/100</f>
        <v>38.19147898982002</v>
      </c>
      <c r="I155" s="120">
        <f>D155*'[12]Convergence programme'!AR$29/100</f>
        <v>36.356849442288507</v>
      </c>
      <c r="L155" s="120">
        <f>D155*'[12]Convergence programme'!$I$46/100</f>
        <v>37.403036157068591</v>
      </c>
      <c r="M155" s="120">
        <f>D155*'[12]Convergence programme'!$N$46/100</f>
        <v>37.31743853892587</v>
      </c>
      <c r="N155" s="120">
        <f>D155*'[12]Convergence programme'!$S$46/100</f>
        <v>37.23009008503869</v>
      </c>
      <c r="O155" s="120">
        <f>D155*'[12]Convergence programme'!$X$46/100</f>
        <v>37.168655842086984</v>
      </c>
      <c r="P155" s="120">
        <f>D155*'[12]Convergence programme'!$AH$46/100</f>
        <v>34.146982537216786</v>
      </c>
      <c r="Q155" s="120">
        <f>D155*'[12]Convergence programme'!$AR$46/100</f>
        <v>31.225965014782169</v>
      </c>
      <c r="T155" s="119">
        <f t="shared" si="15"/>
        <v>0</v>
      </c>
      <c r="U155" s="119">
        <f t="shared" si="16"/>
        <v>88.942359597744769</v>
      </c>
      <c r="V155" s="119" t="e">
        <f>(#REF!-N155)*1000</f>
        <v>#REF!</v>
      </c>
      <c r="W155" s="31">
        <f t="shared" si="17"/>
        <v>1082.524999926072</v>
      </c>
      <c r="X155" s="31">
        <f t="shared" si="18"/>
        <v>4044.4964526032336</v>
      </c>
      <c r="Y155" s="31">
        <f t="shared" si="19"/>
        <v>5130.8844275063375</v>
      </c>
      <c r="AB155" s="112"/>
      <c r="AC155" s="111">
        <v>2020</v>
      </c>
      <c r="AD155" s="110">
        <f>U127</f>
        <v>914.03247153260031</v>
      </c>
      <c r="AE155" s="109"/>
    </row>
    <row r="156" spans="2:53" x14ac:dyDescent="0.3">
      <c r="C156" s="115" t="str">
        <f t="shared" si="13"/>
        <v>IXDRH</v>
      </c>
      <c r="D156" s="77">
        <f t="shared" si="14"/>
        <v>0</v>
      </c>
      <c r="E156" s="120">
        <f>D156*'[12]Convergence programme'!I$29/100</f>
        <v>0</v>
      </c>
      <c r="F156" s="120">
        <f>D156*'[12]Convergence programme'!N$29/100</f>
        <v>0</v>
      </c>
      <c r="G156" s="120">
        <f>D156*'[12]Convergence programme'!X$29/100</f>
        <v>0</v>
      </c>
      <c r="H156" s="120">
        <f>D156*'[12]Convergence programme'!AH$29/100</f>
        <v>0</v>
      </c>
      <c r="I156" s="120">
        <f>D156*'[12]Convergence programme'!AR$29/100</f>
        <v>0</v>
      </c>
      <c r="L156" s="120">
        <f>D156*'[12]Convergence programme'!$I$46/100</f>
        <v>0</v>
      </c>
      <c r="M156" s="120">
        <f>D156*'[12]Convergence programme'!$N$46/100</f>
        <v>0</v>
      </c>
      <c r="N156" s="120">
        <f>D156*'[12]Convergence programme'!$S$46/100</f>
        <v>0</v>
      </c>
      <c r="O156" s="120">
        <f>D156*'[12]Convergence programme'!$X$46/100</f>
        <v>0</v>
      </c>
      <c r="P156" s="120">
        <f>D156*'[12]Convergence programme'!$AH$46/100</f>
        <v>0</v>
      </c>
      <c r="Q156" s="120">
        <f>D156*'[12]Convergence programme'!$AR$46/100</f>
        <v>0</v>
      </c>
      <c r="T156" s="119">
        <f t="shared" si="15"/>
        <v>0</v>
      </c>
      <c r="U156" s="119">
        <f t="shared" si="16"/>
        <v>0</v>
      </c>
      <c r="V156" s="119" t="e">
        <f>(#REF!-N156)*1000</f>
        <v>#REF!</v>
      </c>
      <c r="W156" s="31">
        <f t="shared" si="17"/>
        <v>0</v>
      </c>
      <c r="X156" s="31">
        <f t="shared" si="18"/>
        <v>0</v>
      </c>
      <c r="Y156" s="31">
        <f t="shared" si="19"/>
        <v>0</v>
      </c>
      <c r="AB156" s="112"/>
      <c r="AC156" s="111">
        <v>2025</v>
      </c>
      <c r="AD156" s="110" t="e">
        <f>V127</f>
        <v>#REF!</v>
      </c>
      <c r="AE156" s="109"/>
    </row>
    <row r="157" spans="2:53" x14ac:dyDescent="0.3">
      <c r="C157" s="115" t="str">
        <f t="shared" si="13"/>
        <v>IXDLA</v>
      </c>
      <c r="D157" s="77">
        <f t="shared" si="14"/>
        <v>0</v>
      </c>
      <c r="E157" s="120">
        <f>D157*'[12]Convergence programme'!I$29/100</f>
        <v>0</v>
      </c>
      <c r="F157" s="120">
        <f>D157*'[12]Convergence programme'!N$29/100</f>
        <v>0</v>
      </c>
      <c r="G157" s="120">
        <f>D157*'[12]Convergence programme'!X$29/100</f>
        <v>0</v>
      </c>
      <c r="H157" s="120">
        <f>D157*'[12]Convergence programme'!AH$29/100</f>
        <v>0</v>
      </c>
      <c r="I157" s="120">
        <f>D157*'[12]Convergence programme'!AR$29/100</f>
        <v>0</v>
      </c>
      <c r="L157" s="120">
        <f>D157*'[12]Convergence programme'!$I$46/100</f>
        <v>0</v>
      </c>
      <c r="M157" s="120">
        <f>D157*'[12]Convergence programme'!$N$46/100</f>
        <v>0</v>
      </c>
      <c r="N157" s="120">
        <f>D157*'[12]Convergence programme'!$S$46/100</f>
        <v>0</v>
      </c>
      <c r="O157" s="120">
        <f>D157*'[12]Convergence programme'!$X$46/100</f>
        <v>0</v>
      </c>
      <c r="P157" s="120">
        <f>D157*'[12]Convergence programme'!$AH$46/100</f>
        <v>0</v>
      </c>
      <c r="Q157" s="120">
        <f>D157*'[12]Convergence programme'!$AR$46/100</f>
        <v>0</v>
      </c>
      <c r="T157" s="119">
        <f t="shared" si="15"/>
        <v>0</v>
      </c>
      <c r="U157" s="119">
        <f t="shared" si="16"/>
        <v>0</v>
      </c>
      <c r="V157" s="119" t="e">
        <f>(#REF!-N157)*1000</f>
        <v>#REF!</v>
      </c>
      <c r="W157" s="31">
        <f t="shared" si="17"/>
        <v>0</v>
      </c>
      <c r="X157" s="31">
        <f t="shared" si="18"/>
        <v>0</v>
      </c>
      <c r="Y157" s="31">
        <f t="shared" si="19"/>
        <v>0</v>
      </c>
      <c r="AB157" s="112"/>
      <c r="AC157" s="111">
        <v>2030</v>
      </c>
      <c r="AD157" s="110">
        <f>W127</f>
        <v>1867.0466106007932</v>
      </c>
      <c r="AE157" s="109"/>
    </row>
    <row r="158" spans="2:53" x14ac:dyDescent="0.3">
      <c r="C158" s="115" t="str">
        <f t="shared" si="13"/>
        <v>IXDEM</v>
      </c>
      <c r="D158" s="77">
        <f t="shared" si="14"/>
        <v>6.4913400000000001</v>
      </c>
      <c r="E158" s="120">
        <f>D158*'[12]Convergence programme'!I$29/100</f>
        <v>6.5948900871997891</v>
      </c>
      <c r="F158" s="120">
        <f>D158*'[12]Convergence programme'!N$29/100</f>
        <v>6.5954798308284444</v>
      </c>
      <c r="G158" s="120">
        <f>D158*'[12]Convergence programme'!X$29/100</f>
        <v>6.7444346576395438</v>
      </c>
      <c r="H158" s="120">
        <f>D158*'[12]Convergence programme'!AH$29/100</f>
        <v>6.7339080482070388</v>
      </c>
      <c r="I158" s="120">
        <f>D158*'[12]Convergence programme'!AR$29/100</f>
        <v>6.410426816205157</v>
      </c>
      <c r="L158" s="120">
        <f>D158*'[12]Convergence programme'!$I$46/100</f>
        <v>6.5948900871997891</v>
      </c>
      <c r="M158" s="120">
        <f>D158*'[12]Convergence programme'!$N$46/100</f>
        <v>6.5797975454872173</v>
      </c>
      <c r="N158" s="120">
        <f>D158*'[12]Convergence programme'!$S$46/100</f>
        <v>6.5643962970363239</v>
      </c>
      <c r="O158" s="120">
        <f>D158*'[12]Convergence programme'!$X$46/100</f>
        <v>6.5535642330788573</v>
      </c>
      <c r="P158" s="120">
        <f>D158*'[12]Convergence programme'!$AH$46/100</f>
        <v>6.0207838662294479</v>
      </c>
      <c r="Q158" s="120">
        <f>D158*'[12]Convergence programme'!$AR$46/100</f>
        <v>5.5057510912871814</v>
      </c>
      <c r="T158" s="119">
        <f t="shared" si="15"/>
        <v>0</v>
      </c>
      <c r="U158" s="119">
        <f t="shared" si="16"/>
        <v>15.682285341227065</v>
      </c>
      <c r="V158" s="119" t="e">
        <f>(#REF!-N158)*1000</f>
        <v>#REF!</v>
      </c>
      <c r="W158" s="31">
        <f t="shared" si="17"/>
        <v>190.87042456068647</v>
      </c>
      <c r="X158" s="31">
        <f t="shared" si="18"/>
        <v>713.12418197759087</v>
      </c>
      <c r="Y158" s="31">
        <f t="shared" si="19"/>
        <v>904.67572491797557</v>
      </c>
      <c r="AB158" s="112"/>
      <c r="AC158" s="111">
        <v>2040</v>
      </c>
      <c r="AD158" s="110">
        <f>X127</f>
        <v>2426.6969146900105</v>
      </c>
      <c r="AE158" s="109"/>
    </row>
    <row r="159" spans="2:53" x14ac:dyDescent="0.3">
      <c r="C159" s="115" t="str">
        <f t="shared" si="13"/>
        <v>IXDTF</v>
      </c>
      <c r="D159" s="77">
        <f t="shared" si="14"/>
        <v>0</v>
      </c>
      <c r="E159" s="120">
        <f>D159*'[12]Convergence programme'!I$29/100</f>
        <v>0</v>
      </c>
      <c r="F159" s="120">
        <f>D159*'[12]Convergence programme'!N$29/100</f>
        <v>0</v>
      </c>
      <c r="G159" s="120">
        <f>D159*'[12]Convergence programme'!X$29/100</f>
        <v>0</v>
      </c>
      <c r="H159" s="120">
        <f>D159*'[12]Convergence programme'!AH$29/100</f>
        <v>0</v>
      </c>
      <c r="I159" s="120">
        <f>D159*'[12]Convergence programme'!AR$29/100</f>
        <v>0</v>
      </c>
      <c r="L159" s="120">
        <f>D159*'[12]Convergence programme'!$I$46/100</f>
        <v>0</v>
      </c>
      <c r="M159" s="120">
        <f>D159*'[12]Convergence programme'!$N$46/100</f>
        <v>0</v>
      </c>
      <c r="N159" s="120">
        <f>D159*'[12]Convergence programme'!$S$46/100</f>
        <v>0</v>
      </c>
      <c r="O159" s="120">
        <f>D159*'[12]Convergence programme'!$X$46/100</f>
        <v>0</v>
      </c>
      <c r="P159" s="120">
        <f>D159*'[12]Convergence programme'!$AH$46/100</f>
        <v>0</v>
      </c>
      <c r="Q159" s="120">
        <f>D159*'[12]Convergence programme'!$AR$46/100</f>
        <v>0</v>
      </c>
      <c r="T159" s="119">
        <f t="shared" si="15"/>
        <v>0</v>
      </c>
      <c r="U159" s="119">
        <f t="shared" si="16"/>
        <v>0</v>
      </c>
      <c r="V159" s="119" t="e">
        <f>(#REF!-N159)*1000</f>
        <v>#REF!</v>
      </c>
      <c r="W159" s="31">
        <f t="shared" si="17"/>
        <v>0</v>
      </c>
      <c r="X159" s="31">
        <f t="shared" si="18"/>
        <v>0</v>
      </c>
      <c r="Y159" s="31">
        <f t="shared" si="19"/>
        <v>0</v>
      </c>
      <c r="AB159" s="112"/>
      <c r="AC159" s="113">
        <v>2050</v>
      </c>
      <c r="AD159" s="110">
        <f>Y127</f>
        <v>2653.3229788990943</v>
      </c>
      <c r="AE159" s="109"/>
    </row>
    <row r="160" spans="2:53" x14ac:dyDescent="0.3">
      <c r="C160" s="115" t="str">
        <f t="shared" si="13"/>
        <v>IXDFL</v>
      </c>
      <c r="D160" s="77">
        <f t="shared" si="14"/>
        <v>0</v>
      </c>
      <c r="E160" s="120">
        <f>D160*'[12]Convergence programme'!I$29/100</f>
        <v>0</v>
      </c>
      <c r="F160" s="120">
        <f>D160*'[12]Convergence programme'!N$29/100</f>
        <v>0</v>
      </c>
      <c r="G160" s="120">
        <f>D160*'[12]Convergence programme'!X$29/100</f>
        <v>0</v>
      </c>
      <c r="H160" s="120">
        <f>D160*'[12]Convergence programme'!AH$29/100</f>
        <v>0</v>
      </c>
      <c r="I160" s="120">
        <f>D160*'[12]Convergence programme'!AR$29/100</f>
        <v>0</v>
      </c>
      <c r="L160" s="120">
        <f>D160*'[12]Convergence programme'!$I$46/100</f>
        <v>0</v>
      </c>
      <c r="M160" s="120">
        <f>D160*'[12]Convergence programme'!$N$46/100</f>
        <v>0</v>
      </c>
      <c r="N160" s="120">
        <f>D160*'[12]Convergence programme'!$S$46/100</f>
        <v>0</v>
      </c>
      <c r="O160" s="120">
        <f>D160*'[12]Convergence programme'!$X$46/100</f>
        <v>0</v>
      </c>
      <c r="P160" s="120">
        <f>D160*'[12]Convergence programme'!$AH$46/100</f>
        <v>0</v>
      </c>
      <c r="Q160" s="120">
        <f>D160*'[12]Convergence programme'!$AR$46/100</f>
        <v>0</v>
      </c>
      <c r="T160" s="119">
        <f t="shared" si="15"/>
        <v>0</v>
      </c>
      <c r="U160" s="119">
        <f t="shared" si="16"/>
        <v>0</v>
      </c>
      <c r="V160" s="119" t="e">
        <f>(#REF!-N160)*1000</f>
        <v>#REF!</v>
      </c>
      <c r="W160" s="31">
        <f t="shared" si="17"/>
        <v>0</v>
      </c>
      <c r="X160" s="31">
        <f t="shared" si="18"/>
        <v>0</v>
      </c>
      <c r="Y160" s="31">
        <f t="shared" si="19"/>
        <v>0</v>
      </c>
      <c r="AB160" s="112" t="str">
        <f>C130</f>
        <v>IFDMT</v>
      </c>
      <c r="AC160" s="111">
        <v>2015</v>
      </c>
      <c r="AD160" s="110">
        <f>T130</f>
        <v>0</v>
      </c>
      <c r="AE160" s="109" t="str">
        <f>B130</f>
        <v>Food</v>
      </c>
    </row>
    <row r="161" spans="2:31" x14ac:dyDescent="0.3">
      <c r="B161" s="19"/>
      <c r="C161" s="118" t="e">
        <f>#REF!</f>
        <v>#REF!</v>
      </c>
      <c r="D161" s="77" t="e">
        <f>SUM(#REF!)</f>
        <v>#REF!</v>
      </c>
      <c r="E161" s="117" t="e">
        <f>D161*'[12]Convergence programme'!I$29/100</f>
        <v>#REF!</v>
      </c>
      <c r="F161" s="117" t="e">
        <f>D161*'[12]Convergence programme'!N$29/100</f>
        <v>#REF!</v>
      </c>
      <c r="G161" s="117" t="e">
        <f>D161*'[12]Convergence programme'!X$29/100</f>
        <v>#REF!</v>
      </c>
      <c r="H161" s="117" t="e">
        <f>D161*'[12]Convergence programme'!AH$29/100</f>
        <v>#REF!</v>
      </c>
      <c r="I161" s="117" t="e">
        <f>D161*'[12]Convergence programme'!AR$29/100</f>
        <v>#REF!</v>
      </c>
      <c r="J161" s="19"/>
      <c r="K161" s="19"/>
      <c r="L161" s="117" t="e">
        <f>D161*'[12]Convergence programme'!$I$46/100</f>
        <v>#REF!</v>
      </c>
      <c r="M161" s="117" t="e">
        <f>D161*'[12]Convergence programme'!$N$46/100</f>
        <v>#REF!</v>
      </c>
      <c r="N161" s="117" t="e">
        <f>D161*'[12]Convergence programme'!$S$46/100</f>
        <v>#REF!</v>
      </c>
      <c r="O161" s="117" t="e">
        <f>D161*'[12]Convergence programme'!$X$46/100</f>
        <v>#REF!</v>
      </c>
      <c r="P161" s="117" t="e">
        <f>D161*'[12]Convergence programme'!$AH$46/100</f>
        <v>#REF!</v>
      </c>
      <c r="Q161" s="117" t="e">
        <f>D161*'[12]Convergence programme'!$AR$46/100</f>
        <v>#REF!</v>
      </c>
      <c r="R161" s="19"/>
      <c r="S161" s="19"/>
      <c r="T161" s="116" t="e">
        <f t="shared" si="15"/>
        <v>#REF!</v>
      </c>
      <c r="U161" s="116" t="e">
        <f t="shared" si="16"/>
        <v>#REF!</v>
      </c>
      <c r="V161" s="116" t="e">
        <f>(#REF!-N161)*1000</f>
        <v>#REF!</v>
      </c>
      <c r="W161" s="32" t="e">
        <f t="shared" si="17"/>
        <v>#REF!</v>
      </c>
      <c r="X161" s="32" t="e">
        <f t="shared" si="18"/>
        <v>#REF!</v>
      </c>
      <c r="Y161" s="32" t="e">
        <f t="shared" si="19"/>
        <v>#REF!</v>
      </c>
      <c r="AB161" s="112"/>
      <c r="AC161" s="111">
        <v>2020</v>
      </c>
      <c r="AD161" s="110">
        <f>U130</f>
        <v>0</v>
      </c>
      <c r="AE161" s="109"/>
    </row>
    <row r="162" spans="2:31" x14ac:dyDescent="0.3">
      <c r="B162" s="121" t="s">
        <v>133</v>
      </c>
      <c r="C162" s="115" t="str">
        <f t="shared" ref="C162:C168" si="20">G39</f>
        <v>IODMT</v>
      </c>
      <c r="D162" s="77">
        <f t="shared" ref="D162:D168" si="21">SUM(F39:F39)</f>
        <v>0.77854000000000001</v>
      </c>
      <c r="E162" s="120">
        <f>D162*'[12]Convergence programme'!I$30/100</f>
        <v>0.76351625921330457</v>
      </c>
      <c r="F162" s="120">
        <f>D162*'[12]Convergence programme'!N$30/100</f>
        <v>0.8946798543513278</v>
      </c>
      <c r="G162" s="120">
        <f>D162*'[12]Convergence programme'!X$30/100</f>
        <v>1.0670453341201231</v>
      </c>
      <c r="H162" s="120">
        <f>D162*'[12]Convergence programme'!AH$30/100</f>
        <v>1.2387335912414237</v>
      </c>
      <c r="I162" s="120">
        <f>D162*'[12]Convergence programme'!AR$30/100</f>
        <v>1.3865901842709807</v>
      </c>
      <c r="L162" s="120">
        <f>D162*'[12]Convergence programme'!$I$47/100</f>
        <v>0.76351625921330457</v>
      </c>
      <c r="M162" s="120">
        <f>D162*'[12]Convergence programme'!$N$47/100</f>
        <v>0.81097176476445187</v>
      </c>
      <c r="N162" s="120">
        <f>D162*'[12]Convergence programme'!$S$47/100</f>
        <v>0.86490881475404446</v>
      </c>
      <c r="O162" s="120">
        <f>D162*'[12]Convergence programme'!$X$47/100</f>
        <v>0.89605917136269864</v>
      </c>
      <c r="P162" s="120">
        <f>D162*'[12]Convergence programme'!$AH$47/100</f>
        <v>1.0164940438931085</v>
      </c>
      <c r="Q162" s="120">
        <f>D162*'[12]Convergence programme'!$AR$47/100</f>
        <v>1.1435959750519264</v>
      </c>
      <c r="T162" s="119">
        <f t="shared" si="15"/>
        <v>0</v>
      </c>
      <c r="U162" s="119">
        <f t="shared" si="16"/>
        <v>83.708089586875928</v>
      </c>
      <c r="V162" s="119" t="e">
        <f>(#REF!-N162)*1000</f>
        <v>#REF!</v>
      </c>
      <c r="W162" s="31">
        <f t="shared" si="17"/>
        <v>170.98616275742449</v>
      </c>
      <c r="X162" s="31">
        <f t="shared" si="18"/>
        <v>222.2395473483152</v>
      </c>
      <c r="Y162" s="31">
        <f t="shared" si="19"/>
        <v>242.99420921905423</v>
      </c>
      <c r="AB162" s="112"/>
      <c r="AC162" s="111">
        <v>2025</v>
      </c>
      <c r="AD162" s="110" t="e">
        <f>V130</f>
        <v>#REF!</v>
      </c>
      <c r="AE162" s="109"/>
    </row>
    <row r="163" spans="2:31" x14ac:dyDescent="0.3">
      <c r="C163" s="115" t="str">
        <f t="shared" si="20"/>
        <v>IODHT</v>
      </c>
      <c r="D163" s="77">
        <f t="shared" si="21"/>
        <v>0</v>
      </c>
      <c r="E163" s="120">
        <f>D163*'[12]Convergence programme'!I$30/100</f>
        <v>0</v>
      </c>
      <c r="F163" s="120">
        <f>D163*'[12]Convergence programme'!N$30/100</f>
        <v>0</v>
      </c>
      <c r="G163" s="120">
        <f>D163*'[12]Convergence programme'!X$30/100</f>
        <v>0</v>
      </c>
      <c r="H163" s="120">
        <f>D163*'[12]Convergence programme'!AH$30/100</f>
        <v>0</v>
      </c>
      <c r="I163" s="120">
        <f>D163*'[12]Convergence programme'!AR$30/100</f>
        <v>0</v>
      </c>
      <c r="L163" s="120">
        <f>D163*'[12]Convergence programme'!$I$47/100</f>
        <v>0</v>
      </c>
      <c r="M163" s="120">
        <f>D163*'[12]Convergence programme'!$N$47/100</f>
        <v>0</v>
      </c>
      <c r="N163" s="120">
        <f>D163*'[12]Convergence programme'!$S$47/100</f>
        <v>0</v>
      </c>
      <c r="O163" s="120">
        <f>D163*'[12]Convergence programme'!$X$47/100</f>
        <v>0</v>
      </c>
      <c r="P163" s="120">
        <f>D163*'[12]Convergence programme'!$AH$47/100</f>
        <v>0</v>
      </c>
      <c r="Q163" s="120">
        <f>D163*'[12]Convergence programme'!$AR$47/100</f>
        <v>0</v>
      </c>
      <c r="T163" s="119">
        <f t="shared" si="15"/>
        <v>0</v>
      </c>
      <c r="U163" s="119">
        <f t="shared" si="16"/>
        <v>0</v>
      </c>
      <c r="V163" s="119" t="e">
        <f>(#REF!-N163)*1000</f>
        <v>#REF!</v>
      </c>
      <c r="W163" s="31">
        <f t="shared" si="17"/>
        <v>0</v>
      </c>
      <c r="X163" s="31">
        <f t="shared" si="18"/>
        <v>0</v>
      </c>
      <c r="Y163" s="31">
        <f t="shared" si="19"/>
        <v>0</v>
      </c>
      <c r="AB163" s="112"/>
      <c r="AC163" s="111">
        <v>2030</v>
      </c>
      <c r="AD163" s="110">
        <f>W130</f>
        <v>0</v>
      </c>
      <c r="AE163" s="109"/>
    </row>
    <row r="164" spans="2:31" x14ac:dyDescent="0.3">
      <c r="C164" s="115" t="str">
        <f t="shared" si="20"/>
        <v>IODRH</v>
      </c>
      <c r="D164" s="77">
        <f t="shared" si="21"/>
        <v>0</v>
      </c>
      <c r="E164" s="120">
        <f>D164*'[12]Convergence programme'!I$30/100</f>
        <v>0</v>
      </c>
      <c r="F164" s="120">
        <f>D164*'[12]Convergence programme'!N$30/100</f>
        <v>0</v>
      </c>
      <c r="G164" s="120">
        <f>D164*'[12]Convergence programme'!X$30/100</f>
        <v>0</v>
      </c>
      <c r="H164" s="120">
        <f>D164*'[12]Convergence programme'!AH$30/100</f>
        <v>0</v>
      </c>
      <c r="I164" s="120">
        <f>D164*'[12]Convergence programme'!AR$30/100</f>
        <v>0</v>
      </c>
      <c r="L164" s="120">
        <f>D164*'[12]Convergence programme'!$I$47/100</f>
        <v>0</v>
      </c>
      <c r="M164" s="120">
        <f>D164*'[12]Convergence programme'!$N$47/100</f>
        <v>0</v>
      </c>
      <c r="N164" s="120">
        <f>D164*'[12]Convergence programme'!$S$47/100</f>
        <v>0</v>
      </c>
      <c r="O164" s="120">
        <f>D164*'[12]Convergence programme'!$X$47/100</f>
        <v>0</v>
      </c>
      <c r="P164" s="120">
        <f>D164*'[12]Convergence programme'!$AH$47/100</f>
        <v>0</v>
      </c>
      <c r="Q164" s="120">
        <f>D164*'[12]Convergence programme'!$AR$47/100</f>
        <v>0</v>
      </c>
      <c r="T164" s="119">
        <f t="shared" si="15"/>
        <v>0</v>
      </c>
      <c r="U164" s="119">
        <f t="shared" si="16"/>
        <v>0</v>
      </c>
      <c r="V164" s="119" t="e">
        <f>(#REF!-N164)*1000</f>
        <v>#REF!</v>
      </c>
      <c r="W164" s="31">
        <f t="shared" si="17"/>
        <v>0</v>
      </c>
      <c r="X164" s="31">
        <f t="shared" si="18"/>
        <v>0</v>
      </c>
      <c r="Y164" s="31">
        <f t="shared" si="19"/>
        <v>0</v>
      </c>
      <c r="AB164" s="112"/>
      <c r="AC164" s="111">
        <v>2040</v>
      </c>
      <c r="AD164" s="110">
        <f>X130</f>
        <v>0</v>
      </c>
      <c r="AE164" s="109"/>
    </row>
    <row r="165" spans="2:31" x14ac:dyDescent="0.3">
      <c r="C165" s="115" t="str">
        <f t="shared" si="20"/>
        <v>IODLA</v>
      </c>
      <c r="D165" s="77">
        <f t="shared" si="21"/>
        <v>0</v>
      </c>
      <c r="E165" s="120">
        <f>D165*'[12]Convergence programme'!I$30/100</f>
        <v>0</v>
      </c>
      <c r="F165" s="120">
        <f>D165*'[12]Convergence programme'!N$30/100</f>
        <v>0</v>
      </c>
      <c r="G165" s="120">
        <f>D165*'[12]Convergence programme'!X$30/100</f>
        <v>0</v>
      </c>
      <c r="H165" s="120">
        <f>D165*'[12]Convergence programme'!AH$30/100</f>
        <v>0</v>
      </c>
      <c r="I165" s="120">
        <f>D165*'[12]Convergence programme'!AR$30/100</f>
        <v>0</v>
      </c>
      <c r="L165" s="120">
        <f>D165*'[12]Convergence programme'!$I$47/100</f>
        <v>0</v>
      </c>
      <c r="M165" s="120">
        <f>D165*'[12]Convergence programme'!$N$47/100</f>
        <v>0</v>
      </c>
      <c r="N165" s="120">
        <f>D165*'[12]Convergence programme'!$S$47/100</f>
        <v>0</v>
      </c>
      <c r="O165" s="120">
        <f>D165*'[12]Convergence programme'!$X$47/100</f>
        <v>0</v>
      </c>
      <c r="P165" s="120">
        <f>D165*'[12]Convergence programme'!$AH$47/100</f>
        <v>0</v>
      </c>
      <c r="Q165" s="120">
        <f>D165*'[12]Convergence programme'!$AR$47/100</f>
        <v>0</v>
      </c>
      <c r="T165" s="119">
        <f t="shared" si="15"/>
        <v>0</v>
      </c>
      <c r="U165" s="119">
        <f t="shared" si="16"/>
        <v>0</v>
      </c>
      <c r="V165" s="119" t="e">
        <f>(#REF!-N165)*1000</f>
        <v>#REF!</v>
      </c>
      <c r="W165" s="31">
        <f t="shared" si="17"/>
        <v>0</v>
      </c>
      <c r="X165" s="31">
        <f t="shared" si="18"/>
        <v>0</v>
      </c>
      <c r="Y165" s="31">
        <f t="shared" si="19"/>
        <v>0</v>
      </c>
      <c r="AB165" s="112"/>
      <c r="AC165" s="113">
        <v>2050</v>
      </c>
      <c r="AD165" s="110">
        <f>Y130</f>
        <v>0</v>
      </c>
      <c r="AE165" s="109"/>
    </row>
    <row r="166" spans="2:31" x14ac:dyDescent="0.3">
      <c r="C166" s="115" t="str">
        <f t="shared" si="20"/>
        <v>IODEM</v>
      </c>
      <c r="D166" s="77">
        <f t="shared" si="21"/>
        <v>4.6800000000000001E-2</v>
      </c>
      <c r="E166" s="120">
        <f>D166*'[12]Convergence programme'!I$30/100</f>
        <v>4.589688510697286E-2</v>
      </c>
      <c r="F166" s="120">
        <f>D166*'[12]Convergence programme'!N$30/100</f>
        <v>5.378145912045898E-2</v>
      </c>
      <c r="G166" s="120">
        <f>D166*'[12]Convergence programme'!X$30/100</f>
        <v>6.4142782177950733E-2</v>
      </c>
      <c r="H166" s="120">
        <f>D166*'[12]Convergence programme'!AH$30/100</f>
        <v>7.4463395676649405E-2</v>
      </c>
      <c r="I166" s="120">
        <f>D166*'[12]Convergence programme'!AR$30/100</f>
        <v>8.3351427831430486E-2</v>
      </c>
      <c r="L166" s="120">
        <f>D166*'[12]Convergence programme'!$I$47/100</f>
        <v>4.589688510697286E-2</v>
      </c>
      <c r="M166" s="120">
        <f>D166*'[12]Convergence programme'!$N$47/100</f>
        <v>4.8749555053017632E-2</v>
      </c>
      <c r="N166" s="120">
        <f>D166*'[12]Convergence programme'!$S$47/100</f>
        <v>5.1991846957753329E-2</v>
      </c>
      <c r="O166" s="120">
        <f>D166*'[12]Convergence programme'!$X$47/100</f>
        <v>5.3864373339551339E-2</v>
      </c>
      <c r="P166" s="120">
        <f>D166*'[12]Convergence programme'!$AH$47/100</f>
        <v>6.1104016818914218E-2</v>
      </c>
      <c r="Q166" s="120">
        <f>D166*'[12]Convergence programme'!$AR$47/100</f>
        <v>6.8744433982107736E-2</v>
      </c>
      <c r="T166" s="119">
        <f t="shared" si="15"/>
        <v>0</v>
      </c>
      <c r="U166" s="119">
        <f t="shared" si="16"/>
        <v>5.0319040674413476</v>
      </c>
      <c r="V166" s="119" t="e">
        <f>(#REF!-N166)*1000</f>
        <v>#REF!</v>
      </c>
      <c r="W166" s="31">
        <f t="shared" si="17"/>
        <v>10.278408838399395</v>
      </c>
      <c r="X166" s="31">
        <f t="shared" si="18"/>
        <v>13.359378857735187</v>
      </c>
      <c r="Y166" s="31">
        <f t="shared" si="19"/>
        <v>14.60699384932275</v>
      </c>
      <c r="AB166" s="112" t="str">
        <f>C131</f>
        <v>IFDHT</v>
      </c>
      <c r="AC166" s="111">
        <v>2015</v>
      </c>
      <c r="AD166" s="110">
        <f>T131</f>
        <v>0</v>
      </c>
      <c r="AE166" s="109"/>
    </row>
    <row r="167" spans="2:31" x14ac:dyDescent="0.3">
      <c r="C167" s="115" t="str">
        <f t="shared" si="20"/>
        <v>IODTF</v>
      </c>
      <c r="D167" s="77">
        <f t="shared" si="21"/>
        <v>0.17199999999999999</v>
      </c>
      <c r="E167" s="120">
        <f>D167*'[12]Convergence programme'!I$30/100</f>
        <v>0.16868085979485747</v>
      </c>
      <c r="F167" s="120">
        <f>D167*'[12]Convergence programme'!N$30/100</f>
        <v>0.19765835403245607</v>
      </c>
      <c r="G167" s="120">
        <f>D167*'[12]Convergence programme'!X$30/100</f>
        <v>0.2357384302266565</v>
      </c>
      <c r="H167" s="120">
        <f>D167*'[12]Convergence programme'!AH$30/100</f>
        <v>0.27366889009366874</v>
      </c>
      <c r="I167" s="120">
        <f>D167*'[12]Convergence programme'!AR$30/100</f>
        <v>0.30633430741465906</v>
      </c>
      <c r="L167" s="120">
        <f>D167*'[12]Convergence programme'!$I$47/100</f>
        <v>0.16868085979485747</v>
      </c>
      <c r="M167" s="120">
        <f>D167*'[12]Convergence programme'!$N$47/100</f>
        <v>0.17916503139143231</v>
      </c>
      <c r="N167" s="120">
        <f>D167*'[12]Convergence programme'!$S$47/100</f>
        <v>0.19108114693875156</v>
      </c>
      <c r="O167" s="120">
        <f>D167*'[12]Convergence programme'!$X$47/100</f>
        <v>0.19796308150433398</v>
      </c>
      <c r="P167" s="120">
        <f>D167*'[12]Convergence programme'!$AH$47/100</f>
        <v>0.22457031822335996</v>
      </c>
      <c r="Q167" s="120">
        <f>D167*'[12]Convergence programme'!$AR$47/100</f>
        <v>0.25265048386586597</v>
      </c>
      <c r="T167" s="119">
        <f t="shared" si="15"/>
        <v>0</v>
      </c>
      <c r="U167" s="119">
        <f t="shared" si="16"/>
        <v>18.493322641023767</v>
      </c>
      <c r="V167" s="119" t="e">
        <f>(#REF!-N167)*1000</f>
        <v>#REF!</v>
      </c>
      <c r="W167" s="31">
        <f t="shared" si="17"/>
        <v>37.775348722322519</v>
      </c>
      <c r="X167" s="31">
        <f t="shared" si="18"/>
        <v>49.098571870308774</v>
      </c>
      <c r="Y167" s="31">
        <f t="shared" si="19"/>
        <v>53.683823548793086</v>
      </c>
      <c r="AB167" s="112"/>
      <c r="AC167" s="111">
        <v>2020</v>
      </c>
      <c r="AD167" s="110">
        <f>U131</f>
        <v>0</v>
      </c>
      <c r="AE167" s="109"/>
    </row>
    <row r="168" spans="2:31" x14ac:dyDescent="0.3">
      <c r="C168" s="115" t="str">
        <f t="shared" si="20"/>
        <v>IODFL</v>
      </c>
      <c r="D168" s="77">
        <f t="shared" si="21"/>
        <v>0</v>
      </c>
      <c r="E168" s="120">
        <f>D168*'[12]Convergence programme'!I$30/100</f>
        <v>0</v>
      </c>
      <c r="F168" s="120">
        <f>D168*'[12]Convergence programme'!N$30/100</f>
        <v>0</v>
      </c>
      <c r="G168" s="120">
        <f>D168*'[12]Convergence programme'!X$30/100</f>
        <v>0</v>
      </c>
      <c r="H168" s="120">
        <f>D168*'[12]Convergence programme'!AH$30/100</f>
        <v>0</v>
      </c>
      <c r="I168" s="120">
        <f>D168*'[12]Convergence programme'!AR$30/100</f>
        <v>0</v>
      </c>
      <c r="L168" s="120">
        <f>D168*'[12]Convergence programme'!$I$47/100</f>
        <v>0</v>
      </c>
      <c r="M168" s="120">
        <f>D168*'[12]Convergence programme'!$N$47/100</f>
        <v>0</v>
      </c>
      <c r="N168" s="120">
        <f>D168*'[12]Convergence programme'!$S$47/100</f>
        <v>0</v>
      </c>
      <c r="O168" s="120">
        <f>D168*'[12]Convergence programme'!$X$47/100</f>
        <v>0</v>
      </c>
      <c r="P168" s="120">
        <f>D168*'[12]Convergence programme'!$AH$47/100</f>
        <v>0</v>
      </c>
      <c r="Q168" s="120">
        <f>D168*'[12]Convergence programme'!$AR$47/100</f>
        <v>0</v>
      </c>
      <c r="T168" s="119">
        <f t="shared" si="15"/>
        <v>0</v>
      </c>
      <c r="U168" s="119">
        <f t="shared" si="16"/>
        <v>0</v>
      </c>
      <c r="V168" s="119" t="e">
        <f>(#REF!-N168)*1000</f>
        <v>#REF!</v>
      </c>
      <c r="W168" s="31">
        <f t="shared" si="17"/>
        <v>0</v>
      </c>
      <c r="X168" s="31">
        <f t="shared" si="18"/>
        <v>0</v>
      </c>
      <c r="Y168" s="31">
        <f t="shared" si="19"/>
        <v>0</v>
      </c>
      <c r="AB168" s="112"/>
      <c r="AC168" s="111">
        <v>2025</v>
      </c>
      <c r="AD168" s="110" t="e">
        <f>V131</f>
        <v>#REF!</v>
      </c>
      <c r="AE168" s="109"/>
    </row>
    <row r="169" spans="2:31" x14ac:dyDescent="0.3">
      <c r="B169" s="19"/>
      <c r="C169" s="118" t="e">
        <f>#REF!</f>
        <v>#REF!</v>
      </c>
      <c r="D169" s="77" t="e">
        <f>SUM(#REF!)</f>
        <v>#REF!</v>
      </c>
      <c r="E169" s="117" t="e">
        <f>D169*'[12]Convergence programme'!I$30/100</f>
        <v>#REF!</v>
      </c>
      <c r="F169" s="117" t="e">
        <f>D169*'[12]Convergence programme'!N$30/100</f>
        <v>#REF!</v>
      </c>
      <c r="G169" s="117" t="e">
        <f>D169*'[12]Convergence programme'!X$30/100</f>
        <v>#REF!</v>
      </c>
      <c r="H169" s="117" t="e">
        <f>D169*'[12]Convergence programme'!AH$30/100</f>
        <v>#REF!</v>
      </c>
      <c r="I169" s="117" t="e">
        <f>D169*'[12]Convergence programme'!AR$30/100</f>
        <v>#REF!</v>
      </c>
      <c r="J169" s="19"/>
      <c r="K169" s="19"/>
      <c r="L169" s="117" t="e">
        <f>D169*'[12]Convergence programme'!$I$47/100</f>
        <v>#REF!</v>
      </c>
      <c r="M169" s="117" t="e">
        <f>D169*'[12]Convergence programme'!$N$47/100</f>
        <v>#REF!</v>
      </c>
      <c r="N169" s="117" t="e">
        <f>D169*'[12]Convergence programme'!$S$47/100</f>
        <v>#REF!</v>
      </c>
      <c r="O169" s="117" t="e">
        <f>D169*'[12]Convergence programme'!$X$47/100</f>
        <v>#REF!</v>
      </c>
      <c r="P169" s="117" t="e">
        <f>D169*'[12]Convergence programme'!$AH$47/100</f>
        <v>#REF!</v>
      </c>
      <c r="Q169" s="117" t="e">
        <f>D169*'[12]Convergence programme'!$AR$47/100</f>
        <v>#REF!</v>
      </c>
      <c r="R169" s="19"/>
      <c r="S169" s="19"/>
      <c r="T169" s="116" t="e">
        <f t="shared" si="15"/>
        <v>#REF!</v>
      </c>
      <c r="U169" s="116" t="e">
        <f t="shared" si="16"/>
        <v>#REF!</v>
      </c>
      <c r="V169" s="116" t="e">
        <f>(#REF!-N169)*1000</f>
        <v>#REF!</v>
      </c>
      <c r="W169" s="32" t="e">
        <f t="shared" si="17"/>
        <v>#REF!</v>
      </c>
      <c r="X169" s="32" t="e">
        <f t="shared" si="18"/>
        <v>#REF!</v>
      </c>
      <c r="Y169" s="32" t="e">
        <f t="shared" si="19"/>
        <v>#REF!</v>
      </c>
      <c r="AB169" s="112"/>
      <c r="AC169" s="111">
        <v>2030</v>
      </c>
      <c r="AD169" s="110">
        <f>W131</f>
        <v>0</v>
      </c>
      <c r="AE169" s="109"/>
    </row>
    <row r="170" spans="2:31" x14ac:dyDescent="0.3">
      <c r="B170" s="121" t="s">
        <v>132</v>
      </c>
      <c r="C170" s="115" t="str">
        <f t="shared" ref="C170:C176" si="22">G46</f>
        <v>IRDMT</v>
      </c>
      <c r="D170" s="77">
        <f t="shared" ref="D170:D176" si="23">SUM(F46:F46)</f>
        <v>0</v>
      </c>
      <c r="E170" s="120">
        <f>D170*'[12]Convergence programme'!I$31/100</f>
        <v>0</v>
      </c>
      <c r="F170" s="120">
        <f>D170*'[12]Convergence programme'!N$31/100</f>
        <v>0</v>
      </c>
      <c r="G170" s="120">
        <f>D170*'[12]Convergence programme'!X$31/100</f>
        <v>0</v>
      </c>
      <c r="H170" s="120">
        <f>D170*'[12]Convergence programme'!AH$31/100</f>
        <v>0</v>
      </c>
      <c r="I170" s="120">
        <f>D170*'[12]Convergence programme'!AR$31/100</f>
        <v>0</v>
      </c>
      <c r="L170" s="120">
        <f>D170*'[12]Convergence programme'!$I$48/100</f>
        <v>0</v>
      </c>
      <c r="M170" s="120">
        <f>D170*'[12]Convergence programme'!$N$48/100</f>
        <v>0</v>
      </c>
      <c r="N170" s="120">
        <f>D170*'[12]Convergence programme'!$S$48/100</f>
        <v>0</v>
      </c>
      <c r="O170" s="120">
        <f>D170*'[12]Convergence programme'!$X$48/100</f>
        <v>0</v>
      </c>
      <c r="P170" s="120">
        <f>D170*'[12]Convergence programme'!$AH$48/100</f>
        <v>0</v>
      </c>
      <c r="Q170" s="120">
        <f>D170*'[12]Convergence programme'!$AR$48/100</f>
        <v>0</v>
      </c>
      <c r="T170" s="119">
        <f t="shared" si="15"/>
        <v>0</v>
      </c>
      <c r="U170" s="119">
        <f t="shared" si="16"/>
        <v>0</v>
      </c>
      <c r="V170" s="119" t="e">
        <f>(#REF!-N170)*1000</f>
        <v>#REF!</v>
      </c>
      <c r="W170" s="31">
        <f t="shared" si="17"/>
        <v>0</v>
      </c>
      <c r="X170" s="31">
        <f t="shared" si="18"/>
        <v>0</v>
      </c>
      <c r="Y170" s="31">
        <f t="shared" si="19"/>
        <v>0</v>
      </c>
      <c r="AB170" s="112"/>
      <c r="AC170" s="111">
        <v>2040</v>
      </c>
      <c r="AD170" s="110">
        <f>X131</f>
        <v>0</v>
      </c>
      <c r="AE170" s="109"/>
    </row>
    <row r="171" spans="2:31" x14ac:dyDescent="0.3">
      <c r="C171" s="115" t="str">
        <f t="shared" si="22"/>
        <v>IRDHT</v>
      </c>
      <c r="D171" s="77">
        <f t="shared" si="23"/>
        <v>0</v>
      </c>
      <c r="E171" s="120">
        <f>D171*'[12]Convergence programme'!I$31/100</f>
        <v>0</v>
      </c>
      <c r="F171" s="120">
        <f>D171*'[12]Convergence programme'!N$31/100</f>
        <v>0</v>
      </c>
      <c r="G171" s="120">
        <f>D171*'[12]Convergence programme'!X$31/100</f>
        <v>0</v>
      </c>
      <c r="H171" s="120">
        <f>D171*'[12]Convergence programme'!AH$31/100</f>
        <v>0</v>
      </c>
      <c r="I171" s="120">
        <f>D171*'[12]Convergence programme'!AR$31/100</f>
        <v>0</v>
      </c>
      <c r="L171" s="120">
        <f>D171*'[12]Convergence programme'!$I$48/100</f>
        <v>0</v>
      </c>
      <c r="M171" s="120">
        <f>D171*'[12]Convergence programme'!$N$48/100</f>
        <v>0</v>
      </c>
      <c r="N171" s="120">
        <f>D171*'[12]Convergence programme'!$S$48/100</f>
        <v>0</v>
      </c>
      <c r="O171" s="120">
        <f>D171*'[12]Convergence programme'!$X$48/100</f>
        <v>0</v>
      </c>
      <c r="P171" s="120">
        <f>D171*'[12]Convergence programme'!$AH$48/100</f>
        <v>0</v>
      </c>
      <c r="Q171" s="120">
        <f>D171*'[12]Convergence programme'!$AR$48/100</f>
        <v>0</v>
      </c>
      <c r="T171" s="119">
        <f t="shared" si="15"/>
        <v>0</v>
      </c>
      <c r="U171" s="119">
        <f t="shared" si="16"/>
        <v>0</v>
      </c>
      <c r="V171" s="119" t="e">
        <f>(#REF!-N171)*1000</f>
        <v>#REF!</v>
      </c>
      <c r="W171" s="31">
        <f t="shared" si="17"/>
        <v>0</v>
      </c>
      <c r="X171" s="31">
        <f t="shared" si="18"/>
        <v>0</v>
      </c>
      <c r="Y171" s="31">
        <f t="shared" si="19"/>
        <v>0</v>
      </c>
      <c r="AB171" s="112"/>
      <c r="AC171" s="113">
        <v>2050</v>
      </c>
      <c r="AD171" s="110">
        <f>Y131</f>
        <v>0</v>
      </c>
      <c r="AE171" s="109"/>
    </row>
    <row r="172" spans="2:31" x14ac:dyDescent="0.3">
      <c r="C172" s="115" t="str">
        <f t="shared" si="22"/>
        <v>IRDRH</v>
      </c>
      <c r="D172" s="77">
        <f t="shared" si="23"/>
        <v>0</v>
      </c>
      <c r="E172" s="120">
        <f>D172*'[12]Convergence programme'!I$31/100</f>
        <v>0</v>
      </c>
      <c r="F172" s="120">
        <f>D172*'[12]Convergence programme'!N$31/100</f>
        <v>0</v>
      </c>
      <c r="G172" s="120">
        <f>D172*'[12]Convergence programme'!X$31/100</f>
        <v>0</v>
      </c>
      <c r="H172" s="120">
        <f>D172*'[12]Convergence programme'!AH$31/100</f>
        <v>0</v>
      </c>
      <c r="I172" s="120">
        <f>D172*'[12]Convergence programme'!AR$31/100</f>
        <v>0</v>
      </c>
      <c r="L172" s="120">
        <f>D172*'[12]Convergence programme'!$I$48/100</f>
        <v>0</v>
      </c>
      <c r="M172" s="120">
        <f>D172*'[12]Convergence programme'!$N$48/100</f>
        <v>0</v>
      </c>
      <c r="N172" s="120">
        <f>D172*'[12]Convergence programme'!$S$48/100</f>
        <v>0</v>
      </c>
      <c r="O172" s="120">
        <f>D172*'[12]Convergence programme'!$X$48/100</f>
        <v>0</v>
      </c>
      <c r="P172" s="120">
        <f>D172*'[12]Convergence programme'!$AH$48/100</f>
        <v>0</v>
      </c>
      <c r="Q172" s="120">
        <f>D172*'[12]Convergence programme'!$AR$48/100</f>
        <v>0</v>
      </c>
      <c r="T172" s="119">
        <f t="shared" si="15"/>
        <v>0</v>
      </c>
      <c r="U172" s="119">
        <f t="shared" si="16"/>
        <v>0</v>
      </c>
      <c r="V172" s="119" t="e">
        <f>(#REF!-N172)*1000</f>
        <v>#REF!</v>
      </c>
      <c r="W172" s="31">
        <f t="shared" si="17"/>
        <v>0</v>
      </c>
      <c r="X172" s="31">
        <f t="shared" si="18"/>
        <v>0</v>
      </c>
      <c r="Y172" s="31">
        <f t="shared" si="19"/>
        <v>0</v>
      </c>
      <c r="AB172" s="112" t="str">
        <f>C132</f>
        <v>IFDRH</v>
      </c>
      <c r="AC172" s="111">
        <v>2015</v>
      </c>
      <c r="AD172" s="110">
        <f>T132</f>
        <v>0</v>
      </c>
      <c r="AE172" s="109"/>
    </row>
    <row r="173" spans="2:31" x14ac:dyDescent="0.3">
      <c r="C173" s="115" t="str">
        <f t="shared" si="22"/>
        <v>IRDLA</v>
      </c>
      <c r="D173" s="77">
        <f t="shared" si="23"/>
        <v>0</v>
      </c>
      <c r="E173" s="120">
        <f>D173*'[12]Convergence programme'!I$31/100</f>
        <v>0</v>
      </c>
      <c r="F173" s="120">
        <f>D173*'[12]Convergence programme'!N$31/100</f>
        <v>0</v>
      </c>
      <c r="G173" s="120">
        <f>D173*'[12]Convergence programme'!X$31/100</f>
        <v>0</v>
      </c>
      <c r="H173" s="120">
        <f>D173*'[12]Convergence programme'!AH$31/100</f>
        <v>0</v>
      </c>
      <c r="I173" s="120">
        <f>D173*'[12]Convergence programme'!AR$31/100</f>
        <v>0</v>
      </c>
      <c r="L173" s="120">
        <f>D173*'[12]Convergence programme'!$I$48/100</f>
        <v>0</v>
      </c>
      <c r="M173" s="120">
        <f>D173*'[12]Convergence programme'!$N$48/100</f>
        <v>0</v>
      </c>
      <c r="N173" s="120">
        <f>D173*'[12]Convergence programme'!$S$48/100</f>
        <v>0</v>
      </c>
      <c r="O173" s="120">
        <f>D173*'[12]Convergence programme'!$X$48/100</f>
        <v>0</v>
      </c>
      <c r="P173" s="120">
        <f>D173*'[12]Convergence programme'!$AH$48/100</f>
        <v>0</v>
      </c>
      <c r="Q173" s="120">
        <f>D173*'[12]Convergence programme'!$AR$48/100</f>
        <v>0</v>
      </c>
      <c r="T173" s="119">
        <f t="shared" si="15"/>
        <v>0</v>
      </c>
      <c r="U173" s="119">
        <f t="shared" si="16"/>
        <v>0</v>
      </c>
      <c r="V173" s="119" t="e">
        <f>(#REF!-N173)*1000</f>
        <v>#REF!</v>
      </c>
      <c r="W173" s="31">
        <f t="shared" si="17"/>
        <v>0</v>
      </c>
      <c r="X173" s="31">
        <f t="shared" si="18"/>
        <v>0</v>
      </c>
      <c r="Y173" s="31">
        <f t="shared" si="19"/>
        <v>0</v>
      </c>
      <c r="AB173" s="112"/>
      <c r="AC173" s="111">
        <v>2020</v>
      </c>
      <c r="AD173" s="110">
        <f>U132</f>
        <v>0</v>
      </c>
      <c r="AE173" s="109"/>
    </row>
    <row r="174" spans="2:31" x14ac:dyDescent="0.3">
      <c r="C174" s="115" t="str">
        <f t="shared" si="22"/>
        <v>IRDEM</v>
      </c>
      <c r="D174" s="77">
        <f t="shared" si="23"/>
        <v>6.1199999999999997E-2</v>
      </c>
      <c r="E174" s="120">
        <f>D174*'[12]Convergence programme'!I$31/100</f>
        <v>3.4444293180951782E-2</v>
      </c>
      <c r="F174" s="120">
        <f>D174*'[12]Convergence programme'!N$31/100</f>
        <v>3.6202307748909604E-2</v>
      </c>
      <c r="G174" s="120">
        <f>D174*'[12]Convergence programme'!X$31/100</f>
        <v>3.5267800955858103E-2</v>
      </c>
      <c r="H174" s="120">
        <f>D174*'[12]Convergence programme'!AH$31/100</f>
        <v>3.5657169423138436E-2</v>
      </c>
      <c r="I174" s="120">
        <f>D174*'[12]Convergence programme'!AR$31/100</f>
        <v>3.5835053611736993E-2</v>
      </c>
      <c r="L174" s="120">
        <f>D174*'[12]Convergence programme'!$I$48/100</f>
        <v>3.4444293180951782E-2</v>
      </c>
      <c r="M174" s="120">
        <f>D174*'[12]Convergence programme'!$N$48/100</f>
        <v>3.4613866572674921E-2</v>
      </c>
      <c r="N174" s="120">
        <f>D174*'[12]Convergence programme'!$S$48/100</f>
        <v>3.4405588084454715E-2</v>
      </c>
      <c r="O174" s="120">
        <f>D174*'[12]Convergence programme'!$X$48/100</f>
        <v>3.4553765369380256E-2</v>
      </c>
      <c r="P174" s="120">
        <f>D174*'[12]Convergence programme'!$AH$48/100</f>
        <v>3.5132205428218204E-2</v>
      </c>
      <c r="Q174" s="120">
        <f>D174*'[12]Convergence programme'!$AR$48/100</f>
        <v>3.4885534572162105E-2</v>
      </c>
      <c r="T174" s="119">
        <f t="shared" si="15"/>
        <v>0</v>
      </c>
      <c r="U174" s="119">
        <f t="shared" si="16"/>
        <v>1.5884411762346826</v>
      </c>
      <c r="V174" s="119" t="e">
        <f>(#REF!-N174)*1000</f>
        <v>#REF!</v>
      </c>
      <c r="W174" s="31">
        <f t="shared" si="17"/>
        <v>0.71403558647784715</v>
      </c>
      <c r="X174" s="31">
        <f t="shared" si="18"/>
        <v>0.52496399492023282</v>
      </c>
      <c r="Y174" s="31">
        <f t="shared" si="19"/>
        <v>0.94951903957488781</v>
      </c>
      <c r="AB174" s="112"/>
      <c r="AC174" s="111">
        <v>2025</v>
      </c>
      <c r="AD174" s="110" t="e">
        <f>V132</f>
        <v>#REF!</v>
      </c>
      <c r="AE174" s="109"/>
    </row>
    <row r="175" spans="2:31" x14ac:dyDescent="0.3">
      <c r="C175" s="115" t="str">
        <f t="shared" si="22"/>
        <v>IRDTF</v>
      </c>
      <c r="D175" s="77">
        <f t="shared" si="23"/>
        <v>0</v>
      </c>
      <c r="E175" s="120">
        <f>D175*'[12]Convergence programme'!I$31/100</f>
        <v>0</v>
      </c>
      <c r="F175" s="120">
        <f>D175*'[12]Convergence programme'!N$31/100</f>
        <v>0</v>
      </c>
      <c r="G175" s="120">
        <f>D175*'[12]Convergence programme'!X$31/100</f>
        <v>0</v>
      </c>
      <c r="H175" s="120">
        <f>D175*'[12]Convergence programme'!AH$31/100</f>
        <v>0</v>
      </c>
      <c r="I175" s="120">
        <f>D175*'[12]Convergence programme'!AR$31/100</f>
        <v>0</v>
      </c>
      <c r="L175" s="120">
        <f>D175*'[12]Convergence programme'!$I$48/100</f>
        <v>0</v>
      </c>
      <c r="M175" s="120">
        <f>D175*'[12]Convergence programme'!$N$48/100</f>
        <v>0</v>
      </c>
      <c r="N175" s="120">
        <f>D175*'[12]Convergence programme'!$S$48/100</f>
        <v>0</v>
      </c>
      <c r="O175" s="120">
        <f>D175*'[12]Convergence programme'!$X$48/100</f>
        <v>0</v>
      </c>
      <c r="P175" s="120">
        <f>D175*'[12]Convergence programme'!$AH$48/100</f>
        <v>0</v>
      </c>
      <c r="Q175" s="120">
        <f>D175*'[12]Convergence programme'!$AR$48/100</f>
        <v>0</v>
      </c>
      <c r="T175" s="119">
        <f t="shared" si="15"/>
        <v>0</v>
      </c>
      <c r="U175" s="119">
        <f t="shared" si="16"/>
        <v>0</v>
      </c>
      <c r="V175" s="119" t="e">
        <f>(#REF!-N175)*1000</f>
        <v>#REF!</v>
      </c>
      <c r="W175" s="31">
        <f t="shared" si="17"/>
        <v>0</v>
      </c>
      <c r="X175" s="31">
        <f t="shared" si="18"/>
        <v>0</v>
      </c>
      <c r="Y175" s="31">
        <f t="shared" si="19"/>
        <v>0</v>
      </c>
      <c r="AB175" s="112"/>
      <c r="AC175" s="111">
        <v>2030</v>
      </c>
      <c r="AD175" s="110">
        <f>W132</f>
        <v>0</v>
      </c>
      <c r="AE175" s="109"/>
    </row>
    <row r="176" spans="2:31" x14ac:dyDescent="0.3">
      <c r="C176" s="115" t="str">
        <f t="shared" si="22"/>
        <v>IRDFL</v>
      </c>
      <c r="D176" s="77">
        <f t="shared" si="23"/>
        <v>0</v>
      </c>
      <c r="E176" s="120">
        <f>D176*'[12]Convergence programme'!I$31/100</f>
        <v>0</v>
      </c>
      <c r="F176" s="120">
        <f>D176*'[12]Convergence programme'!N$31/100</f>
        <v>0</v>
      </c>
      <c r="G176" s="120">
        <f>D176*'[12]Convergence programme'!X$31/100</f>
        <v>0</v>
      </c>
      <c r="H176" s="120">
        <f>D176*'[12]Convergence programme'!AH$31/100</f>
        <v>0</v>
      </c>
      <c r="I176" s="120">
        <f>D176*'[12]Convergence programme'!AR$31/100</f>
        <v>0</v>
      </c>
      <c r="L176" s="120">
        <f>D176*'[12]Convergence programme'!$I$48/100</f>
        <v>0</v>
      </c>
      <c r="M176" s="120">
        <f>D176*'[12]Convergence programme'!$N$48/100</f>
        <v>0</v>
      </c>
      <c r="N176" s="120">
        <f>D176*'[12]Convergence programme'!$S$48/100</f>
        <v>0</v>
      </c>
      <c r="O176" s="120">
        <f>D176*'[12]Convergence programme'!$X$48/100</f>
        <v>0</v>
      </c>
      <c r="P176" s="120">
        <f>D176*'[12]Convergence programme'!$AH$48/100</f>
        <v>0</v>
      </c>
      <c r="Q176" s="120">
        <f>D176*'[12]Convergence programme'!$AR$48/100</f>
        <v>0</v>
      </c>
      <c r="T176" s="119">
        <f t="shared" si="15"/>
        <v>0</v>
      </c>
      <c r="U176" s="119">
        <f t="shared" si="16"/>
        <v>0</v>
      </c>
      <c r="V176" s="119" t="e">
        <f>(#REF!-N176)*1000</f>
        <v>#REF!</v>
      </c>
      <c r="W176" s="31">
        <f t="shared" si="17"/>
        <v>0</v>
      </c>
      <c r="X176" s="31">
        <f t="shared" si="18"/>
        <v>0</v>
      </c>
      <c r="Y176" s="31">
        <f t="shared" si="19"/>
        <v>0</v>
      </c>
      <c r="AB176" s="112"/>
      <c r="AC176" s="111">
        <v>2040</v>
      </c>
      <c r="AD176" s="110">
        <f>X132</f>
        <v>0</v>
      </c>
      <c r="AE176" s="109"/>
    </row>
    <row r="177" spans="2:31" x14ac:dyDescent="0.3">
      <c r="B177" s="19"/>
      <c r="C177" s="118" t="e">
        <f>#REF!</f>
        <v>#REF!</v>
      </c>
      <c r="D177" s="77" t="e">
        <f>SUM(#REF!)</f>
        <v>#REF!</v>
      </c>
      <c r="E177" s="117" t="e">
        <f>D177*'[12]Convergence programme'!I$31/100</f>
        <v>#REF!</v>
      </c>
      <c r="F177" s="117" t="e">
        <f>D177*'[12]Convergence programme'!N$31/100</f>
        <v>#REF!</v>
      </c>
      <c r="G177" s="117" t="e">
        <f>D177*'[12]Convergence programme'!X$31/100</f>
        <v>#REF!</v>
      </c>
      <c r="H177" s="117" t="e">
        <f>D177*'[12]Convergence programme'!AH$31/100</f>
        <v>#REF!</v>
      </c>
      <c r="I177" s="117" t="e">
        <f>D177*'[12]Convergence programme'!AR$31/100</f>
        <v>#REF!</v>
      </c>
      <c r="J177" s="19"/>
      <c r="K177" s="19"/>
      <c r="L177" s="117" t="e">
        <f>D177*'[12]Convergence programme'!$I$48/100</f>
        <v>#REF!</v>
      </c>
      <c r="M177" s="117" t="e">
        <f>D177*'[12]Convergence programme'!$N$48/100</f>
        <v>#REF!</v>
      </c>
      <c r="N177" s="117" t="e">
        <f>D177*'[12]Convergence programme'!$S$48/100</f>
        <v>#REF!</v>
      </c>
      <c r="O177" s="117" t="e">
        <f>D177*'[12]Convergence programme'!$X$48/100</f>
        <v>#REF!</v>
      </c>
      <c r="P177" s="117" t="e">
        <f>D177*'[12]Convergence programme'!$AH$48/100</f>
        <v>#REF!</v>
      </c>
      <c r="Q177" s="117" t="e">
        <f>D177*'[12]Convergence programme'!$AR$48/100</f>
        <v>#REF!</v>
      </c>
      <c r="R177" s="19"/>
      <c r="S177" s="19"/>
      <c r="T177" s="116" t="e">
        <f t="shared" si="15"/>
        <v>#REF!</v>
      </c>
      <c r="U177" s="116" t="e">
        <f t="shared" si="16"/>
        <v>#REF!</v>
      </c>
      <c r="V177" s="116" t="e">
        <f>(#REF!-N177)*1000</f>
        <v>#REF!</v>
      </c>
      <c r="W177" s="32" t="e">
        <f t="shared" si="17"/>
        <v>#REF!</v>
      </c>
      <c r="X177" s="32" t="e">
        <f t="shared" si="18"/>
        <v>#REF!</v>
      </c>
      <c r="Y177" s="32" t="e">
        <f t="shared" si="19"/>
        <v>#REF!</v>
      </c>
      <c r="AB177" s="112"/>
      <c r="AC177" s="113">
        <v>2050</v>
      </c>
      <c r="AD177" s="110">
        <f>Y132</f>
        <v>0</v>
      </c>
      <c r="AE177" s="109"/>
    </row>
    <row r="178" spans="2:31" x14ac:dyDescent="0.3">
      <c r="B178" s="121" t="s">
        <v>125</v>
      </c>
      <c r="C178" s="115" t="str">
        <f t="shared" ref="C178:C184" si="24">G53</f>
        <v>ISDMT</v>
      </c>
      <c r="D178" s="77">
        <f t="shared" ref="D178:D184" si="25">SUM(F53:F53)</f>
        <v>0</v>
      </c>
      <c r="E178" s="120">
        <f>D178*'[12]Convergence programme'!I$32/100</f>
        <v>0</v>
      </c>
      <c r="F178" s="120">
        <f>D178*'[12]Convergence programme'!N$32/100</f>
        <v>0</v>
      </c>
      <c r="G178" s="120">
        <f>D178*'[12]Convergence programme'!X$32/100</f>
        <v>0</v>
      </c>
      <c r="H178" s="120">
        <f>D178*'[12]Convergence programme'!AH$32/100</f>
        <v>0</v>
      </c>
      <c r="I178" s="120">
        <f>D178*'[12]Convergence programme'!AR$32/100</f>
        <v>0</v>
      </c>
      <c r="L178" s="120">
        <f>D178*'[12]Convergence programme'!$I$49/100</f>
        <v>0</v>
      </c>
      <c r="M178" s="120">
        <f>D178*'[12]Convergence programme'!$N$49/100</f>
        <v>0</v>
      </c>
      <c r="N178" s="120">
        <f>D178*'[12]Convergence programme'!$S$49/100</f>
        <v>0</v>
      </c>
      <c r="O178" s="120">
        <f>D178*'[12]Convergence programme'!$X$49/100</f>
        <v>0</v>
      </c>
      <c r="P178" s="120">
        <f>D178*'[12]Convergence programme'!$AH$49/100</f>
        <v>0</v>
      </c>
      <c r="Q178" s="120">
        <f>D178*'[12]Convergence programme'!$AR$49/100</f>
        <v>0</v>
      </c>
      <c r="T178" s="119">
        <f t="shared" si="15"/>
        <v>0</v>
      </c>
      <c r="U178" s="119">
        <f t="shared" si="16"/>
        <v>0</v>
      </c>
      <c r="V178" s="119" t="e">
        <f>(#REF!-N178)*1000</f>
        <v>#REF!</v>
      </c>
      <c r="W178" s="31">
        <f t="shared" si="17"/>
        <v>0</v>
      </c>
      <c r="X178" s="31">
        <f t="shared" si="18"/>
        <v>0</v>
      </c>
      <c r="Y178" s="31">
        <f t="shared" si="19"/>
        <v>0</v>
      </c>
      <c r="AB178" s="112" t="str">
        <f>C133</f>
        <v>IFDLA</v>
      </c>
      <c r="AC178" s="111">
        <v>2015</v>
      </c>
      <c r="AD178" s="110">
        <f>T133</f>
        <v>0</v>
      </c>
      <c r="AE178" s="109"/>
    </row>
    <row r="179" spans="2:31" x14ac:dyDescent="0.3">
      <c r="C179" s="115" t="str">
        <f t="shared" si="24"/>
        <v>ISDHT</v>
      </c>
      <c r="D179" s="77">
        <f t="shared" si="25"/>
        <v>4.3749459999999996</v>
      </c>
      <c r="E179" s="120">
        <f>D179*'[12]Convergence programme'!I$32/100</f>
        <v>4.7108634996038354</v>
      </c>
      <c r="F179" s="120">
        <f>D179*'[12]Convergence programme'!N$32/100</f>
        <v>5.9241652308844683</v>
      </c>
      <c r="G179" s="120">
        <f>D179*'[12]Convergence programme'!X$32/100</f>
        <v>6.9571690607248913</v>
      </c>
      <c r="H179" s="120">
        <f>D179*'[12]Convergence programme'!AH$32/100</f>
        <v>7.4948076348429336</v>
      </c>
      <c r="I179" s="120">
        <f>D179*'[12]Convergence programme'!AR$32/100</f>
        <v>8.8423853535313288</v>
      </c>
      <c r="L179" s="120">
        <f>D179*'[12]Convergence programme'!$I$49/100</f>
        <v>4.7108634996038354</v>
      </c>
      <c r="M179" s="120">
        <f>D179*'[12]Convergence programme'!$N$49/100</f>
        <v>4.7075529785151451</v>
      </c>
      <c r="N179" s="120">
        <f>D179*'[12]Convergence programme'!$S$49/100</f>
        <v>4.3955569444071685</v>
      </c>
      <c r="O179" s="120">
        <f>D179*'[12]Convergence programme'!$X$49/100</f>
        <v>4.1324366399288914</v>
      </c>
      <c r="P179" s="120">
        <f>D179*'[12]Convergence programme'!$AH$49/100</f>
        <v>3.5987694930643452</v>
      </c>
      <c r="Q179" s="120">
        <f>D179*'[12]Convergence programme'!$AR$49/100</f>
        <v>3.5667583404295522</v>
      </c>
      <c r="T179" s="119">
        <f t="shared" si="15"/>
        <v>0</v>
      </c>
      <c r="U179" s="119">
        <f t="shared" si="16"/>
        <v>1216.6122523693232</v>
      </c>
      <c r="V179" s="119" t="e">
        <f>(#REF!-N179)*1000</f>
        <v>#REF!</v>
      </c>
      <c r="W179" s="31">
        <f t="shared" si="17"/>
        <v>2824.732420796</v>
      </c>
      <c r="X179" s="31">
        <f t="shared" si="18"/>
        <v>3896.0381417785884</v>
      </c>
      <c r="Y179" s="31">
        <f t="shared" si="19"/>
        <v>5275.6270131017764</v>
      </c>
      <c r="AB179" s="112"/>
      <c r="AC179" s="111">
        <v>2020</v>
      </c>
      <c r="AD179" s="110">
        <f>U133</f>
        <v>0</v>
      </c>
      <c r="AE179" s="109"/>
    </row>
    <row r="180" spans="2:31" x14ac:dyDescent="0.3">
      <c r="C180" s="115" t="str">
        <f t="shared" si="24"/>
        <v>ISDRH</v>
      </c>
      <c r="D180" s="77">
        <f t="shared" si="25"/>
        <v>0</v>
      </c>
      <c r="E180" s="120">
        <f>D180*'[12]Convergence programme'!I$32/100</f>
        <v>0</v>
      </c>
      <c r="F180" s="120">
        <f>D180*'[12]Convergence programme'!N$32/100</f>
        <v>0</v>
      </c>
      <c r="G180" s="120">
        <f>D180*'[12]Convergence programme'!X$32/100</f>
        <v>0</v>
      </c>
      <c r="H180" s="120">
        <f>D180*'[12]Convergence programme'!AH$32/100</f>
        <v>0</v>
      </c>
      <c r="I180" s="120">
        <f>D180*'[12]Convergence programme'!AR$32/100</f>
        <v>0</v>
      </c>
      <c r="L180" s="120">
        <f>D180*'[12]Convergence programme'!$I$49/100</f>
        <v>0</v>
      </c>
      <c r="M180" s="120">
        <f>D180*'[12]Convergence programme'!$N$49/100</f>
        <v>0</v>
      </c>
      <c r="N180" s="120">
        <f>D180*'[12]Convergence programme'!$S$49/100</f>
        <v>0</v>
      </c>
      <c r="O180" s="120">
        <f>D180*'[12]Convergence programme'!$X$49/100</f>
        <v>0</v>
      </c>
      <c r="P180" s="120">
        <f>D180*'[12]Convergence programme'!$AH$49/100</f>
        <v>0</v>
      </c>
      <c r="Q180" s="120">
        <f>D180*'[12]Convergence programme'!$AR$49/100</f>
        <v>0</v>
      </c>
      <c r="T180" s="119">
        <f t="shared" si="15"/>
        <v>0</v>
      </c>
      <c r="U180" s="119">
        <f t="shared" si="16"/>
        <v>0</v>
      </c>
      <c r="V180" s="119" t="e">
        <f>(#REF!-N180)*1000</f>
        <v>#REF!</v>
      </c>
      <c r="W180" s="31">
        <f t="shared" si="17"/>
        <v>0</v>
      </c>
      <c r="X180" s="31">
        <f t="shared" si="18"/>
        <v>0</v>
      </c>
      <c r="Y180" s="31">
        <f t="shared" si="19"/>
        <v>0</v>
      </c>
      <c r="AB180" s="112"/>
      <c r="AC180" s="111">
        <v>2025</v>
      </c>
      <c r="AD180" s="110" t="e">
        <f>V133</f>
        <v>#REF!</v>
      </c>
      <c r="AE180" s="109"/>
    </row>
    <row r="181" spans="2:31" x14ac:dyDescent="0.3">
      <c r="C181" s="115" t="str">
        <f t="shared" si="24"/>
        <v>ISDLA</v>
      </c>
      <c r="D181" s="77">
        <f t="shared" si="25"/>
        <v>0</v>
      </c>
      <c r="E181" s="120">
        <f>D181*'[12]Convergence programme'!I$32/100</f>
        <v>0</v>
      </c>
      <c r="F181" s="120">
        <f>D181*'[12]Convergence programme'!N$32/100</f>
        <v>0</v>
      </c>
      <c r="G181" s="120">
        <f>D181*'[12]Convergence programme'!X$32/100</f>
        <v>0</v>
      </c>
      <c r="H181" s="120">
        <f>D181*'[12]Convergence programme'!AH$32/100</f>
        <v>0</v>
      </c>
      <c r="I181" s="120">
        <f>D181*'[12]Convergence programme'!AR$32/100</f>
        <v>0</v>
      </c>
      <c r="L181" s="120">
        <f>D181*'[12]Convergence programme'!$I$49/100</f>
        <v>0</v>
      </c>
      <c r="M181" s="120">
        <f>D181*'[12]Convergence programme'!$N$49/100</f>
        <v>0</v>
      </c>
      <c r="N181" s="120">
        <f>D181*'[12]Convergence programme'!$S$49/100</f>
        <v>0</v>
      </c>
      <c r="O181" s="120">
        <f>D181*'[12]Convergence programme'!$X$49/100</f>
        <v>0</v>
      </c>
      <c r="P181" s="120">
        <f>D181*'[12]Convergence programme'!$AH$49/100</f>
        <v>0</v>
      </c>
      <c r="Q181" s="120">
        <f>D181*'[12]Convergence programme'!$AR$49/100</f>
        <v>0</v>
      </c>
      <c r="T181" s="119">
        <f t="shared" si="15"/>
        <v>0</v>
      </c>
      <c r="U181" s="119">
        <f t="shared" si="16"/>
        <v>0</v>
      </c>
      <c r="V181" s="119" t="e">
        <f>(#REF!-N181)*1000</f>
        <v>#REF!</v>
      </c>
      <c r="W181" s="31">
        <f t="shared" si="17"/>
        <v>0</v>
      </c>
      <c r="X181" s="31">
        <f t="shared" si="18"/>
        <v>0</v>
      </c>
      <c r="Y181" s="31">
        <f t="shared" si="19"/>
        <v>0</v>
      </c>
      <c r="AB181" s="112"/>
      <c r="AC181" s="111">
        <v>2030</v>
      </c>
      <c r="AD181" s="110">
        <f>W133</f>
        <v>0</v>
      </c>
      <c r="AE181" s="109"/>
    </row>
    <row r="182" spans="2:31" x14ac:dyDescent="0.3">
      <c r="C182" s="115" t="str">
        <f t="shared" si="24"/>
        <v>ISDEM</v>
      </c>
      <c r="D182" s="77">
        <f t="shared" si="25"/>
        <v>0</v>
      </c>
      <c r="E182" s="120">
        <f>D182*'[12]Convergence programme'!I$32/100</f>
        <v>0</v>
      </c>
      <c r="F182" s="120">
        <f>D182*'[12]Convergence programme'!N$32/100</f>
        <v>0</v>
      </c>
      <c r="G182" s="120">
        <f>D182*'[12]Convergence programme'!X$32/100</f>
        <v>0</v>
      </c>
      <c r="H182" s="120">
        <f>D182*'[12]Convergence programme'!AH$32/100</f>
        <v>0</v>
      </c>
      <c r="I182" s="120">
        <f>D182*'[12]Convergence programme'!AR$32/100</f>
        <v>0</v>
      </c>
      <c r="L182" s="120">
        <f>D182*'[12]Convergence programme'!$I$49/100</f>
        <v>0</v>
      </c>
      <c r="M182" s="120">
        <f>D182*'[12]Convergence programme'!$N$49/100</f>
        <v>0</v>
      </c>
      <c r="N182" s="120">
        <f>D182*'[12]Convergence programme'!$S$49/100</f>
        <v>0</v>
      </c>
      <c r="O182" s="120">
        <f>D182*'[12]Convergence programme'!$X$49/100</f>
        <v>0</v>
      </c>
      <c r="P182" s="120">
        <f>D182*'[12]Convergence programme'!$AH$49/100</f>
        <v>0</v>
      </c>
      <c r="Q182" s="120">
        <f>D182*'[12]Convergence programme'!$AR$49/100</f>
        <v>0</v>
      </c>
      <c r="T182" s="119">
        <f t="shared" si="15"/>
        <v>0</v>
      </c>
      <c r="U182" s="119">
        <f t="shared" si="16"/>
        <v>0</v>
      </c>
      <c r="V182" s="119" t="e">
        <f>(#REF!-N182)*1000</f>
        <v>#REF!</v>
      </c>
      <c r="W182" s="31">
        <f t="shared" si="17"/>
        <v>0</v>
      </c>
      <c r="X182" s="31">
        <f t="shared" si="18"/>
        <v>0</v>
      </c>
      <c r="Y182" s="31">
        <f t="shared" si="19"/>
        <v>0</v>
      </c>
      <c r="AB182" s="112"/>
      <c r="AC182" s="111">
        <v>2040</v>
      </c>
      <c r="AD182" s="110">
        <f>X133</f>
        <v>0</v>
      </c>
      <c r="AE182" s="109"/>
    </row>
    <row r="183" spans="2:31" x14ac:dyDescent="0.3">
      <c r="C183" s="115" t="str">
        <f t="shared" si="24"/>
        <v>ISDTF</v>
      </c>
      <c r="D183" s="77">
        <f t="shared" si="25"/>
        <v>0</v>
      </c>
      <c r="E183" s="120">
        <f>D183*'[12]Convergence programme'!I$32/100</f>
        <v>0</v>
      </c>
      <c r="F183" s="120">
        <f>D183*'[12]Convergence programme'!N$32/100</f>
        <v>0</v>
      </c>
      <c r="G183" s="120">
        <f>D183*'[12]Convergence programme'!X$32/100</f>
        <v>0</v>
      </c>
      <c r="H183" s="120">
        <f>D183*'[12]Convergence programme'!AH$32/100</f>
        <v>0</v>
      </c>
      <c r="I183" s="120">
        <f>D183*'[12]Convergence programme'!AR$32/100</f>
        <v>0</v>
      </c>
      <c r="L183" s="120">
        <f>D183*'[12]Convergence programme'!$I$49/100</f>
        <v>0</v>
      </c>
      <c r="M183" s="120">
        <f>D183*'[12]Convergence programme'!$N$49/100</f>
        <v>0</v>
      </c>
      <c r="N183" s="120">
        <f>D183*'[12]Convergence programme'!$S$49/100</f>
        <v>0</v>
      </c>
      <c r="O183" s="120">
        <f>D183*'[12]Convergence programme'!$X$49/100</f>
        <v>0</v>
      </c>
      <c r="P183" s="120">
        <f>D183*'[12]Convergence programme'!$AH$49/100</f>
        <v>0</v>
      </c>
      <c r="Q183" s="120">
        <f>D183*'[12]Convergence programme'!$AR$49/100</f>
        <v>0</v>
      </c>
      <c r="T183" s="119">
        <f t="shared" si="15"/>
        <v>0</v>
      </c>
      <c r="U183" s="119">
        <f t="shared" si="16"/>
        <v>0</v>
      </c>
      <c r="V183" s="119" t="e">
        <f>(#REF!-N183)*1000</f>
        <v>#REF!</v>
      </c>
      <c r="W183" s="31">
        <f t="shared" si="17"/>
        <v>0</v>
      </c>
      <c r="X183" s="31">
        <f t="shared" si="18"/>
        <v>0</v>
      </c>
      <c r="Y183" s="31">
        <f t="shared" si="19"/>
        <v>0</v>
      </c>
      <c r="AB183" s="112"/>
      <c r="AC183" s="113">
        <v>2050</v>
      </c>
      <c r="AD183" s="110">
        <f>Y133</f>
        <v>0</v>
      </c>
      <c r="AE183" s="109"/>
    </row>
    <row r="184" spans="2:31" x14ac:dyDescent="0.3">
      <c r="C184" s="115" t="str">
        <f t="shared" si="24"/>
        <v>ISDFL</v>
      </c>
      <c r="D184" s="77">
        <f t="shared" si="25"/>
        <v>0</v>
      </c>
      <c r="E184" s="120">
        <f>D184*'[12]Convergence programme'!I$32/100</f>
        <v>0</v>
      </c>
      <c r="F184" s="120">
        <f>D184*'[12]Convergence programme'!N$32/100</f>
        <v>0</v>
      </c>
      <c r="G184" s="120">
        <f>D184*'[12]Convergence programme'!X$32/100</f>
        <v>0</v>
      </c>
      <c r="H184" s="120">
        <f>D184*'[12]Convergence programme'!AH$32/100</f>
        <v>0</v>
      </c>
      <c r="I184" s="120">
        <f>D184*'[12]Convergence programme'!AR$32/100</f>
        <v>0</v>
      </c>
      <c r="L184" s="120">
        <f>D184*'[12]Convergence programme'!$I$49/100</f>
        <v>0</v>
      </c>
      <c r="M184" s="120">
        <f>D184*'[12]Convergence programme'!$N$49/100</f>
        <v>0</v>
      </c>
      <c r="N184" s="120">
        <f>D184*'[12]Convergence programme'!$S$49/100</f>
        <v>0</v>
      </c>
      <c r="O184" s="120">
        <f>D184*'[12]Convergence programme'!$X$49/100</f>
        <v>0</v>
      </c>
      <c r="P184" s="120">
        <f>D184*'[12]Convergence programme'!$AH$49/100</f>
        <v>0</v>
      </c>
      <c r="Q184" s="120">
        <f>D184*'[12]Convergence programme'!$AR$49/100</f>
        <v>0</v>
      </c>
      <c r="T184" s="119">
        <f t="shared" si="15"/>
        <v>0</v>
      </c>
      <c r="U184" s="119">
        <f t="shared" si="16"/>
        <v>0</v>
      </c>
      <c r="V184" s="119" t="e">
        <f>(#REF!-N184)*1000</f>
        <v>#REF!</v>
      </c>
      <c r="W184" s="31">
        <f t="shared" si="17"/>
        <v>0</v>
      </c>
      <c r="X184" s="31">
        <f t="shared" si="18"/>
        <v>0</v>
      </c>
      <c r="Y184" s="31">
        <f t="shared" si="19"/>
        <v>0</v>
      </c>
      <c r="AB184" s="112" t="str">
        <f>C134</f>
        <v>IFDEM</v>
      </c>
      <c r="AC184" s="111">
        <v>2015</v>
      </c>
      <c r="AD184" s="110">
        <f>T134</f>
        <v>0</v>
      </c>
      <c r="AE184" s="109"/>
    </row>
    <row r="185" spans="2:31" x14ac:dyDescent="0.3">
      <c r="B185" s="19"/>
      <c r="C185" s="118" t="e">
        <f>#REF!</f>
        <v>#REF!</v>
      </c>
      <c r="D185" s="77" t="e">
        <f>SUM(#REF!)</f>
        <v>#REF!</v>
      </c>
      <c r="E185" s="117" t="e">
        <f>D185*'[12]Convergence programme'!I$32/100</f>
        <v>#REF!</v>
      </c>
      <c r="F185" s="117" t="e">
        <f>D185*'[12]Convergence programme'!N$32/100</f>
        <v>#REF!</v>
      </c>
      <c r="G185" s="117" t="e">
        <f>D185*'[12]Convergence programme'!X$32/100</f>
        <v>#REF!</v>
      </c>
      <c r="H185" s="117" t="e">
        <f>D185*'[12]Convergence programme'!AH$32/100</f>
        <v>#REF!</v>
      </c>
      <c r="I185" s="117" t="e">
        <f>D185*'[12]Convergence programme'!AR$32/100</f>
        <v>#REF!</v>
      </c>
      <c r="J185" s="19"/>
      <c r="K185" s="19"/>
      <c r="L185" s="117" t="e">
        <f>D185*'[12]Convergence programme'!$I$49/100</f>
        <v>#REF!</v>
      </c>
      <c r="M185" s="117" t="e">
        <f>D185*'[12]Convergence programme'!$N$49/100</f>
        <v>#REF!</v>
      </c>
      <c r="N185" s="117" t="e">
        <f>D185*'[12]Convergence programme'!$S$49/100</f>
        <v>#REF!</v>
      </c>
      <c r="O185" s="117" t="e">
        <f>D185*'[12]Convergence programme'!$X$49/100</f>
        <v>#REF!</v>
      </c>
      <c r="P185" s="117" t="e">
        <f>D185*'[12]Convergence programme'!$AH$49/100</f>
        <v>#REF!</v>
      </c>
      <c r="Q185" s="117" t="e">
        <f>D185*'[12]Convergence programme'!$AR$49/100</f>
        <v>#REF!</v>
      </c>
      <c r="R185" s="19"/>
      <c r="S185" s="19"/>
      <c r="T185" s="116" t="e">
        <f t="shared" si="15"/>
        <v>#REF!</v>
      </c>
      <c r="U185" s="116" t="e">
        <f t="shared" si="16"/>
        <v>#REF!</v>
      </c>
      <c r="V185" s="116" t="e">
        <f>(#REF!-N185)*1000</f>
        <v>#REF!</v>
      </c>
      <c r="W185" s="32" t="e">
        <f t="shared" si="17"/>
        <v>#REF!</v>
      </c>
      <c r="X185" s="32" t="e">
        <f t="shared" si="18"/>
        <v>#REF!</v>
      </c>
      <c r="Y185" s="32" t="e">
        <f t="shared" si="19"/>
        <v>#REF!</v>
      </c>
      <c r="AB185" s="112"/>
      <c r="AC185" s="111">
        <v>2020</v>
      </c>
      <c r="AD185" s="110">
        <f>U134</f>
        <v>157.92437380892866</v>
      </c>
      <c r="AE185" s="109"/>
    </row>
    <row r="186" spans="2:31" x14ac:dyDescent="0.3">
      <c r="B186" s="121" t="s">
        <v>131</v>
      </c>
      <c r="C186" s="115" t="str">
        <f t="shared" ref="C186:C192" si="26">G60</f>
        <v>IMDMT</v>
      </c>
      <c r="D186" s="77">
        <f t="shared" ref="D186:D192" si="27">SUM(F60:F60)</f>
        <v>0</v>
      </c>
      <c r="E186" s="120">
        <f>D186*'[12]Convergence programme'!I$33/100</f>
        <v>0</v>
      </c>
      <c r="F186" s="120">
        <f>D186*'[12]Convergence programme'!N$33/100</f>
        <v>0</v>
      </c>
      <c r="G186" s="120">
        <f>D186*'[12]Convergence programme'!X$33/100</f>
        <v>0</v>
      </c>
      <c r="H186" s="120">
        <f>D186*'[12]Convergence programme'!AH$33/100</f>
        <v>0</v>
      </c>
      <c r="I186" s="120">
        <f>D186*'[12]Convergence programme'!AR$33/100</f>
        <v>0</v>
      </c>
      <c r="L186" s="120">
        <f>D186*'[12]Convergence programme'!$I$50/100</f>
        <v>0</v>
      </c>
      <c r="M186" s="120">
        <f>D186*'[12]Convergence programme'!$N$50/100</f>
        <v>0</v>
      </c>
      <c r="N186" s="120">
        <f>D186*'[12]Convergence programme'!$S$50/100</f>
        <v>0</v>
      </c>
      <c r="O186" s="120">
        <f>D186*'[12]Convergence programme'!$X$50/100</f>
        <v>0</v>
      </c>
      <c r="P186" s="120">
        <f>D186*'[12]Convergence programme'!$AH$50/100</f>
        <v>0</v>
      </c>
      <c r="Q186" s="120">
        <f>D186*'[12]Convergence programme'!$AR$50/100</f>
        <v>0</v>
      </c>
      <c r="T186" s="119">
        <f t="shared" ref="T186:T217" si="28">(E186-L186)*1000</f>
        <v>0</v>
      </c>
      <c r="U186" s="119">
        <f t="shared" ref="U186:U217" si="29">(F186-M186)*1000</f>
        <v>0</v>
      </c>
      <c r="V186" s="119" t="e">
        <f>(#REF!-N186)*1000</f>
        <v>#REF!</v>
      </c>
      <c r="W186" s="31">
        <f t="shared" ref="W186:W217" si="30">(G186-O186)*1000</f>
        <v>0</v>
      </c>
      <c r="X186" s="31">
        <f t="shared" ref="X186:X217" si="31">(H186-P186)*1000</f>
        <v>0</v>
      </c>
      <c r="Y186" s="31">
        <f t="shared" ref="Y186:Y217" si="32">(I186-Q186)*1000</f>
        <v>0</v>
      </c>
      <c r="AB186" s="112"/>
      <c r="AC186" s="111">
        <v>2025</v>
      </c>
      <c r="AD186" s="110" t="e">
        <f>V134</f>
        <v>#REF!</v>
      </c>
      <c r="AE186" s="109"/>
    </row>
    <row r="187" spans="2:31" x14ac:dyDescent="0.3">
      <c r="C187" s="115" t="str">
        <f t="shared" si="26"/>
        <v>IMDHT</v>
      </c>
      <c r="D187" s="77">
        <f t="shared" si="27"/>
        <v>0</v>
      </c>
      <c r="E187" s="120">
        <f>D187*'[12]Convergence programme'!I$33/100</f>
        <v>0</v>
      </c>
      <c r="F187" s="120">
        <f>D187*'[12]Convergence programme'!N$33/100</f>
        <v>0</v>
      </c>
      <c r="G187" s="120">
        <f>D187*'[12]Convergence programme'!X$33/100</f>
        <v>0</v>
      </c>
      <c r="H187" s="120">
        <f>D187*'[12]Convergence programme'!AH$33/100</f>
        <v>0</v>
      </c>
      <c r="I187" s="120">
        <f>D187*'[12]Convergence programme'!AR$33/100</f>
        <v>0</v>
      </c>
      <c r="L187" s="120">
        <f>D187*'[12]Convergence programme'!$I$50/100</f>
        <v>0</v>
      </c>
      <c r="M187" s="120">
        <f>D187*'[12]Convergence programme'!$N$50/100</f>
        <v>0</v>
      </c>
      <c r="N187" s="120">
        <f>D187*'[12]Convergence programme'!$S$50/100</f>
        <v>0</v>
      </c>
      <c r="O187" s="120">
        <f>D187*'[12]Convergence programme'!$X$50/100</f>
        <v>0</v>
      </c>
      <c r="P187" s="120">
        <f>D187*'[12]Convergence programme'!$AH$50/100</f>
        <v>0</v>
      </c>
      <c r="Q187" s="120">
        <f>D187*'[12]Convergence programme'!$AR$50/100</f>
        <v>0</v>
      </c>
      <c r="T187" s="119">
        <f t="shared" si="28"/>
        <v>0</v>
      </c>
      <c r="U187" s="119">
        <f t="shared" si="29"/>
        <v>0</v>
      </c>
      <c r="V187" s="119" t="e">
        <f>(#REF!-N187)*1000</f>
        <v>#REF!</v>
      </c>
      <c r="W187" s="31">
        <f t="shared" si="30"/>
        <v>0</v>
      </c>
      <c r="X187" s="31">
        <f t="shared" si="31"/>
        <v>0</v>
      </c>
      <c r="Y187" s="31">
        <f t="shared" si="32"/>
        <v>0</v>
      </c>
      <c r="AB187" s="112"/>
      <c r="AC187" s="111">
        <v>2030</v>
      </c>
      <c r="AD187" s="110">
        <f>W134</f>
        <v>322.58390815899628</v>
      </c>
      <c r="AE187" s="109"/>
    </row>
    <row r="188" spans="2:31" x14ac:dyDescent="0.3">
      <c r="C188" s="115" t="str">
        <f t="shared" si="26"/>
        <v>IMDRH</v>
      </c>
      <c r="D188" s="77">
        <f t="shared" si="27"/>
        <v>0</v>
      </c>
      <c r="E188" s="120">
        <f>D188*'[12]Convergence programme'!I$33/100</f>
        <v>0</v>
      </c>
      <c r="F188" s="120">
        <f>D188*'[12]Convergence programme'!N$33/100</f>
        <v>0</v>
      </c>
      <c r="G188" s="120">
        <f>D188*'[12]Convergence programme'!X$33/100</f>
        <v>0</v>
      </c>
      <c r="H188" s="120">
        <f>D188*'[12]Convergence programme'!AH$33/100</f>
        <v>0</v>
      </c>
      <c r="I188" s="120">
        <f>D188*'[12]Convergence programme'!AR$33/100</f>
        <v>0</v>
      </c>
      <c r="L188" s="120">
        <f>D188*'[12]Convergence programme'!$I$50/100</f>
        <v>0</v>
      </c>
      <c r="M188" s="120">
        <f>D188*'[12]Convergence programme'!$N$50/100</f>
        <v>0</v>
      </c>
      <c r="N188" s="120">
        <f>D188*'[12]Convergence programme'!$S$50/100</f>
        <v>0</v>
      </c>
      <c r="O188" s="120">
        <f>D188*'[12]Convergence programme'!$X$50/100</f>
        <v>0</v>
      </c>
      <c r="P188" s="120">
        <f>D188*'[12]Convergence programme'!$AH$50/100</f>
        <v>0</v>
      </c>
      <c r="Q188" s="120">
        <f>D188*'[12]Convergence programme'!$AR$50/100</f>
        <v>0</v>
      </c>
      <c r="T188" s="119">
        <f t="shared" si="28"/>
        <v>0</v>
      </c>
      <c r="U188" s="119">
        <f t="shared" si="29"/>
        <v>0</v>
      </c>
      <c r="V188" s="119" t="e">
        <f>(#REF!-N188)*1000</f>
        <v>#REF!</v>
      </c>
      <c r="W188" s="31">
        <f t="shared" si="30"/>
        <v>0</v>
      </c>
      <c r="X188" s="31">
        <f t="shared" si="31"/>
        <v>0</v>
      </c>
      <c r="Y188" s="31">
        <f t="shared" si="32"/>
        <v>0</v>
      </c>
      <c r="AB188" s="112"/>
      <c r="AC188" s="111">
        <v>2040</v>
      </c>
      <c r="AD188" s="110">
        <f>X134</f>
        <v>419.27896722738092</v>
      </c>
      <c r="AE188" s="109"/>
    </row>
    <row r="189" spans="2:31" x14ac:dyDescent="0.3">
      <c r="C189" s="115" t="str">
        <f t="shared" si="26"/>
        <v>IMDLA</v>
      </c>
      <c r="D189" s="77">
        <f t="shared" si="27"/>
        <v>0</v>
      </c>
      <c r="E189" s="120">
        <f>D189*'[12]Convergence programme'!I$33/100</f>
        <v>0</v>
      </c>
      <c r="F189" s="120">
        <f>D189*'[12]Convergence programme'!N$33/100</f>
        <v>0</v>
      </c>
      <c r="G189" s="120">
        <f>D189*'[12]Convergence programme'!X$33/100</f>
        <v>0</v>
      </c>
      <c r="H189" s="120">
        <f>D189*'[12]Convergence programme'!AH$33/100</f>
        <v>0</v>
      </c>
      <c r="I189" s="120">
        <f>D189*'[12]Convergence programme'!AR$33/100</f>
        <v>0</v>
      </c>
      <c r="L189" s="120">
        <f>D189*'[12]Convergence programme'!$I$50/100</f>
        <v>0</v>
      </c>
      <c r="M189" s="120">
        <f>D189*'[12]Convergence programme'!$N$50/100</f>
        <v>0</v>
      </c>
      <c r="N189" s="120">
        <f>D189*'[12]Convergence programme'!$S$50/100</f>
        <v>0</v>
      </c>
      <c r="O189" s="120">
        <f>D189*'[12]Convergence programme'!$X$50/100</f>
        <v>0</v>
      </c>
      <c r="P189" s="120">
        <f>D189*'[12]Convergence programme'!$AH$50/100</f>
        <v>0</v>
      </c>
      <c r="Q189" s="120">
        <f>D189*'[12]Convergence programme'!$AR$50/100</f>
        <v>0</v>
      </c>
      <c r="T189" s="119">
        <f t="shared" si="28"/>
        <v>0</v>
      </c>
      <c r="U189" s="119">
        <f t="shared" si="29"/>
        <v>0</v>
      </c>
      <c r="V189" s="119" t="e">
        <f>(#REF!-N189)*1000</f>
        <v>#REF!</v>
      </c>
      <c r="W189" s="31">
        <f t="shared" si="30"/>
        <v>0</v>
      </c>
      <c r="X189" s="31">
        <f t="shared" si="31"/>
        <v>0</v>
      </c>
      <c r="Y189" s="31">
        <f t="shared" si="32"/>
        <v>0</v>
      </c>
      <c r="AB189" s="112"/>
      <c r="AC189" s="113">
        <v>2050</v>
      </c>
      <c r="AD189" s="110">
        <f>Y134</f>
        <v>458.43488388643783</v>
      </c>
      <c r="AE189" s="109"/>
    </row>
    <row r="190" spans="2:31" x14ac:dyDescent="0.3">
      <c r="C190" s="115" t="str">
        <f t="shared" si="26"/>
        <v>IMDEM</v>
      </c>
      <c r="D190" s="77">
        <f t="shared" si="27"/>
        <v>3.5999999999999997E-2</v>
      </c>
      <c r="E190" s="120">
        <f>D190*'[12]Convergence programme'!I$33/100</f>
        <v>3.5305296236132967E-2</v>
      </c>
      <c r="F190" s="120">
        <f>D190*'[12]Convergence programme'!N$33/100</f>
        <v>4.1370353169583832E-2</v>
      </c>
      <c r="G190" s="120">
        <f>D190*'[12]Convergence programme'!X$33/100</f>
        <v>4.9340601675346714E-2</v>
      </c>
      <c r="H190" s="120">
        <f>D190*'[12]Convergence programme'!AH$33/100</f>
        <v>5.7279535135884151E-2</v>
      </c>
      <c r="I190" s="120">
        <f>D190*'[12]Convergence programme'!AR$33/100</f>
        <v>6.4116482947254208E-2</v>
      </c>
      <c r="L190" s="120">
        <f>D190*'[12]Convergence programme'!$I$50/100</f>
        <v>3.5305296236132967E-2</v>
      </c>
      <c r="M190" s="120">
        <f>D190*'[12]Convergence programme'!$N$50/100</f>
        <v>3.7499657733090483E-2</v>
      </c>
      <c r="N190" s="120">
        <f>D190*'[12]Convergence programme'!$S$50/100</f>
        <v>3.9993728429041024E-2</v>
      </c>
      <c r="O190" s="120">
        <f>D190*'[12]Convergence programme'!$X$50/100</f>
        <v>4.1434133338116415E-2</v>
      </c>
      <c r="P190" s="120">
        <f>D190*'[12]Convergence programme'!$AH$50/100</f>
        <v>4.700308986070325E-2</v>
      </c>
      <c r="Q190" s="120">
        <f>D190*'[12]Convergence programme'!$AR$50/100</f>
        <v>5.2880333832390561E-2</v>
      </c>
      <c r="T190" s="119">
        <f t="shared" si="28"/>
        <v>0</v>
      </c>
      <c r="U190" s="119">
        <f t="shared" si="29"/>
        <v>3.8706954364933486</v>
      </c>
      <c r="V190" s="119" t="e">
        <f>(#REF!-N190)*1000</f>
        <v>#REF!</v>
      </c>
      <c r="W190" s="31">
        <f t="shared" si="30"/>
        <v>7.9064683372302991</v>
      </c>
      <c r="X190" s="31">
        <f t="shared" si="31"/>
        <v>10.276445275180901</v>
      </c>
      <c r="Y190" s="31">
        <f t="shared" si="32"/>
        <v>11.236149114863647</v>
      </c>
      <c r="AB190" s="112" t="str">
        <f>C135</f>
        <v>IFDTF</v>
      </c>
      <c r="AC190" s="111">
        <v>2015</v>
      </c>
      <c r="AD190" s="110">
        <f>T135</f>
        <v>0</v>
      </c>
      <c r="AE190" s="109"/>
    </row>
    <row r="191" spans="2:31" x14ac:dyDescent="0.3">
      <c r="C191" s="115" t="str">
        <f t="shared" si="26"/>
        <v>IMDTF</v>
      </c>
      <c r="D191" s="77">
        <f t="shared" si="27"/>
        <v>0</v>
      </c>
      <c r="E191" s="120">
        <f>D191*'[12]Convergence programme'!I$33/100</f>
        <v>0</v>
      </c>
      <c r="F191" s="120">
        <f>D191*'[12]Convergence programme'!N$33/100</f>
        <v>0</v>
      </c>
      <c r="G191" s="120">
        <f>D191*'[12]Convergence programme'!X$33/100</f>
        <v>0</v>
      </c>
      <c r="H191" s="120">
        <f>D191*'[12]Convergence programme'!AH$33/100</f>
        <v>0</v>
      </c>
      <c r="I191" s="120">
        <f>D191*'[12]Convergence programme'!AR$33/100</f>
        <v>0</v>
      </c>
      <c r="L191" s="120">
        <f>D191*'[12]Convergence programme'!$I$50/100</f>
        <v>0</v>
      </c>
      <c r="M191" s="120">
        <f>D191*'[12]Convergence programme'!$N$50/100</f>
        <v>0</v>
      </c>
      <c r="N191" s="120">
        <f>D191*'[12]Convergence programme'!$S$50/100</f>
        <v>0</v>
      </c>
      <c r="O191" s="120">
        <f>D191*'[12]Convergence programme'!$X$50/100</f>
        <v>0</v>
      </c>
      <c r="P191" s="120">
        <f>D191*'[12]Convergence programme'!$AH$50/100</f>
        <v>0</v>
      </c>
      <c r="Q191" s="120">
        <f>D191*'[12]Convergence programme'!$AR$50/100</f>
        <v>0</v>
      </c>
      <c r="T191" s="119">
        <f t="shared" si="28"/>
        <v>0</v>
      </c>
      <c r="U191" s="119">
        <f t="shared" si="29"/>
        <v>0</v>
      </c>
      <c r="V191" s="119" t="e">
        <f>(#REF!-N191)*1000</f>
        <v>#REF!</v>
      </c>
      <c r="W191" s="31">
        <f t="shared" si="30"/>
        <v>0</v>
      </c>
      <c r="X191" s="31">
        <f t="shared" si="31"/>
        <v>0</v>
      </c>
      <c r="Y191" s="31">
        <f t="shared" si="32"/>
        <v>0</v>
      </c>
      <c r="AB191" s="112"/>
      <c r="AC191" s="111">
        <v>2020</v>
      </c>
      <c r="AD191" s="110">
        <f>U135</f>
        <v>17.93422218908583</v>
      </c>
      <c r="AE191" s="109"/>
    </row>
    <row r="192" spans="2:31" x14ac:dyDescent="0.3">
      <c r="C192" s="115" t="str">
        <f t="shared" si="26"/>
        <v>IMDFL</v>
      </c>
      <c r="D192" s="77">
        <f t="shared" si="27"/>
        <v>0</v>
      </c>
      <c r="E192" s="120">
        <f>D192*'[12]Convergence programme'!I$33/100</f>
        <v>0</v>
      </c>
      <c r="F192" s="120">
        <f>D192*'[12]Convergence programme'!N$33/100</f>
        <v>0</v>
      </c>
      <c r="G192" s="120">
        <f>D192*'[12]Convergence programme'!X$33/100</f>
        <v>0</v>
      </c>
      <c r="H192" s="120">
        <f>D192*'[12]Convergence programme'!AH$33/100</f>
        <v>0</v>
      </c>
      <c r="I192" s="120">
        <f>D192*'[12]Convergence programme'!AR$33/100</f>
        <v>0</v>
      </c>
      <c r="L192" s="120">
        <f>D192*'[12]Convergence programme'!$I$50/100</f>
        <v>0</v>
      </c>
      <c r="M192" s="120">
        <f>D192*'[12]Convergence programme'!$N$50/100</f>
        <v>0</v>
      </c>
      <c r="N192" s="120">
        <f>D192*'[12]Convergence programme'!$S$50/100</f>
        <v>0</v>
      </c>
      <c r="O192" s="120">
        <f>D192*'[12]Convergence programme'!$X$50/100</f>
        <v>0</v>
      </c>
      <c r="P192" s="120">
        <f>D192*'[12]Convergence programme'!$AH$50/100</f>
        <v>0</v>
      </c>
      <c r="Q192" s="120">
        <f>D192*'[12]Convergence programme'!$AR$50/100</f>
        <v>0</v>
      </c>
      <c r="T192" s="119">
        <f t="shared" si="28"/>
        <v>0</v>
      </c>
      <c r="U192" s="119">
        <f t="shared" si="29"/>
        <v>0</v>
      </c>
      <c r="V192" s="119" t="e">
        <f>(#REF!-N192)*1000</f>
        <v>#REF!</v>
      </c>
      <c r="W192" s="31">
        <f t="shared" si="30"/>
        <v>0</v>
      </c>
      <c r="X192" s="31">
        <f t="shared" si="31"/>
        <v>0</v>
      </c>
      <c r="Y192" s="31">
        <f t="shared" si="32"/>
        <v>0</v>
      </c>
      <c r="AB192" s="112"/>
      <c r="AC192" s="111">
        <v>2025</v>
      </c>
      <c r="AD192" s="110" t="e">
        <f>V135</f>
        <v>#REF!</v>
      </c>
      <c r="AE192" s="109"/>
    </row>
    <row r="193" spans="2:31" x14ac:dyDescent="0.3">
      <c r="B193" s="19"/>
      <c r="C193" s="118" t="e">
        <f>#REF!</f>
        <v>#REF!</v>
      </c>
      <c r="D193" s="77" t="e">
        <f>SUM(#REF!)</f>
        <v>#REF!</v>
      </c>
      <c r="E193" s="117" t="e">
        <f>D193*'[12]Convergence programme'!I$33/100</f>
        <v>#REF!</v>
      </c>
      <c r="F193" s="117" t="e">
        <f>D193*'[12]Convergence programme'!N$33/100</f>
        <v>#REF!</v>
      </c>
      <c r="G193" s="117" t="e">
        <f>D193*'[12]Convergence programme'!X$33/100</f>
        <v>#REF!</v>
      </c>
      <c r="H193" s="117" t="e">
        <f>D193*'[12]Convergence programme'!AH$33/100</f>
        <v>#REF!</v>
      </c>
      <c r="I193" s="117" t="e">
        <f>D193*'[12]Convergence programme'!AR$33/100</f>
        <v>#REF!</v>
      </c>
      <c r="J193" s="19"/>
      <c r="K193" s="19"/>
      <c r="L193" s="117" t="e">
        <f>D193*'[12]Convergence programme'!$I$50/100</f>
        <v>#REF!</v>
      </c>
      <c r="M193" s="117" t="e">
        <f>D193*'[12]Convergence programme'!$N$50/100</f>
        <v>#REF!</v>
      </c>
      <c r="N193" s="117" t="e">
        <f>D193*'[12]Convergence programme'!$S$50/100</f>
        <v>#REF!</v>
      </c>
      <c r="O193" s="117" t="e">
        <f>D193*'[12]Convergence programme'!$X$50/100</f>
        <v>#REF!</v>
      </c>
      <c r="P193" s="117" t="e">
        <f>D193*'[12]Convergence programme'!$AH$50/100</f>
        <v>#REF!</v>
      </c>
      <c r="Q193" s="117" t="e">
        <f>D193*'[12]Convergence programme'!$AR$50/100</f>
        <v>#REF!</v>
      </c>
      <c r="R193" s="19"/>
      <c r="S193" s="19"/>
      <c r="T193" s="116" t="e">
        <f t="shared" si="28"/>
        <v>#REF!</v>
      </c>
      <c r="U193" s="116" t="e">
        <f t="shared" si="29"/>
        <v>#REF!</v>
      </c>
      <c r="V193" s="116" t="e">
        <f>(#REF!-N193)*1000</f>
        <v>#REF!</v>
      </c>
      <c r="W193" s="32" t="e">
        <f t="shared" si="30"/>
        <v>#REF!</v>
      </c>
      <c r="X193" s="32" t="e">
        <f t="shared" si="31"/>
        <v>#REF!</v>
      </c>
      <c r="Y193" s="32" t="e">
        <f t="shared" si="32"/>
        <v>#REF!</v>
      </c>
      <c r="AB193" s="112"/>
      <c r="AC193" s="111">
        <v>2030</v>
      </c>
      <c r="AD193" s="110">
        <f>W135</f>
        <v>36.633303295833699</v>
      </c>
      <c r="AE193" s="109"/>
    </row>
    <row r="194" spans="2:31" x14ac:dyDescent="0.3">
      <c r="B194" s="121" t="s">
        <v>130</v>
      </c>
      <c r="C194" s="115" t="str">
        <f t="shared" ref="C194:C200" si="33">G67</f>
        <v>IUDMT</v>
      </c>
      <c r="D194" s="77">
        <f t="shared" ref="D194:D200" si="34">SUM(F67:F67)</f>
        <v>1.113</v>
      </c>
      <c r="E194" s="120">
        <f>D194*'[12]Convergence programme'!I$34/100</f>
        <v>0.94237119686466675</v>
      </c>
      <c r="F194" s="120">
        <f>D194*'[12]Convergence programme'!N$34/100</f>
        <v>0.96712317952567628</v>
      </c>
      <c r="G194" s="120">
        <f>D194*'[12]Convergence programme'!X$34/100</f>
        <v>1.0274496821433272</v>
      </c>
      <c r="H194" s="120">
        <f>D194*'[12]Convergence programme'!AH$34/100</f>
        <v>1.1352246095820708</v>
      </c>
      <c r="I194" s="120">
        <f>D194*'[12]Convergence programme'!AR$34/100</f>
        <v>1.2543046502407587</v>
      </c>
      <c r="L194" s="120">
        <f>D194*'[12]Convergence programme'!$I$51/100</f>
        <v>0.94237119686466675</v>
      </c>
      <c r="M194" s="120">
        <f>D194*'[12]Convergence programme'!$N$51/100</f>
        <v>0.95376243456198961</v>
      </c>
      <c r="N194" s="120">
        <f>D194*'[12]Convergence programme'!$S$51/100</f>
        <v>0.97211971960533561</v>
      </c>
      <c r="O194" s="120">
        <f>D194*'[12]Convergence programme'!$X$51/100</f>
        <v>0.99720312563177604</v>
      </c>
      <c r="P194" s="120">
        <f>D194*'[12]Convergence programme'!$AH$51/100</f>
        <v>1.0800741670566623</v>
      </c>
      <c r="Q194" s="120">
        <f>D194*'[12]Convergence programme'!$AR$51/100</f>
        <v>1.1698320797019872</v>
      </c>
      <c r="T194" s="119">
        <f t="shared" si="28"/>
        <v>0</v>
      </c>
      <c r="U194" s="119">
        <f t="shared" si="29"/>
        <v>13.360744963686667</v>
      </c>
      <c r="V194" s="119" t="e">
        <f>(#REF!-N194)*1000</f>
        <v>#REF!</v>
      </c>
      <c r="W194" s="31">
        <f t="shared" si="30"/>
        <v>30.246556511551169</v>
      </c>
      <c r="X194" s="31">
        <f t="shared" si="31"/>
        <v>55.150442525408572</v>
      </c>
      <c r="Y194" s="31">
        <f t="shared" si="32"/>
        <v>84.472570538771436</v>
      </c>
      <c r="AB194" s="112"/>
      <c r="AC194" s="111">
        <v>2040</v>
      </c>
      <c r="AD194" s="110">
        <f>X135</f>
        <v>47.614196441671531</v>
      </c>
      <c r="AE194" s="109"/>
    </row>
    <row r="195" spans="2:31" x14ac:dyDescent="0.3">
      <c r="C195" s="115" t="str">
        <f t="shared" si="33"/>
        <v>IUDHT</v>
      </c>
      <c r="D195" s="77">
        <f t="shared" si="34"/>
        <v>0</v>
      </c>
      <c r="E195" s="120">
        <f>D195*'[12]Convergence programme'!I$34/100</f>
        <v>0</v>
      </c>
      <c r="F195" s="120">
        <f>D195*'[12]Convergence programme'!N$34/100</f>
        <v>0</v>
      </c>
      <c r="G195" s="120">
        <f>D195*'[12]Convergence programme'!X$34/100</f>
        <v>0</v>
      </c>
      <c r="H195" s="120">
        <f>D195*'[12]Convergence programme'!AH$34/100</f>
        <v>0</v>
      </c>
      <c r="I195" s="120">
        <f>D195*'[12]Convergence programme'!AR$34/100</f>
        <v>0</v>
      </c>
      <c r="L195" s="120">
        <f>D195*'[12]Convergence programme'!$I$51/100</f>
        <v>0</v>
      </c>
      <c r="M195" s="120">
        <f>D195*'[12]Convergence programme'!$N$51/100</f>
        <v>0</v>
      </c>
      <c r="N195" s="120">
        <f>D195*'[12]Convergence programme'!$S$51/100</f>
        <v>0</v>
      </c>
      <c r="O195" s="120">
        <f>D195*'[12]Convergence programme'!$X$51/100</f>
        <v>0</v>
      </c>
      <c r="P195" s="120">
        <f>D195*'[12]Convergence programme'!$AH$51/100</f>
        <v>0</v>
      </c>
      <c r="Q195" s="120">
        <f>D195*'[12]Convergence programme'!$AR$51/100</f>
        <v>0</v>
      </c>
      <c r="T195" s="119">
        <f t="shared" si="28"/>
        <v>0</v>
      </c>
      <c r="U195" s="119">
        <f t="shared" si="29"/>
        <v>0</v>
      </c>
      <c r="V195" s="119" t="e">
        <f>(#REF!-N195)*1000</f>
        <v>#REF!</v>
      </c>
      <c r="W195" s="31">
        <f t="shared" si="30"/>
        <v>0</v>
      </c>
      <c r="X195" s="31">
        <f t="shared" si="31"/>
        <v>0</v>
      </c>
      <c r="Y195" s="31">
        <f t="shared" si="32"/>
        <v>0</v>
      </c>
      <c r="AB195" s="112"/>
      <c r="AC195" s="113">
        <v>2050</v>
      </c>
      <c r="AD195" s="110">
        <f>Y135</f>
        <v>52.060824232201597</v>
      </c>
      <c r="AE195" s="109"/>
    </row>
    <row r="196" spans="2:31" x14ac:dyDescent="0.3">
      <c r="C196" s="115" t="str">
        <f t="shared" si="33"/>
        <v>IUDRH</v>
      </c>
      <c r="D196" s="77">
        <f t="shared" si="34"/>
        <v>7.0540799999999999</v>
      </c>
      <c r="E196" s="120">
        <f>D196*'[12]Convergence programme'!I$34/100</f>
        <v>5.9726521225328915</v>
      </c>
      <c r="F196" s="120">
        <f>D196*'[12]Convergence programme'!N$34/100</f>
        <v>6.1295276533948631</v>
      </c>
      <c r="G196" s="120">
        <f>D196*'[12]Convergence programme'!X$34/100</f>
        <v>6.5118708479906582</v>
      </c>
      <c r="H196" s="120">
        <f>D196*'[12]Convergence programme'!AH$34/100</f>
        <v>7.1949372991560585</v>
      </c>
      <c r="I196" s="120">
        <f>D196*'[12]Convergence programme'!AR$34/100</f>
        <v>7.9496543999733431</v>
      </c>
      <c r="L196" s="120">
        <f>D196*'[12]Convergence programme'!$I$51/100</f>
        <v>5.9726521225328915</v>
      </c>
      <c r="M196" s="120">
        <f>D196*'[12]Convergence programme'!$N$51/100</f>
        <v>6.0448486203010248</v>
      </c>
      <c r="N196" s="120">
        <f>D196*'[12]Convergence programme'!$S$51/100</f>
        <v>6.1611952126447491</v>
      </c>
      <c r="O196" s="120">
        <f>D196*'[12]Convergence programme'!$X$51/100</f>
        <v>6.3201712708504916</v>
      </c>
      <c r="P196" s="120">
        <f>D196*'[12]Convergence programme'!$AH$51/100</f>
        <v>6.8453994432624077</v>
      </c>
      <c r="Q196" s="120">
        <f>D196*'[12]Convergence programme'!$AR$51/100</f>
        <v>7.414275900075646</v>
      </c>
      <c r="T196" s="119">
        <f t="shared" si="28"/>
        <v>0</v>
      </c>
      <c r="U196" s="119">
        <f t="shared" si="29"/>
        <v>84.679033093838285</v>
      </c>
      <c r="V196" s="119" t="e">
        <f>(#REF!-N196)*1000</f>
        <v>#REF!</v>
      </c>
      <c r="W196" s="31">
        <f t="shared" si="30"/>
        <v>191.69957714016661</v>
      </c>
      <c r="X196" s="31">
        <f t="shared" si="31"/>
        <v>349.53785589365083</v>
      </c>
      <c r="Y196" s="31">
        <f t="shared" si="32"/>
        <v>535.37849989769711</v>
      </c>
      <c r="AB196" s="112" t="str">
        <f>C138</f>
        <v>ICDMT</v>
      </c>
      <c r="AC196" s="111">
        <v>2015</v>
      </c>
      <c r="AD196" s="110">
        <v>0</v>
      </c>
      <c r="AE196" s="109" t="str">
        <f>B138</f>
        <v>Chemical</v>
      </c>
    </row>
    <row r="197" spans="2:31" x14ac:dyDescent="0.3">
      <c r="C197" s="115" t="str">
        <f t="shared" si="33"/>
        <v>IUDLA</v>
      </c>
      <c r="D197" s="77">
        <f t="shared" si="34"/>
        <v>3.6827999999999999</v>
      </c>
      <c r="E197" s="120">
        <f>D197*'[12]Convergence programme'!I$34/100</f>
        <v>3.1182072271457271</v>
      </c>
      <c r="F197" s="120">
        <f>D197*'[12]Convergence programme'!N$34/100</f>
        <v>3.200108935810567</v>
      </c>
      <c r="G197" s="120">
        <f>D197*'[12]Convergence programme'!X$34/100</f>
        <v>3.3997229913723679</v>
      </c>
      <c r="H197" s="120">
        <f>D197*'[12]Convergence programme'!AH$34/100</f>
        <v>3.7563388968273586</v>
      </c>
      <c r="I197" s="120">
        <f>D197*'[12]Convergence programme'!AR$34/100</f>
        <v>4.1503622335190169</v>
      </c>
      <c r="L197" s="120">
        <f>D197*'[12]Convergence programme'!$I$51/100</f>
        <v>3.1182072271457271</v>
      </c>
      <c r="M197" s="120">
        <f>D197*'[12]Convergence programme'!$N$51/100</f>
        <v>3.1558996352245243</v>
      </c>
      <c r="N197" s="120">
        <f>D197*'[12]Convergence programme'!$S$51/100</f>
        <v>3.2166419616914017</v>
      </c>
      <c r="O197" s="120">
        <f>D197*'[12]Convergence programme'!$X$51/100</f>
        <v>3.2996403154327982</v>
      </c>
      <c r="P197" s="120">
        <f>D197*'[12]Convergence programme'!$AH$51/100</f>
        <v>3.5738518799966532</v>
      </c>
      <c r="Q197" s="120">
        <f>D197*'[12]Convergence programme'!$AR$51/100</f>
        <v>3.8708513774721278</v>
      </c>
      <c r="T197" s="119">
        <f t="shared" si="28"/>
        <v>0</v>
      </c>
      <c r="U197" s="119">
        <f t="shared" si="29"/>
        <v>44.209300586042666</v>
      </c>
      <c r="V197" s="119" t="e">
        <f>(#REF!-N197)*1000</f>
        <v>#REF!</v>
      </c>
      <c r="W197" s="31">
        <f t="shared" si="30"/>
        <v>100.08267593956965</v>
      </c>
      <c r="X197" s="31">
        <f t="shared" si="31"/>
        <v>182.48701683070533</v>
      </c>
      <c r="Y197" s="31">
        <f t="shared" si="32"/>
        <v>279.5108560468891</v>
      </c>
      <c r="AB197" s="112"/>
      <c r="AC197" s="111">
        <v>2020</v>
      </c>
      <c r="AD197" s="110">
        <f>U138</f>
        <v>0</v>
      </c>
      <c r="AE197" s="109"/>
    </row>
    <row r="198" spans="2:31" x14ac:dyDescent="0.3">
      <c r="C198" s="115" t="str">
        <f t="shared" si="33"/>
        <v>IUDEM</v>
      </c>
      <c r="D198" s="77">
        <f t="shared" si="34"/>
        <v>0</v>
      </c>
      <c r="E198" s="120">
        <f>D198*'[12]Convergence programme'!I$34/100</f>
        <v>0</v>
      </c>
      <c r="F198" s="120">
        <f>D198*'[12]Convergence programme'!N$34/100</f>
        <v>0</v>
      </c>
      <c r="G198" s="120">
        <f>D198*'[12]Convergence programme'!X$34/100</f>
        <v>0</v>
      </c>
      <c r="H198" s="120">
        <f>D198*'[12]Convergence programme'!AH$34/100</f>
        <v>0</v>
      </c>
      <c r="I198" s="120">
        <f>D198*'[12]Convergence programme'!AR$34/100</f>
        <v>0</v>
      </c>
      <c r="L198" s="120">
        <f>D198*'[12]Convergence programme'!$I$51/100</f>
        <v>0</v>
      </c>
      <c r="M198" s="120">
        <f>D198*'[12]Convergence programme'!$N$51/100</f>
        <v>0</v>
      </c>
      <c r="N198" s="120">
        <f>D198*'[12]Convergence programme'!$S$51/100</f>
        <v>0</v>
      </c>
      <c r="O198" s="120">
        <f>D198*'[12]Convergence programme'!$X$51/100</f>
        <v>0</v>
      </c>
      <c r="P198" s="120">
        <f>D198*'[12]Convergence programme'!$AH$51/100</f>
        <v>0</v>
      </c>
      <c r="Q198" s="120">
        <f>D198*'[12]Convergence programme'!$AR$51/100</f>
        <v>0</v>
      </c>
      <c r="T198" s="119">
        <f t="shared" si="28"/>
        <v>0</v>
      </c>
      <c r="U198" s="119">
        <f t="shared" si="29"/>
        <v>0</v>
      </c>
      <c r="V198" s="119" t="e">
        <f>(#REF!-N198)*1000</f>
        <v>#REF!</v>
      </c>
      <c r="W198" s="31">
        <f t="shared" si="30"/>
        <v>0</v>
      </c>
      <c r="X198" s="31">
        <f t="shared" si="31"/>
        <v>0</v>
      </c>
      <c r="Y198" s="31">
        <f t="shared" si="32"/>
        <v>0</v>
      </c>
      <c r="AB198" s="112"/>
      <c r="AC198" s="111">
        <v>2025</v>
      </c>
      <c r="AD198" s="110" t="e">
        <f>V138</f>
        <v>#REF!</v>
      </c>
      <c r="AE198" s="109"/>
    </row>
    <row r="199" spans="2:31" x14ac:dyDescent="0.3">
      <c r="C199" s="115" t="str">
        <f t="shared" si="33"/>
        <v>IUDTF</v>
      </c>
      <c r="D199" s="77">
        <f t="shared" si="34"/>
        <v>4.7E-2</v>
      </c>
      <c r="E199" s="120">
        <f>D199*'[12]Convergence programme'!I$34/100</f>
        <v>3.9794650721149447E-2</v>
      </c>
      <c r="F199" s="120">
        <f>D199*'[12]Convergence programme'!N$34/100</f>
        <v>4.08398826933574E-2</v>
      </c>
      <c r="G199" s="120">
        <f>D199*'[12]Convergence programme'!X$34/100</f>
        <v>4.3387363037498995E-2</v>
      </c>
      <c r="H199" s="120">
        <f>D199*'[12]Convergence programme'!AH$34/100</f>
        <v>4.7938505525927516E-2</v>
      </c>
      <c r="I199" s="120">
        <f>D199*'[12]Convergence programme'!AR$34/100</f>
        <v>5.2967042732538772E-2</v>
      </c>
      <c r="L199" s="120">
        <f>D199*'[12]Convergence programme'!$I$51/100</f>
        <v>3.9794650721149447E-2</v>
      </c>
      <c r="M199" s="120">
        <f>D199*'[12]Convergence programme'!$N$51/100</f>
        <v>4.027568232202472E-2</v>
      </c>
      <c r="N199" s="120">
        <f>D199*'[12]Convergence programme'!$S$51/100</f>
        <v>4.1050877647305278E-2</v>
      </c>
      <c r="O199" s="120">
        <f>D199*'[12]Convergence programme'!$X$51/100</f>
        <v>4.2110105035663495E-2</v>
      </c>
      <c r="P199" s="120">
        <f>D199*'[12]Convergence programme'!$AH$51/100</f>
        <v>4.5609600944890499E-2</v>
      </c>
      <c r="Q199" s="120">
        <f>D199*'[12]Convergence programme'!$AR$51/100</f>
        <v>4.9399917112303147E-2</v>
      </c>
      <c r="T199" s="119">
        <f t="shared" si="28"/>
        <v>0</v>
      </c>
      <c r="U199" s="119">
        <f t="shared" si="29"/>
        <v>0.56420037133268064</v>
      </c>
      <c r="V199" s="119" t="e">
        <f>(#REF!-N199)*1000</f>
        <v>#REF!</v>
      </c>
      <c r="W199" s="31">
        <f t="shared" si="30"/>
        <v>1.2772580018355004</v>
      </c>
      <c r="X199" s="31">
        <f t="shared" si="31"/>
        <v>2.3289045810370168</v>
      </c>
      <c r="Y199" s="31">
        <f t="shared" si="32"/>
        <v>3.5671256202356241</v>
      </c>
      <c r="AB199" s="112"/>
      <c r="AC199" s="111">
        <v>2030</v>
      </c>
      <c r="AD199" s="110">
        <f>W138</f>
        <v>0</v>
      </c>
      <c r="AE199" s="109"/>
    </row>
    <row r="200" spans="2:31" x14ac:dyDescent="0.3">
      <c r="C200" s="115" t="str">
        <f t="shared" si="33"/>
        <v>IUDFL</v>
      </c>
      <c r="D200" s="77">
        <f t="shared" si="34"/>
        <v>0</v>
      </c>
      <c r="E200" s="120">
        <f>D200*'[12]Convergence programme'!I$34/100</f>
        <v>0</v>
      </c>
      <c r="F200" s="120">
        <f>D200*'[12]Convergence programme'!N$34/100</f>
        <v>0</v>
      </c>
      <c r="G200" s="120">
        <f>D200*'[12]Convergence programme'!X$34/100</f>
        <v>0</v>
      </c>
      <c r="H200" s="120">
        <f>D200*'[12]Convergence programme'!AH$34/100</f>
        <v>0</v>
      </c>
      <c r="I200" s="120">
        <f>D200*'[12]Convergence programme'!AR$34/100</f>
        <v>0</v>
      </c>
      <c r="L200" s="120">
        <f>D200*'[12]Convergence programme'!$I$51/100</f>
        <v>0</v>
      </c>
      <c r="M200" s="120">
        <f>D200*'[12]Convergence programme'!$N$51/100</f>
        <v>0</v>
      </c>
      <c r="N200" s="120">
        <f>D200*'[12]Convergence programme'!$S$51/100</f>
        <v>0</v>
      </c>
      <c r="O200" s="120">
        <f>D200*'[12]Convergence programme'!$X$51/100</f>
        <v>0</v>
      </c>
      <c r="P200" s="120">
        <f>D200*'[12]Convergence programme'!$AH$51/100</f>
        <v>0</v>
      </c>
      <c r="Q200" s="120">
        <f>D200*'[12]Convergence programme'!$AR$51/100</f>
        <v>0</v>
      </c>
      <c r="T200" s="119">
        <f t="shared" si="28"/>
        <v>0</v>
      </c>
      <c r="U200" s="119">
        <f t="shared" si="29"/>
        <v>0</v>
      </c>
      <c r="V200" s="119" t="e">
        <f>(#REF!-N200)*1000</f>
        <v>#REF!</v>
      </c>
      <c r="W200" s="31">
        <f t="shared" si="30"/>
        <v>0</v>
      </c>
      <c r="X200" s="31">
        <f t="shared" si="31"/>
        <v>0</v>
      </c>
      <c r="Y200" s="31">
        <f t="shared" si="32"/>
        <v>0</v>
      </c>
      <c r="AB200" s="112"/>
      <c r="AC200" s="111">
        <v>2040</v>
      </c>
      <c r="AD200" s="110">
        <f>X138</f>
        <v>0</v>
      </c>
      <c r="AE200" s="109"/>
    </row>
    <row r="201" spans="2:31" x14ac:dyDescent="0.3">
      <c r="B201" s="19"/>
      <c r="C201" s="118" t="e">
        <f>#REF!</f>
        <v>#REF!</v>
      </c>
      <c r="D201" s="77" t="e">
        <f>SUM(#REF!)</f>
        <v>#REF!</v>
      </c>
      <c r="E201" s="117" t="e">
        <f>D201*'[12]Convergence programme'!I$34/100</f>
        <v>#REF!</v>
      </c>
      <c r="F201" s="117" t="e">
        <f>D201*'[12]Convergence programme'!N$34/100</f>
        <v>#REF!</v>
      </c>
      <c r="G201" s="117" t="e">
        <f>D201*'[12]Convergence programme'!X$34/100</f>
        <v>#REF!</v>
      </c>
      <c r="H201" s="117" t="e">
        <f>D201*'[12]Convergence programme'!AH$34/100</f>
        <v>#REF!</v>
      </c>
      <c r="I201" s="117" t="e">
        <f>D201*'[12]Convergence programme'!AR$34/100</f>
        <v>#REF!</v>
      </c>
      <c r="J201" s="19"/>
      <c r="K201" s="19"/>
      <c r="L201" s="117" t="e">
        <f>D201*'[12]Convergence programme'!$I$51/100</f>
        <v>#REF!</v>
      </c>
      <c r="M201" s="117" t="e">
        <f>D201*'[12]Convergence programme'!$N$51/100</f>
        <v>#REF!</v>
      </c>
      <c r="N201" s="117" t="e">
        <f>D201*'[12]Convergence programme'!$S$51/100</f>
        <v>#REF!</v>
      </c>
      <c r="O201" s="117" t="e">
        <f>D201*'[12]Convergence programme'!$X$51/100</f>
        <v>#REF!</v>
      </c>
      <c r="P201" s="117" t="e">
        <f>D201*'[12]Convergence programme'!$AH$51/100</f>
        <v>#REF!</v>
      </c>
      <c r="Q201" s="117" t="e">
        <f>D201*'[12]Convergence programme'!$AR$51/100</f>
        <v>#REF!</v>
      </c>
      <c r="R201" s="19"/>
      <c r="S201" s="19"/>
      <c r="T201" s="116" t="e">
        <f t="shared" si="28"/>
        <v>#REF!</v>
      </c>
      <c r="U201" s="116" t="e">
        <f t="shared" si="29"/>
        <v>#REF!</v>
      </c>
      <c r="V201" s="116" t="e">
        <f>(#REF!-N201)*1000</f>
        <v>#REF!</v>
      </c>
      <c r="W201" s="32" t="e">
        <f t="shared" si="30"/>
        <v>#REF!</v>
      </c>
      <c r="X201" s="32" t="e">
        <f t="shared" si="31"/>
        <v>#REF!</v>
      </c>
      <c r="Y201" s="32" t="e">
        <f t="shared" si="32"/>
        <v>#REF!</v>
      </c>
      <c r="AB201" s="112"/>
      <c r="AC201" s="113">
        <v>2050</v>
      </c>
      <c r="AD201" s="110">
        <f>Y138</f>
        <v>0</v>
      </c>
      <c r="AE201" s="109"/>
    </row>
    <row r="202" spans="2:31" x14ac:dyDescent="0.3">
      <c r="B202" s="121" t="s">
        <v>129</v>
      </c>
      <c r="C202" s="115" t="str">
        <f t="shared" ref="C202:C208" si="35">G74</f>
        <v>INDMT</v>
      </c>
      <c r="D202" s="77">
        <f t="shared" ref="D202:D208" si="36">SUM(F74:F74)</f>
        <v>0</v>
      </c>
      <c r="E202" s="120">
        <f>D202*'[12]Convergence programme'!I$35/100</f>
        <v>0</v>
      </c>
      <c r="F202" s="120">
        <f>D202*'[12]Convergence programme'!N$35/100</f>
        <v>0</v>
      </c>
      <c r="G202" s="120">
        <f>D202*'[12]Convergence programme'!X$35/100</f>
        <v>0</v>
      </c>
      <c r="H202" s="120">
        <f>D202*'[12]Convergence programme'!AH$35/100</f>
        <v>0</v>
      </c>
      <c r="I202" s="120">
        <f>D202*'[12]Convergence programme'!AR$35/100</f>
        <v>0</v>
      </c>
      <c r="L202" s="120">
        <f>D202*'[12]Convergence programme'!$I$52/100</f>
        <v>0</v>
      </c>
      <c r="M202" s="120">
        <f>D202*'[12]Convergence programme'!$N$52/100</f>
        <v>0</v>
      </c>
      <c r="N202" s="120">
        <f>D202*'[12]Convergence programme'!$S$52/100</f>
        <v>0</v>
      </c>
      <c r="O202" s="120">
        <f>D202*'[12]Convergence programme'!$X$52/100</f>
        <v>0</v>
      </c>
      <c r="P202" s="120">
        <f>D202*'[12]Convergence programme'!$AH$52/100</f>
        <v>0</v>
      </c>
      <c r="Q202" s="120">
        <f>D202*'[12]Convergence programme'!$AR$52/100</f>
        <v>0</v>
      </c>
      <c r="T202" s="119">
        <f t="shared" si="28"/>
        <v>0</v>
      </c>
      <c r="U202" s="119">
        <f t="shared" si="29"/>
        <v>0</v>
      </c>
      <c r="V202" s="119" t="e">
        <f>(#REF!-N202)*1000</f>
        <v>#REF!</v>
      </c>
      <c r="W202" s="31">
        <f t="shared" si="30"/>
        <v>0</v>
      </c>
      <c r="X202" s="31">
        <f t="shared" si="31"/>
        <v>0</v>
      </c>
      <c r="Y202" s="31">
        <f t="shared" si="32"/>
        <v>0</v>
      </c>
      <c r="AB202" s="112" t="str">
        <f>C139</f>
        <v>ICDHT</v>
      </c>
      <c r="AC202" s="111">
        <v>2015</v>
      </c>
      <c r="AD202" s="110">
        <v>0</v>
      </c>
      <c r="AE202" s="109"/>
    </row>
    <row r="203" spans="2:31" x14ac:dyDescent="0.3">
      <c r="C203" s="115" t="str">
        <f t="shared" si="35"/>
        <v>INDHT</v>
      </c>
      <c r="D203" s="77">
        <f t="shared" si="36"/>
        <v>0</v>
      </c>
      <c r="E203" s="120">
        <f>D203*'[12]Convergence programme'!I$35/100</f>
        <v>0</v>
      </c>
      <c r="F203" s="120">
        <f>D203*'[12]Convergence programme'!N$35/100</f>
        <v>0</v>
      </c>
      <c r="G203" s="120">
        <f>D203*'[12]Convergence programme'!X$35/100</f>
        <v>0</v>
      </c>
      <c r="H203" s="120">
        <f>D203*'[12]Convergence programme'!AH$35/100</f>
        <v>0</v>
      </c>
      <c r="I203" s="120">
        <f>D203*'[12]Convergence programme'!AR$35/100</f>
        <v>0</v>
      </c>
      <c r="L203" s="120">
        <f>D203*'[12]Convergence programme'!$I$52/100</f>
        <v>0</v>
      </c>
      <c r="M203" s="120">
        <f>D203*'[12]Convergence programme'!$N$52/100</f>
        <v>0</v>
      </c>
      <c r="N203" s="120">
        <f>D203*'[12]Convergence programme'!$S$52/100</f>
        <v>0</v>
      </c>
      <c r="O203" s="120">
        <f>D203*'[12]Convergence programme'!$X$52/100</f>
        <v>0</v>
      </c>
      <c r="P203" s="120">
        <f>D203*'[12]Convergence programme'!$AH$52/100</f>
        <v>0</v>
      </c>
      <c r="Q203" s="120">
        <f>D203*'[12]Convergence programme'!$AR$52/100</f>
        <v>0</v>
      </c>
      <c r="T203" s="119">
        <f t="shared" si="28"/>
        <v>0</v>
      </c>
      <c r="U203" s="119">
        <f t="shared" si="29"/>
        <v>0</v>
      </c>
      <c r="V203" s="119" t="e">
        <f>(#REF!-N203)*1000</f>
        <v>#REF!</v>
      </c>
      <c r="W203" s="31">
        <f t="shared" si="30"/>
        <v>0</v>
      </c>
      <c r="X203" s="31">
        <f t="shared" si="31"/>
        <v>0</v>
      </c>
      <c r="Y203" s="31">
        <f t="shared" si="32"/>
        <v>0</v>
      </c>
      <c r="AB203" s="112"/>
      <c r="AC203" s="111">
        <v>2020</v>
      </c>
      <c r="AD203" s="110">
        <f>U139</f>
        <v>0</v>
      </c>
      <c r="AE203" s="109"/>
    </row>
    <row r="204" spans="2:31" x14ac:dyDescent="0.3">
      <c r="C204" s="115" t="str">
        <f t="shared" si="35"/>
        <v>INDRH</v>
      </c>
      <c r="D204" s="77">
        <f t="shared" si="36"/>
        <v>0</v>
      </c>
      <c r="E204" s="120">
        <f>D204*'[12]Convergence programme'!I$35/100</f>
        <v>0</v>
      </c>
      <c r="F204" s="120">
        <f>D204*'[12]Convergence programme'!N$35/100</f>
        <v>0</v>
      </c>
      <c r="G204" s="120">
        <f>D204*'[12]Convergence programme'!X$35/100</f>
        <v>0</v>
      </c>
      <c r="H204" s="120">
        <f>D204*'[12]Convergence programme'!AH$35/100</f>
        <v>0</v>
      </c>
      <c r="I204" s="120">
        <f>D204*'[12]Convergence programme'!AR$35/100</f>
        <v>0</v>
      </c>
      <c r="L204" s="120">
        <f>D204*'[12]Convergence programme'!$I$52/100</f>
        <v>0</v>
      </c>
      <c r="M204" s="120">
        <f>D204*'[12]Convergence programme'!$N$52/100</f>
        <v>0</v>
      </c>
      <c r="N204" s="120">
        <f>D204*'[12]Convergence programme'!$S$52/100</f>
        <v>0</v>
      </c>
      <c r="O204" s="120">
        <f>D204*'[12]Convergence programme'!$X$52/100</f>
        <v>0</v>
      </c>
      <c r="P204" s="120">
        <f>D204*'[12]Convergence programme'!$AH$52/100</f>
        <v>0</v>
      </c>
      <c r="Q204" s="120">
        <f>D204*'[12]Convergence programme'!$AR$52/100</f>
        <v>0</v>
      </c>
      <c r="T204" s="119">
        <f t="shared" si="28"/>
        <v>0</v>
      </c>
      <c r="U204" s="119">
        <f t="shared" si="29"/>
        <v>0</v>
      </c>
      <c r="V204" s="119" t="e">
        <f>(#REF!-N204)*1000</f>
        <v>#REF!</v>
      </c>
      <c r="W204" s="31">
        <f t="shared" si="30"/>
        <v>0</v>
      </c>
      <c r="X204" s="31">
        <f t="shared" si="31"/>
        <v>0</v>
      </c>
      <c r="Y204" s="31">
        <f t="shared" si="32"/>
        <v>0</v>
      </c>
      <c r="AB204" s="112"/>
      <c r="AC204" s="111">
        <v>2025</v>
      </c>
      <c r="AD204" s="110" t="e">
        <f>V139</f>
        <v>#REF!</v>
      </c>
      <c r="AE204" s="109"/>
    </row>
    <row r="205" spans="2:31" x14ac:dyDescent="0.3">
      <c r="C205" s="115" t="str">
        <f t="shared" si="35"/>
        <v>INDLA</v>
      </c>
      <c r="D205" s="77">
        <f t="shared" si="36"/>
        <v>0</v>
      </c>
      <c r="E205" s="120">
        <f>D205*'[12]Convergence programme'!I$35/100</f>
        <v>0</v>
      </c>
      <c r="F205" s="120">
        <f>D205*'[12]Convergence programme'!N$35/100</f>
        <v>0</v>
      </c>
      <c r="G205" s="120">
        <f>D205*'[12]Convergence programme'!X$35/100</f>
        <v>0</v>
      </c>
      <c r="H205" s="120">
        <f>D205*'[12]Convergence programme'!AH$35/100</f>
        <v>0</v>
      </c>
      <c r="I205" s="120">
        <f>D205*'[12]Convergence programme'!AR$35/100</f>
        <v>0</v>
      </c>
      <c r="L205" s="120">
        <f>D205*'[12]Convergence programme'!$I$52/100</f>
        <v>0</v>
      </c>
      <c r="M205" s="120">
        <f>D205*'[12]Convergence programme'!$N$52/100</f>
        <v>0</v>
      </c>
      <c r="N205" s="120">
        <f>D205*'[12]Convergence programme'!$S$52/100</f>
        <v>0</v>
      </c>
      <c r="O205" s="120">
        <f>D205*'[12]Convergence programme'!$X$52/100</f>
        <v>0</v>
      </c>
      <c r="P205" s="120">
        <f>D205*'[12]Convergence programme'!$AH$52/100</f>
        <v>0</v>
      </c>
      <c r="Q205" s="120">
        <f>D205*'[12]Convergence programme'!$AR$52/100</f>
        <v>0</v>
      </c>
      <c r="T205" s="119">
        <f t="shared" si="28"/>
        <v>0</v>
      </c>
      <c r="U205" s="119">
        <f t="shared" si="29"/>
        <v>0</v>
      </c>
      <c r="V205" s="119" t="e">
        <f>(#REF!-N205)*1000</f>
        <v>#REF!</v>
      </c>
      <c r="W205" s="31">
        <f t="shared" si="30"/>
        <v>0</v>
      </c>
      <c r="X205" s="31">
        <f t="shared" si="31"/>
        <v>0</v>
      </c>
      <c r="Y205" s="31">
        <f t="shared" si="32"/>
        <v>0</v>
      </c>
      <c r="AB205" s="112"/>
      <c r="AC205" s="111">
        <v>2030</v>
      </c>
      <c r="AD205" s="110">
        <f>W139</f>
        <v>0</v>
      </c>
      <c r="AE205" s="109"/>
    </row>
    <row r="206" spans="2:31" x14ac:dyDescent="0.3">
      <c r="C206" s="115" t="str">
        <f t="shared" si="35"/>
        <v>INDEM</v>
      </c>
      <c r="D206" s="77">
        <f t="shared" si="36"/>
        <v>7.1999999999999995E-2</v>
      </c>
      <c r="E206" s="120">
        <f>D206*'[12]Convergence programme'!I$35/100</f>
        <v>6.2341367180510893E-2</v>
      </c>
      <c r="F206" s="120">
        <f>D206*'[12]Convergence programme'!N$35/100</f>
        <v>6.2167110185613828E-2</v>
      </c>
      <c r="G206" s="120">
        <f>D206*'[12]Convergence programme'!X$35/100</f>
        <v>6.3679199290910662E-2</v>
      </c>
      <c r="H206" s="120">
        <f>D206*'[12]Convergence programme'!AH$35/100</f>
        <v>6.5790137836738663E-2</v>
      </c>
      <c r="I206" s="120">
        <f>D206*'[12]Convergence programme'!AR$35/100</f>
        <v>6.7566201234693757E-2</v>
      </c>
      <c r="L206" s="120">
        <f>D206*'[12]Convergence programme'!$I$52/100</f>
        <v>6.2341367180510893E-2</v>
      </c>
      <c r="M206" s="120">
        <f>D206*'[12]Convergence programme'!$N$52/100</f>
        <v>5.9818911684940905E-2</v>
      </c>
      <c r="N206" s="120">
        <f>D206*'[12]Convergence programme'!$S$52/100</f>
        <v>5.791604422258638E-2</v>
      </c>
      <c r="O206" s="120">
        <f>D206*'[12]Convergence programme'!$X$52/100</f>
        <v>5.5532779117299584E-2</v>
      </c>
      <c r="P206" s="120">
        <f>D206*'[12]Convergence programme'!$AH$52/100</f>
        <v>5.2272373399097773E-2</v>
      </c>
      <c r="Q206" s="120">
        <f>D206*'[12]Convergence programme'!$AR$52/100</f>
        <v>4.8328385061001955E-2</v>
      </c>
      <c r="T206" s="119">
        <f t="shared" si="28"/>
        <v>0</v>
      </c>
      <c r="U206" s="119">
        <f t="shared" si="29"/>
        <v>2.3481985006729227</v>
      </c>
      <c r="V206" s="119" t="e">
        <f>(#REF!-N206)*1000</f>
        <v>#REF!</v>
      </c>
      <c r="W206" s="31">
        <f t="shared" si="30"/>
        <v>8.1464201736110784</v>
      </c>
      <c r="X206" s="31">
        <f t="shared" si="31"/>
        <v>13.51776443764089</v>
      </c>
      <c r="Y206" s="31">
        <f t="shared" si="32"/>
        <v>19.237816173691801</v>
      </c>
      <c r="AB206" s="112"/>
      <c r="AC206" s="111">
        <v>2040</v>
      </c>
      <c r="AD206" s="110">
        <f>X139</f>
        <v>0</v>
      </c>
      <c r="AE206" s="109"/>
    </row>
    <row r="207" spans="2:31" x14ac:dyDescent="0.3">
      <c r="C207" s="115" t="str">
        <f t="shared" si="35"/>
        <v>INDTF</v>
      </c>
      <c r="D207" s="77">
        <f t="shared" si="36"/>
        <v>1.161</v>
      </c>
      <c r="E207" s="120">
        <f>D207*'[12]Convergence programme'!I$35/100</f>
        <v>1.0052545457857383</v>
      </c>
      <c r="F207" s="120">
        <f>D207*'[12]Convergence programme'!N$35/100</f>
        <v>1.002444651743023</v>
      </c>
      <c r="G207" s="120">
        <f>D207*'[12]Convergence programme'!X$35/100</f>
        <v>1.0268270885659347</v>
      </c>
      <c r="H207" s="120">
        <f>D207*'[12]Convergence programme'!AH$35/100</f>
        <v>1.0608659726174112</v>
      </c>
      <c r="I207" s="120">
        <f>D207*'[12]Convergence programme'!AR$35/100</f>
        <v>1.0895049949094371</v>
      </c>
      <c r="L207" s="120">
        <f>D207*'[12]Convergence programme'!$I$52/100</f>
        <v>1.0052545457857383</v>
      </c>
      <c r="M207" s="120">
        <f>D207*'[12]Convergence programme'!$N$52/100</f>
        <v>0.96457995091967219</v>
      </c>
      <c r="N207" s="120">
        <f>D207*'[12]Convergence programme'!$S$52/100</f>
        <v>0.93389621308920556</v>
      </c>
      <c r="O207" s="120">
        <f>D207*'[12]Convergence programme'!$X$52/100</f>
        <v>0.89546606326645606</v>
      </c>
      <c r="P207" s="120">
        <f>D207*'[12]Convergence programme'!$AH$52/100</f>
        <v>0.84289202106045169</v>
      </c>
      <c r="Q207" s="120">
        <f>D207*'[12]Convergence programme'!$AR$52/100</f>
        <v>0.77929520910865646</v>
      </c>
      <c r="T207" s="119">
        <f t="shared" si="28"/>
        <v>0</v>
      </c>
      <c r="U207" s="119">
        <f t="shared" si="29"/>
        <v>37.864700823350802</v>
      </c>
      <c r="V207" s="119" t="e">
        <f>(#REF!-N207)*1000</f>
        <v>#REF!</v>
      </c>
      <c r="W207" s="31">
        <f t="shared" si="30"/>
        <v>131.36102529947868</v>
      </c>
      <c r="X207" s="31">
        <f t="shared" si="31"/>
        <v>217.97395155695952</v>
      </c>
      <c r="Y207" s="31">
        <f t="shared" si="32"/>
        <v>310.20978580078065</v>
      </c>
      <c r="AB207" s="112"/>
      <c r="AC207" s="113">
        <v>2050</v>
      </c>
      <c r="AD207" s="110">
        <f>Y139</f>
        <v>0</v>
      </c>
      <c r="AE207" s="109"/>
    </row>
    <row r="208" spans="2:31" x14ac:dyDescent="0.3">
      <c r="C208" s="115" t="str">
        <f t="shared" si="35"/>
        <v>INDFL</v>
      </c>
      <c r="D208" s="77">
        <f t="shared" si="36"/>
        <v>0</v>
      </c>
      <c r="E208" s="120">
        <f>D208*'[12]Convergence programme'!I$35/100</f>
        <v>0</v>
      </c>
      <c r="F208" s="120">
        <f>D208*'[12]Convergence programme'!N$35/100</f>
        <v>0</v>
      </c>
      <c r="G208" s="120">
        <f>D208*'[12]Convergence programme'!X$35/100</f>
        <v>0</v>
      </c>
      <c r="H208" s="120">
        <f>D208*'[12]Convergence programme'!AH$35/100</f>
        <v>0</v>
      </c>
      <c r="I208" s="120">
        <f>D208*'[12]Convergence programme'!AR$35/100</f>
        <v>0</v>
      </c>
      <c r="L208" s="120">
        <f>D208*'[12]Convergence programme'!$I$52/100</f>
        <v>0</v>
      </c>
      <c r="M208" s="120">
        <f>D208*'[12]Convergence programme'!$N$52/100</f>
        <v>0</v>
      </c>
      <c r="N208" s="120">
        <f>D208*'[12]Convergence programme'!$S$52/100</f>
        <v>0</v>
      </c>
      <c r="O208" s="120">
        <f>D208*'[12]Convergence programme'!$X$52/100</f>
        <v>0</v>
      </c>
      <c r="P208" s="120">
        <f>D208*'[12]Convergence programme'!$AH$52/100</f>
        <v>0</v>
      </c>
      <c r="Q208" s="120">
        <f>D208*'[12]Convergence programme'!$AR$52/100</f>
        <v>0</v>
      </c>
      <c r="T208" s="119">
        <f t="shared" si="28"/>
        <v>0</v>
      </c>
      <c r="U208" s="119">
        <f t="shared" si="29"/>
        <v>0</v>
      </c>
      <c r="V208" s="119" t="e">
        <f>(#REF!-N208)*1000</f>
        <v>#REF!</v>
      </c>
      <c r="W208" s="31">
        <f t="shared" si="30"/>
        <v>0</v>
      </c>
      <c r="X208" s="31">
        <f t="shared" si="31"/>
        <v>0</v>
      </c>
      <c r="Y208" s="31">
        <f t="shared" si="32"/>
        <v>0</v>
      </c>
      <c r="AB208" s="112" t="str">
        <f>C140</f>
        <v>ICDRH</v>
      </c>
      <c r="AC208" s="111">
        <v>2015</v>
      </c>
      <c r="AD208" s="110">
        <v>0</v>
      </c>
      <c r="AE208" s="109"/>
    </row>
    <row r="209" spans="2:31" x14ac:dyDescent="0.3">
      <c r="B209" s="19"/>
      <c r="C209" s="118" t="e">
        <f>#REF!</f>
        <v>#REF!</v>
      </c>
      <c r="D209" s="77" t="e">
        <f>SUM(#REF!)</f>
        <v>#REF!</v>
      </c>
      <c r="E209" s="117" t="e">
        <f>D209*'[12]Convergence programme'!I$35/100</f>
        <v>#REF!</v>
      </c>
      <c r="F209" s="117" t="e">
        <f>D209*'[12]Convergence programme'!N$35/100</f>
        <v>#REF!</v>
      </c>
      <c r="G209" s="117" t="e">
        <f>D209*'[12]Convergence programme'!X$35/100</f>
        <v>#REF!</v>
      </c>
      <c r="H209" s="117" t="e">
        <f>D209*'[12]Convergence programme'!AH$35/100</f>
        <v>#REF!</v>
      </c>
      <c r="I209" s="117" t="e">
        <f>D209*'[12]Convergence programme'!AR$35/100</f>
        <v>#REF!</v>
      </c>
      <c r="J209" s="19"/>
      <c r="K209" s="19"/>
      <c r="L209" s="117" t="e">
        <f>D209*'[12]Convergence programme'!$I$52/100</f>
        <v>#REF!</v>
      </c>
      <c r="M209" s="117" t="e">
        <f>D209*'[12]Convergence programme'!$N$52/100</f>
        <v>#REF!</v>
      </c>
      <c r="N209" s="117" t="e">
        <f>D209*'[12]Convergence programme'!$S$52/100</f>
        <v>#REF!</v>
      </c>
      <c r="O209" s="117" t="e">
        <f>D209*'[12]Convergence programme'!$X$52/100</f>
        <v>#REF!</v>
      </c>
      <c r="P209" s="117" t="e">
        <f>D209*'[12]Convergence programme'!$AH$52/100</f>
        <v>#REF!</v>
      </c>
      <c r="Q209" s="117" t="e">
        <f>D209*'[12]Convergence programme'!$AR$52/100</f>
        <v>#REF!</v>
      </c>
      <c r="R209" s="19"/>
      <c r="S209" s="19"/>
      <c r="T209" s="116" t="e">
        <f t="shared" si="28"/>
        <v>#REF!</v>
      </c>
      <c r="U209" s="116" t="e">
        <f t="shared" si="29"/>
        <v>#REF!</v>
      </c>
      <c r="V209" s="116" t="e">
        <f>(#REF!-N209)*1000</f>
        <v>#REF!</v>
      </c>
      <c r="W209" s="32" t="e">
        <f t="shared" si="30"/>
        <v>#REF!</v>
      </c>
      <c r="X209" s="32" t="e">
        <f t="shared" si="31"/>
        <v>#REF!</v>
      </c>
      <c r="Y209" s="32" t="e">
        <f t="shared" si="32"/>
        <v>#REF!</v>
      </c>
      <c r="AB209" s="112"/>
      <c r="AC209" s="111">
        <v>2020</v>
      </c>
      <c r="AD209" s="110">
        <f>U140</f>
        <v>0</v>
      </c>
      <c r="AE209" s="109"/>
    </row>
    <row r="210" spans="2:31" x14ac:dyDescent="0.3">
      <c r="B210" s="121" t="s">
        <v>128</v>
      </c>
      <c r="C210" s="115" t="str">
        <f t="shared" ref="C210:C216" si="37">G81</f>
        <v>IWDMT</v>
      </c>
      <c r="D210" s="77">
        <f t="shared" ref="D210:D216" si="38">SUM(F81:F81)</f>
        <v>0</v>
      </c>
      <c r="E210" s="120">
        <f>D210*'[12]Convergence programme'!I$36/100</f>
        <v>0</v>
      </c>
      <c r="F210" s="120">
        <f>D210*'[12]Convergence programme'!N$36/100</f>
        <v>0</v>
      </c>
      <c r="G210" s="120">
        <f>D210*'[12]Convergence programme'!X$36/100</f>
        <v>0</v>
      </c>
      <c r="H210" s="120">
        <f>D210*'[12]Convergence programme'!AH$36/100</f>
        <v>0</v>
      </c>
      <c r="I210" s="120">
        <f>D210*'[12]Convergence programme'!AR$36/100</f>
        <v>0</v>
      </c>
      <c r="L210" s="120">
        <f>D210*'[12]Convergence programme'!$I$53/100</f>
        <v>0</v>
      </c>
      <c r="M210" s="120">
        <f>D210*'[12]Convergence programme'!$N$53/100</f>
        <v>0</v>
      </c>
      <c r="N210" s="120">
        <f>D210*'[12]Convergence programme'!$S$53/100</f>
        <v>0</v>
      </c>
      <c r="O210" s="120">
        <f>D210*'[12]Convergence programme'!$X$53/100</f>
        <v>0</v>
      </c>
      <c r="P210" s="120">
        <f>D210*'[12]Convergence programme'!$AH$53/100</f>
        <v>0</v>
      </c>
      <c r="Q210" s="120">
        <f>D210*'[12]Convergence programme'!$AR$53/100</f>
        <v>0</v>
      </c>
      <c r="T210" s="119">
        <f t="shared" si="28"/>
        <v>0</v>
      </c>
      <c r="U210" s="119">
        <f t="shared" si="29"/>
        <v>0</v>
      </c>
      <c r="V210" s="119" t="e">
        <f>(#REF!-N210)*1000</f>
        <v>#REF!</v>
      </c>
      <c r="W210" s="31">
        <f t="shared" si="30"/>
        <v>0</v>
      </c>
      <c r="X210" s="31">
        <f t="shared" si="31"/>
        <v>0</v>
      </c>
      <c r="Y210" s="31">
        <f t="shared" si="32"/>
        <v>0</v>
      </c>
      <c r="AB210" s="112"/>
      <c r="AC210" s="111">
        <v>2025</v>
      </c>
      <c r="AD210" s="110" t="e">
        <f>V140</f>
        <v>#REF!</v>
      </c>
      <c r="AE210" s="109"/>
    </row>
    <row r="211" spans="2:31" x14ac:dyDescent="0.3">
      <c r="C211" s="115" t="str">
        <f t="shared" si="37"/>
        <v>IWDHT</v>
      </c>
      <c r="D211" s="77">
        <f t="shared" si="38"/>
        <v>0</v>
      </c>
      <c r="E211" s="120">
        <f>D211*'[12]Convergence programme'!I$36/100</f>
        <v>0</v>
      </c>
      <c r="F211" s="120">
        <f>D211*'[12]Convergence programme'!N$36/100</f>
        <v>0</v>
      </c>
      <c r="G211" s="120">
        <f>D211*'[12]Convergence programme'!X$36/100</f>
        <v>0</v>
      </c>
      <c r="H211" s="120">
        <f>D211*'[12]Convergence programme'!AH$36/100</f>
        <v>0</v>
      </c>
      <c r="I211" s="120">
        <f>D211*'[12]Convergence programme'!AR$36/100</f>
        <v>0</v>
      </c>
      <c r="L211" s="120">
        <f>D211*'[12]Convergence programme'!$I$53/100</f>
        <v>0</v>
      </c>
      <c r="M211" s="120">
        <f>D211*'[12]Convergence programme'!$N$53/100</f>
        <v>0</v>
      </c>
      <c r="N211" s="120">
        <f>D211*'[12]Convergence programme'!$S$53/100</f>
        <v>0</v>
      </c>
      <c r="O211" s="120">
        <f>D211*'[12]Convergence programme'!$X$53/100</f>
        <v>0</v>
      </c>
      <c r="P211" s="120">
        <f>D211*'[12]Convergence programme'!$AH$53/100</f>
        <v>0</v>
      </c>
      <c r="Q211" s="120">
        <f>D211*'[12]Convergence programme'!$AR$53/100</f>
        <v>0</v>
      </c>
      <c r="T211" s="119">
        <f t="shared" si="28"/>
        <v>0</v>
      </c>
      <c r="U211" s="119">
        <f t="shared" si="29"/>
        <v>0</v>
      </c>
      <c r="V211" s="119" t="e">
        <f>(#REF!-N211)*1000</f>
        <v>#REF!</v>
      </c>
      <c r="W211" s="31">
        <f t="shared" si="30"/>
        <v>0</v>
      </c>
      <c r="X211" s="31">
        <f t="shared" si="31"/>
        <v>0</v>
      </c>
      <c r="Y211" s="31">
        <f t="shared" si="32"/>
        <v>0</v>
      </c>
      <c r="AB211" s="112"/>
      <c r="AC211" s="111">
        <v>2030</v>
      </c>
      <c r="AD211" s="110">
        <f>W140</f>
        <v>0</v>
      </c>
      <c r="AE211" s="109"/>
    </row>
    <row r="212" spans="2:31" x14ac:dyDescent="0.3">
      <c r="C212" s="115" t="str">
        <f t="shared" si="37"/>
        <v>IWDRH</v>
      </c>
      <c r="D212" s="77">
        <f t="shared" si="38"/>
        <v>0</v>
      </c>
      <c r="E212" s="120">
        <f>D212*'[12]Convergence programme'!I$36/100</f>
        <v>0</v>
      </c>
      <c r="F212" s="120">
        <f>D212*'[12]Convergence programme'!N$36/100</f>
        <v>0</v>
      </c>
      <c r="G212" s="120">
        <f>D212*'[12]Convergence programme'!X$36/100</f>
        <v>0</v>
      </c>
      <c r="H212" s="120">
        <f>D212*'[12]Convergence programme'!AH$36/100</f>
        <v>0</v>
      </c>
      <c r="I212" s="120">
        <f>D212*'[12]Convergence programme'!AR$36/100</f>
        <v>0</v>
      </c>
      <c r="L212" s="120">
        <f>D212*'[12]Convergence programme'!$I$53/100</f>
        <v>0</v>
      </c>
      <c r="M212" s="120">
        <f>D212*'[12]Convergence programme'!$N$53/100</f>
        <v>0</v>
      </c>
      <c r="N212" s="120">
        <f>D212*'[12]Convergence programme'!$S$53/100</f>
        <v>0</v>
      </c>
      <c r="O212" s="120">
        <f>D212*'[12]Convergence programme'!$X$53/100</f>
        <v>0</v>
      </c>
      <c r="P212" s="120">
        <f>D212*'[12]Convergence programme'!$AH$53/100</f>
        <v>0</v>
      </c>
      <c r="Q212" s="120">
        <f>D212*'[12]Convergence programme'!$AR$53/100</f>
        <v>0</v>
      </c>
      <c r="T212" s="119">
        <f t="shared" si="28"/>
        <v>0</v>
      </c>
      <c r="U212" s="119">
        <f t="shared" si="29"/>
        <v>0</v>
      </c>
      <c r="V212" s="119" t="e">
        <f>(#REF!-N212)*1000</f>
        <v>#REF!</v>
      </c>
      <c r="W212" s="31">
        <f t="shared" si="30"/>
        <v>0</v>
      </c>
      <c r="X212" s="31">
        <f t="shared" si="31"/>
        <v>0</v>
      </c>
      <c r="Y212" s="31">
        <f t="shared" si="32"/>
        <v>0</v>
      </c>
      <c r="AB212" s="112"/>
      <c r="AC212" s="111">
        <v>2040</v>
      </c>
      <c r="AD212" s="110">
        <f>X140</f>
        <v>0</v>
      </c>
      <c r="AE212" s="109"/>
    </row>
    <row r="213" spans="2:31" x14ac:dyDescent="0.3">
      <c r="C213" s="115" t="str">
        <f t="shared" si="37"/>
        <v>IWDLA</v>
      </c>
      <c r="D213" s="77">
        <f t="shared" si="38"/>
        <v>0</v>
      </c>
      <c r="E213" s="120">
        <f>D213*'[12]Convergence programme'!I$36/100</f>
        <v>0</v>
      </c>
      <c r="F213" s="120">
        <f>D213*'[12]Convergence programme'!N$36/100</f>
        <v>0</v>
      </c>
      <c r="G213" s="120">
        <f>D213*'[12]Convergence programme'!X$36/100</f>
        <v>0</v>
      </c>
      <c r="H213" s="120">
        <f>D213*'[12]Convergence programme'!AH$36/100</f>
        <v>0</v>
      </c>
      <c r="I213" s="120">
        <f>D213*'[12]Convergence programme'!AR$36/100</f>
        <v>0</v>
      </c>
      <c r="L213" s="120">
        <f>D213*'[12]Convergence programme'!$I$53/100</f>
        <v>0</v>
      </c>
      <c r="M213" s="120">
        <f>D213*'[12]Convergence programme'!$N$53/100</f>
        <v>0</v>
      </c>
      <c r="N213" s="120">
        <f>D213*'[12]Convergence programme'!$S$53/100</f>
        <v>0</v>
      </c>
      <c r="O213" s="120">
        <f>D213*'[12]Convergence programme'!$X$53/100</f>
        <v>0</v>
      </c>
      <c r="P213" s="120">
        <f>D213*'[12]Convergence programme'!$AH$53/100</f>
        <v>0</v>
      </c>
      <c r="Q213" s="120">
        <f>D213*'[12]Convergence programme'!$AR$53/100</f>
        <v>0</v>
      </c>
      <c r="T213" s="119">
        <f t="shared" si="28"/>
        <v>0</v>
      </c>
      <c r="U213" s="119">
        <f t="shared" si="29"/>
        <v>0</v>
      </c>
      <c r="V213" s="119" t="e">
        <f>(#REF!-N213)*1000</f>
        <v>#REF!</v>
      </c>
      <c r="W213" s="31">
        <f t="shared" si="30"/>
        <v>0</v>
      </c>
      <c r="X213" s="31">
        <f t="shared" si="31"/>
        <v>0</v>
      </c>
      <c r="Y213" s="31">
        <f t="shared" si="32"/>
        <v>0</v>
      </c>
      <c r="AB213" s="112"/>
      <c r="AC213" s="113">
        <v>2050</v>
      </c>
      <c r="AD213" s="110">
        <f>Y140</f>
        <v>0</v>
      </c>
      <c r="AE213" s="109"/>
    </row>
    <row r="214" spans="2:31" x14ac:dyDescent="0.3">
      <c r="C214" s="115" t="str">
        <f t="shared" si="37"/>
        <v>IWDEM</v>
      </c>
      <c r="D214" s="77">
        <f t="shared" si="38"/>
        <v>1.0800000000000001E-2</v>
      </c>
      <c r="E214" s="120">
        <f>D214*'[12]Convergence programme'!I$36/100</f>
        <v>1.0591588870839891E-2</v>
      </c>
      <c r="F214" s="120">
        <f>D214*'[12]Convergence programme'!N$36/100</f>
        <v>1.2411105950875152E-2</v>
      </c>
      <c r="G214" s="120">
        <f>D214*'[12]Convergence programme'!X$36/100</f>
        <v>1.4802180502604014E-2</v>
      </c>
      <c r="H214" s="120">
        <f>D214*'[12]Convergence programme'!AH$36/100</f>
        <v>1.7183860540765247E-2</v>
      </c>
      <c r="I214" s="120">
        <f>D214*'[12]Convergence programme'!AR$36/100</f>
        <v>1.9234944884176267E-2</v>
      </c>
      <c r="L214" s="120">
        <f>D214*'[12]Convergence programme'!$I$53/100</f>
        <v>1.0591588870839891E-2</v>
      </c>
      <c r="M214" s="120">
        <f>D214*'[12]Convergence programme'!$N$53/100</f>
        <v>1.1249897319927147E-2</v>
      </c>
      <c r="N214" s="120">
        <f>D214*'[12]Convergence programme'!$S$53/100</f>
        <v>1.1998118528712309E-2</v>
      </c>
      <c r="O214" s="120">
        <f>D214*'[12]Convergence programme'!$X$53/100</f>
        <v>1.2430240001434924E-2</v>
      </c>
      <c r="P214" s="120">
        <f>D214*'[12]Convergence programme'!$AH$53/100</f>
        <v>1.4100926958210976E-2</v>
      </c>
      <c r="Q214" s="120">
        <f>D214*'[12]Convergence programme'!$AR$53/100</f>
        <v>1.5864100149717172E-2</v>
      </c>
      <c r="T214" s="119">
        <f t="shared" si="28"/>
        <v>0</v>
      </c>
      <c r="U214" s="119">
        <f t="shared" si="29"/>
        <v>1.1612086309480043</v>
      </c>
      <c r="V214" s="119" t="e">
        <f>(#REF!-N214)*1000</f>
        <v>#REF!</v>
      </c>
      <c r="W214" s="31">
        <f t="shared" si="30"/>
        <v>2.3719405011690902</v>
      </c>
      <c r="X214" s="31">
        <f t="shared" si="31"/>
        <v>3.0829335825542716</v>
      </c>
      <c r="Y214" s="31">
        <f t="shared" si="32"/>
        <v>3.3708447344590957</v>
      </c>
      <c r="AB214" s="112" t="str">
        <f>C141</f>
        <v>ICDLA</v>
      </c>
      <c r="AC214" s="111">
        <v>2015</v>
      </c>
      <c r="AD214" s="110">
        <v>0</v>
      </c>
      <c r="AE214" s="109"/>
    </row>
    <row r="215" spans="2:31" x14ac:dyDescent="0.3">
      <c r="C215" s="115" t="str">
        <f t="shared" si="37"/>
        <v>IWDTF</v>
      </c>
      <c r="D215" s="77">
        <f t="shared" si="38"/>
        <v>0</v>
      </c>
      <c r="E215" s="120">
        <f>D215*'[12]Convergence programme'!I$36/100</f>
        <v>0</v>
      </c>
      <c r="F215" s="120">
        <f>D215*'[12]Convergence programme'!N$36/100</f>
        <v>0</v>
      </c>
      <c r="G215" s="120">
        <f>D215*'[12]Convergence programme'!X$36/100</f>
        <v>0</v>
      </c>
      <c r="H215" s="120">
        <f>D215*'[12]Convergence programme'!AH$36/100</f>
        <v>0</v>
      </c>
      <c r="I215" s="120">
        <f>D215*'[12]Convergence programme'!AR$36/100</f>
        <v>0</v>
      </c>
      <c r="L215" s="120">
        <f>D215*'[12]Convergence programme'!$I$53/100</f>
        <v>0</v>
      </c>
      <c r="M215" s="120">
        <f>D215*'[12]Convergence programme'!$N$53/100</f>
        <v>0</v>
      </c>
      <c r="N215" s="120">
        <f>D215*'[12]Convergence programme'!$S$53/100</f>
        <v>0</v>
      </c>
      <c r="O215" s="120">
        <f>D215*'[12]Convergence programme'!$X$53/100</f>
        <v>0</v>
      </c>
      <c r="P215" s="120">
        <f>D215*'[12]Convergence programme'!$AH$53/100</f>
        <v>0</v>
      </c>
      <c r="Q215" s="120">
        <f>D215*'[12]Convergence programme'!$AR$53/100</f>
        <v>0</v>
      </c>
      <c r="T215" s="119">
        <f t="shared" si="28"/>
        <v>0</v>
      </c>
      <c r="U215" s="119">
        <f t="shared" si="29"/>
        <v>0</v>
      </c>
      <c r="V215" s="119" t="e">
        <f>(#REF!-N215)*1000</f>
        <v>#REF!</v>
      </c>
      <c r="W215" s="31">
        <f t="shared" si="30"/>
        <v>0</v>
      </c>
      <c r="X215" s="31">
        <f t="shared" si="31"/>
        <v>0</v>
      </c>
      <c r="Y215" s="31">
        <f t="shared" si="32"/>
        <v>0</v>
      </c>
      <c r="AB215" s="112"/>
      <c r="AC215" s="111">
        <v>2020</v>
      </c>
      <c r="AD215" s="110">
        <f>U141</f>
        <v>0</v>
      </c>
      <c r="AE215" s="109"/>
    </row>
    <row r="216" spans="2:31" x14ac:dyDescent="0.3">
      <c r="C216" s="115" t="str">
        <f t="shared" si="37"/>
        <v>IWDFL</v>
      </c>
      <c r="D216" s="77">
        <f t="shared" si="38"/>
        <v>0</v>
      </c>
      <c r="E216" s="120">
        <f>D216*'[12]Convergence programme'!I$36/100</f>
        <v>0</v>
      </c>
      <c r="F216" s="120">
        <f>D216*'[12]Convergence programme'!N$36/100</f>
        <v>0</v>
      </c>
      <c r="G216" s="120">
        <f>D216*'[12]Convergence programme'!X$36/100</f>
        <v>0</v>
      </c>
      <c r="H216" s="120">
        <f>D216*'[12]Convergence programme'!AH$36/100</f>
        <v>0</v>
      </c>
      <c r="I216" s="120">
        <f>D216*'[12]Convergence programme'!AR$36/100</f>
        <v>0</v>
      </c>
      <c r="L216" s="120">
        <f>D216*'[12]Convergence programme'!$I$53/100</f>
        <v>0</v>
      </c>
      <c r="M216" s="120">
        <f>D216*'[12]Convergence programme'!$N$53/100</f>
        <v>0</v>
      </c>
      <c r="N216" s="120">
        <f>D216*'[12]Convergence programme'!$S$53/100</f>
        <v>0</v>
      </c>
      <c r="O216" s="120">
        <f>D216*'[12]Convergence programme'!$X$53/100</f>
        <v>0</v>
      </c>
      <c r="P216" s="120">
        <f>D216*'[12]Convergence programme'!$AH$53/100</f>
        <v>0</v>
      </c>
      <c r="Q216" s="120">
        <f>D216*'[12]Convergence programme'!$AR$53/100</f>
        <v>0</v>
      </c>
      <c r="T216" s="119">
        <f t="shared" si="28"/>
        <v>0</v>
      </c>
      <c r="U216" s="119">
        <f t="shared" si="29"/>
        <v>0</v>
      </c>
      <c r="V216" s="119" t="e">
        <f>(#REF!-N216)*1000</f>
        <v>#REF!</v>
      </c>
      <c r="W216" s="31">
        <f t="shared" si="30"/>
        <v>0</v>
      </c>
      <c r="X216" s="31">
        <f t="shared" si="31"/>
        <v>0</v>
      </c>
      <c r="Y216" s="31">
        <f t="shared" si="32"/>
        <v>0</v>
      </c>
      <c r="AB216" s="112"/>
      <c r="AC216" s="111">
        <v>2025</v>
      </c>
      <c r="AD216" s="110" t="e">
        <f>V141</f>
        <v>#REF!</v>
      </c>
      <c r="AE216" s="109"/>
    </row>
    <row r="217" spans="2:31" x14ac:dyDescent="0.3">
      <c r="B217" s="19"/>
      <c r="C217" s="118" t="e">
        <f>#REF!</f>
        <v>#REF!</v>
      </c>
      <c r="D217" s="77" t="e">
        <f>SUM(#REF!)</f>
        <v>#REF!</v>
      </c>
      <c r="E217" s="117" t="e">
        <f>D217*'[12]Convergence programme'!I$36/100</f>
        <v>#REF!</v>
      </c>
      <c r="F217" s="117" t="e">
        <f>D217*'[12]Convergence programme'!N$36/100</f>
        <v>#REF!</v>
      </c>
      <c r="G217" s="117" t="e">
        <f>D217*'[12]Convergence programme'!X$36/100</f>
        <v>#REF!</v>
      </c>
      <c r="H217" s="117" t="e">
        <f>D217*'[12]Convergence programme'!AH$36/100</f>
        <v>#REF!</v>
      </c>
      <c r="I217" s="117" t="e">
        <f>D217*'[12]Convergence programme'!AR$36/100</f>
        <v>#REF!</v>
      </c>
      <c r="J217" s="19"/>
      <c r="K217" s="19"/>
      <c r="L217" s="117" t="e">
        <f>D217*'[12]Convergence programme'!$I$53/100</f>
        <v>#REF!</v>
      </c>
      <c r="M217" s="117" t="e">
        <f>D217*'[12]Convergence programme'!$N$53/100</f>
        <v>#REF!</v>
      </c>
      <c r="N217" s="117" t="e">
        <f>D217*'[12]Convergence programme'!$S$53/100</f>
        <v>#REF!</v>
      </c>
      <c r="O217" s="117" t="e">
        <f>D217*'[12]Convergence programme'!$X$53/100</f>
        <v>#REF!</v>
      </c>
      <c r="P217" s="117" t="e">
        <f>D217*'[12]Convergence programme'!$AH$53/100</f>
        <v>#REF!</v>
      </c>
      <c r="Q217" s="117" t="e">
        <f>D217*'[12]Convergence programme'!$AR$53/100</f>
        <v>#REF!</v>
      </c>
      <c r="R217" s="19"/>
      <c r="S217" s="19"/>
      <c r="T217" s="116" t="e">
        <f t="shared" si="28"/>
        <v>#REF!</v>
      </c>
      <c r="U217" s="116" t="e">
        <f t="shared" si="29"/>
        <v>#REF!</v>
      </c>
      <c r="V217" s="116" t="e">
        <f>(#REF!-N217)*1000</f>
        <v>#REF!</v>
      </c>
      <c r="W217" s="32" t="e">
        <f t="shared" si="30"/>
        <v>#REF!</v>
      </c>
      <c r="X217" s="32" t="e">
        <f t="shared" si="31"/>
        <v>#REF!</v>
      </c>
      <c r="Y217" s="32" t="e">
        <f t="shared" si="32"/>
        <v>#REF!</v>
      </c>
      <c r="AB217" s="112"/>
      <c r="AC217" s="111">
        <v>2030</v>
      </c>
      <c r="AD217" s="110">
        <f>W141</f>
        <v>0</v>
      </c>
      <c r="AE217" s="109"/>
    </row>
    <row r="218" spans="2:31" x14ac:dyDescent="0.3">
      <c r="B218" s="121" t="s">
        <v>127</v>
      </c>
      <c r="C218" s="115" t="str">
        <f t="shared" ref="C218:C224" si="39">G88</f>
        <v>IIDMT</v>
      </c>
      <c r="D218" s="77">
        <f t="shared" ref="D218:D224" si="40">SUM(F88:F88)</f>
        <v>0</v>
      </c>
      <c r="E218" s="120">
        <f>D218*'[12]Convergence programme'!I$37/100</f>
        <v>0</v>
      </c>
      <c r="F218" s="120">
        <f>D218*'[12]Convergence programme'!N$37/100</f>
        <v>0</v>
      </c>
      <c r="G218" s="120">
        <f>D218*'[12]Convergence programme'!X$37/100</f>
        <v>0</v>
      </c>
      <c r="H218" s="120">
        <f>D218*'[12]Convergence programme'!AH$37/100</f>
        <v>0</v>
      </c>
      <c r="I218" s="120">
        <f>D218*'[12]Convergence programme'!AR$37/100</f>
        <v>0</v>
      </c>
      <c r="L218" s="120">
        <f>D218*'[12]Convergence programme'!$I$53/100</f>
        <v>0</v>
      </c>
      <c r="M218" s="120">
        <f>D218*'[12]Convergence programme'!$N$54/100</f>
        <v>0</v>
      </c>
      <c r="N218" s="120">
        <f>D218*'[12]Convergence programme'!$S$54/100</f>
        <v>0</v>
      </c>
      <c r="O218" s="120">
        <f>D218*'[12]Convergence programme'!$X$54/100</f>
        <v>0</v>
      </c>
      <c r="P218" s="120">
        <f>D218*'[12]Convergence programme'!$AH$54/100</f>
        <v>0</v>
      </c>
      <c r="Q218" s="120">
        <f>D218*'[12]Convergence programme'!$AR$54/100</f>
        <v>0</v>
      </c>
      <c r="T218" s="119">
        <f t="shared" ref="T218:T225" si="41">(E218-L218)*1000</f>
        <v>0</v>
      </c>
      <c r="U218" s="119">
        <f t="shared" ref="U218:U225" si="42">(F218-M218)*1000</f>
        <v>0</v>
      </c>
      <c r="V218" s="119" t="e">
        <f>(#REF!-N218)*1000</f>
        <v>#REF!</v>
      </c>
      <c r="W218" s="31">
        <f t="shared" ref="W218:W225" si="43">(G218-O218)*1000</f>
        <v>0</v>
      </c>
      <c r="X218" s="31">
        <f t="shared" ref="X218:X225" si="44">(H218-P218)*1000</f>
        <v>0</v>
      </c>
      <c r="Y218" s="31">
        <f t="shared" ref="Y218:Y225" si="45">(I218-Q218)*1000</f>
        <v>0</v>
      </c>
      <c r="AB218" s="112"/>
      <c r="AC218" s="111">
        <v>2040</v>
      </c>
      <c r="AD218" s="110">
        <f>X141</f>
        <v>0</v>
      </c>
      <c r="AE218" s="109"/>
    </row>
    <row r="219" spans="2:31" x14ac:dyDescent="0.3">
      <c r="C219" s="115" t="str">
        <f t="shared" si="39"/>
        <v>IIDHT</v>
      </c>
      <c r="D219" s="77">
        <f t="shared" si="40"/>
        <v>0</v>
      </c>
      <c r="E219" s="120">
        <f>D219*'[12]Convergence programme'!I$37/100</f>
        <v>0</v>
      </c>
      <c r="F219" s="120">
        <f>D219*'[12]Convergence programme'!N$37/100</f>
        <v>0</v>
      </c>
      <c r="G219" s="120">
        <f>D219*'[12]Convergence programme'!X$37/100</f>
        <v>0</v>
      </c>
      <c r="H219" s="120">
        <f>D219*'[12]Convergence programme'!AH$37/100</f>
        <v>0</v>
      </c>
      <c r="I219" s="120">
        <f>D219*'[12]Convergence programme'!AR$37/100</f>
        <v>0</v>
      </c>
      <c r="L219" s="120">
        <f>D219*'[12]Convergence programme'!$I$53/100</f>
        <v>0</v>
      </c>
      <c r="M219" s="120">
        <f>D219*'[12]Convergence programme'!$N$54/100</f>
        <v>0</v>
      </c>
      <c r="N219" s="120">
        <f>D219*'[12]Convergence programme'!$S$54/100</f>
        <v>0</v>
      </c>
      <c r="O219" s="120">
        <f>D219*'[12]Convergence programme'!$X$54/100</f>
        <v>0</v>
      </c>
      <c r="P219" s="120">
        <f>D219*'[12]Convergence programme'!$AH$54/100</f>
        <v>0</v>
      </c>
      <c r="Q219" s="120">
        <f>D219*'[12]Convergence programme'!$AR$54/100</f>
        <v>0</v>
      </c>
      <c r="T219" s="119">
        <f t="shared" si="41"/>
        <v>0</v>
      </c>
      <c r="U219" s="119">
        <f t="shared" si="42"/>
        <v>0</v>
      </c>
      <c r="V219" s="119" t="e">
        <f>(#REF!-N219)*1000</f>
        <v>#REF!</v>
      </c>
      <c r="W219" s="31">
        <f t="shared" si="43"/>
        <v>0</v>
      </c>
      <c r="X219" s="31">
        <f t="shared" si="44"/>
        <v>0</v>
      </c>
      <c r="Y219" s="31">
        <f t="shared" si="45"/>
        <v>0</v>
      </c>
      <c r="AB219" s="112"/>
      <c r="AC219" s="113">
        <v>2050</v>
      </c>
      <c r="AD219" s="110">
        <f>Y141</f>
        <v>0</v>
      </c>
      <c r="AE219" s="109"/>
    </row>
    <row r="220" spans="2:31" x14ac:dyDescent="0.3">
      <c r="C220" s="115" t="str">
        <f t="shared" si="39"/>
        <v>IIDRH</v>
      </c>
      <c r="D220" s="77">
        <f t="shared" si="40"/>
        <v>0</v>
      </c>
      <c r="E220" s="120">
        <f>D220*'[12]Convergence programme'!I$37/100</f>
        <v>0</v>
      </c>
      <c r="F220" s="120">
        <f>D220*'[12]Convergence programme'!N$37/100</f>
        <v>0</v>
      </c>
      <c r="G220" s="120">
        <f>D220*'[12]Convergence programme'!X$37/100</f>
        <v>0</v>
      </c>
      <c r="H220" s="120">
        <f>D220*'[12]Convergence programme'!AH$37/100</f>
        <v>0</v>
      </c>
      <c r="I220" s="120">
        <f>D220*'[12]Convergence programme'!AR$37/100</f>
        <v>0</v>
      </c>
      <c r="L220" s="120">
        <f>D220*'[12]Convergence programme'!$I$53/100</f>
        <v>0</v>
      </c>
      <c r="M220" s="120">
        <f>D220*'[12]Convergence programme'!$N$54/100</f>
        <v>0</v>
      </c>
      <c r="N220" s="120">
        <f>D220*'[12]Convergence programme'!$S$54/100</f>
        <v>0</v>
      </c>
      <c r="O220" s="120">
        <f>D220*'[12]Convergence programme'!$X$54/100</f>
        <v>0</v>
      </c>
      <c r="P220" s="120">
        <f>D220*'[12]Convergence programme'!$AH$54/100</f>
        <v>0</v>
      </c>
      <c r="Q220" s="120">
        <f>D220*'[12]Convergence programme'!$AR$54/100</f>
        <v>0</v>
      </c>
      <c r="T220" s="119">
        <f t="shared" si="41"/>
        <v>0</v>
      </c>
      <c r="U220" s="119">
        <f t="shared" si="42"/>
        <v>0</v>
      </c>
      <c r="V220" s="119" t="e">
        <f>(#REF!-N220)*1000</f>
        <v>#REF!</v>
      </c>
      <c r="W220" s="31">
        <f t="shared" si="43"/>
        <v>0</v>
      </c>
      <c r="X220" s="31">
        <f t="shared" si="44"/>
        <v>0</v>
      </c>
      <c r="Y220" s="31">
        <f t="shared" si="45"/>
        <v>0</v>
      </c>
      <c r="AB220" s="112" t="str">
        <f>C142</f>
        <v>ICDEM</v>
      </c>
      <c r="AC220" s="111">
        <v>2015</v>
      </c>
      <c r="AD220" s="110">
        <v>0</v>
      </c>
      <c r="AE220" s="109"/>
    </row>
    <row r="221" spans="2:31" x14ac:dyDescent="0.3">
      <c r="C221" s="115" t="str">
        <f t="shared" si="39"/>
        <v>IIDLA</v>
      </c>
      <c r="D221" s="77">
        <f t="shared" si="40"/>
        <v>0</v>
      </c>
      <c r="E221" s="120">
        <f>D221*'[12]Convergence programme'!I$37/100</f>
        <v>0</v>
      </c>
      <c r="F221" s="120">
        <f>D221*'[12]Convergence programme'!N$37/100</f>
        <v>0</v>
      </c>
      <c r="G221" s="120">
        <f>D221*'[12]Convergence programme'!X$37/100</f>
        <v>0</v>
      </c>
      <c r="H221" s="120">
        <f>D221*'[12]Convergence programme'!AH$37/100</f>
        <v>0</v>
      </c>
      <c r="I221" s="120">
        <f>D221*'[12]Convergence programme'!AR$37/100</f>
        <v>0</v>
      </c>
      <c r="L221" s="120">
        <f>D221*'[12]Convergence programme'!$I$53/100</f>
        <v>0</v>
      </c>
      <c r="M221" s="120">
        <f>D221*'[12]Convergence programme'!$N$54/100</f>
        <v>0</v>
      </c>
      <c r="N221" s="120">
        <f>D221*'[12]Convergence programme'!$S$54/100</f>
        <v>0</v>
      </c>
      <c r="O221" s="120">
        <f>D221*'[12]Convergence programme'!$X$54/100</f>
        <v>0</v>
      </c>
      <c r="P221" s="120">
        <f>D221*'[12]Convergence programme'!$AH$54/100</f>
        <v>0</v>
      </c>
      <c r="Q221" s="120">
        <f>D221*'[12]Convergence programme'!$AR$54/100</f>
        <v>0</v>
      </c>
      <c r="T221" s="119">
        <f t="shared" si="41"/>
        <v>0</v>
      </c>
      <c r="U221" s="119">
        <f t="shared" si="42"/>
        <v>0</v>
      </c>
      <c r="V221" s="119" t="e">
        <f>(#REF!-N221)*1000</f>
        <v>#REF!</v>
      </c>
      <c r="W221" s="31">
        <f t="shared" si="43"/>
        <v>0</v>
      </c>
      <c r="X221" s="31">
        <f t="shared" si="44"/>
        <v>0</v>
      </c>
      <c r="Y221" s="31">
        <f t="shared" si="45"/>
        <v>0</v>
      </c>
      <c r="AB221" s="112"/>
      <c r="AC221" s="111">
        <v>2020</v>
      </c>
      <c r="AD221" s="110">
        <f>U142</f>
        <v>6.2083062284169488</v>
      </c>
      <c r="AE221" s="109"/>
    </row>
    <row r="222" spans="2:31" x14ac:dyDescent="0.3">
      <c r="C222" s="115" t="str">
        <f t="shared" si="39"/>
        <v>IIDEM</v>
      </c>
      <c r="D222" s="77">
        <f t="shared" si="40"/>
        <v>3.5999999999999999E-3</v>
      </c>
      <c r="E222" s="120">
        <f>D222*'[12]Convergence programme'!I$37/100</f>
        <v>3.5305296236132966E-3</v>
      </c>
      <c r="F222" s="120">
        <f>D222*'[12]Convergence programme'!N$37/100</f>
        <v>4.1370353169583839E-3</v>
      </c>
      <c r="G222" s="120">
        <f>D222*'[12]Convergence programme'!X$37/100</f>
        <v>4.9340601675346716E-3</v>
      </c>
      <c r="H222" s="120">
        <f>D222*'[12]Convergence programme'!AH$37/100</f>
        <v>5.7279535135884149E-3</v>
      </c>
      <c r="I222" s="120">
        <f>D222*'[12]Convergence programme'!AR$37/100</f>
        <v>6.4116482947254218E-3</v>
      </c>
      <c r="L222" s="120">
        <f>D222*'[12]Convergence programme'!$I$53/100</f>
        <v>3.5305296236132966E-3</v>
      </c>
      <c r="M222" s="120">
        <f>D222*'[12]Convergence programme'!$N$54/100</f>
        <v>3.7499657733090484E-3</v>
      </c>
      <c r="N222" s="120">
        <f>D222*'[12]Convergence programme'!$S$54/100</f>
        <v>3.9993728429041026E-3</v>
      </c>
      <c r="O222" s="120">
        <f>D222*'[12]Convergence programme'!$X$54/100</f>
        <v>4.143413333811641E-3</v>
      </c>
      <c r="P222" s="120">
        <f>D222*'[12]Convergence programme'!$AH$54/100</f>
        <v>4.7003089860703246E-3</v>
      </c>
      <c r="Q222" s="120">
        <f>D222*'[12]Convergence programme'!$AR$54/100</f>
        <v>5.2880333832390561E-3</v>
      </c>
      <c r="T222" s="119">
        <f t="shared" si="41"/>
        <v>0</v>
      </c>
      <c r="U222" s="119">
        <f t="shared" si="42"/>
        <v>0.38706954364933549</v>
      </c>
      <c r="V222" s="119" t="e">
        <f>(#REF!-N222)*1000</f>
        <v>#REF!</v>
      </c>
      <c r="W222" s="31">
        <f t="shared" si="43"/>
        <v>0.79064683372303057</v>
      </c>
      <c r="X222" s="31">
        <f t="shared" si="44"/>
        <v>1.0276445275180903</v>
      </c>
      <c r="Y222" s="31">
        <f t="shared" si="45"/>
        <v>1.1236149114863658</v>
      </c>
      <c r="AB222" s="112"/>
      <c r="AC222" s="111">
        <v>2025</v>
      </c>
      <c r="AD222" s="110" t="e">
        <f>V142</f>
        <v>#REF!</v>
      </c>
      <c r="AE222" s="109"/>
    </row>
    <row r="223" spans="2:31" x14ac:dyDescent="0.3">
      <c r="C223" s="115" t="str">
        <f t="shared" si="39"/>
        <v>IIDTF</v>
      </c>
      <c r="D223" s="77">
        <f t="shared" si="40"/>
        <v>0</v>
      </c>
      <c r="E223" s="120">
        <f>D223*'[12]Convergence programme'!I$37/100</f>
        <v>0</v>
      </c>
      <c r="F223" s="120">
        <f>D223*'[12]Convergence programme'!N$37/100</f>
        <v>0</v>
      </c>
      <c r="G223" s="120">
        <f>D223*'[12]Convergence programme'!X$37/100</f>
        <v>0</v>
      </c>
      <c r="H223" s="120">
        <f>D223*'[12]Convergence programme'!AH$37/100</f>
        <v>0</v>
      </c>
      <c r="I223" s="120">
        <f>D223*'[12]Convergence programme'!AR$37/100</f>
        <v>0</v>
      </c>
      <c r="L223" s="120">
        <f>D223*'[12]Convergence programme'!$I$53/100</f>
        <v>0</v>
      </c>
      <c r="M223" s="120">
        <f>D223*'[12]Convergence programme'!$N$54/100</f>
        <v>0</v>
      </c>
      <c r="N223" s="120">
        <f>D223*'[12]Convergence programme'!$S$54/100</f>
        <v>0</v>
      </c>
      <c r="O223" s="120">
        <f>D223*'[12]Convergence programme'!$X$54/100</f>
        <v>0</v>
      </c>
      <c r="P223" s="120">
        <f>D223*'[12]Convergence programme'!$AH$54/100</f>
        <v>0</v>
      </c>
      <c r="Q223" s="120">
        <f>D223*'[12]Convergence programme'!$AR$54/100</f>
        <v>0</v>
      </c>
      <c r="T223" s="119">
        <f t="shared" si="41"/>
        <v>0</v>
      </c>
      <c r="U223" s="119">
        <f t="shared" si="42"/>
        <v>0</v>
      </c>
      <c r="V223" s="119" t="e">
        <f>(#REF!-N223)*1000</f>
        <v>#REF!</v>
      </c>
      <c r="W223" s="31">
        <f t="shared" si="43"/>
        <v>0</v>
      </c>
      <c r="X223" s="31">
        <f t="shared" si="44"/>
        <v>0</v>
      </c>
      <c r="Y223" s="31">
        <f t="shared" si="45"/>
        <v>0</v>
      </c>
      <c r="AB223" s="112"/>
      <c r="AC223" s="111">
        <v>2030</v>
      </c>
      <c r="AD223" s="110">
        <f>W142</f>
        <v>19.228804027037832</v>
      </c>
      <c r="AE223" s="109"/>
    </row>
    <row r="224" spans="2:31" x14ac:dyDescent="0.3">
      <c r="C224" s="115" t="str">
        <f t="shared" si="39"/>
        <v>IIDFL</v>
      </c>
      <c r="D224" s="77">
        <f t="shared" si="40"/>
        <v>0</v>
      </c>
      <c r="E224" s="120">
        <f>D224*'[12]Convergence programme'!I$37/100</f>
        <v>0</v>
      </c>
      <c r="F224" s="120">
        <f>D224*'[12]Convergence programme'!N$37/100</f>
        <v>0</v>
      </c>
      <c r="G224" s="120">
        <f>D224*'[12]Convergence programme'!X$37/100</f>
        <v>0</v>
      </c>
      <c r="H224" s="120">
        <f>D224*'[12]Convergence programme'!AH$37/100</f>
        <v>0</v>
      </c>
      <c r="I224" s="120">
        <f>D224*'[12]Convergence programme'!AR$37/100</f>
        <v>0</v>
      </c>
      <c r="L224" s="120">
        <f>D224*'[12]Convergence programme'!$I$53/100</f>
        <v>0</v>
      </c>
      <c r="M224" s="120">
        <f>D224*'[12]Convergence programme'!$N$54/100</f>
        <v>0</v>
      </c>
      <c r="N224" s="120">
        <f>D224*'[12]Convergence programme'!$S$54/100</f>
        <v>0</v>
      </c>
      <c r="O224" s="120">
        <f>D224*'[12]Convergence programme'!$X$54/100</f>
        <v>0</v>
      </c>
      <c r="P224" s="120">
        <f>D224*'[12]Convergence programme'!$AH$54/100</f>
        <v>0</v>
      </c>
      <c r="Q224" s="120">
        <f>D224*'[12]Convergence programme'!$AR$54/100</f>
        <v>0</v>
      </c>
      <c r="T224" s="119">
        <f t="shared" si="41"/>
        <v>0</v>
      </c>
      <c r="U224" s="119">
        <f t="shared" si="42"/>
        <v>0</v>
      </c>
      <c r="V224" s="119" t="e">
        <f>(#REF!-N224)*1000</f>
        <v>#REF!</v>
      </c>
      <c r="W224" s="31">
        <f t="shared" si="43"/>
        <v>0</v>
      </c>
      <c r="X224" s="31">
        <f t="shared" si="44"/>
        <v>0</v>
      </c>
      <c r="Y224" s="31">
        <f t="shared" si="45"/>
        <v>0</v>
      </c>
      <c r="AB224" s="112"/>
      <c r="AC224" s="111">
        <v>2040</v>
      </c>
      <c r="AD224" s="110">
        <f>X142</f>
        <v>42.180225917039074</v>
      </c>
      <c r="AE224" s="109"/>
    </row>
    <row r="225" spans="2:31" x14ac:dyDescent="0.3">
      <c r="B225" s="19"/>
      <c r="C225" s="118" t="e">
        <f>#REF!</f>
        <v>#REF!</v>
      </c>
      <c r="D225" s="77" t="e">
        <f>SUM(#REF!)</f>
        <v>#REF!</v>
      </c>
      <c r="E225" s="117" t="e">
        <f>D225*'[12]Convergence programme'!I$37/100</f>
        <v>#REF!</v>
      </c>
      <c r="F225" s="117" t="e">
        <f>D225*'[12]Convergence programme'!N$37/100</f>
        <v>#REF!</v>
      </c>
      <c r="G225" s="117" t="e">
        <f>D225*'[12]Convergence programme'!X$37/100</f>
        <v>#REF!</v>
      </c>
      <c r="H225" s="117" t="e">
        <f>D225*'[12]Convergence programme'!AH$37/100</f>
        <v>#REF!</v>
      </c>
      <c r="I225" s="117" t="e">
        <f>D225*'[12]Convergence programme'!AR$37/100</f>
        <v>#REF!</v>
      </c>
      <c r="J225" s="19"/>
      <c r="K225" s="19"/>
      <c r="L225" s="117" t="e">
        <f>D225*'[12]Convergence programme'!$I$53/100</f>
        <v>#REF!</v>
      </c>
      <c r="M225" s="117" t="e">
        <f>D225*'[12]Convergence programme'!$N$54/100</f>
        <v>#REF!</v>
      </c>
      <c r="N225" s="117" t="e">
        <f>D225*'[12]Convergence programme'!$S$54/100</f>
        <v>#REF!</v>
      </c>
      <c r="O225" s="117" t="e">
        <f>D225*'[12]Convergence programme'!$X$54/100</f>
        <v>#REF!</v>
      </c>
      <c r="P225" s="117" t="e">
        <f>D225*'[12]Convergence programme'!$AH$54/100</f>
        <v>#REF!</v>
      </c>
      <c r="Q225" s="117" t="e">
        <f>D225*'[12]Convergence programme'!$AR$54/100</f>
        <v>#REF!</v>
      </c>
      <c r="R225" s="19"/>
      <c r="S225" s="19"/>
      <c r="T225" s="116" t="e">
        <f t="shared" si="41"/>
        <v>#REF!</v>
      </c>
      <c r="U225" s="116" t="e">
        <f t="shared" si="42"/>
        <v>#REF!</v>
      </c>
      <c r="V225" s="116" t="e">
        <f>(#REF!-N225)*1000</f>
        <v>#REF!</v>
      </c>
      <c r="W225" s="32" t="e">
        <f t="shared" si="43"/>
        <v>#REF!</v>
      </c>
      <c r="X225" s="32" t="e">
        <f t="shared" si="44"/>
        <v>#REF!</v>
      </c>
      <c r="Y225" s="32" t="e">
        <f t="shared" si="45"/>
        <v>#REF!</v>
      </c>
      <c r="AB225" s="112"/>
      <c r="AC225" s="113">
        <v>2050</v>
      </c>
      <c r="AD225" s="110">
        <f>Y142</f>
        <v>68.891687376398863</v>
      </c>
      <c r="AE225" s="109"/>
    </row>
    <row r="226" spans="2:31" x14ac:dyDescent="0.3">
      <c r="C226" s="115"/>
      <c r="AB226" s="112" t="str">
        <f>C143</f>
        <v>ICDTF</v>
      </c>
      <c r="AC226" s="111">
        <v>2015</v>
      </c>
      <c r="AD226" s="110">
        <f>T143</f>
        <v>0</v>
      </c>
      <c r="AE226" s="109"/>
    </row>
    <row r="227" spans="2:31" x14ac:dyDescent="0.3">
      <c r="AB227" s="112"/>
      <c r="AC227" s="111">
        <v>2020</v>
      </c>
      <c r="AD227" s="110">
        <f>U143</f>
        <v>0</v>
      </c>
      <c r="AE227" s="109"/>
    </row>
    <row r="228" spans="2:31" x14ac:dyDescent="0.3">
      <c r="AB228" s="112"/>
      <c r="AC228" s="111">
        <v>2025</v>
      </c>
      <c r="AD228" s="110" t="e">
        <f>V143</f>
        <v>#REF!</v>
      </c>
      <c r="AE228" s="109"/>
    </row>
    <row r="229" spans="2:31" x14ac:dyDescent="0.3">
      <c r="AB229" s="112"/>
      <c r="AC229" s="111">
        <v>2030</v>
      </c>
      <c r="AD229" s="110">
        <f>W143</f>
        <v>0</v>
      </c>
      <c r="AE229" s="109"/>
    </row>
    <row r="230" spans="2:31" x14ac:dyDescent="0.3">
      <c r="AB230" s="112"/>
      <c r="AC230" s="111">
        <v>2040</v>
      </c>
      <c r="AD230" s="110">
        <f>X143</f>
        <v>0</v>
      </c>
      <c r="AE230" s="109"/>
    </row>
    <row r="231" spans="2:31" x14ac:dyDescent="0.3">
      <c r="AB231" s="112"/>
      <c r="AC231" s="113">
        <v>2050</v>
      </c>
      <c r="AD231" s="110">
        <f>Y143</f>
        <v>0</v>
      </c>
      <c r="AE231" s="109"/>
    </row>
    <row r="232" spans="2:31" x14ac:dyDescent="0.3">
      <c r="AB232" s="112" t="str">
        <f>C146</f>
        <v>IGDMT</v>
      </c>
      <c r="AC232" s="111">
        <v>2015</v>
      </c>
      <c r="AD232" s="110">
        <f>T146</f>
        <v>0</v>
      </c>
      <c r="AE232" s="109" t="str">
        <f>B146</f>
        <v>Glass&amp;Concrete</v>
      </c>
    </row>
    <row r="233" spans="2:31" x14ac:dyDescent="0.3">
      <c r="AB233" s="112"/>
      <c r="AC233" s="111">
        <v>2020</v>
      </c>
      <c r="AD233" s="110">
        <f>U146</f>
        <v>0</v>
      </c>
      <c r="AE233" s="109"/>
    </row>
    <row r="234" spans="2:31" x14ac:dyDescent="0.3">
      <c r="AB234" s="112"/>
      <c r="AC234" s="111">
        <v>2025</v>
      </c>
      <c r="AD234" s="110" t="e">
        <f>V146</f>
        <v>#REF!</v>
      </c>
      <c r="AE234" s="109"/>
    </row>
    <row r="235" spans="2:31" x14ac:dyDescent="0.3">
      <c r="AB235" s="112"/>
      <c r="AC235" s="111">
        <v>2030</v>
      </c>
      <c r="AD235" s="110">
        <f>W146</f>
        <v>0</v>
      </c>
      <c r="AE235" s="109"/>
    </row>
    <row r="236" spans="2:31" x14ac:dyDescent="0.3">
      <c r="AB236" s="112"/>
      <c r="AC236" s="111">
        <v>2040</v>
      </c>
      <c r="AD236" s="110">
        <f>X146</f>
        <v>0</v>
      </c>
      <c r="AE236" s="109"/>
    </row>
    <row r="237" spans="2:31" x14ac:dyDescent="0.3">
      <c r="AB237" s="112"/>
      <c r="AC237" s="113">
        <v>2050</v>
      </c>
      <c r="AD237" s="110">
        <f>Y146</f>
        <v>0</v>
      </c>
      <c r="AE237" s="109"/>
    </row>
    <row r="238" spans="2:31" x14ac:dyDescent="0.3">
      <c r="AB238" s="112" t="str">
        <f>C147</f>
        <v>IGDHT</v>
      </c>
      <c r="AC238" s="111">
        <v>2015</v>
      </c>
      <c r="AD238" s="110">
        <f>T147</f>
        <v>0</v>
      </c>
      <c r="AE238" s="109"/>
    </row>
    <row r="239" spans="2:31" x14ac:dyDescent="0.3">
      <c r="AB239" s="112"/>
      <c r="AC239" s="111">
        <v>2020</v>
      </c>
      <c r="AD239" s="110">
        <f>U147</f>
        <v>12.479058661766185</v>
      </c>
      <c r="AE239" s="109"/>
    </row>
    <row r="240" spans="2:31" x14ac:dyDescent="0.3">
      <c r="AB240" s="112"/>
      <c r="AC240" s="111">
        <v>2025</v>
      </c>
      <c r="AD240" s="110" t="e">
        <f>V147</f>
        <v>#REF!</v>
      </c>
      <c r="AE240" s="109"/>
    </row>
    <row r="241" spans="28:31" x14ac:dyDescent="0.3">
      <c r="AB241" s="112"/>
      <c r="AC241" s="111">
        <v>2030</v>
      </c>
      <c r="AD241" s="110">
        <f>W147</f>
        <v>10.876368493180383</v>
      </c>
      <c r="AE241" s="109"/>
    </row>
    <row r="242" spans="28:31" x14ac:dyDescent="0.3">
      <c r="AB242" s="112"/>
      <c r="AC242" s="111">
        <v>2040</v>
      </c>
      <c r="AD242" s="110">
        <f>X147</f>
        <v>3.4000896681192492</v>
      </c>
      <c r="AE242" s="109"/>
    </row>
    <row r="243" spans="28:31" x14ac:dyDescent="0.3">
      <c r="AB243" s="112"/>
      <c r="AC243" s="113">
        <v>2050</v>
      </c>
      <c r="AD243" s="110">
        <f>Y147</f>
        <v>14.015521825762766</v>
      </c>
      <c r="AE243" s="109"/>
    </row>
    <row r="244" spans="28:31" x14ac:dyDescent="0.3">
      <c r="AB244" s="112" t="str">
        <f>C148</f>
        <v>IGDRH</v>
      </c>
      <c r="AC244" s="111">
        <v>2015</v>
      </c>
      <c r="AD244" s="110">
        <f>T148</f>
        <v>0</v>
      </c>
      <c r="AE244" s="109"/>
    </row>
    <row r="245" spans="28:31" x14ac:dyDescent="0.3">
      <c r="AB245" s="112"/>
      <c r="AC245" s="111">
        <v>2020</v>
      </c>
      <c r="AD245" s="110">
        <f>U148</f>
        <v>0</v>
      </c>
      <c r="AE245" s="109"/>
    </row>
    <row r="246" spans="28:31" x14ac:dyDescent="0.3">
      <c r="AB246" s="112"/>
      <c r="AC246" s="111">
        <v>2025</v>
      </c>
      <c r="AD246" s="110" t="e">
        <f>V148</f>
        <v>#REF!</v>
      </c>
      <c r="AE246" s="109"/>
    </row>
    <row r="247" spans="28:31" x14ac:dyDescent="0.3">
      <c r="AB247" s="112"/>
      <c r="AC247" s="111">
        <v>2030</v>
      </c>
      <c r="AD247" s="110">
        <f>W148</f>
        <v>0</v>
      </c>
      <c r="AE247" s="109"/>
    </row>
    <row r="248" spans="28:31" x14ac:dyDescent="0.3">
      <c r="AB248" s="112"/>
      <c r="AC248" s="111">
        <v>2040</v>
      </c>
      <c r="AD248" s="110">
        <f>X148</f>
        <v>0</v>
      </c>
      <c r="AE248" s="109"/>
    </row>
    <row r="249" spans="28:31" x14ac:dyDescent="0.3">
      <c r="AB249" s="112"/>
      <c r="AC249" s="113">
        <v>2050</v>
      </c>
      <c r="AD249" s="110">
        <f>Y148</f>
        <v>0</v>
      </c>
      <c r="AE249" s="109"/>
    </row>
    <row r="250" spans="28:31" x14ac:dyDescent="0.3">
      <c r="AB250" s="112" t="str">
        <f>C149</f>
        <v>IGDLA</v>
      </c>
      <c r="AC250" s="111">
        <v>2015</v>
      </c>
      <c r="AD250" s="110">
        <f>T149</f>
        <v>0</v>
      </c>
      <c r="AE250" s="109"/>
    </row>
    <row r="251" spans="28:31" x14ac:dyDescent="0.3">
      <c r="AB251" s="112"/>
      <c r="AC251" s="111">
        <v>2020</v>
      </c>
      <c r="AD251" s="110">
        <f>U149</f>
        <v>0</v>
      </c>
      <c r="AE251" s="109"/>
    </row>
    <row r="252" spans="28:31" x14ac:dyDescent="0.3">
      <c r="AB252" s="112"/>
      <c r="AC252" s="111">
        <v>2025</v>
      </c>
      <c r="AD252" s="110" t="e">
        <f>V149</f>
        <v>#REF!</v>
      </c>
      <c r="AE252" s="109"/>
    </row>
    <row r="253" spans="28:31" x14ac:dyDescent="0.3">
      <c r="AB253" s="112"/>
      <c r="AC253" s="111">
        <v>2030</v>
      </c>
      <c r="AD253" s="110">
        <f>W149</f>
        <v>0</v>
      </c>
      <c r="AE253" s="109"/>
    </row>
    <row r="254" spans="28:31" x14ac:dyDescent="0.3">
      <c r="AB254" s="112"/>
      <c r="AC254" s="111">
        <v>2040</v>
      </c>
      <c r="AD254" s="110">
        <f>X149</f>
        <v>0</v>
      </c>
      <c r="AE254" s="109"/>
    </row>
    <row r="255" spans="28:31" x14ac:dyDescent="0.3">
      <c r="AB255" s="112"/>
      <c r="AC255" s="113">
        <v>2050</v>
      </c>
      <c r="AD255" s="110">
        <f>Y149</f>
        <v>0</v>
      </c>
      <c r="AE255" s="109"/>
    </row>
    <row r="256" spans="28:31" x14ac:dyDescent="0.3">
      <c r="AB256" s="112" t="str">
        <f>C150</f>
        <v>IGDEM</v>
      </c>
      <c r="AC256" s="111">
        <v>2015</v>
      </c>
      <c r="AD256" s="110">
        <f>T150</f>
        <v>0</v>
      </c>
      <c r="AE256" s="109"/>
    </row>
    <row r="257" spans="28:31" x14ac:dyDescent="0.3">
      <c r="AB257" s="112"/>
      <c r="AC257" s="111">
        <v>2020</v>
      </c>
      <c r="AD257" s="110">
        <f>U150</f>
        <v>0</v>
      </c>
      <c r="AE257" s="109"/>
    </row>
    <row r="258" spans="28:31" x14ac:dyDescent="0.3">
      <c r="AB258" s="112"/>
      <c r="AC258" s="111">
        <v>2025</v>
      </c>
      <c r="AD258" s="110" t="e">
        <f>V150</f>
        <v>#REF!</v>
      </c>
      <c r="AE258" s="109"/>
    </row>
    <row r="259" spans="28:31" x14ac:dyDescent="0.3">
      <c r="AB259" s="112"/>
      <c r="AC259" s="111">
        <v>2030</v>
      </c>
      <c r="AD259" s="110">
        <f>W150</f>
        <v>0</v>
      </c>
      <c r="AE259" s="109"/>
    </row>
    <row r="260" spans="28:31" x14ac:dyDescent="0.3">
      <c r="AB260" s="112"/>
      <c r="AC260" s="111">
        <v>2040</v>
      </c>
      <c r="AD260" s="110">
        <f>X150</f>
        <v>0</v>
      </c>
      <c r="AE260" s="109"/>
    </row>
    <row r="261" spans="28:31" x14ac:dyDescent="0.3">
      <c r="AB261" s="112"/>
      <c r="AC261" s="113">
        <v>2050</v>
      </c>
      <c r="AD261" s="110">
        <f>Y150</f>
        <v>0</v>
      </c>
      <c r="AE261" s="109"/>
    </row>
    <row r="262" spans="28:31" x14ac:dyDescent="0.3">
      <c r="AB262" s="112" t="str">
        <f>C151</f>
        <v>IGDTF</v>
      </c>
      <c r="AC262" s="111">
        <v>2015</v>
      </c>
      <c r="AD262" s="110">
        <f>T151</f>
        <v>0</v>
      </c>
      <c r="AE262" s="109"/>
    </row>
    <row r="263" spans="28:31" x14ac:dyDescent="0.3">
      <c r="AB263" s="112"/>
      <c r="AC263" s="111">
        <v>2020</v>
      </c>
      <c r="AD263" s="110">
        <f>U151</f>
        <v>0</v>
      </c>
      <c r="AE263" s="109"/>
    </row>
    <row r="264" spans="28:31" x14ac:dyDescent="0.3">
      <c r="AB264" s="112"/>
      <c r="AC264" s="111">
        <v>2025</v>
      </c>
      <c r="AD264" s="110" t="e">
        <f>V151</f>
        <v>#REF!</v>
      </c>
      <c r="AE264" s="109"/>
    </row>
    <row r="265" spans="28:31" x14ac:dyDescent="0.3">
      <c r="AB265" s="112"/>
      <c r="AC265" s="111">
        <v>2030</v>
      </c>
      <c r="AD265" s="110">
        <f>W151</f>
        <v>0</v>
      </c>
      <c r="AE265" s="109"/>
    </row>
    <row r="266" spans="28:31" x14ac:dyDescent="0.3">
      <c r="AB266" s="112"/>
      <c r="AC266" s="111">
        <v>2040</v>
      </c>
      <c r="AD266" s="110">
        <f>X151</f>
        <v>0</v>
      </c>
      <c r="AE266" s="109"/>
    </row>
    <row r="267" spans="28:31" x14ac:dyDescent="0.3">
      <c r="AB267" s="112"/>
      <c r="AC267" s="113">
        <v>2050</v>
      </c>
      <c r="AD267" s="110">
        <f>Y151</f>
        <v>0</v>
      </c>
      <c r="AE267" s="109"/>
    </row>
    <row r="268" spans="28:31" x14ac:dyDescent="0.3">
      <c r="AB268" s="112" t="str">
        <f>C154</f>
        <v>IXDMT</v>
      </c>
      <c r="AC268" s="111">
        <v>2015</v>
      </c>
      <c r="AD268" s="110">
        <f>T154</f>
        <v>0</v>
      </c>
      <c r="AE268" s="109" t="str">
        <f>B154</f>
        <v>Aluminium</v>
      </c>
    </row>
    <row r="269" spans="28:31" x14ac:dyDescent="0.3">
      <c r="AB269" s="112"/>
      <c r="AC269" s="111">
        <v>2020</v>
      </c>
      <c r="AD269" s="110">
        <f>U154</f>
        <v>0</v>
      </c>
      <c r="AE269" s="109"/>
    </row>
    <row r="270" spans="28:31" x14ac:dyDescent="0.3">
      <c r="AB270" s="112"/>
      <c r="AC270" s="111">
        <v>2025</v>
      </c>
      <c r="AD270" s="110">
        <v>0</v>
      </c>
      <c r="AE270" s="109"/>
    </row>
    <row r="271" spans="28:31" x14ac:dyDescent="0.3">
      <c r="AB271" s="112"/>
      <c r="AC271" s="111">
        <v>2030</v>
      </c>
      <c r="AD271" s="110">
        <f>W154</f>
        <v>0</v>
      </c>
      <c r="AE271" s="109"/>
    </row>
    <row r="272" spans="28:31" x14ac:dyDescent="0.3">
      <c r="AB272" s="112"/>
      <c r="AC272" s="111">
        <v>2040</v>
      </c>
      <c r="AD272" s="110">
        <f>X154</f>
        <v>0</v>
      </c>
      <c r="AE272" s="109"/>
    </row>
    <row r="273" spans="28:52" x14ac:dyDescent="0.3">
      <c r="AB273" s="112"/>
      <c r="AC273" s="113">
        <v>2050</v>
      </c>
      <c r="AD273" s="110">
        <f>Y154</f>
        <v>0</v>
      </c>
      <c r="AE273" s="109"/>
    </row>
    <row r="274" spans="28:52" x14ac:dyDescent="0.3">
      <c r="AB274" s="112" t="str">
        <f>C155</f>
        <v>IXDHT</v>
      </c>
      <c r="AC274" s="111">
        <v>2015</v>
      </c>
      <c r="AD274" s="110">
        <f>T155</f>
        <v>0</v>
      </c>
      <c r="AE274" s="109"/>
      <c r="AZ274" s="31"/>
    </row>
    <row r="275" spans="28:52" x14ac:dyDescent="0.3">
      <c r="AB275" s="112"/>
      <c r="AC275" s="111">
        <v>2020</v>
      </c>
      <c r="AD275" s="110">
        <f>U155</f>
        <v>88.942359597744769</v>
      </c>
      <c r="AE275" s="109"/>
      <c r="AY275" s="31"/>
      <c r="AZ275" s="31"/>
    </row>
    <row r="276" spans="28:52" x14ac:dyDescent="0.3">
      <c r="AB276" s="112"/>
      <c r="AC276" s="111">
        <v>2025</v>
      </c>
      <c r="AD276" s="110">
        <v>0</v>
      </c>
      <c r="AE276" s="109"/>
    </row>
    <row r="277" spans="28:52" x14ac:dyDescent="0.3">
      <c r="AB277" s="112"/>
      <c r="AC277" s="111">
        <v>2030</v>
      </c>
      <c r="AD277" s="110">
        <f>W155</f>
        <v>1082.524999926072</v>
      </c>
      <c r="AE277" s="109"/>
      <c r="AW277" s="31"/>
      <c r="AX277" s="31"/>
      <c r="AY277" s="31"/>
      <c r="AZ277" s="31"/>
    </row>
    <row r="278" spans="28:52" x14ac:dyDescent="0.3">
      <c r="AB278" s="112"/>
      <c r="AC278" s="111">
        <v>2040</v>
      </c>
      <c r="AD278" s="110">
        <f>X155</f>
        <v>4044.4964526032336</v>
      </c>
      <c r="AE278" s="109"/>
      <c r="AW278" s="31"/>
      <c r="AX278" s="31"/>
      <c r="AY278" s="31"/>
      <c r="AZ278" s="31"/>
    </row>
    <row r="279" spans="28:52" x14ac:dyDescent="0.3">
      <c r="AB279" s="112"/>
      <c r="AC279" s="113">
        <v>2050</v>
      </c>
      <c r="AD279" s="110">
        <f>Y155</f>
        <v>5130.8844275063375</v>
      </c>
      <c r="AE279" s="109"/>
    </row>
    <row r="280" spans="28:52" x14ac:dyDescent="0.3">
      <c r="AB280" s="112" t="str">
        <f>C156</f>
        <v>IXDRH</v>
      </c>
      <c r="AC280" s="111">
        <v>2015</v>
      </c>
      <c r="AD280" s="110">
        <f>T156</f>
        <v>0</v>
      </c>
      <c r="AE280" s="109"/>
    </row>
    <row r="281" spans="28:52" x14ac:dyDescent="0.3">
      <c r="AB281" s="112"/>
      <c r="AC281" s="111">
        <v>2020</v>
      </c>
      <c r="AD281" s="110">
        <f>U156</f>
        <v>0</v>
      </c>
      <c r="AE281" s="109"/>
    </row>
    <row r="282" spans="28:52" x14ac:dyDescent="0.3">
      <c r="AB282" s="112"/>
      <c r="AC282" s="111">
        <v>2025</v>
      </c>
      <c r="AD282" s="110">
        <v>0</v>
      </c>
      <c r="AE282" s="109"/>
    </row>
    <row r="283" spans="28:52" x14ac:dyDescent="0.3">
      <c r="AB283" s="112"/>
      <c r="AC283" s="111">
        <v>2030</v>
      </c>
      <c r="AD283" s="110">
        <f>W156</f>
        <v>0</v>
      </c>
      <c r="AE283" s="109"/>
    </row>
    <row r="284" spans="28:52" x14ac:dyDescent="0.3">
      <c r="AB284" s="112"/>
      <c r="AC284" s="111">
        <v>2040</v>
      </c>
      <c r="AD284" s="110">
        <f>X156</f>
        <v>0</v>
      </c>
      <c r="AE284" s="109"/>
    </row>
    <row r="285" spans="28:52" x14ac:dyDescent="0.3">
      <c r="AB285" s="112"/>
      <c r="AC285" s="113">
        <v>2050</v>
      </c>
      <c r="AD285" s="110">
        <f>Y156</f>
        <v>0</v>
      </c>
      <c r="AE285" s="109"/>
    </row>
    <row r="286" spans="28:52" x14ac:dyDescent="0.3">
      <c r="AB286" s="112" t="str">
        <f>C157</f>
        <v>IXDLA</v>
      </c>
      <c r="AC286" s="111">
        <v>2015</v>
      </c>
      <c r="AD286" s="110">
        <f>T157</f>
        <v>0</v>
      </c>
      <c r="AE286" s="109"/>
    </row>
    <row r="287" spans="28:52" x14ac:dyDescent="0.3">
      <c r="AB287" s="112"/>
      <c r="AC287" s="111">
        <v>2020</v>
      </c>
      <c r="AD287" s="110">
        <f>U157</f>
        <v>0</v>
      </c>
      <c r="AE287" s="109"/>
    </row>
    <row r="288" spans="28:52" x14ac:dyDescent="0.3">
      <c r="AB288" s="112"/>
      <c r="AC288" s="111">
        <v>2025</v>
      </c>
      <c r="AD288" s="110">
        <v>0</v>
      </c>
      <c r="AE288" s="109"/>
    </row>
    <row r="289" spans="28:52" x14ac:dyDescent="0.3">
      <c r="AB289" s="112"/>
      <c r="AC289" s="111">
        <v>2030</v>
      </c>
      <c r="AD289" s="110">
        <f>W157</f>
        <v>0</v>
      </c>
      <c r="AE289" s="109"/>
    </row>
    <row r="290" spans="28:52" x14ac:dyDescent="0.3">
      <c r="AB290" s="112"/>
      <c r="AC290" s="111">
        <v>2040</v>
      </c>
      <c r="AD290" s="110">
        <f>X157</f>
        <v>0</v>
      </c>
      <c r="AE290" s="109"/>
    </row>
    <row r="291" spans="28:52" x14ac:dyDescent="0.3">
      <c r="AB291" s="112"/>
      <c r="AC291" s="113">
        <v>2050</v>
      </c>
      <c r="AD291" s="110">
        <f>Y157</f>
        <v>0</v>
      </c>
      <c r="AE291" s="109"/>
    </row>
    <row r="292" spans="28:52" x14ac:dyDescent="0.3">
      <c r="AB292" s="112" t="str">
        <f>C158</f>
        <v>IXDEM</v>
      </c>
      <c r="AC292" s="111">
        <v>2015</v>
      </c>
      <c r="AD292" s="110">
        <f>T158</f>
        <v>0</v>
      </c>
      <c r="AE292" s="109"/>
    </row>
    <row r="293" spans="28:52" x14ac:dyDescent="0.3">
      <c r="AB293" s="112"/>
      <c r="AC293" s="111">
        <v>2020</v>
      </c>
      <c r="AD293" s="110">
        <f>U158</f>
        <v>15.682285341227065</v>
      </c>
      <c r="AE293" s="109"/>
    </row>
    <row r="294" spans="28:52" x14ac:dyDescent="0.3">
      <c r="AB294" s="112"/>
      <c r="AC294" s="111">
        <v>2025</v>
      </c>
      <c r="AD294" s="110">
        <v>0</v>
      </c>
      <c r="AE294" s="109"/>
    </row>
    <row r="295" spans="28:52" x14ac:dyDescent="0.3">
      <c r="AB295" s="112"/>
      <c r="AC295" s="111">
        <v>2030</v>
      </c>
      <c r="AD295" s="110">
        <f>W158</f>
        <v>190.87042456068647</v>
      </c>
      <c r="AE295" s="109"/>
    </row>
    <row r="296" spans="28:52" x14ac:dyDescent="0.3">
      <c r="AB296" s="112"/>
      <c r="AC296" s="111">
        <v>2040</v>
      </c>
      <c r="AD296" s="110">
        <f>X158</f>
        <v>713.12418197759087</v>
      </c>
      <c r="AE296" s="109"/>
    </row>
    <row r="297" spans="28:52" x14ac:dyDescent="0.3">
      <c r="AB297" s="112"/>
      <c r="AC297" s="113">
        <v>2050</v>
      </c>
      <c r="AD297" s="110">
        <f>Y158</f>
        <v>904.67572491797557</v>
      </c>
      <c r="AE297" s="109"/>
    </row>
    <row r="298" spans="28:52" x14ac:dyDescent="0.3">
      <c r="AB298" s="112" t="str">
        <f>C159</f>
        <v>IXDTF</v>
      </c>
      <c r="AC298" s="111">
        <v>2015</v>
      </c>
      <c r="AD298" s="110">
        <f>T159</f>
        <v>0</v>
      </c>
      <c r="AE298" s="109"/>
    </row>
    <row r="299" spans="28:52" x14ac:dyDescent="0.3">
      <c r="AB299" s="112"/>
      <c r="AC299" s="111">
        <v>2020</v>
      </c>
      <c r="AD299" s="110">
        <f>U159</f>
        <v>0</v>
      </c>
      <c r="AE299" s="109"/>
    </row>
    <row r="300" spans="28:52" x14ac:dyDescent="0.3">
      <c r="AB300" s="112"/>
      <c r="AC300" s="111">
        <v>2025</v>
      </c>
      <c r="AD300" s="110">
        <v>0</v>
      </c>
      <c r="AE300" s="109"/>
    </row>
    <row r="301" spans="28:52" x14ac:dyDescent="0.3">
      <c r="AB301" s="112"/>
      <c r="AC301" s="111">
        <v>2030</v>
      </c>
      <c r="AD301" s="110">
        <f>W159</f>
        <v>0</v>
      </c>
      <c r="AE301" s="109"/>
    </row>
    <row r="302" spans="28:52" x14ac:dyDescent="0.3">
      <c r="AB302" s="112"/>
      <c r="AC302" s="111">
        <v>2040</v>
      </c>
      <c r="AD302" s="110">
        <f>X159</f>
        <v>0</v>
      </c>
      <c r="AE302" s="109"/>
      <c r="AW302" s="31"/>
      <c r="AX302" s="31"/>
      <c r="AY302" s="31"/>
      <c r="AZ302" s="31"/>
    </row>
    <row r="303" spans="28:52" x14ac:dyDescent="0.3">
      <c r="AB303" s="112"/>
      <c r="AC303" s="113">
        <v>2050</v>
      </c>
      <c r="AD303" s="110">
        <f>Y159</f>
        <v>0</v>
      </c>
      <c r="AE303" s="109"/>
    </row>
    <row r="304" spans="28:52" x14ac:dyDescent="0.3">
      <c r="AB304" s="112" t="str">
        <f>C162</f>
        <v>IODMT</v>
      </c>
      <c r="AC304" s="111">
        <v>2015</v>
      </c>
      <c r="AD304" s="110">
        <f>T162</f>
        <v>0</v>
      </c>
      <c r="AE304" s="109" t="str">
        <f>B162</f>
        <v>Other comm</v>
      </c>
    </row>
    <row r="305" spans="28:52" x14ac:dyDescent="0.3">
      <c r="AB305" s="112"/>
      <c r="AC305" s="111">
        <v>2020</v>
      </c>
      <c r="AD305" s="110">
        <f>U162</f>
        <v>83.708089586875928</v>
      </c>
      <c r="AE305" s="109"/>
    </row>
    <row r="306" spans="28:52" x14ac:dyDescent="0.3">
      <c r="AB306" s="112"/>
      <c r="AC306" s="111">
        <v>2025</v>
      </c>
      <c r="AD306" s="110" t="e">
        <f>V162</f>
        <v>#REF!</v>
      </c>
      <c r="AE306" s="109"/>
    </row>
    <row r="307" spans="28:52" x14ac:dyDescent="0.3">
      <c r="AB307" s="112"/>
      <c r="AC307" s="111">
        <v>2030</v>
      </c>
      <c r="AD307" s="110">
        <f>W162</f>
        <v>170.98616275742449</v>
      </c>
      <c r="AE307" s="109"/>
      <c r="AW307" s="31"/>
      <c r="AX307" s="31"/>
      <c r="AY307" s="31"/>
      <c r="AZ307" s="31"/>
    </row>
    <row r="308" spans="28:52" x14ac:dyDescent="0.3">
      <c r="AB308" s="112"/>
      <c r="AC308" s="111">
        <v>2040</v>
      </c>
      <c r="AD308" s="110">
        <f>X162</f>
        <v>222.2395473483152</v>
      </c>
      <c r="AE308" s="109"/>
      <c r="AW308" s="31"/>
      <c r="AX308" s="31"/>
      <c r="AY308" s="31"/>
      <c r="AZ308" s="31"/>
    </row>
    <row r="309" spans="28:52" x14ac:dyDescent="0.3">
      <c r="AB309" s="112"/>
      <c r="AC309" s="113">
        <v>2050</v>
      </c>
      <c r="AD309" s="110">
        <f>Y162</f>
        <v>242.99420921905423</v>
      </c>
      <c r="AE309" s="109"/>
    </row>
    <row r="310" spans="28:52" x14ac:dyDescent="0.3">
      <c r="AB310" s="112" t="str">
        <f>C163</f>
        <v>IODHT</v>
      </c>
      <c r="AC310" s="111">
        <v>2015</v>
      </c>
      <c r="AD310" s="110">
        <f>T163</f>
        <v>0</v>
      </c>
      <c r="AE310" s="109"/>
      <c r="AZ310" s="31"/>
    </row>
    <row r="311" spans="28:52" x14ac:dyDescent="0.3">
      <c r="AB311" s="112"/>
      <c r="AC311" s="111">
        <v>2020</v>
      </c>
      <c r="AD311" s="110">
        <f>U163</f>
        <v>0</v>
      </c>
      <c r="AE311" s="109"/>
      <c r="AY311" s="31"/>
      <c r="AZ311" s="31"/>
    </row>
    <row r="312" spans="28:52" x14ac:dyDescent="0.3">
      <c r="AB312" s="112"/>
      <c r="AC312" s="111">
        <v>2025</v>
      </c>
      <c r="AD312" s="110" t="e">
        <f>V163</f>
        <v>#REF!</v>
      </c>
      <c r="AE312" s="109"/>
    </row>
    <row r="313" spans="28:52" x14ac:dyDescent="0.3">
      <c r="AB313" s="112"/>
      <c r="AC313" s="111">
        <v>2030</v>
      </c>
      <c r="AD313" s="110">
        <f>W163</f>
        <v>0</v>
      </c>
      <c r="AE313" s="109"/>
      <c r="AW313" s="31"/>
      <c r="AX313" s="31"/>
      <c r="AY313" s="31"/>
      <c r="AZ313" s="31"/>
    </row>
    <row r="314" spans="28:52" x14ac:dyDescent="0.3">
      <c r="AB314" s="112"/>
      <c r="AC314" s="111">
        <v>2040</v>
      </c>
      <c r="AD314" s="110">
        <f>X163</f>
        <v>0</v>
      </c>
      <c r="AE314" s="109"/>
      <c r="AW314" s="31"/>
      <c r="AX314" s="31"/>
      <c r="AY314" s="31"/>
      <c r="AZ314" s="31"/>
    </row>
    <row r="315" spans="28:52" x14ac:dyDescent="0.3">
      <c r="AB315" s="112"/>
      <c r="AC315" s="113">
        <v>2050</v>
      </c>
      <c r="AD315" s="110">
        <f>Y163</f>
        <v>0</v>
      </c>
      <c r="AE315" s="109"/>
    </row>
    <row r="316" spans="28:52" x14ac:dyDescent="0.3">
      <c r="AB316" s="112" t="str">
        <f>C164</f>
        <v>IODRH</v>
      </c>
      <c r="AC316" s="111">
        <v>2015</v>
      </c>
      <c r="AD316" s="110">
        <f>T164</f>
        <v>0</v>
      </c>
      <c r="AE316" s="109"/>
    </row>
    <row r="317" spans="28:52" x14ac:dyDescent="0.3">
      <c r="AB317" s="112"/>
      <c r="AC317" s="111">
        <v>2020</v>
      </c>
      <c r="AD317" s="110">
        <f>U164</f>
        <v>0</v>
      </c>
      <c r="AE317" s="109"/>
    </row>
    <row r="318" spans="28:52" x14ac:dyDescent="0.3">
      <c r="AB318" s="112"/>
      <c r="AC318" s="111">
        <v>2025</v>
      </c>
      <c r="AD318" s="110" t="e">
        <f>V164</f>
        <v>#REF!</v>
      </c>
      <c r="AE318" s="109"/>
    </row>
    <row r="319" spans="28:52" x14ac:dyDescent="0.3">
      <c r="AB319" s="112"/>
      <c r="AC319" s="111">
        <v>2030</v>
      </c>
      <c r="AD319" s="110">
        <f>W164</f>
        <v>0</v>
      </c>
      <c r="AE319" s="109"/>
    </row>
    <row r="320" spans="28:52" x14ac:dyDescent="0.3">
      <c r="AB320" s="112"/>
      <c r="AC320" s="111">
        <v>2040</v>
      </c>
      <c r="AD320" s="110">
        <f>X164</f>
        <v>0</v>
      </c>
      <c r="AE320" s="109"/>
    </row>
    <row r="321" spans="28:31" x14ac:dyDescent="0.3">
      <c r="AB321" s="112"/>
      <c r="AC321" s="113">
        <v>2050</v>
      </c>
      <c r="AD321" s="110">
        <f>Y164</f>
        <v>0</v>
      </c>
      <c r="AE321" s="109"/>
    </row>
    <row r="322" spans="28:31" x14ac:dyDescent="0.3">
      <c r="AB322" s="112" t="str">
        <f>C165</f>
        <v>IODLA</v>
      </c>
      <c r="AC322" s="111">
        <v>2015</v>
      </c>
      <c r="AD322" s="110">
        <f>T165</f>
        <v>0</v>
      </c>
      <c r="AE322" s="109"/>
    </row>
    <row r="323" spans="28:31" x14ac:dyDescent="0.3">
      <c r="AB323" s="112"/>
      <c r="AC323" s="111">
        <v>2020</v>
      </c>
      <c r="AD323" s="110">
        <f>U165</f>
        <v>0</v>
      </c>
      <c r="AE323" s="109"/>
    </row>
    <row r="324" spans="28:31" x14ac:dyDescent="0.3">
      <c r="AB324" s="112"/>
      <c r="AC324" s="111">
        <v>2025</v>
      </c>
      <c r="AD324" s="110" t="e">
        <f>V165</f>
        <v>#REF!</v>
      </c>
      <c r="AE324" s="109"/>
    </row>
    <row r="325" spans="28:31" x14ac:dyDescent="0.3">
      <c r="AB325" s="112"/>
      <c r="AC325" s="111">
        <v>2030</v>
      </c>
      <c r="AD325" s="110">
        <f>W165</f>
        <v>0</v>
      </c>
      <c r="AE325" s="109"/>
    </row>
    <row r="326" spans="28:31" x14ac:dyDescent="0.3">
      <c r="AB326" s="112"/>
      <c r="AC326" s="111">
        <v>2040</v>
      </c>
      <c r="AD326" s="110">
        <f>X165</f>
        <v>0</v>
      </c>
      <c r="AE326" s="109"/>
    </row>
    <row r="327" spans="28:31" x14ac:dyDescent="0.3">
      <c r="AB327" s="112"/>
      <c r="AC327" s="113">
        <v>2050</v>
      </c>
      <c r="AD327" s="110">
        <f>Y165</f>
        <v>0</v>
      </c>
      <c r="AE327" s="109"/>
    </row>
    <row r="328" spans="28:31" x14ac:dyDescent="0.3">
      <c r="AB328" s="112" t="str">
        <f>C166</f>
        <v>IODEM</v>
      </c>
      <c r="AC328" s="111">
        <v>2015</v>
      </c>
      <c r="AD328" s="110">
        <f>T166</f>
        <v>0</v>
      </c>
      <c r="AE328" s="109"/>
    </row>
    <row r="329" spans="28:31" x14ac:dyDescent="0.3">
      <c r="AB329" s="112"/>
      <c r="AC329" s="111">
        <v>2020</v>
      </c>
      <c r="AD329" s="110">
        <f>U166</f>
        <v>5.0319040674413476</v>
      </c>
      <c r="AE329" s="109"/>
    </row>
    <row r="330" spans="28:31" x14ac:dyDescent="0.3">
      <c r="AB330" s="112"/>
      <c r="AC330" s="111">
        <v>2025</v>
      </c>
      <c r="AD330" s="110" t="e">
        <f>V166</f>
        <v>#REF!</v>
      </c>
      <c r="AE330" s="109"/>
    </row>
    <row r="331" spans="28:31" x14ac:dyDescent="0.3">
      <c r="AB331" s="112"/>
      <c r="AC331" s="111">
        <v>2030</v>
      </c>
      <c r="AD331" s="110">
        <f>W166</f>
        <v>10.278408838399395</v>
      </c>
      <c r="AE331" s="109"/>
    </row>
    <row r="332" spans="28:31" x14ac:dyDescent="0.3">
      <c r="AB332" s="112"/>
      <c r="AC332" s="111">
        <v>2040</v>
      </c>
      <c r="AD332" s="110">
        <f>X166</f>
        <v>13.359378857735187</v>
      </c>
      <c r="AE332" s="109"/>
    </row>
    <row r="333" spans="28:31" x14ac:dyDescent="0.3">
      <c r="AB333" s="112"/>
      <c r="AC333" s="113">
        <v>2050</v>
      </c>
      <c r="AD333" s="110">
        <f>Y166</f>
        <v>14.60699384932275</v>
      </c>
      <c r="AE333" s="109"/>
    </row>
    <row r="334" spans="28:31" x14ac:dyDescent="0.3">
      <c r="AB334" s="112" t="str">
        <f>C167</f>
        <v>IODTF</v>
      </c>
      <c r="AC334" s="111">
        <v>2015</v>
      </c>
      <c r="AD334" s="110">
        <f>T167</f>
        <v>0</v>
      </c>
      <c r="AE334" s="109"/>
    </row>
    <row r="335" spans="28:31" x14ac:dyDescent="0.3">
      <c r="AB335" s="112"/>
      <c r="AC335" s="111">
        <v>2020</v>
      </c>
      <c r="AD335" s="110">
        <f>U167</f>
        <v>18.493322641023767</v>
      </c>
      <c r="AE335" s="109"/>
    </row>
    <row r="336" spans="28:31" x14ac:dyDescent="0.3">
      <c r="AB336" s="112"/>
      <c r="AC336" s="111">
        <v>2025</v>
      </c>
      <c r="AD336" s="110" t="e">
        <f>V167</f>
        <v>#REF!</v>
      </c>
      <c r="AE336" s="109"/>
    </row>
    <row r="337" spans="28:52" x14ac:dyDescent="0.3">
      <c r="AB337" s="112"/>
      <c r="AC337" s="111">
        <v>2030</v>
      </c>
      <c r="AD337" s="110">
        <f>W167</f>
        <v>37.775348722322519</v>
      </c>
      <c r="AE337" s="109"/>
    </row>
    <row r="338" spans="28:52" x14ac:dyDescent="0.3">
      <c r="AB338" s="112"/>
      <c r="AC338" s="111">
        <v>2040</v>
      </c>
      <c r="AD338" s="110">
        <f>X167</f>
        <v>49.098571870308774</v>
      </c>
      <c r="AE338" s="109"/>
    </row>
    <row r="339" spans="28:52" x14ac:dyDescent="0.3">
      <c r="AB339" s="112"/>
      <c r="AC339" s="113">
        <v>2050</v>
      </c>
      <c r="AD339" s="110">
        <f>Y167</f>
        <v>53.683823548793086</v>
      </c>
      <c r="AE339" s="109"/>
    </row>
    <row r="340" spans="28:52" x14ac:dyDescent="0.3">
      <c r="AB340" s="112" t="str">
        <f>C170</f>
        <v>IRDMT</v>
      </c>
      <c r="AC340" s="111">
        <v>2015</v>
      </c>
      <c r="AD340" s="110">
        <f>T170</f>
        <v>0</v>
      </c>
      <c r="AE340" s="109" t="str">
        <f>B170</f>
        <v>Paper &amp; Pulp</v>
      </c>
    </row>
    <row r="341" spans="28:52" x14ac:dyDescent="0.3">
      <c r="AB341" s="112"/>
      <c r="AC341" s="111">
        <v>2020</v>
      </c>
      <c r="AD341" s="110">
        <f>U170</f>
        <v>0</v>
      </c>
      <c r="AE341" s="109"/>
    </row>
    <row r="342" spans="28:52" x14ac:dyDescent="0.3">
      <c r="AB342" s="112"/>
      <c r="AC342" s="111">
        <v>2025</v>
      </c>
      <c r="AD342" s="110" t="e">
        <f>V170</f>
        <v>#REF!</v>
      </c>
      <c r="AE342" s="109"/>
    </row>
    <row r="343" spans="28:52" x14ac:dyDescent="0.3">
      <c r="AB343" s="112"/>
      <c r="AC343" s="111">
        <v>2030</v>
      </c>
      <c r="AD343" s="110">
        <f>W170</f>
        <v>0</v>
      </c>
      <c r="AE343" s="109"/>
    </row>
    <row r="344" spans="28:52" x14ac:dyDescent="0.3">
      <c r="AB344" s="112"/>
      <c r="AC344" s="111">
        <v>2040</v>
      </c>
      <c r="AD344" s="110">
        <f>X170</f>
        <v>0</v>
      </c>
      <c r="AE344" s="109"/>
    </row>
    <row r="345" spans="28:52" x14ac:dyDescent="0.3">
      <c r="AB345" s="112"/>
      <c r="AC345" s="113">
        <v>2050</v>
      </c>
      <c r="AD345" s="110">
        <f>Y170</f>
        <v>0</v>
      </c>
      <c r="AE345" s="109"/>
    </row>
    <row r="346" spans="28:52" x14ac:dyDescent="0.3">
      <c r="AB346" s="112" t="str">
        <f>C171</f>
        <v>IRDHT</v>
      </c>
      <c r="AC346" s="111">
        <v>2015</v>
      </c>
      <c r="AD346" s="110">
        <f>T171</f>
        <v>0</v>
      </c>
      <c r="AE346" s="109"/>
      <c r="AZ346" s="31"/>
    </row>
    <row r="347" spans="28:52" x14ac:dyDescent="0.3">
      <c r="AB347" s="112"/>
      <c r="AC347" s="111">
        <v>2020</v>
      </c>
      <c r="AD347" s="110">
        <f>U171</f>
        <v>0</v>
      </c>
      <c r="AE347" s="109"/>
      <c r="AY347" s="31"/>
      <c r="AZ347" s="31"/>
    </row>
    <row r="348" spans="28:52" x14ac:dyDescent="0.3">
      <c r="AB348" s="112"/>
      <c r="AC348" s="111">
        <v>2025</v>
      </c>
      <c r="AD348" s="110" t="e">
        <f>V171</f>
        <v>#REF!</v>
      </c>
      <c r="AE348" s="109"/>
    </row>
    <row r="349" spans="28:52" x14ac:dyDescent="0.3">
      <c r="AB349" s="112"/>
      <c r="AC349" s="111">
        <v>2030</v>
      </c>
      <c r="AD349" s="110">
        <f>W171</f>
        <v>0</v>
      </c>
      <c r="AE349" s="109"/>
    </row>
    <row r="350" spans="28:52" x14ac:dyDescent="0.3">
      <c r="AB350" s="112"/>
      <c r="AC350" s="111">
        <v>2040</v>
      </c>
      <c r="AD350" s="110">
        <f>X171</f>
        <v>0</v>
      </c>
      <c r="AE350" s="109"/>
    </row>
    <row r="351" spans="28:52" x14ac:dyDescent="0.3">
      <c r="AB351" s="112"/>
      <c r="AC351" s="113">
        <v>2050</v>
      </c>
      <c r="AD351" s="110">
        <f>Y171</f>
        <v>0</v>
      </c>
      <c r="AE351" s="109"/>
    </row>
    <row r="352" spans="28:52" x14ac:dyDescent="0.3">
      <c r="AB352" s="112" t="str">
        <f>C172</f>
        <v>IRDRH</v>
      </c>
      <c r="AC352" s="111">
        <v>2015</v>
      </c>
      <c r="AD352" s="110">
        <f>T172</f>
        <v>0</v>
      </c>
      <c r="AE352" s="109"/>
    </row>
    <row r="353" spans="28:31" x14ac:dyDescent="0.3">
      <c r="AB353" s="112"/>
      <c r="AC353" s="111">
        <v>2020</v>
      </c>
      <c r="AD353" s="110">
        <f>U172</f>
        <v>0</v>
      </c>
      <c r="AE353" s="109"/>
    </row>
    <row r="354" spans="28:31" x14ac:dyDescent="0.3">
      <c r="AB354" s="112"/>
      <c r="AC354" s="111">
        <v>2025</v>
      </c>
      <c r="AD354" s="110" t="e">
        <f>V172</f>
        <v>#REF!</v>
      </c>
      <c r="AE354" s="109"/>
    </row>
    <row r="355" spans="28:31" x14ac:dyDescent="0.3">
      <c r="AB355" s="112"/>
      <c r="AC355" s="111">
        <v>2030</v>
      </c>
      <c r="AD355" s="110">
        <f>W172</f>
        <v>0</v>
      </c>
      <c r="AE355" s="109"/>
    </row>
    <row r="356" spans="28:31" x14ac:dyDescent="0.3">
      <c r="AB356" s="112"/>
      <c r="AC356" s="111">
        <v>2040</v>
      </c>
      <c r="AD356" s="110">
        <f>X172</f>
        <v>0</v>
      </c>
      <c r="AE356" s="109"/>
    </row>
    <row r="357" spans="28:31" x14ac:dyDescent="0.3">
      <c r="AB357" s="112"/>
      <c r="AC357" s="113">
        <v>2050</v>
      </c>
      <c r="AD357" s="110">
        <f>Y172</f>
        <v>0</v>
      </c>
      <c r="AE357" s="109"/>
    </row>
    <row r="358" spans="28:31" x14ac:dyDescent="0.3">
      <c r="AB358" s="112" t="str">
        <f>C173</f>
        <v>IRDLA</v>
      </c>
      <c r="AC358" s="111">
        <v>2015</v>
      </c>
      <c r="AD358" s="110">
        <f>T173</f>
        <v>0</v>
      </c>
      <c r="AE358" s="109"/>
    </row>
    <row r="359" spans="28:31" x14ac:dyDescent="0.3">
      <c r="AB359" s="112"/>
      <c r="AC359" s="111">
        <v>2020</v>
      </c>
      <c r="AD359" s="110">
        <f>U173</f>
        <v>0</v>
      </c>
      <c r="AE359" s="109"/>
    </row>
    <row r="360" spans="28:31" x14ac:dyDescent="0.3">
      <c r="AB360" s="112"/>
      <c r="AC360" s="111">
        <v>2025</v>
      </c>
      <c r="AD360" s="110" t="e">
        <f>V173</f>
        <v>#REF!</v>
      </c>
      <c r="AE360" s="109"/>
    </row>
    <row r="361" spans="28:31" x14ac:dyDescent="0.3">
      <c r="AB361" s="112"/>
      <c r="AC361" s="111">
        <v>2030</v>
      </c>
      <c r="AD361" s="110">
        <f>W173</f>
        <v>0</v>
      </c>
      <c r="AE361" s="109"/>
    </row>
    <row r="362" spans="28:31" x14ac:dyDescent="0.3">
      <c r="AB362" s="112"/>
      <c r="AC362" s="111">
        <v>2040</v>
      </c>
      <c r="AD362" s="110">
        <f>X173</f>
        <v>0</v>
      </c>
      <c r="AE362" s="109"/>
    </row>
    <row r="363" spans="28:31" x14ac:dyDescent="0.3">
      <c r="AB363" s="112"/>
      <c r="AC363" s="113">
        <v>2050</v>
      </c>
      <c r="AD363" s="110">
        <f>Y173</f>
        <v>0</v>
      </c>
      <c r="AE363" s="109"/>
    </row>
    <row r="364" spans="28:31" x14ac:dyDescent="0.3">
      <c r="AB364" s="112" t="str">
        <f>C174</f>
        <v>IRDEM</v>
      </c>
      <c r="AC364" s="111">
        <v>2015</v>
      </c>
      <c r="AD364" s="110">
        <f>T174</f>
        <v>0</v>
      </c>
      <c r="AE364" s="109"/>
    </row>
    <row r="365" spans="28:31" x14ac:dyDescent="0.3">
      <c r="AB365" s="112"/>
      <c r="AC365" s="111">
        <v>2020</v>
      </c>
      <c r="AD365" s="110">
        <f>U174</f>
        <v>1.5884411762346826</v>
      </c>
      <c r="AE365" s="109"/>
    </row>
    <row r="366" spans="28:31" x14ac:dyDescent="0.3">
      <c r="AB366" s="112"/>
      <c r="AC366" s="111">
        <v>2025</v>
      </c>
      <c r="AD366" s="110" t="e">
        <f>V174</f>
        <v>#REF!</v>
      </c>
      <c r="AE366" s="109"/>
    </row>
    <row r="367" spans="28:31" x14ac:dyDescent="0.3">
      <c r="AB367" s="112"/>
      <c r="AC367" s="111">
        <v>2030</v>
      </c>
      <c r="AD367" s="110">
        <f>W174</f>
        <v>0.71403558647784715</v>
      </c>
      <c r="AE367" s="109"/>
    </row>
    <row r="368" spans="28:31" x14ac:dyDescent="0.3">
      <c r="AB368" s="112"/>
      <c r="AC368" s="111">
        <v>2040</v>
      </c>
      <c r="AD368" s="110">
        <f>X174</f>
        <v>0.52496399492023282</v>
      </c>
      <c r="AE368" s="109"/>
    </row>
    <row r="369" spans="28:52" x14ac:dyDescent="0.3">
      <c r="AB369" s="112"/>
      <c r="AC369" s="113">
        <v>2050</v>
      </c>
      <c r="AD369" s="110">
        <f>Y174</f>
        <v>0.94951903957488781</v>
      </c>
      <c r="AE369" s="109"/>
    </row>
    <row r="370" spans="28:52" x14ac:dyDescent="0.3">
      <c r="AB370" s="112" t="str">
        <f>C175</f>
        <v>IRDTF</v>
      </c>
      <c r="AC370" s="111">
        <v>2015</v>
      </c>
      <c r="AD370" s="110">
        <f>T175</f>
        <v>0</v>
      </c>
      <c r="AE370" s="109"/>
    </row>
    <row r="371" spans="28:52" x14ac:dyDescent="0.3">
      <c r="AB371" s="112"/>
      <c r="AC371" s="111">
        <v>2020</v>
      </c>
      <c r="AD371" s="110">
        <f>U175</f>
        <v>0</v>
      </c>
      <c r="AE371" s="109"/>
    </row>
    <row r="372" spans="28:52" x14ac:dyDescent="0.3">
      <c r="AB372" s="112"/>
      <c r="AC372" s="111">
        <v>2025</v>
      </c>
      <c r="AD372" s="110" t="e">
        <f>V175</f>
        <v>#REF!</v>
      </c>
      <c r="AE372" s="109"/>
    </row>
    <row r="373" spans="28:52" x14ac:dyDescent="0.3">
      <c r="AB373" s="112"/>
      <c r="AC373" s="111">
        <v>2030</v>
      </c>
      <c r="AD373" s="110">
        <f>W175</f>
        <v>0</v>
      </c>
      <c r="AE373" s="109"/>
    </row>
    <row r="374" spans="28:52" x14ac:dyDescent="0.3">
      <c r="AB374" s="112"/>
      <c r="AC374" s="111">
        <v>2040</v>
      </c>
      <c r="AD374" s="110">
        <f>X175</f>
        <v>0</v>
      </c>
      <c r="AE374" s="109"/>
    </row>
    <row r="375" spans="28:52" x14ac:dyDescent="0.3">
      <c r="AB375" s="112"/>
      <c r="AC375" s="113">
        <v>2050</v>
      </c>
      <c r="AD375" s="110">
        <f>Y175</f>
        <v>0</v>
      </c>
      <c r="AE375" s="109"/>
    </row>
    <row r="376" spans="28:52" x14ac:dyDescent="0.3">
      <c r="AB376" s="112" t="str">
        <f>C178</f>
        <v>ISDMT</v>
      </c>
      <c r="AC376" s="111">
        <v>2015</v>
      </c>
      <c r="AD376" s="110">
        <f>T178</f>
        <v>0</v>
      </c>
      <c r="AE376" s="109" t="str">
        <f>B178</f>
        <v>Iron and steel</v>
      </c>
    </row>
    <row r="377" spans="28:52" x14ac:dyDescent="0.3">
      <c r="AB377" s="112"/>
      <c r="AC377" s="111">
        <v>2020</v>
      </c>
      <c r="AD377" s="110">
        <f>U178</f>
        <v>0</v>
      </c>
      <c r="AE377" s="109"/>
    </row>
    <row r="378" spans="28:52" x14ac:dyDescent="0.3">
      <c r="AB378" s="112"/>
      <c r="AC378" s="111">
        <v>2025</v>
      </c>
      <c r="AD378" s="110" t="e">
        <f>V178</f>
        <v>#REF!</v>
      </c>
      <c r="AE378" s="109"/>
    </row>
    <row r="379" spans="28:52" x14ac:dyDescent="0.3">
      <c r="AB379" s="112"/>
      <c r="AC379" s="111">
        <v>2030</v>
      </c>
      <c r="AD379" s="110">
        <f>W178</f>
        <v>0</v>
      </c>
      <c r="AE379" s="109"/>
    </row>
    <row r="380" spans="28:52" x14ac:dyDescent="0.3">
      <c r="AB380" s="112"/>
      <c r="AC380" s="111">
        <v>2040</v>
      </c>
      <c r="AD380" s="110">
        <f>X178</f>
        <v>0</v>
      </c>
      <c r="AE380" s="114"/>
    </row>
    <row r="381" spans="28:52" x14ac:dyDescent="0.3">
      <c r="AB381" s="112"/>
      <c r="AC381" s="113">
        <v>2050</v>
      </c>
      <c r="AD381" s="110">
        <f>Y178</f>
        <v>0</v>
      </c>
      <c r="AE381" s="109"/>
    </row>
    <row r="382" spans="28:52" x14ac:dyDescent="0.3">
      <c r="AB382" s="112" t="str">
        <f>C179</f>
        <v>ISDHT</v>
      </c>
      <c r="AC382" s="111">
        <v>2015</v>
      </c>
      <c r="AD382" s="110">
        <f>T179</f>
        <v>0</v>
      </c>
      <c r="AE382" s="109"/>
      <c r="AZ382" s="31"/>
    </row>
    <row r="383" spans="28:52" x14ac:dyDescent="0.3">
      <c r="AB383" s="112"/>
      <c r="AC383" s="111">
        <v>2020</v>
      </c>
      <c r="AD383" s="110">
        <f>U179</f>
        <v>1216.6122523693232</v>
      </c>
      <c r="AE383" s="109"/>
      <c r="AY383" s="31"/>
      <c r="AZ383" s="31"/>
    </row>
    <row r="384" spans="28:52" x14ac:dyDescent="0.3">
      <c r="AB384" s="112"/>
      <c r="AC384" s="111">
        <v>2025</v>
      </c>
      <c r="AD384" s="110" t="e">
        <f>V179</f>
        <v>#REF!</v>
      </c>
      <c r="AE384" s="109"/>
    </row>
    <row r="385" spans="28:31" x14ac:dyDescent="0.3">
      <c r="AB385" s="112"/>
      <c r="AC385" s="111">
        <v>2030</v>
      </c>
      <c r="AD385" s="110">
        <f>W179</f>
        <v>2824.732420796</v>
      </c>
      <c r="AE385" s="109"/>
    </row>
    <row r="386" spans="28:31" x14ac:dyDescent="0.3">
      <c r="AB386" s="112"/>
      <c r="AC386" s="111">
        <v>2040</v>
      </c>
      <c r="AD386" s="110">
        <f>X179</f>
        <v>3896.0381417785884</v>
      </c>
      <c r="AE386" s="109"/>
    </row>
    <row r="387" spans="28:31" x14ac:dyDescent="0.3">
      <c r="AB387" s="112"/>
      <c r="AC387" s="113">
        <v>2050</v>
      </c>
      <c r="AD387" s="110">
        <f>Y179</f>
        <v>5275.6270131017764</v>
      </c>
      <c r="AE387" s="109"/>
    </row>
    <row r="388" spans="28:31" x14ac:dyDescent="0.3">
      <c r="AB388" s="112" t="str">
        <f>C180</f>
        <v>ISDRH</v>
      </c>
      <c r="AC388" s="111">
        <v>2015</v>
      </c>
      <c r="AD388" s="110">
        <f>T180</f>
        <v>0</v>
      </c>
      <c r="AE388" s="109"/>
    </row>
    <row r="389" spans="28:31" x14ac:dyDescent="0.3">
      <c r="AB389" s="112"/>
      <c r="AC389" s="111">
        <v>2020</v>
      </c>
      <c r="AD389" s="110">
        <f>U180</f>
        <v>0</v>
      </c>
      <c r="AE389" s="109"/>
    </row>
    <row r="390" spans="28:31" x14ac:dyDescent="0.3">
      <c r="AB390" s="112"/>
      <c r="AC390" s="111">
        <v>2025</v>
      </c>
      <c r="AD390" s="110" t="e">
        <f>V180</f>
        <v>#REF!</v>
      </c>
      <c r="AE390" s="109"/>
    </row>
    <row r="391" spans="28:31" x14ac:dyDescent="0.3">
      <c r="AB391" s="112"/>
      <c r="AC391" s="111">
        <v>2030</v>
      </c>
      <c r="AD391" s="110">
        <f>W180</f>
        <v>0</v>
      </c>
      <c r="AE391" s="109"/>
    </row>
    <row r="392" spans="28:31" x14ac:dyDescent="0.3">
      <c r="AB392" s="112"/>
      <c r="AC392" s="111">
        <v>2040</v>
      </c>
      <c r="AD392" s="110">
        <f>X180</f>
        <v>0</v>
      </c>
      <c r="AE392" s="109"/>
    </row>
    <row r="393" spans="28:31" x14ac:dyDescent="0.3">
      <c r="AB393" s="112"/>
      <c r="AC393" s="113">
        <v>2050</v>
      </c>
      <c r="AD393" s="110">
        <f>Y180</f>
        <v>0</v>
      </c>
      <c r="AE393" s="109"/>
    </row>
    <row r="394" spans="28:31" x14ac:dyDescent="0.3">
      <c r="AB394" s="112" t="str">
        <f>C181</f>
        <v>ISDLA</v>
      </c>
      <c r="AC394" s="111">
        <v>2015</v>
      </c>
      <c r="AD394" s="110">
        <f>T181</f>
        <v>0</v>
      </c>
      <c r="AE394" s="109"/>
    </row>
    <row r="395" spans="28:31" x14ac:dyDescent="0.3">
      <c r="AB395" s="112"/>
      <c r="AC395" s="111">
        <v>2020</v>
      </c>
      <c r="AD395" s="110">
        <f>U181</f>
        <v>0</v>
      </c>
      <c r="AE395" s="109"/>
    </row>
    <row r="396" spans="28:31" x14ac:dyDescent="0.3">
      <c r="AB396" s="112"/>
      <c r="AC396" s="111">
        <v>2025</v>
      </c>
      <c r="AD396" s="110" t="e">
        <f>V181</f>
        <v>#REF!</v>
      </c>
      <c r="AE396" s="109"/>
    </row>
    <row r="397" spans="28:31" x14ac:dyDescent="0.3">
      <c r="AB397" s="112"/>
      <c r="AC397" s="111">
        <v>2030</v>
      </c>
      <c r="AD397" s="110">
        <f>W181</f>
        <v>0</v>
      </c>
      <c r="AE397" s="109"/>
    </row>
    <row r="398" spans="28:31" x14ac:dyDescent="0.3">
      <c r="AB398" s="112"/>
      <c r="AC398" s="111">
        <v>2040</v>
      </c>
      <c r="AD398" s="110">
        <f>X181</f>
        <v>0</v>
      </c>
      <c r="AE398" s="109"/>
    </row>
    <row r="399" spans="28:31" x14ac:dyDescent="0.3">
      <c r="AB399" s="112"/>
      <c r="AC399" s="113">
        <v>2050</v>
      </c>
      <c r="AD399" s="110">
        <f>Y181</f>
        <v>0</v>
      </c>
      <c r="AE399" s="109"/>
    </row>
    <row r="400" spans="28:31" x14ac:dyDescent="0.3">
      <c r="AB400" s="112" t="str">
        <f>C182</f>
        <v>ISDEM</v>
      </c>
      <c r="AC400" s="111">
        <v>2015</v>
      </c>
      <c r="AD400" s="110">
        <f>T182</f>
        <v>0</v>
      </c>
      <c r="AE400" s="109"/>
    </row>
    <row r="401" spans="28:31" x14ac:dyDescent="0.3">
      <c r="AB401" s="112"/>
      <c r="AC401" s="111">
        <v>2020</v>
      </c>
      <c r="AD401" s="110">
        <f>U182</f>
        <v>0</v>
      </c>
      <c r="AE401" s="109"/>
    </row>
    <row r="402" spans="28:31" x14ac:dyDescent="0.3">
      <c r="AB402" s="112"/>
      <c r="AC402" s="111">
        <v>2025</v>
      </c>
      <c r="AD402" s="110" t="e">
        <f>V182</f>
        <v>#REF!</v>
      </c>
      <c r="AE402" s="109"/>
    </row>
    <row r="403" spans="28:31" x14ac:dyDescent="0.3">
      <c r="AB403" s="112"/>
      <c r="AC403" s="111">
        <v>2030</v>
      </c>
      <c r="AD403" s="110">
        <f>W182</f>
        <v>0</v>
      </c>
      <c r="AE403" s="109"/>
    </row>
    <row r="404" spans="28:31" x14ac:dyDescent="0.3">
      <c r="AB404" s="112"/>
      <c r="AC404" s="111">
        <v>2040</v>
      </c>
      <c r="AD404" s="110">
        <f>X182</f>
        <v>0</v>
      </c>
      <c r="AE404" s="109"/>
    </row>
    <row r="405" spans="28:31" x14ac:dyDescent="0.3">
      <c r="AB405" s="112"/>
      <c r="AC405" s="113">
        <v>2050</v>
      </c>
      <c r="AD405" s="110">
        <f>Y182</f>
        <v>0</v>
      </c>
      <c r="AE405" s="109"/>
    </row>
    <row r="406" spans="28:31" x14ac:dyDescent="0.3">
      <c r="AB406" s="112" t="str">
        <f>C183</f>
        <v>ISDTF</v>
      </c>
      <c r="AC406" s="111">
        <v>2015</v>
      </c>
      <c r="AD406" s="110">
        <f>T183</f>
        <v>0</v>
      </c>
      <c r="AE406" s="109"/>
    </row>
    <row r="407" spans="28:31" x14ac:dyDescent="0.3">
      <c r="AB407" s="112"/>
      <c r="AC407" s="111">
        <v>2020</v>
      </c>
      <c r="AD407" s="110">
        <f>U183</f>
        <v>0</v>
      </c>
      <c r="AE407" s="109"/>
    </row>
    <row r="408" spans="28:31" x14ac:dyDescent="0.3">
      <c r="AB408" s="112"/>
      <c r="AC408" s="111">
        <v>2025</v>
      </c>
      <c r="AD408" s="110" t="e">
        <f>V183</f>
        <v>#REF!</v>
      </c>
      <c r="AE408" s="109"/>
    </row>
    <row r="409" spans="28:31" x14ac:dyDescent="0.3">
      <c r="AB409" s="112"/>
      <c r="AC409" s="111">
        <v>2030</v>
      </c>
      <c r="AD409" s="110">
        <f>W183</f>
        <v>0</v>
      </c>
      <c r="AE409" s="109"/>
    </row>
    <row r="410" spans="28:31" x14ac:dyDescent="0.3">
      <c r="AB410" s="112"/>
      <c r="AC410" s="111">
        <v>2040</v>
      </c>
      <c r="AD410" s="110">
        <f>X183</f>
        <v>0</v>
      </c>
      <c r="AE410" s="109"/>
    </row>
    <row r="411" spans="28:31" x14ac:dyDescent="0.3">
      <c r="AB411" s="112"/>
      <c r="AC411" s="113">
        <v>2050</v>
      </c>
      <c r="AD411" s="110">
        <f>Y183</f>
        <v>0</v>
      </c>
      <c r="AE411" s="109"/>
    </row>
    <row r="412" spans="28:31" x14ac:dyDescent="0.3">
      <c r="AB412" s="112" t="str">
        <f>C186</f>
        <v>IMDMT</v>
      </c>
      <c r="AC412" s="111">
        <v>2015</v>
      </c>
      <c r="AD412" s="110">
        <f>T186</f>
        <v>0</v>
      </c>
      <c r="AE412" s="109" t="str">
        <f>B186</f>
        <v>Machinery</v>
      </c>
    </row>
    <row r="413" spans="28:31" x14ac:dyDescent="0.3">
      <c r="AB413" s="112"/>
      <c r="AC413" s="111">
        <v>2020</v>
      </c>
      <c r="AD413" s="110">
        <f>U186</f>
        <v>0</v>
      </c>
      <c r="AE413" s="109"/>
    </row>
    <row r="414" spans="28:31" x14ac:dyDescent="0.3">
      <c r="AB414" s="112"/>
      <c r="AC414" s="111">
        <v>2025</v>
      </c>
      <c r="AD414" s="110" t="e">
        <f>V186</f>
        <v>#REF!</v>
      </c>
      <c r="AE414" s="109"/>
    </row>
    <row r="415" spans="28:31" x14ac:dyDescent="0.3">
      <c r="AB415" s="112"/>
      <c r="AC415" s="111">
        <v>2030</v>
      </c>
      <c r="AD415" s="110">
        <f>W186</f>
        <v>0</v>
      </c>
      <c r="AE415" s="109"/>
    </row>
    <row r="416" spans="28:31" x14ac:dyDescent="0.3">
      <c r="AB416" s="112"/>
      <c r="AC416" s="111">
        <v>2040</v>
      </c>
      <c r="AD416" s="110">
        <f>X186</f>
        <v>0</v>
      </c>
      <c r="AE416" s="109"/>
    </row>
    <row r="417" spans="28:52" x14ac:dyDescent="0.3">
      <c r="AB417" s="112"/>
      <c r="AC417" s="113">
        <v>2050</v>
      </c>
      <c r="AD417" s="110">
        <f>Y186</f>
        <v>0</v>
      </c>
      <c r="AE417" s="109"/>
    </row>
    <row r="418" spans="28:52" x14ac:dyDescent="0.3">
      <c r="AB418" s="112" t="str">
        <f>C187</f>
        <v>IMDHT</v>
      </c>
      <c r="AC418" s="111">
        <v>2015</v>
      </c>
      <c r="AD418" s="110">
        <f>T187</f>
        <v>0</v>
      </c>
      <c r="AE418" s="109"/>
      <c r="AZ418" s="31"/>
    </row>
    <row r="419" spans="28:52" x14ac:dyDescent="0.3">
      <c r="AB419" s="112"/>
      <c r="AC419" s="111">
        <v>2020</v>
      </c>
      <c r="AD419" s="110">
        <f>U187</f>
        <v>0</v>
      </c>
      <c r="AE419" s="109"/>
      <c r="AY419" s="31"/>
      <c r="AZ419" s="31"/>
    </row>
    <row r="420" spans="28:52" x14ac:dyDescent="0.3">
      <c r="AB420" s="112"/>
      <c r="AC420" s="111">
        <v>2025</v>
      </c>
      <c r="AD420" s="110" t="e">
        <f>V187</f>
        <v>#REF!</v>
      </c>
      <c r="AE420" s="109"/>
    </row>
    <row r="421" spans="28:52" x14ac:dyDescent="0.3">
      <c r="AB421" s="112"/>
      <c r="AC421" s="111">
        <v>2030</v>
      </c>
      <c r="AD421" s="110">
        <f>W187</f>
        <v>0</v>
      </c>
      <c r="AE421" s="109"/>
    </row>
    <row r="422" spans="28:52" x14ac:dyDescent="0.3">
      <c r="AB422" s="112"/>
      <c r="AC422" s="111">
        <v>2040</v>
      </c>
      <c r="AD422" s="110">
        <f>X187</f>
        <v>0</v>
      </c>
      <c r="AE422" s="109"/>
    </row>
    <row r="423" spans="28:52" x14ac:dyDescent="0.3">
      <c r="AB423" s="112"/>
      <c r="AC423" s="113">
        <v>2050</v>
      </c>
      <c r="AD423" s="110">
        <f>Y187</f>
        <v>0</v>
      </c>
      <c r="AE423" s="109"/>
    </row>
    <row r="424" spans="28:52" x14ac:dyDescent="0.3">
      <c r="AB424" s="112" t="str">
        <f>C188</f>
        <v>IMDRH</v>
      </c>
      <c r="AC424" s="111">
        <v>2015</v>
      </c>
      <c r="AD424" s="110">
        <f>T188</f>
        <v>0</v>
      </c>
      <c r="AE424" s="109"/>
    </row>
    <row r="425" spans="28:52" x14ac:dyDescent="0.3">
      <c r="AB425" s="112"/>
      <c r="AC425" s="111">
        <v>2020</v>
      </c>
      <c r="AD425" s="110">
        <f>U188</f>
        <v>0</v>
      </c>
      <c r="AE425" s="109"/>
    </row>
    <row r="426" spans="28:52" x14ac:dyDescent="0.3">
      <c r="AB426" s="112"/>
      <c r="AC426" s="111">
        <v>2025</v>
      </c>
      <c r="AD426" s="110" t="e">
        <f>V188</f>
        <v>#REF!</v>
      </c>
      <c r="AE426" s="109"/>
    </row>
    <row r="427" spans="28:52" x14ac:dyDescent="0.3">
      <c r="AB427" s="112"/>
      <c r="AC427" s="111">
        <v>2030</v>
      </c>
      <c r="AD427" s="110">
        <f>W188</f>
        <v>0</v>
      </c>
      <c r="AE427" s="109"/>
    </row>
    <row r="428" spans="28:52" x14ac:dyDescent="0.3">
      <c r="AB428" s="112"/>
      <c r="AC428" s="111">
        <v>2040</v>
      </c>
      <c r="AD428" s="110">
        <f>X188</f>
        <v>0</v>
      </c>
      <c r="AE428" s="109"/>
    </row>
    <row r="429" spans="28:52" x14ac:dyDescent="0.3">
      <c r="AB429" s="112"/>
      <c r="AC429" s="113">
        <v>2050</v>
      </c>
      <c r="AD429" s="110">
        <f>Y188</f>
        <v>0</v>
      </c>
      <c r="AE429" s="109"/>
    </row>
    <row r="430" spans="28:52" x14ac:dyDescent="0.3">
      <c r="AB430" s="112" t="str">
        <f>C189</f>
        <v>IMDLA</v>
      </c>
      <c r="AC430" s="111">
        <v>2015</v>
      </c>
      <c r="AD430" s="110">
        <f>T189</f>
        <v>0</v>
      </c>
      <c r="AE430" s="109"/>
    </row>
    <row r="431" spans="28:52" x14ac:dyDescent="0.3">
      <c r="AB431" s="112"/>
      <c r="AC431" s="111">
        <v>2020</v>
      </c>
      <c r="AD431" s="110">
        <f>U189</f>
        <v>0</v>
      </c>
      <c r="AE431" s="109"/>
    </row>
    <row r="432" spans="28:52" x14ac:dyDescent="0.3">
      <c r="AB432" s="112"/>
      <c r="AC432" s="111">
        <v>2025</v>
      </c>
      <c r="AD432" s="110" t="e">
        <f>V189</f>
        <v>#REF!</v>
      </c>
      <c r="AE432" s="109"/>
    </row>
    <row r="433" spans="28:31" x14ac:dyDescent="0.3">
      <c r="AB433" s="112"/>
      <c r="AC433" s="111">
        <v>2030</v>
      </c>
      <c r="AD433" s="110">
        <f>W189</f>
        <v>0</v>
      </c>
      <c r="AE433" s="109"/>
    </row>
    <row r="434" spans="28:31" x14ac:dyDescent="0.3">
      <c r="AB434" s="112"/>
      <c r="AC434" s="111">
        <v>2040</v>
      </c>
      <c r="AD434" s="110">
        <f>X189</f>
        <v>0</v>
      </c>
      <c r="AE434" s="109"/>
    </row>
    <row r="435" spans="28:31" x14ac:dyDescent="0.3">
      <c r="AB435" s="112"/>
      <c r="AC435" s="113">
        <v>2050</v>
      </c>
      <c r="AD435" s="110">
        <f>Y189</f>
        <v>0</v>
      </c>
      <c r="AE435" s="109"/>
    </row>
    <row r="436" spans="28:31" x14ac:dyDescent="0.3">
      <c r="AB436" s="112" t="str">
        <f>C190</f>
        <v>IMDEM</v>
      </c>
      <c r="AC436" s="111">
        <v>2015</v>
      </c>
      <c r="AD436" s="110">
        <f>T190</f>
        <v>0</v>
      </c>
      <c r="AE436" s="109"/>
    </row>
    <row r="437" spans="28:31" x14ac:dyDescent="0.3">
      <c r="AB437" s="112"/>
      <c r="AC437" s="111">
        <v>2020</v>
      </c>
      <c r="AD437" s="110">
        <f>U190</f>
        <v>3.8706954364933486</v>
      </c>
      <c r="AE437" s="109"/>
    </row>
    <row r="438" spans="28:31" x14ac:dyDescent="0.3">
      <c r="AB438" s="112"/>
      <c r="AC438" s="111">
        <v>2025</v>
      </c>
      <c r="AD438" s="110" t="e">
        <f>V190</f>
        <v>#REF!</v>
      </c>
      <c r="AE438" s="109"/>
    </row>
    <row r="439" spans="28:31" x14ac:dyDescent="0.3">
      <c r="AB439" s="112"/>
      <c r="AC439" s="111">
        <v>2030</v>
      </c>
      <c r="AD439" s="110">
        <f>W190</f>
        <v>7.9064683372302991</v>
      </c>
      <c r="AE439" s="109"/>
    </row>
    <row r="440" spans="28:31" x14ac:dyDescent="0.3">
      <c r="AB440" s="112"/>
      <c r="AC440" s="111">
        <v>2040</v>
      </c>
      <c r="AD440" s="110">
        <f>X190</f>
        <v>10.276445275180901</v>
      </c>
      <c r="AE440" s="109"/>
    </row>
    <row r="441" spans="28:31" x14ac:dyDescent="0.3">
      <c r="AB441" s="112"/>
      <c r="AC441" s="113">
        <v>2050</v>
      </c>
      <c r="AD441" s="110">
        <f>Y190</f>
        <v>11.236149114863647</v>
      </c>
      <c r="AE441" s="109"/>
    </row>
    <row r="442" spans="28:31" x14ac:dyDescent="0.3">
      <c r="AB442" s="112" t="str">
        <f>C191</f>
        <v>IMDTF</v>
      </c>
      <c r="AC442" s="111">
        <v>2015</v>
      </c>
      <c r="AD442" s="110">
        <f>T191</f>
        <v>0</v>
      </c>
      <c r="AE442" s="109"/>
    </row>
    <row r="443" spans="28:31" x14ac:dyDescent="0.3">
      <c r="AB443" s="112"/>
      <c r="AC443" s="111">
        <v>2020</v>
      </c>
      <c r="AD443" s="110">
        <f>U191</f>
        <v>0</v>
      </c>
      <c r="AE443" s="109"/>
    </row>
    <row r="444" spans="28:31" x14ac:dyDescent="0.3">
      <c r="AB444" s="112"/>
      <c r="AC444" s="111">
        <v>2025</v>
      </c>
      <c r="AD444" s="110" t="e">
        <f>V191</f>
        <v>#REF!</v>
      </c>
      <c r="AE444" s="109"/>
    </row>
    <row r="445" spans="28:31" x14ac:dyDescent="0.3">
      <c r="AB445" s="112"/>
      <c r="AC445" s="111">
        <v>2030</v>
      </c>
      <c r="AD445" s="110">
        <f>W191</f>
        <v>0</v>
      </c>
      <c r="AE445" s="109"/>
    </row>
    <row r="446" spans="28:31" x14ac:dyDescent="0.3">
      <c r="AB446" s="112"/>
      <c r="AC446" s="111">
        <v>2040</v>
      </c>
      <c r="AD446" s="110">
        <f>X191</f>
        <v>0</v>
      </c>
      <c r="AE446" s="109"/>
    </row>
    <row r="447" spans="28:31" x14ac:dyDescent="0.3">
      <c r="AB447" s="112"/>
      <c r="AC447" s="113">
        <v>2050</v>
      </c>
      <c r="AD447" s="110">
        <f>Y191</f>
        <v>0</v>
      </c>
      <c r="AE447" s="109"/>
    </row>
    <row r="448" spans="28:31" x14ac:dyDescent="0.3">
      <c r="AB448" s="112" t="str">
        <f>C194</f>
        <v>IUDMT</v>
      </c>
      <c r="AC448" s="111">
        <v>2015</v>
      </c>
      <c r="AD448" s="110">
        <f>T194</f>
        <v>0</v>
      </c>
      <c r="AE448" s="109" t="str">
        <f>B194</f>
        <v>Service</v>
      </c>
    </row>
    <row r="449" spans="28:52" x14ac:dyDescent="0.3">
      <c r="AB449" s="112"/>
      <c r="AC449" s="111">
        <v>2020</v>
      </c>
      <c r="AD449" s="110">
        <f>U194</f>
        <v>13.360744963686667</v>
      </c>
      <c r="AE449" s="109"/>
    </row>
    <row r="450" spans="28:52" x14ac:dyDescent="0.3">
      <c r="AB450" s="112"/>
      <c r="AC450" s="111">
        <v>2025</v>
      </c>
      <c r="AD450" s="110" t="e">
        <f>V194</f>
        <v>#REF!</v>
      </c>
      <c r="AE450" s="109"/>
    </row>
    <row r="451" spans="28:52" x14ac:dyDescent="0.3">
      <c r="AB451" s="112"/>
      <c r="AC451" s="111">
        <v>2030</v>
      </c>
      <c r="AD451" s="110">
        <f>W194</f>
        <v>30.246556511551169</v>
      </c>
      <c r="AE451" s="109"/>
    </row>
    <row r="452" spans="28:52" x14ac:dyDescent="0.3">
      <c r="AB452" s="112"/>
      <c r="AC452" s="111">
        <v>2040</v>
      </c>
      <c r="AD452" s="110">
        <f>X194</f>
        <v>55.150442525408572</v>
      </c>
      <c r="AE452" s="109"/>
    </row>
    <row r="453" spans="28:52" x14ac:dyDescent="0.3">
      <c r="AB453" s="112"/>
      <c r="AC453" s="113">
        <v>2050</v>
      </c>
      <c r="AD453" s="110">
        <f>Y194</f>
        <v>84.472570538771436</v>
      </c>
      <c r="AE453" s="109"/>
    </row>
    <row r="454" spans="28:52" x14ac:dyDescent="0.3">
      <c r="AB454" s="112" t="str">
        <f>C195</f>
        <v>IUDHT</v>
      </c>
      <c r="AC454" s="111">
        <v>2015</v>
      </c>
      <c r="AD454" s="110">
        <f>T195</f>
        <v>0</v>
      </c>
      <c r="AE454" s="109"/>
      <c r="AZ454" s="31"/>
    </row>
    <row r="455" spans="28:52" x14ac:dyDescent="0.3">
      <c r="AB455" s="112"/>
      <c r="AC455" s="111">
        <v>2020</v>
      </c>
      <c r="AD455" s="110">
        <f>U195</f>
        <v>0</v>
      </c>
      <c r="AE455" s="109"/>
      <c r="AY455" s="31"/>
      <c r="AZ455" s="31"/>
    </row>
    <row r="456" spans="28:52" x14ac:dyDescent="0.3">
      <c r="AB456" s="112"/>
      <c r="AC456" s="111">
        <v>2025</v>
      </c>
      <c r="AD456" s="110" t="e">
        <f>V195</f>
        <v>#REF!</v>
      </c>
      <c r="AE456" s="109"/>
    </row>
    <row r="457" spans="28:52" x14ac:dyDescent="0.3">
      <c r="AB457" s="112"/>
      <c r="AC457" s="111">
        <v>2030</v>
      </c>
      <c r="AD457" s="110">
        <f>W195</f>
        <v>0</v>
      </c>
      <c r="AE457" s="109"/>
    </row>
    <row r="458" spans="28:52" x14ac:dyDescent="0.3">
      <c r="AB458" s="112"/>
      <c r="AC458" s="111">
        <v>2040</v>
      </c>
      <c r="AD458" s="110">
        <f>X195</f>
        <v>0</v>
      </c>
      <c r="AE458" s="109"/>
    </row>
    <row r="459" spans="28:52" x14ac:dyDescent="0.3">
      <c r="AB459" s="112"/>
      <c r="AC459" s="113">
        <v>2050</v>
      </c>
      <c r="AD459" s="110">
        <f>Y195</f>
        <v>0</v>
      </c>
      <c r="AE459" s="109"/>
    </row>
    <row r="460" spans="28:52" x14ac:dyDescent="0.3">
      <c r="AB460" s="112" t="str">
        <f>C196</f>
        <v>IUDRH</v>
      </c>
      <c r="AC460" s="111">
        <v>2015</v>
      </c>
      <c r="AD460" s="110">
        <f>T196</f>
        <v>0</v>
      </c>
      <c r="AE460" s="109"/>
    </row>
    <row r="461" spans="28:52" x14ac:dyDescent="0.3">
      <c r="AB461" s="112"/>
      <c r="AC461" s="111">
        <v>2020</v>
      </c>
      <c r="AD461" s="110">
        <f>U196</f>
        <v>84.679033093838285</v>
      </c>
      <c r="AE461" s="109"/>
    </row>
    <row r="462" spans="28:52" x14ac:dyDescent="0.3">
      <c r="AB462" s="112"/>
      <c r="AC462" s="111">
        <v>2025</v>
      </c>
      <c r="AD462" s="110" t="e">
        <f>V196</f>
        <v>#REF!</v>
      </c>
      <c r="AE462" s="109"/>
    </row>
    <row r="463" spans="28:52" x14ac:dyDescent="0.3">
      <c r="AB463" s="112"/>
      <c r="AC463" s="111">
        <v>2030</v>
      </c>
      <c r="AD463" s="110">
        <f>W196</f>
        <v>191.69957714016661</v>
      </c>
      <c r="AE463" s="109"/>
    </row>
    <row r="464" spans="28:52" x14ac:dyDescent="0.3">
      <c r="AB464" s="112"/>
      <c r="AC464" s="111">
        <v>2040</v>
      </c>
      <c r="AD464" s="110">
        <f>X196</f>
        <v>349.53785589365083</v>
      </c>
      <c r="AE464" s="109"/>
    </row>
    <row r="465" spans="28:31" x14ac:dyDescent="0.3">
      <c r="AB465" s="112"/>
      <c r="AC465" s="113">
        <v>2050</v>
      </c>
      <c r="AD465" s="110">
        <f>Y196</f>
        <v>535.37849989769711</v>
      </c>
      <c r="AE465" s="109"/>
    </row>
    <row r="466" spans="28:31" x14ac:dyDescent="0.3">
      <c r="AB466" s="112" t="str">
        <f>C197</f>
        <v>IUDLA</v>
      </c>
      <c r="AC466" s="111">
        <v>2015</v>
      </c>
      <c r="AD466" s="110">
        <f>T197</f>
        <v>0</v>
      </c>
      <c r="AE466" s="109"/>
    </row>
    <row r="467" spans="28:31" x14ac:dyDescent="0.3">
      <c r="AB467" s="112"/>
      <c r="AC467" s="111">
        <v>2020</v>
      </c>
      <c r="AD467" s="110">
        <f>U197</f>
        <v>44.209300586042666</v>
      </c>
      <c r="AE467" s="109"/>
    </row>
    <row r="468" spans="28:31" x14ac:dyDescent="0.3">
      <c r="AB468" s="112"/>
      <c r="AC468" s="111">
        <v>2025</v>
      </c>
      <c r="AD468" s="110" t="e">
        <f>V197</f>
        <v>#REF!</v>
      </c>
      <c r="AE468" s="109"/>
    </row>
    <row r="469" spans="28:31" x14ac:dyDescent="0.3">
      <c r="AB469" s="112"/>
      <c r="AC469" s="111">
        <v>2030</v>
      </c>
      <c r="AD469" s="110">
        <f>W197</f>
        <v>100.08267593956965</v>
      </c>
      <c r="AE469" s="109"/>
    </row>
    <row r="470" spans="28:31" x14ac:dyDescent="0.3">
      <c r="AB470" s="112"/>
      <c r="AC470" s="111">
        <v>2040</v>
      </c>
      <c r="AD470" s="110">
        <f>X197</f>
        <v>182.48701683070533</v>
      </c>
      <c r="AE470" s="109"/>
    </row>
    <row r="471" spans="28:31" x14ac:dyDescent="0.3">
      <c r="AB471" s="112"/>
      <c r="AC471" s="113">
        <v>2050</v>
      </c>
      <c r="AD471" s="110">
        <f>Y197</f>
        <v>279.5108560468891</v>
      </c>
      <c r="AE471" s="109"/>
    </row>
    <row r="472" spans="28:31" x14ac:dyDescent="0.3">
      <c r="AB472" s="112" t="str">
        <f>C198</f>
        <v>IUDEM</v>
      </c>
      <c r="AC472" s="111">
        <v>2015</v>
      </c>
      <c r="AD472" s="110">
        <f>T198</f>
        <v>0</v>
      </c>
      <c r="AE472" s="109"/>
    </row>
    <row r="473" spans="28:31" x14ac:dyDescent="0.3">
      <c r="AB473" s="112"/>
      <c r="AC473" s="111">
        <v>2020</v>
      </c>
      <c r="AD473" s="110">
        <f>U198</f>
        <v>0</v>
      </c>
      <c r="AE473" s="109"/>
    </row>
    <row r="474" spans="28:31" x14ac:dyDescent="0.3">
      <c r="AB474" s="112"/>
      <c r="AC474" s="111">
        <v>2025</v>
      </c>
      <c r="AD474" s="110" t="e">
        <f>V198</f>
        <v>#REF!</v>
      </c>
      <c r="AE474" s="109"/>
    </row>
    <row r="475" spans="28:31" x14ac:dyDescent="0.3">
      <c r="AB475" s="112"/>
      <c r="AC475" s="111">
        <v>2030</v>
      </c>
      <c r="AD475" s="110">
        <f>W198</f>
        <v>0</v>
      </c>
      <c r="AE475" s="109"/>
    </row>
    <row r="476" spans="28:31" x14ac:dyDescent="0.3">
      <c r="AB476" s="112"/>
      <c r="AC476" s="111">
        <v>2040</v>
      </c>
      <c r="AD476" s="110">
        <f>X198</f>
        <v>0</v>
      </c>
      <c r="AE476" s="109"/>
    </row>
    <row r="477" spans="28:31" x14ac:dyDescent="0.3">
      <c r="AB477" s="112"/>
      <c r="AC477" s="113">
        <v>2050</v>
      </c>
      <c r="AD477" s="110">
        <f>Y198</f>
        <v>0</v>
      </c>
      <c r="AE477" s="109"/>
    </row>
    <row r="478" spans="28:31" x14ac:dyDescent="0.3">
      <c r="AB478" s="112" t="str">
        <f>C199</f>
        <v>IUDTF</v>
      </c>
      <c r="AC478" s="111">
        <v>2015</v>
      </c>
      <c r="AD478" s="110">
        <f>T199</f>
        <v>0</v>
      </c>
      <c r="AE478" s="109"/>
    </row>
    <row r="479" spans="28:31" x14ac:dyDescent="0.3">
      <c r="AB479" s="112"/>
      <c r="AC479" s="111">
        <v>2020</v>
      </c>
      <c r="AD479" s="110">
        <f>U199</f>
        <v>0.56420037133268064</v>
      </c>
      <c r="AE479" s="109"/>
    </row>
    <row r="480" spans="28:31" x14ac:dyDescent="0.3">
      <c r="AB480" s="112"/>
      <c r="AC480" s="111">
        <v>2025</v>
      </c>
      <c r="AD480" s="110" t="e">
        <f>V199</f>
        <v>#REF!</v>
      </c>
      <c r="AE480" s="109"/>
    </row>
    <row r="481" spans="28:52" x14ac:dyDescent="0.3">
      <c r="AB481" s="112"/>
      <c r="AC481" s="111">
        <v>2030</v>
      </c>
      <c r="AD481" s="110">
        <f>W199</f>
        <v>1.2772580018355004</v>
      </c>
      <c r="AE481" s="109"/>
    </row>
    <row r="482" spans="28:52" x14ac:dyDescent="0.3">
      <c r="AB482" s="112"/>
      <c r="AC482" s="111">
        <v>2040</v>
      </c>
      <c r="AD482" s="110">
        <f>X199</f>
        <v>2.3289045810370168</v>
      </c>
      <c r="AE482" s="109"/>
    </row>
    <row r="483" spans="28:52" x14ac:dyDescent="0.3">
      <c r="AB483" s="112"/>
      <c r="AC483" s="113">
        <v>2050</v>
      </c>
      <c r="AD483" s="110">
        <f>Y199</f>
        <v>3.5671256202356241</v>
      </c>
      <c r="AE483" s="109"/>
    </row>
    <row r="484" spans="28:52" x14ac:dyDescent="0.3">
      <c r="AB484" s="112" t="str">
        <f>C202</f>
        <v>INDMT</v>
      </c>
      <c r="AC484" s="111">
        <v>2015</v>
      </c>
      <c r="AD484" s="110">
        <f>T202</f>
        <v>0</v>
      </c>
      <c r="AE484" s="109" t="str">
        <f>B202</f>
        <v>Construction</v>
      </c>
    </row>
    <row r="485" spans="28:52" x14ac:dyDescent="0.3">
      <c r="AB485" s="112"/>
      <c r="AC485" s="111">
        <v>2020</v>
      </c>
      <c r="AD485" s="110">
        <f>U202</f>
        <v>0</v>
      </c>
      <c r="AE485" s="109"/>
    </row>
    <row r="486" spans="28:52" x14ac:dyDescent="0.3">
      <c r="AB486" s="112"/>
      <c r="AC486" s="111">
        <v>2025</v>
      </c>
      <c r="AD486" s="110" t="e">
        <f>V202</f>
        <v>#REF!</v>
      </c>
      <c r="AE486" s="109"/>
    </row>
    <row r="487" spans="28:52" x14ac:dyDescent="0.3">
      <c r="AB487" s="112"/>
      <c r="AC487" s="111">
        <v>2030</v>
      </c>
      <c r="AD487" s="110">
        <f>W202</f>
        <v>0</v>
      </c>
      <c r="AE487" s="109"/>
    </row>
    <row r="488" spans="28:52" x14ac:dyDescent="0.3">
      <c r="AB488" s="112"/>
      <c r="AC488" s="111">
        <v>2040</v>
      </c>
      <c r="AD488" s="110">
        <f>X202</f>
        <v>0</v>
      </c>
      <c r="AE488" s="109"/>
    </row>
    <row r="489" spans="28:52" x14ac:dyDescent="0.3">
      <c r="AB489" s="112"/>
      <c r="AC489" s="113">
        <v>2050</v>
      </c>
      <c r="AD489" s="110">
        <f>Y202</f>
        <v>0</v>
      </c>
      <c r="AE489" s="109"/>
    </row>
    <row r="490" spans="28:52" x14ac:dyDescent="0.3">
      <c r="AB490" s="112" t="str">
        <f>C203</f>
        <v>INDHT</v>
      </c>
      <c r="AC490" s="111">
        <v>2015</v>
      </c>
      <c r="AD490" s="110">
        <f>T203</f>
        <v>0</v>
      </c>
      <c r="AE490" s="109"/>
      <c r="AZ490" s="31"/>
    </row>
    <row r="491" spans="28:52" x14ac:dyDescent="0.3">
      <c r="AB491" s="112"/>
      <c r="AC491" s="111">
        <v>2020</v>
      </c>
      <c r="AD491" s="110">
        <f>U203</f>
        <v>0</v>
      </c>
      <c r="AE491" s="109"/>
      <c r="AY491" s="31"/>
      <c r="AZ491" s="31"/>
    </row>
    <row r="492" spans="28:52" x14ac:dyDescent="0.3">
      <c r="AB492" s="112"/>
      <c r="AC492" s="111">
        <v>2025</v>
      </c>
      <c r="AD492" s="110" t="e">
        <f>V203</f>
        <v>#REF!</v>
      </c>
      <c r="AE492" s="109"/>
    </row>
    <row r="493" spans="28:52" x14ac:dyDescent="0.3">
      <c r="AB493" s="112"/>
      <c r="AC493" s="111">
        <v>2030</v>
      </c>
      <c r="AD493" s="110">
        <f>W203</f>
        <v>0</v>
      </c>
      <c r="AE493" s="109"/>
    </row>
    <row r="494" spans="28:52" x14ac:dyDescent="0.3">
      <c r="AB494" s="112"/>
      <c r="AC494" s="111">
        <v>2040</v>
      </c>
      <c r="AD494" s="110">
        <f>X203</f>
        <v>0</v>
      </c>
      <c r="AE494" s="109"/>
    </row>
    <row r="495" spans="28:52" x14ac:dyDescent="0.3">
      <c r="AB495" s="112"/>
      <c r="AC495" s="113">
        <v>2050</v>
      </c>
      <c r="AD495" s="110">
        <f>Y203</f>
        <v>0</v>
      </c>
      <c r="AE495" s="109"/>
    </row>
    <row r="496" spans="28:52" x14ac:dyDescent="0.3">
      <c r="AB496" s="112" t="str">
        <f>C204</f>
        <v>INDRH</v>
      </c>
      <c r="AC496" s="111">
        <v>2015</v>
      </c>
      <c r="AD496" s="110">
        <f>T204</f>
        <v>0</v>
      </c>
      <c r="AE496" s="109"/>
    </row>
    <row r="497" spans="28:31" x14ac:dyDescent="0.3">
      <c r="AB497" s="112"/>
      <c r="AC497" s="111">
        <v>2020</v>
      </c>
      <c r="AD497" s="110">
        <f>U204</f>
        <v>0</v>
      </c>
      <c r="AE497" s="109"/>
    </row>
    <row r="498" spans="28:31" x14ac:dyDescent="0.3">
      <c r="AB498" s="112"/>
      <c r="AC498" s="111">
        <v>2025</v>
      </c>
      <c r="AD498" s="110" t="e">
        <f>V204</f>
        <v>#REF!</v>
      </c>
      <c r="AE498" s="109"/>
    </row>
    <row r="499" spans="28:31" x14ac:dyDescent="0.3">
      <c r="AB499" s="112"/>
      <c r="AC499" s="111">
        <v>2030</v>
      </c>
      <c r="AD499" s="110">
        <f>W204</f>
        <v>0</v>
      </c>
      <c r="AE499" s="109"/>
    </row>
    <row r="500" spans="28:31" x14ac:dyDescent="0.3">
      <c r="AB500" s="112"/>
      <c r="AC500" s="111">
        <v>2040</v>
      </c>
      <c r="AD500" s="110">
        <f>X204</f>
        <v>0</v>
      </c>
      <c r="AE500" s="109"/>
    </row>
    <row r="501" spans="28:31" x14ac:dyDescent="0.3">
      <c r="AB501" s="112"/>
      <c r="AC501" s="113">
        <v>2050</v>
      </c>
      <c r="AD501" s="110">
        <f>Y204</f>
        <v>0</v>
      </c>
      <c r="AE501" s="109"/>
    </row>
    <row r="502" spans="28:31" x14ac:dyDescent="0.3">
      <c r="AB502" s="112" t="str">
        <f>C205</f>
        <v>INDLA</v>
      </c>
      <c r="AC502" s="111">
        <v>2015</v>
      </c>
      <c r="AD502" s="110">
        <f>T205</f>
        <v>0</v>
      </c>
      <c r="AE502" s="109"/>
    </row>
    <row r="503" spans="28:31" x14ac:dyDescent="0.3">
      <c r="AB503" s="112"/>
      <c r="AC503" s="111">
        <v>2020</v>
      </c>
      <c r="AD503" s="110">
        <f>U205</f>
        <v>0</v>
      </c>
      <c r="AE503" s="109"/>
    </row>
    <row r="504" spans="28:31" x14ac:dyDescent="0.3">
      <c r="AB504" s="112"/>
      <c r="AC504" s="111">
        <v>2025</v>
      </c>
      <c r="AD504" s="110" t="e">
        <f>V205</f>
        <v>#REF!</v>
      </c>
      <c r="AE504" s="109"/>
    </row>
    <row r="505" spans="28:31" x14ac:dyDescent="0.3">
      <c r="AB505" s="112"/>
      <c r="AC505" s="111">
        <v>2030</v>
      </c>
      <c r="AD505" s="110">
        <f>W205</f>
        <v>0</v>
      </c>
      <c r="AE505" s="109"/>
    </row>
    <row r="506" spans="28:31" x14ac:dyDescent="0.3">
      <c r="AB506" s="112"/>
      <c r="AC506" s="111">
        <v>2040</v>
      </c>
      <c r="AD506" s="110">
        <f>X205</f>
        <v>0</v>
      </c>
      <c r="AE506" s="109"/>
    </row>
    <row r="507" spans="28:31" x14ac:dyDescent="0.3">
      <c r="AB507" s="112"/>
      <c r="AC507" s="113">
        <v>2050</v>
      </c>
      <c r="AD507" s="110">
        <f>Y205</f>
        <v>0</v>
      </c>
      <c r="AE507" s="109"/>
    </row>
    <row r="508" spans="28:31" x14ac:dyDescent="0.3">
      <c r="AB508" s="112" t="str">
        <f>C206</f>
        <v>INDEM</v>
      </c>
      <c r="AC508" s="111">
        <v>2015</v>
      </c>
      <c r="AD508" s="110">
        <f>T206</f>
        <v>0</v>
      </c>
      <c r="AE508" s="109"/>
    </row>
    <row r="509" spans="28:31" x14ac:dyDescent="0.3">
      <c r="AB509" s="112"/>
      <c r="AC509" s="111">
        <v>2020</v>
      </c>
      <c r="AD509" s="110">
        <f>U206</f>
        <v>2.3481985006729227</v>
      </c>
      <c r="AE509" s="109"/>
    </row>
    <row r="510" spans="28:31" x14ac:dyDescent="0.3">
      <c r="AB510" s="112"/>
      <c r="AC510" s="111">
        <v>2025</v>
      </c>
      <c r="AD510" s="110" t="e">
        <f>V206</f>
        <v>#REF!</v>
      </c>
      <c r="AE510" s="109"/>
    </row>
    <row r="511" spans="28:31" x14ac:dyDescent="0.3">
      <c r="AB511" s="112"/>
      <c r="AC511" s="111">
        <v>2030</v>
      </c>
      <c r="AD511" s="110">
        <f>W206</f>
        <v>8.1464201736110784</v>
      </c>
      <c r="AE511" s="109"/>
    </row>
    <row r="512" spans="28:31" x14ac:dyDescent="0.3">
      <c r="AB512" s="112"/>
      <c r="AC512" s="111">
        <v>2040</v>
      </c>
      <c r="AD512" s="110">
        <f>X206</f>
        <v>13.51776443764089</v>
      </c>
      <c r="AE512" s="109"/>
    </row>
    <row r="513" spans="28:52" x14ac:dyDescent="0.3">
      <c r="AB513" s="112"/>
      <c r="AC513" s="113">
        <v>2050</v>
      </c>
      <c r="AD513" s="110">
        <f>Y206</f>
        <v>19.237816173691801</v>
      </c>
      <c r="AE513" s="109"/>
    </row>
    <row r="514" spans="28:52" x14ac:dyDescent="0.3">
      <c r="AB514" s="112" t="str">
        <f>C207</f>
        <v>INDTF</v>
      </c>
      <c r="AC514" s="111">
        <v>2015</v>
      </c>
      <c r="AD514" s="110">
        <f>T207</f>
        <v>0</v>
      </c>
      <c r="AE514" s="109"/>
    </row>
    <row r="515" spans="28:52" x14ac:dyDescent="0.3">
      <c r="AB515" s="112"/>
      <c r="AC515" s="111">
        <v>2020</v>
      </c>
      <c r="AD515" s="110">
        <f>U207</f>
        <v>37.864700823350802</v>
      </c>
      <c r="AE515" s="109"/>
    </row>
    <row r="516" spans="28:52" x14ac:dyDescent="0.3">
      <c r="AB516" s="112"/>
      <c r="AC516" s="111">
        <v>2025</v>
      </c>
      <c r="AD516" s="110" t="e">
        <f>V207</f>
        <v>#REF!</v>
      </c>
      <c r="AE516" s="109"/>
    </row>
    <row r="517" spans="28:52" x14ac:dyDescent="0.3">
      <c r="AB517" s="112"/>
      <c r="AC517" s="111">
        <v>2030</v>
      </c>
      <c r="AD517" s="110">
        <f>W207</f>
        <v>131.36102529947868</v>
      </c>
      <c r="AE517" s="109"/>
    </row>
    <row r="518" spans="28:52" x14ac:dyDescent="0.3">
      <c r="AB518" s="112"/>
      <c r="AC518" s="111">
        <v>2040</v>
      </c>
      <c r="AD518" s="110">
        <f>X207</f>
        <v>217.97395155695952</v>
      </c>
      <c r="AE518" s="109"/>
    </row>
    <row r="519" spans="28:52" x14ac:dyDescent="0.3">
      <c r="AB519" s="112"/>
      <c r="AC519" s="113">
        <v>2050</v>
      </c>
      <c r="AD519" s="110">
        <f>Y207</f>
        <v>310.20978580078065</v>
      </c>
      <c r="AE519" s="109"/>
    </row>
    <row r="520" spans="28:52" x14ac:dyDescent="0.3">
      <c r="AB520" s="112" t="str">
        <f>C210</f>
        <v>IWDMT</v>
      </c>
      <c r="AC520" s="111">
        <v>2015</v>
      </c>
      <c r="AD520" s="110">
        <f>T210</f>
        <v>0</v>
      </c>
      <c r="AE520" s="109" t="str">
        <f>B210</f>
        <v>Wood products</v>
      </c>
    </row>
    <row r="521" spans="28:52" x14ac:dyDescent="0.3">
      <c r="AB521" s="112"/>
      <c r="AC521" s="111">
        <v>2020</v>
      </c>
      <c r="AD521" s="110">
        <f>U210</f>
        <v>0</v>
      </c>
      <c r="AE521" s="109"/>
    </row>
    <row r="522" spans="28:52" x14ac:dyDescent="0.3">
      <c r="AB522" s="112"/>
      <c r="AC522" s="111">
        <v>2025</v>
      </c>
      <c r="AD522" s="110" t="e">
        <f>V210</f>
        <v>#REF!</v>
      </c>
      <c r="AE522" s="109"/>
    </row>
    <row r="523" spans="28:52" x14ac:dyDescent="0.3">
      <c r="AB523" s="112"/>
      <c r="AC523" s="111">
        <v>2030</v>
      </c>
      <c r="AD523" s="110">
        <f>W210</f>
        <v>0</v>
      </c>
      <c r="AE523" s="109"/>
    </row>
    <row r="524" spans="28:52" x14ac:dyDescent="0.3">
      <c r="AB524" s="112"/>
      <c r="AC524" s="111">
        <v>2040</v>
      </c>
      <c r="AD524" s="110">
        <f>X210</f>
        <v>0</v>
      </c>
      <c r="AE524" s="109"/>
    </row>
    <row r="525" spans="28:52" x14ac:dyDescent="0.3">
      <c r="AB525" s="112"/>
      <c r="AC525" s="113">
        <v>2050</v>
      </c>
      <c r="AD525" s="110">
        <f>Y210</f>
        <v>0</v>
      </c>
      <c r="AE525" s="109"/>
    </row>
    <row r="526" spans="28:52" x14ac:dyDescent="0.3">
      <c r="AB526" s="112" t="str">
        <f>C211</f>
        <v>IWDHT</v>
      </c>
      <c r="AC526" s="111">
        <v>2015</v>
      </c>
      <c r="AD526" s="110">
        <f>T211</f>
        <v>0</v>
      </c>
      <c r="AE526" s="109"/>
      <c r="AZ526" s="31"/>
    </row>
    <row r="527" spans="28:52" x14ac:dyDescent="0.3">
      <c r="AB527" s="112"/>
      <c r="AC527" s="111">
        <v>2020</v>
      </c>
      <c r="AD527" s="110">
        <f>U211</f>
        <v>0</v>
      </c>
      <c r="AE527" s="109"/>
      <c r="AY527" s="31"/>
      <c r="AZ527" s="31"/>
    </row>
    <row r="528" spans="28:52" x14ac:dyDescent="0.3">
      <c r="AB528" s="112"/>
      <c r="AC528" s="111">
        <v>2025</v>
      </c>
      <c r="AD528" s="110" t="e">
        <f>V211</f>
        <v>#REF!</v>
      </c>
      <c r="AE528" s="109"/>
    </row>
    <row r="529" spans="28:31" x14ac:dyDescent="0.3">
      <c r="AB529" s="112"/>
      <c r="AC529" s="111">
        <v>2030</v>
      </c>
      <c r="AD529" s="110">
        <f>W211</f>
        <v>0</v>
      </c>
      <c r="AE529" s="109"/>
    </row>
    <row r="530" spans="28:31" x14ac:dyDescent="0.3">
      <c r="AB530" s="112"/>
      <c r="AC530" s="111">
        <v>2040</v>
      </c>
      <c r="AD530" s="110">
        <f>X211</f>
        <v>0</v>
      </c>
      <c r="AE530" s="109"/>
    </row>
    <row r="531" spans="28:31" x14ac:dyDescent="0.3">
      <c r="AB531" s="112"/>
      <c r="AC531" s="113">
        <v>2050</v>
      </c>
      <c r="AD531" s="110">
        <f>Y211</f>
        <v>0</v>
      </c>
      <c r="AE531" s="109"/>
    </row>
    <row r="532" spans="28:31" x14ac:dyDescent="0.3">
      <c r="AB532" s="112" t="str">
        <f>C212</f>
        <v>IWDRH</v>
      </c>
      <c r="AC532" s="111">
        <v>2015</v>
      </c>
      <c r="AD532" s="110">
        <f>T212</f>
        <v>0</v>
      </c>
      <c r="AE532" s="109"/>
    </row>
    <row r="533" spans="28:31" x14ac:dyDescent="0.3">
      <c r="AB533" s="112"/>
      <c r="AC533" s="111">
        <v>2020</v>
      </c>
      <c r="AD533" s="110">
        <f>U212</f>
        <v>0</v>
      </c>
      <c r="AE533" s="109"/>
    </row>
    <row r="534" spans="28:31" x14ac:dyDescent="0.3">
      <c r="AB534" s="112"/>
      <c r="AC534" s="111">
        <v>2025</v>
      </c>
      <c r="AD534" s="110" t="e">
        <f>V212</f>
        <v>#REF!</v>
      </c>
      <c r="AE534" s="109"/>
    </row>
    <row r="535" spans="28:31" x14ac:dyDescent="0.3">
      <c r="AB535" s="112"/>
      <c r="AC535" s="111">
        <v>2030</v>
      </c>
      <c r="AD535" s="110">
        <f>W212</f>
        <v>0</v>
      </c>
      <c r="AE535" s="109"/>
    </row>
    <row r="536" spans="28:31" x14ac:dyDescent="0.3">
      <c r="AB536" s="112"/>
      <c r="AC536" s="111">
        <v>2040</v>
      </c>
      <c r="AD536" s="110">
        <f>X212</f>
        <v>0</v>
      </c>
      <c r="AE536" s="109"/>
    </row>
    <row r="537" spans="28:31" x14ac:dyDescent="0.3">
      <c r="AB537" s="112"/>
      <c r="AC537" s="113">
        <v>2050</v>
      </c>
      <c r="AD537" s="110">
        <f>Y212</f>
        <v>0</v>
      </c>
      <c r="AE537" s="109"/>
    </row>
    <row r="538" spans="28:31" x14ac:dyDescent="0.3">
      <c r="AB538" s="112" t="str">
        <f>C213</f>
        <v>IWDLA</v>
      </c>
      <c r="AC538" s="111">
        <v>2015</v>
      </c>
      <c r="AD538" s="110">
        <f>T213</f>
        <v>0</v>
      </c>
      <c r="AE538" s="109"/>
    </row>
    <row r="539" spans="28:31" x14ac:dyDescent="0.3">
      <c r="AB539" s="112"/>
      <c r="AC539" s="111">
        <v>2020</v>
      </c>
      <c r="AD539" s="110">
        <f>U213</f>
        <v>0</v>
      </c>
      <c r="AE539" s="109"/>
    </row>
    <row r="540" spans="28:31" x14ac:dyDescent="0.3">
      <c r="AB540" s="112"/>
      <c r="AC540" s="111">
        <v>2025</v>
      </c>
      <c r="AD540" s="110" t="e">
        <f>V213</f>
        <v>#REF!</v>
      </c>
      <c r="AE540" s="109"/>
    </row>
    <row r="541" spans="28:31" x14ac:dyDescent="0.3">
      <c r="AB541" s="112"/>
      <c r="AC541" s="111">
        <v>2030</v>
      </c>
      <c r="AD541" s="110">
        <f>W213</f>
        <v>0</v>
      </c>
      <c r="AE541" s="109"/>
    </row>
    <row r="542" spans="28:31" x14ac:dyDescent="0.3">
      <c r="AB542" s="112"/>
      <c r="AC542" s="111">
        <v>2040</v>
      </c>
      <c r="AD542" s="110">
        <f>X213</f>
        <v>0</v>
      </c>
      <c r="AE542" s="109"/>
    </row>
    <row r="543" spans="28:31" x14ac:dyDescent="0.3">
      <c r="AB543" s="112"/>
      <c r="AC543" s="113">
        <v>2050</v>
      </c>
      <c r="AD543" s="110">
        <f>Y213</f>
        <v>0</v>
      </c>
      <c r="AE543" s="109"/>
    </row>
    <row r="544" spans="28:31" x14ac:dyDescent="0.3">
      <c r="AB544" s="112" t="str">
        <f>C214</f>
        <v>IWDEM</v>
      </c>
      <c r="AC544" s="111">
        <v>2015</v>
      </c>
      <c r="AD544" s="110">
        <f>T214</f>
        <v>0</v>
      </c>
      <c r="AE544" s="109"/>
    </row>
    <row r="545" spans="28:31" x14ac:dyDescent="0.3">
      <c r="AB545" s="112"/>
      <c r="AC545" s="111">
        <v>2020</v>
      </c>
      <c r="AD545" s="110">
        <f>U214</f>
        <v>1.1612086309480043</v>
      </c>
      <c r="AE545" s="109"/>
    </row>
    <row r="546" spans="28:31" x14ac:dyDescent="0.3">
      <c r="AB546" s="112"/>
      <c r="AC546" s="111">
        <v>2025</v>
      </c>
      <c r="AD546" s="110" t="e">
        <f>V214</f>
        <v>#REF!</v>
      </c>
      <c r="AE546" s="109"/>
    </row>
    <row r="547" spans="28:31" x14ac:dyDescent="0.3">
      <c r="AB547" s="112"/>
      <c r="AC547" s="111">
        <v>2030</v>
      </c>
      <c r="AD547" s="110">
        <f>W214</f>
        <v>2.3719405011690902</v>
      </c>
      <c r="AE547" s="109"/>
    </row>
    <row r="548" spans="28:31" x14ac:dyDescent="0.3">
      <c r="AB548" s="112"/>
      <c r="AC548" s="111">
        <v>2040</v>
      </c>
      <c r="AD548" s="110">
        <f>X214</f>
        <v>3.0829335825542716</v>
      </c>
      <c r="AE548" s="109"/>
    </row>
    <row r="549" spans="28:31" x14ac:dyDescent="0.3">
      <c r="AB549" s="112"/>
      <c r="AC549" s="113">
        <v>2050</v>
      </c>
      <c r="AD549" s="110">
        <f>Y214</f>
        <v>3.3708447344590957</v>
      </c>
      <c r="AE549" s="109"/>
    </row>
    <row r="550" spans="28:31" x14ac:dyDescent="0.3">
      <c r="AB550" s="112" t="str">
        <f>C215</f>
        <v>IWDTF</v>
      </c>
      <c r="AC550" s="111">
        <v>2015</v>
      </c>
      <c r="AD550" s="110">
        <f>T215</f>
        <v>0</v>
      </c>
      <c r="AE550" s="109"/>
    </row>
    <row r="551" spans="28:31" x14ac:dyDescent="0.3">
      <c r="AB551" s="112"/>
      <c r="AC551" s="111">
        <v>2020</v>
      </c>
      <c r="AD551" s="110">
        <f>U215</f>
        <v>0</v>
      </c>
      <c r="AE551" s="109"/>
    </row>
    <row r="552" spans="28:31" x14ac:dyDescent="0.3">
      <c r="AB552" s="112"/>
      <c r="AC552" s="111">
        <v>2025</v>
      </c>
      <c r="AD552" s="110" t="e">
        <f>V215</f>
        <v>#REF!</v>
      </c>
      <c r="AE552" s="109"/>
    </row>
    <row r="553" spans="28:31" x14ac:dyDescent="0.3">
      <c r="AB553" s="112"/>
      <c r="AC553" s="111">
        <v>2030</v>
      </c>
      <c r="AD553" s="110">
        <f>W215</f>
        <v>0</v>
      </c>
      <c r="AE553" s="109"/>
    </row>
    <row r="554" spans="28:31" x14ac:dyDescent="0.3">
      <c r="AB554" s="112"/>
      <c r="AC554" s="111">
        <v>2040</v>
      </c>
      <c r="AD554" s="110">
        <f>X215</f>
        <v>0</v>
      </c>
      <c r="AE554" s="109"/>
    </row>
    <row r="555" spans="28:31" x14ac:dyDescent="0.3">
      <c r="AB555" s="112"/>
      <c r="AC555" s="113">
        <v>2050</v>
      </c>
      <c r="AD555" s="110">
        <f>Y215</f>
        <v>0</v>
      </c>
      <c r="AE555" s="109"/>
    </row>
    <row r="556" spans="28:31" x14ac:dyDescent="0.3">
      <c r="AB556" s="112" t="str">
        <f>C218</f>
        <v>IIDMT</v>
      </c>
      <c r="AC556" s="111">
        <v>2015</v>
      </c>
      <c r="AD556" s="110">
        <f>T218</f>
        <v>0</v>
      </c>
      <c r="AE556" s="109" t="str">
        <f>B218</f>
        <v>Mining</v>
      </c>
    </row>
    <row r="557" spans="28:31" x14ac:dyDescent="0.3">
      <c r="AB557" s="112"/>
      <c r="AC557" s="111">
        <v>2020</v>
      </c>
      <c r="AD557" s="110">
        <f>U218</f>
        <v>0</v>
      </c>
      <c r="AE557" s="109"/>
    </row>
    <row r="558" spans="28:31" x14ac:dyDescent="0.3">
      <c r="AB558" s="112"/>
      <c r="AC558" s="111">
        <v>2025</v>
      </c>
      <c r="AD558" s="110" t="e">
        <f>V218</f>
        <v>#REF!</v>
      </c>
      <c r="AE558" s="109"/>
    </row>
    <row r="559" spans="28:31" x14ac:dyDescent="0.3">
      <c r="AB559" s="112"/>
      <c r="AC559" s="111">
        <v>2030</v>
      </c>
      <c r="AD559" s="110">
        <f>W218</f>
        <v>0</v>
      </c>
      <c r="AE559" s="109"/>
    </row>
    <row r="560" spans="28:31" x14ac:dyDescent="0.3">
      <c r="AB560" s="112"/>
      <c r="AC560" s="111">
        <v>2040</v>
      </c>
      <c r="AD560" s="110">
        <f>X218</f>
        <v>0</v>
      </c>
      <c r="AE560" s="109"/>
    </row>
    <row r="561" spans="28:52" x14ac:dyDescent="0.3">
      <c r="AB561" s="112"/>
      <c r="AC561" s="113">
        <v>2050</v>
      </c>
      <c r="AD561" s="110">
        <f>Y218</f>
        <v>0</v>
      </c>
      <c r="AE561" s="109"/>
    </row>
    <row r="562" spans="28:52" x14ac:dyDescent="0.3">
      <c r="AB562" s="112" t="str">
        <f>C219</f>
        <v>IIDHT</v>
      </c>
      <c r="AC562" s="111">
        <v>2015</v>
      </c>
      <c r="AD562" s="110">
        <f>T219</f>
        <v>0</v>
      </c>
      <c r="AE562" s="109"/>
      <c r="AZ562" s="31"/>
    </row>
    <row r="563" spans="28:52" x14ac:dyDescent="0.3">
      <c r="AB563" s="112"/>
      <c r="AC563" s="111">
        <v>2020</v>
      </c>
      <c r="AD563" s="110">
        <f>U219</f>
        <v>0</v>
      </c>
      <c r="AE563" s="109"/>
      <c r="AY563" s="31"/>
      <c r="AZ563" s="31"/>
    </row>
    <row r="564" spans="28:52" x14ac:dyDescent="0.3">
      <c r="AB564" s="112"/>
      <c r="AC564" s="111">
        <v>2025</v>
      </c>
      <c r="AD564" s="110" t="e">
        <f>V219</f>
        <v>#REF!</v>
      </c>
      <c r="AE564" s="109"/>
    </row>
    <row r="565" spans="28:52" x14ac:dyDescent="0.3">
      <c r="AB565" s="112"/>
      <c r="AC565" s="111">
        <v>2030</v>
      </c>
      <c r="AD565" s="110">
        <f>W219</f>
        <v>0</v>
      </c>
      <c r="AE565" s="109"/>
    </row>
    <row r="566" spans="28:52" x14ac:dyDescent="0.3">
      <c r="AB566" s="112"/>
      <c r="AC566" s="111">
        <v>2040</v>
      </c>
      <c r="AD566" s="110">
        <f>X219</f>
        <v>0</v>
      </c>
      <c r="AE566" s="109"/>
    </row>
    <row r="567" spans="28:52" x14ac:dyDescent="0.3">
      <c r="AB567" s="112"/>
      <c r="AC567" s="113">
        <v>2050</v>
      </c>
      <c r="AD567" s="110">
        <f>Y219</f>
        <v>0</v>
      </c>
      <c r="AE567" s="109"/>
    </row>
    <row r="568" spans="28:52" x14ac:dyDescent="0.3">
      <c r="AB568" s="112" t="str">
        <f>C220</f>
        <v>IIDRH</v>
      </c>
      <c r="AC568" s="111">
        <v>2015</v>
      </c>
      <c r="AD568" s="110">
        <f>T220</f>
        <v>0</v>
      </c>
      <c r="AE568" s="109"/>
    </row>
    <row r="569" spans="28:52" x14ac:dyDescent="0.3">
      <c r="AB569" s="112"/>
      <c r="AC569" s="111">
        <v>2020</v>
      </c>
      <c r="AD569" s="110">
        <f>U220</f>
        <v>0</v>
      </c>
      <c r="AE569" s="109"/>
    </row>
    <row r="570" spans="28:52" x14ac:dyDescent="0.3">
      <c r="AB570" s="112"/>
      <c r="AC570" s="111">
        <v>2025</v>
      </c>
      <c r="AD570" s="110" t="e">
        <f>V220</f>
        <v>#REF!</v>
      </c>
      <c r="AE570" s="109"/>
    </row>
    <row r="571" spans="28:52" x14ac:dyDescent="0.3">
      <c r="AB571" s="112"/>
      <c r="AC571" s="111">
        <v>2030</v>
      </c>
      <c r="AD571" s="110">
        <f>W220</f>
        <v>0</v>
      </c>
      <c r="AE571" s="109"/>
    </row>
    <row r="572" spans="28:52" x14ac:dyDescent="0.3">
      <c r="AB572" s="112"/>
      <c r="AC572" s="111">
        <v>2040</v>
      </c>
      <c r="AD572" s="110">
        <f>X220</f>
        <v>0</v>
      </c>
      <c r="AE572" s="109"/>
    </row>
    <row r="573" spans="28:52" x14ac:dyDescent="0.3">
      <c r="AB573" s="112"/>
      <c r="AC573" s="113">
        <v>2050</v>
      </c>
      <c r="AD573" s="110">
        <f>Y220</f>
        <v>0</v>
      </c>
      <c r="AE573" s="109"/>
    </row>
    <row r="574" spans="28:52" x14ac:dyDescent="0.3">
      <c r="AB574" s="112" t="str">
        <f>C221</f>
        <v>IIDLA</v>
      </c>
      <c r="AC574" s="111">
        <v>2015</v>
      </c>
      <c r="AD574" s="110">
        <f>T221</f>
        <v>0</v>
      </c>
      <c r="AE574" s="109"/>
    </row>
    <row r="575" spans="28:52" x14ac:dyDescent="0.3">
      <c r="AB575" s="112"/>
      <c r="AC575" s="111">
        <v>2020</v>
      </c>
      <c r="AD575" s="110">
        <f>U221</f>
        <v>0</v>
      </c>
      <c r="AE575" s="109"/>
    </row>
    <row r="576" spans="28:52" x14ac:dyDescent="0.3">
      <c r="AB576" s="112"/>
      <c r="AC576" s="111">
        <v>2025</v>
      </c>
      <c r="AD576" s="110" t="e">
        <f>V221</f>
        <v>#REF!</v>
      </c>
      <c r="AE576" s="109"/>
    </row>
    <row r="577" spans="28:31" x14ac:dyDescent="0.3">
      <c r="AB577" s="112"/>
      <c r="AC577" s="111">
        <v>2030</v>
      </c>
      <c r="AD577" s="110">
        <f>W221</f>
        <v>0</v>
      </c>
      <c r="AE577" s="109"/>
    </row>
    <row r="578" spans="28:31" x14ac:dyDescent="0.3">
      <c r="AB578" s="112"/>
      <c r="AC578" s="111">
        <v>2040</v>
      </c>
      <c r="AD578" s="110">
        <f>X221</f>
        <v>0</v>
      </c>
      <c r="AE578" s="109"/>
    </row>
    <row r="579" spans="28:31" x14ac:dyDescent="0.3">
      <c r="AB579" s="112"/>
      <c r="AC579" s="113">
        <v>2050</v>
      </c>
      <c r="AD579" s="110">
        <f>Y221</f>
        <v>0</v>
      </c>
      <c r="AE579" s="109"/>
    </row>
    <row r="580" spans="28:31" x14ac:dyDescent="0.3">
      <c r="AB580" s="112" t="str">
        <f>C222</f>
        <v>IIDEM</v>
      </c>
      <c r="AC580" s="111">
        <v>2015</v>
      </c>
      <c r="AD580" s="110">
        <f>T222</f>
        <v>0</v>
      </c>
      <c r="AE580" s="109"/>
    </row>
    <row r="581" spans="28:31" x14ac:dyDescent="0.3">
      <c r="AB581" s="112"/>
      <c r="AC581" s="111">
        <v>2020</v>
      </c>
      <c r="AD581" s="110">
        <f>U222</f>
        <v>0.38706954364933549</v>
      </c>
      <c r="AE581" s="109"/>
    </row>
    <row r="582" spans="28:31" x14ac:dyDescent="0.3">
      <c r="AB582" s="112"/>
      <c r="AC582" s="111">
        <v>2025</v>
      </c>
      <c r="AD582" s="110" t="e">
        <f>V222</f>
        <v>#REF!</v>
      </c>
      <c r="AE582" s="109"/>
    </row>
    <row r="583" spans="28:31" x14ac:dyDescent="0.3">
      <c r="AB583" s="112"/>
      <c r="AC583" s="111">
        <v>2030</v>
      </c>
      <c r="AD583" s="110">
        <f>W222</f>
        <v>0.79064683372303057</v>
      </c>
      <c r="AE583" s="109"/>
    </row>
    <row r="584" spans="28:31" x14ac:dyDescent="0.3">
      <c r="AB584" s="112"/>
      <c r="AC584" s="111">
        <v>2040</v>
      </c>
      <c r="AD584" s="110">
        <f>X222</f>
        <v>1.0276445275180903</v>
      </c>
      <c r="AE584" s="109"/>
    </row>
    <row r="585" spans="28:31" x14ac:dyDescent="0.3">
      <c r="AB585" s="112"/>
      <c r="AC585" s="113">
        <v>2050</v>
      </c>
      <c r="AD585" s="110">
        <f>Y222</f>
        <v>1.1236149114863658</v>
      </c>
      <c r="AE585" s="109"/>
    </row>
    <row r="586" spans="28:31" x14ac:dyDescent="0.3">
      <c r="AB586" s="112" t="str">
        <f>C223</f>
        <v>IIDTF</v>
      </c>
      <c r="AC586" s="111">
        <v>2015</v>
      </c>
      <c r="AD586" s="110">
        <f>T223</f>
        <v>0</v>
      </c>
      <c r="AE586" s="109"/>
    </row>
    <row r="587" spans="28:31" x14ac:dyDescent="0.3">
      <c r="AB587" s="112"/>
      <c r="AC587" s="111">
        <v>2020</v>
      </c>
      <c r="AD587" s="110">
        <f>U223</f>
        <v>0</v>
      </c>
      <c r="AE587" s="109"/>
    </row>
    <row r="588" spans="28:31" x14ac:dyDescent="0.3">
      <c r="AB588" s="112"/>
      <c r="AC588" s="111">
        <v>2025</v>
      </c>
      <c r="AD588" s="110" t="e">
        <f>V223</f>
        <v>#REF!</v>
      </c>
      <c r="AE588" s="109"/>
    </row>
    <row r="589" spans="28:31" x14ac:dyDescent="0.3">
      <c r="AB589" s="112"/>
      <c r="AC589" s="111">
        <v>2030</v>
      </c>
      <c r="AD589" s="110">
        <f>W223</f>
        <v>0</v>
      </c>
      <c r="AE589" s="109"/>
    </row>
    <row r="590" spans="28:31" x14ac:dyDescent="0.3">
      <c r="AB590" s="112"/>
      <c r="AC590" s="111">
        <v>2040</v>
      </c>
      <c r="AD590" s="110">
        <f>X223</f>
        <v>0</v>
      </c>
      <c r="AE590" s="109"/>
    </row>
    <row r="591" spans="28:31" ht="15" thickBot="1" x14ac:dyDescent="0.35">
      <c r="AB591" s="108"/>
      <c r="AC591" s="107">
        <v>2050</v>
      </c>
      <c r="AD591" s="106">
        <f>Y223</f>
        <v>0</v>
      </c>
      <c r="AE591" s="105"/>
    </row>
    <row r="603" spans="47:47" x14ac:dyDescent="0.3">
      <c r="AU603" s="31"/>
    </row>
    <row r="604" spans="47:47" x14ac:dyDescent="0.3">
      <c r="AU604" s="31"/>
    </row>
    <row r="605" spans="47:47" x14ac:dyDescent="0.3">
      <c r="AU605" s="3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8334A-56AC-4709-9C7D-12A422CA8C3D}">
  <sheetPr>
    <tabColor theme="9" tint="0.59999389629810485"/>
  </sheetPr>
  <dimension ref="B1:BC324"/>
  <sheetViews>
    <sheetView workbookViewId="0">
      <selection activeCell="F11" sqref="F11"/>
    </sheetView>
  </sheetViews>
  <sheetFormatPr defaultRowHeight="14.4" x14ac:dyDescent="0.3"/>
  <sheetData>
    <row r="1" spans="2:55" x14ac:dyDescent="0.3">
      <c r="B1" t="s">
        <v>226</v>
      </c>
      <c r="M1" t="s">
        <v>230</v>
      </c>
      <c r="X1" t="s">
        <v>231</v>
      </c>
      <c r="AI1" t="s">
        <v>125</v>
      </c>
      <c r="AT1" t="s">
        <v>127</v>
      </c>
    </row>
    <row r="3" spans="2:55" x14ac:dyDescent="0.3">
      <c r="B3" s="58" t="s">
        <v>15</v>
      </c>
      <c r="D3" s="60"/>
      <c r="M3" s="58" t="s">
        <v>15</v>
      </c>
      <c r="O3" s="60"/>
      <c r="X3" s="58" t="s">
        <v>15</v>
      </c>
      <c r="Z3" s="60"/>
      <c r="AI3" s="58" t="s">
        <v>15</v>
      </c>
      <c r="AK3" s="60"/>
      <c r="AT3" s="58" t="s">
        <v>15</v>
      </c>
      <c r="AV3" s="60"/>
    </row>
    <row r="4" spans="2:55" ht="15" thickBot="1" x14ac:dyDescent="0.35">
      <c r="B4" s="61" t="s">
        <v>3</v>
      </c>
      <c r="C4" s="61" t="s">
        <v>4</v>
      </c>
      <c r="D4" s="101" t="s">
        <v>122</v>
      </c>
      <c r="E4" s="101" t="s">
        <v>62</v>
      </c>
      <c r="F4" s="62" t="s">
        <v>379</v>
      </c>
      <c r="I4" s="78" t="s">
        <v>123</v>
      </c>
      <c r="J4" s="78"/>
      <c r="K4" s="78"/>
      <c r="M4" s="61" t="s">
        <v>3</v>
      </c>
      <c r="N4" s="61" t="s">
        <v>4</v>
      </c>
      <c r="O4" s="101" t="s">
        <v>122</v>
      </c>
      <c r="P4" s="101" t="s">
        <v>62</v>
      </c>
      <c r="Q4" s="62" t="s">
        <v>379</v>
      </c>
      <c r="T4" s="78" t="s">
        <v>123</v>
      </c>
      <c r="U4" s="78"/>
      <c r="V4" s="78"/>
      <c r="X4" s="61" t="s">
        <v>3</v>
      </c>
      <c r="Y4" s="61" t="s">
        <v>4</v>
      </c>
      <c r="Z4" s="101" t="s">
        <v>122</v>
      </c>
      <c r="AA4" s="101" t="s">
        <v>62</v>
      </c>
      <c r="AB4" s="62" t="s">
        <v>379</v>
      </c>
      <c r="AE4" s="78" t="s">
        <v>123</v>
      </c>
      <c r="AF4" s="78"/>
      <c r="AG4" s="78"/>
      <c r="AI4" s="61" t="s">
        <v>3</v>
      </c>
      <c r="AJ4" s="61" t="s">
        <v>4</v>
      </c>
      <c r="AK4" s="101" t="s">
        <v>122</v>
      </c>
      <c r="AL4" s="101" t="s">
        <v>62</v>
      </c>
      <c r="AM4" s="62" t="s">
        <v>379</v>
      </c>
      <c r="AP4" s="78" t="s">
        <v>123</v>
      </c>
      <c r="AQ4" s="78"/>
      <c r="AR4" s="78"/>
      <c r="AT4" s="61" t="s">
        <v>3</v>
      </c>
      <c r="AU4" s="61" t="s">
        <v>4</v>
      </c>
      <c r="AV4" s="101" t="s">
        <v>122</v>
      </c>
      <c r="AW4" s="101" t="s">
        <v>62</v>
      </c>
      <c r="AX4" s="62" t="s">
        <v>379</v>
      </c>
      <c r="BA4" s="78" t="s">
        <v>123</v>
      </c>
      <c r="BB4" s="78"/>
      <c r="BC4" s="78"/>
    </row>
    <row r="5" spans="2:55" x14ac:dyDescent="0.3">
      <c r="B5" s="102" t="str">
        <f t="shared" ref="B5:B68" si="0">IF(SUM(F5:F5)&gt;0,"Demand","\I:")</f>
        <v>\I:</v>
      </c>
      <c r="C5">
        <f>$H$5</f>
        <v>2011</v>
      </c>
      <c r="D5" t="s">
        <v>87</v>
      </c>
      <c r="E5" s="104" t="str">
        <f>'BY_Demands_Drivers (4)'!$G$25</f>
        <v>IGDMT</v>
      </c>
      <c r="F5" s="77">
        <f>'BY_Demands_Drivers (4)'!$F$25*$I5</f>
        <v>0</v>
      </c>
      <c r="H5" s="78">
        <f>'BY_Demands_Drivers (4)'!U4</f>
        <v>2011</v>
      </c>
      <c r="I5" s="77">
        <f t="shared" ref="I5:I44" si="1">K5*J5</f>
        <v>0</v>
      </c>
      <c r="J5" s="77">
        <v>1</v>
      </c>
      <c r="K5" s="77">
        <v>0</v>
      </c>
      <c r="M5" s="102" t="str">
        <f t="shared" ref="M5:M68" si="2">IF(SUM(Q5:Q5)&gt;0,"Demand","\I:")</f>
        <v>\I:</v>
      </c>
      <c r="N5">
        <f>$S$5</f>
        <v>2011</v>
      </c>
      <c r="O5" t="s">
        <v>87</v>
      </c>
      <c r="P5" t="str">
        <f>'BY_Demands_Drivers (4)'!$G$32</f>
        <v>IXDMT</v>
      </c>
      <c r="Q5" s="77">
        <f>'BY_Demands_Drivers (4)'!$F$32*$T5</f>
        <v>0</v>
      </c>
      <c r="S5" s="78">
        <f>'BY_Demands_Drivers (4)'!U4</f>
        <v>2011</v>
      </c>
      <c r="T5" s="77">
        <f>V5*U5</f>
        <v>0</v>
      </c>
      <c r="U5" s="77">
        <v>1</v>
      </c>
      <c r="V5" s="77">
        <v>0</v>
      </c>
      <c r="X5" s="102" t="str">
        <f t="shared" ref="X5:X68" si="3">IF(SUM(AB5:AB5)&gt;0,"Demand","\I:")</f>
        <v>\I:</v>
      </c>
      <c r="Y5">
        <f>$AD$5</f>
        <v>2011</v>
      </c>
      <c r="Z5" t="s">
        <v>87</v>
      </c>
      <c r="AA5" t="str">
        <f>'BY_Demands_Drivers (4)'!$G$46</f>
        <v>IRDMT</v>
      </c>
      <c r="AB5" s="77">
        <f>'BY_Demands_Drivers (4)'!$F$46*$AE5</f>
        <v>0</v>
      </c>
      <c r="AD5" s="78">
        <f>'BY_Demands_Drivers (4)'!U4</f>
        <v>2011</v>
      </c>
      <c r="AE5" s="77">
        <f>AG5*AF5</f>
        <v>0</v>
      </c>
      <c r="AF5" s="77">
        <v>1</v>
      </c>
      <c r="AG5" s="77">
        <v>0</v>
      </c>
      <c r="AI5" s="102" t="str">
        <f t="shared" ref="AI5:AI68" si="4">IF(SUM(AM5:AM5)&gt;0,"Demand","\I:")</f>
        <v>\I:</v>
      </c>
      <c r="AJ5">
        <f>$AO$5</f>
        <v>2011</v>
      </c>
      <c r="AK5" t="s">
        <v>87</v>
      </c>
      <c r="AL5" t="str">
        <f>'BY_Demands_Drivers (4)'!$G$53</f>
        <v>ISDMT</v>
      </c>
      <c r="AM5" s="77">
        <f>'BY_Demands_Drivers (4)'!$F$53*$AP5</f>
        <v>0</v>
      </c>
      <c r="AO5" s="78">
        <f>'BY_Demands_Drivers (4)'!U4</f>
        <v>2011</v>
      </c>
      <c r="AP5" s="77">
        <f>AR5*AQ5</f>
        <v>0</v>
      </c>
      <c r="AQ5" s="77">
        <v>1</v>
      </c>
      <c r="AR5" s="77">
        <v>0</v>
      </c>
      <c r="AT5" s="102" t="str">
        <f t="shared" ref="AT5:AT68" si="5">IF(SUM(AX5:AX5)&gt;0,"Demand","\I:")</f>
        <v>\I:</v>
      </c>
      <c r="AU5">
        <f>$AZ$5</f>
        <v>2011</v>
      </c>
      <c r="AV5" t="s">
        <v>87</v>
      </c>
      <c r="AW5" t="str">
        <f>'BY_Demands_Drivers (4)'!$G$88</f>
        <v>IIDMT</v>
      </c>
      <c r="AX5" s="77">
        <f>'BY_Demands_Drivers (4)'!$F$88*$BA5</f>
        <v>0</v>
      </c>
      <c r="AZ5" s="78">
        <f>'BY_Demands_Drivers (4)'!U4</f>
        <v>2011</v>
      </c>
      <c r="BA5" s="77">
        <f>BC5*BB5</f>
        <v>0</v>
      </c>
      <c r="BB5" s="77">
        <v>1</v>
      </c>
      <c r="BC5" s="77">
        <v>0</v>
      </c>
    </row>
    <row r="6" spans="2:55" x14ac:dyDescent="0.3">
      <c r="B6" s="102" t="str">
        <f t="shared" si="0"/>
        <v>\I:</v>
      </c>
      <c r="C6">
        <f>$H$6</f>
        <v>2012</v>
      </c>
      <c r="D6" t="s">
        <v>87</v>
      </c>
      <c r="E6" t="str">
        <f t="shared" ref="E6:E44" si="6">$E$5</f>
        <v>IGDMT</v>
      </c>
      <c r="F6" s="77">
        <f>'BY_Demands_Drivers (4)'!$F$25*$I6</f>
        <v>0</v>
      </c>
      <c r="H6" s="78">
        <f>'BY_Demands_Drivers (4)'!V4</f>
        <v>2012</v>
      </c>
      <c r="I6" s="77">
        <f t="shared" si="1"/>
        <v>0</v>
      </c>
      <c r="J6" s="77">
        <v>1</v>
      </c>
      <c r="K6" s="77">
        <v>0</v>
      </c>
      <c r="M6" s="102" t="str">
        <f t="shared" si="2"/>
        <v>\I:</v>
      </c>
      <c r="N6">
        <f>$S$6</f>
        <v>2012</v>
      </c>
      <c r="O6" t="s">
        <v>87</v>
      </c>
      <c r="P6" t="str">
        <f t="shared" ref="P6:P44" si="7">$P$5</f>
        <v>IXDMT</v>
      </c>
      <c r="Q6" s="77">
        <f>'BY_Demands_Drivers (4)'!$F$32*$T6</f>
        <v>0</v>
      </c>
      <c r="S6" s="78">
        <f>'BY_Demands_Drivers (4)'!V4</f>
        <v>2012</v>
      </c>
      <c r="T6" s="77">
        <f t="shared" ref="T6:T44" si="8">V6*U6</f>
        <v>0</v>
      </c>
      <c r="U6" s="77">
        <v>1</v>
      </c>
      <c r="V6" s="77">
        <v>0</v>
      </c>
      <c r="X6" s="102" t="str">
        <f t="shared" si="3"/>
        <v>\I:</v>
      </c>
      <c r="Y6">
        <f>$AD$6</f>
        <v>2012</v>
      </c>
      <c r="Z6" t="s">
        <v>87</v>
      </c>
      <c r="AA6" t="str">
        <f t="shared" ref="AA6:AA44" si="9">$AA$5</f>
        <v>IRDMT</v>
      </c>
      <c r="AB6" s="77">
        <f>'BY_Demands_Drivers (4)'!$F$46*$AE6</f>
        <v>0</v>
      </c>
      <c r="AD6" s="78">
        <f>'BY_Demands_Drivers (4)'!V4</f>
        <v>2012</v>
      </c>
      <c r="AE6" s="77">
        <f t="shared" ref="AE6:AE44" si="10">AG6*AF6</f>
        <v>0</v>
      </c>
      <c r="AF6" s="77">
        <v>1</v>
      </c>
      <c r="AG6" s="77">
        <v>0</v>
      </c>
      <c r="AI6" s="102" t="str">
        <f t="shared" si="4"/>
        <v>\I:</v>
      </c>
      <c r="AJ6">
        <f>$AO$6</f>
        <v>2012</v>
      </c>
      <c r="AK6" t="s">
        <v>87</v>
      </c>
      <c r="AL6" t="str">
        <f t="shared" ref="AL6:AL44" si="11">$AL$5</f>
        <v>ISDMT</v>
      </c>
      <c r="AM6" s="77">
        <f>'BY_Demands_Drivers (4)'!$F$53*$AP6</f>
        <v>0</v>
      </c>
      <c r="AO6" s="78">
        <f>'BY_Demands_Drivers (4)'!V4</f>
        <v>2012</v>
      </c>
      <c r="AP6" s="77">
        <f t="shared" ref="AP6:AP44" si="12">AR6*AQ6</f>
        <v>0</v>
      </c>
      <c r="AQ6" s="77">
        <v>1</v>
      </c>
      <c r="AR6" s="77">
        <v>0</v>
      </c>
      <c r="AT6" s="102" t="str">
        <f t="shared" si="5"/>
        <v>\I:</v>
      </c>
      <c r="AU6">
        <f>$AZ$6</f>
        <v>2012</v>
      </c>
      <c r="AV6" t="s">
        <v>87</v>
      </c>
      <c r="AW6" t="str">
        <f t="shared" ref="AW6:AW44" si="13">$AW$5</f>
        <v>IIDMT</v>
      </c>
      <c r="AX6" s="77">
        <f>'BY_Demands_Drivers (4)'!$F$88*$BA6</f>
        <v>0</v>
      </c>
      <c r="AZ6" s="78">
        <f>'BY_Demands_Drivers (4)'!V4</f>
        <v>2012</v>
      </c>
      <c r="BA6" s="77">
        <f t="shared" ref="BA6:BA44" si="14">BC6*BB6</f>
        <v>0</v>
      </c>
      <c r="BB6" s="77">
        <v>1</v>
      </c>
      <c r="BC6" s="77">
        <v>0</v>
      </c>
    </row>
    <row r="7" spans="2:55" x14ac:dyDescent="0.3">
      <c r="B7" s="102" t="str">
        <f t="shared" si="0"/>
        <v>\I:</v>
      </c>
      <c r="C7">
        <f>$H$7</f>
        <v>2013</v>
      </c>
      <c r="D7" t="s">
        <v>87</v>
      </c>
      <c r="E7" t="str">
        <f t="shared" si="6"/>
        <v>IGDMT</v>
      </c>
      <c r="F7" s="77">
        <f>'BY_Demands_Drivers (4)'!$F$25*$I7</f>
        <v>0</v>
      </c>
      <c r="H7" s="78">
        <f>'BY_Demands_Drivers (4)'!W4</f>
        <v>2013</v>
      </c>
      <c r="I7" s="77">
        <f t="shared" si="1"/>
        <v>0</v>
      </c>
      <c r="J7" s="77">
        <v>1</v>
      </c>
      <c r="K7" s="77">
        <v>0</v>
      </c>
      <c r="M7" s="102" t="str">
        <f t="shared" si="2"/>
        <v>\I:</v>
      </c>
      <c r="N7">
        <f>$S$7</f>
        <v>2013</v>
      </c>
      <c r="O7" t="s">
        <v>87</v>
      </c>
      <c r="P7" t="str">
        <f t="shared" si="7"/>
        <v>IXDMT</v>
      </c>
      <c r="Q7" s="77">
        <f>'BY_Demands_Drivers (4)'!$F$32*$T7</f>
        <v>0</v>
      </c>
      <c r="S7" s="78">
        <f>'BY_Demands_Drivers (4)'!W4</f>
        <v>2013</v>
      </c>
      <c r="T7" s="77">
        <f t="shared" si="8"/>
        <v>0</v>
      </c>
      <c r="U7" s="77">
        <v>1</v>
      </c>
      <c r="V7" s="77">
        <v>0</v>
      </c>
      <c r="X7" s="102" t="str">
        <f t="shared" si="3"/>
        <v>\I:</v>
      </c>
      <c r="Y7">
        <f>$AD$7</f>
        <v>2013</v>
      </c>
      <c r="Z7" t="s">
        <v>87</v>
      </c>
      <c r="AA7" t="str">
        <f t="shared" si="9"/>
        <v>IRDMT</v>
      </c>
      <c r="AB7" s="77">
        <f>'BY_Demands_Drivers (4)'!$F$46*$AE7</f>
        <v>0</v>
      </c>
      <c r="AD7" s="78">
        <f>'BY_Demands_Drivers (4)'!W4</f>
        <v>2013</v>
      </c>
      <c r="AE7" s="77">
        <f t="shared" si="10"/>
        <v>0</v>
      </c>
      <c r="AF7" s="77">
        <v>1</v>
      </c>
      <c r="AG7" s="77">
        <v>0</v>
      </c>
      <c r="AI7" s="102" t="str">
        <f t="shared" si="4"/>
        <v>\I:</v>
      </c>
      <c r="AJ7">
        <f>$AO$7</f>
        <v>2013</v>
      </c>
      <c r="AK7" t="s">
        <v>87</v>
      </c>
      <c r="AL7" t="str">
        <f t="shared" si="11"/>
        <v>ISDMT</v>
      </c>
      <c r="AM7" s="77">
        <f>'BY_Demands_Drivers (4)'!$F$53*$AP7</f>
        <v>0</v>
      </c>
      <c r="AO7" s="78">
        <f>'BY_Demands_Drivers (4)'!W4</f>
        <v>2013</v>
      </c>
      <c r="AP7" s="77">
        <f t="shared" si="12"/>
        <v>0</v>
      </c>
      <c r="AQ7" s="77">
        <v>1</v>
      </c>
      <c r="AR7" s="77">
        <v>0</v>
      </c>
      <c r="AT7" s="102" t="str">
        <f t="shared" si="5"/>
        <v>\I:</v>
      </c>
      <c r="AU7">
        <f>$AZ$7</f>
        <v>2013</v>
      </c>
      <c r="AV7" t="s">
        <v>87</v>
      </c>
      <c r="AW7" t="str">
        <f t="shared" si="13"/>
        <v>IIDMT</v>
      </c>
      <c r="AX7" s="77">
        <f>'BY_Demands_Drivers (4)'!$F$88*$BA7</f>
        <v>0</v>
      </c>
      <c r="AZ7" s="78">
        <f>'BY_Demands_Drivers (4)'!W4</f>
        <v>2013</v>
      </c>
      <c r="BA7" s="77">
        <f t="shared" si="14"/>
        <v>0</v>
      </c>
      <c r="BB7" s="77">
        <v>1</v>
      </c>
      <c r="BC7" s="77">
        <v>0</v>
      </c>
    </row>
    <row r="8" spans="2:55" x14ac:dyDescent="0.3">
      <c r="B8" s="102" t="str">
        <f t="shared" si="0"/>
        <v>\I:</v>
      </c>
      <c r="C8">
        <f>$H$8</f>
        <v>2014</v>
      </c>
      <c r="D8" t="s">
        <v>87</v>
      </c>
      <c r="E8" t="str">
        <f t="shared" si="6"/>
        <v>IGDMT</v>
      </c>
      <c r="F8" s="77">
        <f>'BY_Demands_Drivers (4)'!$F$25*$I8</f>
        <v>0</v>
      </c>
      <c r="H8" s="78">
        <f>'BY_Demands_Drivers (4)'!X4</f>
        <v>2014</v>
      </c>
      <c r="I8" s="77">
        <f t="shared" si="1"/>
        <v>0</v>
      </c>
      <c r="J8" s="77">
        <v>1</v>
      </c>
      <c r="K8" s="77">
        <v>0</v>
      </c>
      <c r="M8" s="102" t="str">
        <f t="shared" si="2"/>
        <v>\I:</v>
      </c>
      <c r="N8">
        <f>$S$8</f>
        <v>2014</v>
      </c>
      <c r="O8" t="s">
        <v>87</v>
      </c>
      <c r="P8" t="str">
        <f t="shared" si="7"/>
        <v>IXDMT</v>
      </c>
      <c r="Q8" s="77">
        <f>'BY_Demands_Drivers (4)'!$F$32*$T8</f>
        <v>0</v>
      </c>
      <c r="S8" s="78">
        <f>'BY_Demands_Drivers (4)'!X4</f>
        <v>2014</v>
      </c>
      <c r="T8" s="77">
        <f t="shared" si="8"/>
        <v>0</v>
      </c>
      <c r="U8" s="77">
        <v>1</v>
      </c>
      <c r="V8" s="77">
        <v>0</v>
      </c>
      <c r="X8" s="102" t="str">
        <f t="shared" si="3"/>
        <v>\I:</v>
      </c>
      <c r="Y8">
        <f>$AD$8</f>
        <v>2014</v>
      </c>
      <c r="Z8" t="s">
        <v>87</v>
      </c>
      <c r="AA8" t="str">
        <f t="shared" si="9"/>
        <v>IRDMT</v>
      </c>
      <c r="AB8" s="77">
        <f>'BY_Demands_Drivers (4)'!$F$46*$AE8</f>
        <v>0</v>
      </c>
      <c r="AD8" s="78">
        <f>'BY_Demands_Drivers (4)'!X4</f>
        <v>2014</v>
      </c>
      <c r="AE8" s="77">
        <f t="shared" si="10"/>
        <v>0</v>
      </c>
      <c r="AF8" s="77">
        <v>1</v>
      </c>
      <c r="AG8" s="77">
        <v>0</v>
      </c>
      <c r="AI8" s="102" t="str">
        <f t="shared" si="4"/>
        <v>\I:</v>
      </c>
      <c r="AJ8">
        <f>$AO$8</f>
        <v>2014</v>
      </c>
      <c r="AK8" t="s">
        <v>87</v>
      </c>
      <c r="AL8" t="str">
        <f t="shared" si="11"/>
        <v>ISDMT</v>
      </c>
      <c r="AM8" s="77">
        <f>'BY_Demands_Drivers (4)'!$F$53*$AP8</f>
        <v>0</v>
      </c>
      <c r="AO8" s="78">
        <f>'BY_Demands_Drivers (4)'!X4</f>
        <v>2014</v>
      </c>
      <c r="AP8" s="77">
        <f t="shared" si="12"/>
        <v>0</v>
      </c>
      <c r="AQ8" s="77">
        <v>1</v>
      </c>
      <c r="AR8" s="77">
        <v>0</v>
      </c>
      <c r="AT8" s="102" t="str">
        <f t="shared" si="5"/>
        <v>\I:</v>
      </c>
      <c r="AU8">
        <f>$AZ$8</f>
        <v>2014</v>
      </c>
      <c r="AV8" t="s">
        <v>87</v>
      </c>
      <c r="AW8" t="str">
        <f t="shared" si="13"/>
        <v>IIDMT</v>
      </c>
      <c r="AX8" s="77">
        <f>'BY_Demands_Drivers (4)'!$F$88*$BA8</f>
        <v>0</v>
      </c>
      <c r="AZ8" s="78">
        <f>'BY_Demands_Drivers (4)'!X4</f>
        <v>2014</v>
      </c>
      <c r="BA8" s="77">
        <f t="shared" si="14"/>
        <v>0</v>
      </c>
      <c r="BB8" s="77">
        <v>1</v>
      </c>
      <c r="BC8" s="77">
        <v>0</v>
      </c>
    </row>
    <row r="9" spans="2:55" x14ac:dyDescent="0.3">
      <c r="B9" s="102" t="str">
        <f t="shared" si="0"/>
        <v>\I:</v>
      </c>
      <c r="C9">
        <f>$H$9</f>
        <v>2015</v>
      </c>
      <c r="D9" t="s">
        <v>87</v>
      </c>
      <c r="E9" t="str">
        <f t="shared" si="6"/>
        <v>IGDMT</v>
      </c>
      <c r="F9" s="77">
        <f>'BY_Demands_Drivers (4)'!$F$25*$I9</f>
        <v>0</v>
      </c>
      <c r="H9" s="78">
        <f>'BY_Demands_Drivers (4)'!Y4</f>
        <v>2015</v>
      </c>
      <c r="I9" s="77">
        <f t="shared" si="1"/>
        <v>0.96859999366075711</v>
      </c>
      <c r="J9" s="77">
        <v>1</v>
      </c>
      <c r="K9" s="77">
        <v>0.96859999366075711</v>
      </c>
      <c r="M9" s="102" t="str">
        <f t="shared" si="2"/>
        <v>\I:</v>
      </c>
      <c r="N9">
        <f>$S$9</f>
        <v>2015</v>
      </c>
      <c r="O9" t="s">
        <v>87</v>
      </c>
      <c r="P9" t="str">
        <f t="shared" si="7"/>
        <v>IXDMT</v>
      </c>
      <c r="Q9" s="77">
        <f>'BY_Demands_Drivers (4)'!$F$32*$T9</f>
        <v>0</v>
      </c>
      <c r="S9" s="78">
        <f>'BY_Demands_Drivers (4)'!Y4</f>
        <v>2015</v>
      </c>
      <c r="T9" s="77">
        <f t="shared" si="8"/>
        <v>1.0159520356659471</v>
      </c>
      <c r="U9" s="77">
        <v>1</v>
      </c>
      <c r="V9" s="77">
        <v>1.0159520356659471</v>
      </c>
      <c r="X9" s="102" t="str">
        <f t="shared" si="3"/>
        <v>\I:</v>
      </c>
      <c r="Y9">
        <f>$AD$9</f>
        <v>2015</v>
      </c>
      <c r="Z9" t="s">
        <v>87</v>
      </c>
      <c r="AA9" t="str">
        <f t="shared" si="9"/>
        <v>IRDMT</v>
      </c>
      <c r="AB9" s="77">
        <f>'BY_Demands_Drivers (4)'!$F$46*$AE9</f>
        <v>0</v>
      </c>
      <c r="AD9" s="78">
        <f>'BY_Demands_Drivers (4)'!Y4</f>
        <v>2015</v>
      </c>
      <c r="AE9" s="77">
        <f t="shared" si="10"/>
        <v>0.56281524805476768</v>
      </c>
      <c r="AF9" s="77">
        <v>1</v>
      </c>
      <c r="AG9" s="77">
        <v>0.56281524805476768</v>
      </c>
      <c r="AI9" s="102" t="str">
        <f t="shared" si="4"/>
        <v>\I:</v>
      </c>
      <c r="AJ9">
        <f>$AO$9</f>
        <v>2015</v>
      </c>
      <c r="AK9" t="s">
        <v>87</v>
      </c>
      <c r="AL9" t="str">
        <f t="shared" si="11"/>
        <v>ISDMT</v>
      </c>
      <c r="AM9" s="77">
        <f>'BY_Demands_Drivers (4)'!$F$53*$AP9</f>
        <v>0</v>
      </c>
      <c r="AO9" s="78">
        <f>'BY_Demands_Drivers (4)'!Y4</f>
        <v>2015</v>
      </c>
      <c r="AP9" s="77">
        <f t="shared" si="12"/>
        <v>1.0767820904769649</v>
      </c>
      <c r="AQ9" s="77">
        <v>1</v>
      </c>
      <c r="AR9" s="77">
        <v>1.0767820904769649</v>
      </c>
      <c r="AT9" s="102" t="str">
        <f t="shared" si="5"/>
        <v>\I:</v>
      </c>
      <c r="AU9">
        <f>$AZ$9</f>
        <v>2015</v>
      </c>
      <c r="AV9" t="s">
        <v>87</v>
      </c>
      <c r="AW9" t="str">
        <f t="shared" si="13"/>
        <v>IIDMT</v>
      </c>
      <c r="AX9" s="77">
        <f>'BY_Demands_Drivers (4)'!$F$88*$BA9</f>
        <v>0</v>
      </c>
      <c r="AZ9" s="78">
        <f>'BY_Demands_Drivers (4)'!Y4</f>
        <v>2015</v>
      </c>
      <c r="BA9" s="77">
        <f t="shared" si="14"/>
        <v>0.98070267322591576</v>
      </c>
      <c r="BB9" s="77">
        <v>1</v>
      </c>
      <c r="BC9" s="77">
        <v>0.98070267322591576</v>
      </c>
    </row>
    <row r="10" spans="2:55" x14ac:dyDescent="0.3">
      <c r="B10" s="102" t="str">
        <f t="shared" si="0"/>
        <v>\I:</v>
      </c>
      <c r="C10">
        <f>$H$10</f>
        <v>2016</v>
      </c>
      <c r="D10" t="s">
        <v>87</v>
      </c>
      <c r="E10" t="str">
        <f t="shared" si="6"/>
        <v>IGDMT</v>
      </c>
      <c r="F10" s="77">
        <f>'BY_Demands_Drivers (4)'!$F$25*$I10</f>
        <v>0</v>
      </c>
      <c r="H10" s="78">
        <f>'BY_Demands_Drivers (4)'!Z4</f>
        <v>2016</v>
      </c>
      <c r="I10" s="77">
        <f t="shared" si="1"/>
        <v>0.95838492006471843</v>
      </c>
      <c r="J10" s="77">
        <v>1</v>
      </c>
      <c r="K10" s="77">
        <v>0.95838492006471843</v>
      </c>
      <c r="M10" s="102" t="str">
        <f t="shared" si="2"/>
        <v>\I:</v>
      </c>
      <c r="N10">
        <f>$S$10</f>
        <v>2016</v>
      </c>
      <c r="O10" t="s">
        <v>87</v>
      </c>
      <c r="P10" t="str">
        <f t="shared" si="7"/>
        <v>IXDMT</v>
      </c>
      <c r="Q10" s="77">
        <f>'BY_Demands_Drivers (4)'!$F$32*$T10</f>
        <v>0</v>
      </c>
      <c r="S10" s="78">
        <f>'BY_Demands_Drivers (4)'!Z4</f>
        <v>2016</v>
      </c>
      <c r="T10" s="77">
        <f t="shared" si="8"/>
        <v>1.0159702058320039</v>
      </c>
      <c r="U10" s="77">
        <v>1</v>
      </c>
      <c r="V10" s="77">
        <v>1.0159702058320039</v>
      </c>
      <c r="X10" s="102" t="str">
        <f t="shared" si="3"/>
        <v>\I:</v>
      </c>
      <c r="Y10">
        <f>$AD$10</f>
        <v>2016</v>
      </c>
      <c r="Z10" t="s">
        <v>87</v>
      </c>
      <c r="AA10" t="str">
        <f t="shared" si="9"/>
        <v>IRDMT</v>
      </c>
      <c r="AB10" s="77">
        <f>'BY_Demands_Drivers (4)'!$F$46*$AE10</f>
        <v>0</v>
      </c>
      <c r="AD10" s="78">
        <f>'BY_Demands_Drivers (4)'!Z4</f>
        <v>2016</v>
      </c>
      <c r="AE10" s="77">
        <f t="shared" si="10"/>
        <v>0.56856039370168876</v>
      </c>
      <c r="AF10" s="77">
        <v>1</v>
      </c>
      <c r="AG10" s="77">
        <v>0.56856039370168876</v>
      </c>
      <c r="AI10" s="102" t="str">
        <f t="shared" si="4"/>
        <v>\I:</v>
      </c>
      <c r="AJ10">
        <f>$AO$10</f>
        <v>2016</v>
      </c>
      <c r="AK10" t="s">
        <v>87</v>
      </c>
      <c r="AL10" t="str">
        <f t="shared" si="11"/>
        <v>ISDMT</v>
      </c>
      <c r="AM10" s="77">
        <f>'BY_Demands_Drivers (4)'!$F$53*$AP10</f>
        <v>0</v>
      </c>
      <c r="AO10" s="78">
        <f>'BY_Demands_Drivers (4)'!Z4</f>
        <v>2016</v>
      </c>
      <c r="AP10" s="77">
        <f t="shared" si="12"/>
        <v>1.132247997086127</v>
      </c>
      <c r="AQ10" s="77">
        <v>1</v>
      </c>
      <c r="AR10" s="77">
        <v>1.132247997086127</v>
      </c>
      <c r="AT10" s="102" t="str">
        <f t="shared" si="5"/>
        <v>\I:</v>
      </c>
      <c r="AU10">
        <f>$AZ$10</f>
        <v>2016</v>
      </c>
      <c r="AV10" t="s">
        <v>87</v>
      </c>
      <c r="AW10" t="str">
        <f t="shared" si="13"/>
        <v>IIDMT</v>
      </c>
      <c r="AX10" s="77">
        <f>'BY_Demands_Drivers (4)'!$F$88*$BA10</f>
        <v>0</v>
      </c>
      <c r="AZ10" s="78">
        <f>'BY_Demands_Drivers (4)'!Z4</f>
        <v>2016</v>
      </c>
      <c r="BA10" s="77">
        <f t="shared" si="14"/>
        <v>1.0143974339673094</v>
      </c>
      <c r="BB10" s="77">
        <v>1</v>
      </c>
      <c r="BC10" s="77">
        <v>1.0143974339673094</v>
      </c>
    </row>
    <row r="11" spans="2:55" x14ac:dyDescent="0.3">
      <c r="B11" s="102" t="str">
        <f t="shared" si="0"/>
        <v>\I:</v>
      </c>
      <c r="C11">
        <f>$H$11</f>
        <v>2017</v>
      </c>
      <c r="D11" t="s">
        <v>87</v>
      </c>
      <c r="E11" t="str">
        <f t="shared" si="6"/>
        <v>IGDMT</v>
      </c>
      <c r="F11" s="77">
        <f>'BY_Demands_Drivers (4)'!$F$25*$I11</f>
        <v>0</v>
      </c>
      <c r="H11" s="78">
        <f>'BY_Demands_Drivers (4)'!AA4</f>
        <v>2017</v>
      </c>
      <c r="I11" s="77">
        <f t="shared" si="1"/>
        <v>0.94816984646867963</v>
      </c>
      <c r="J11" s="77">
        <v>1</v>
      </c>
      <c r="K11" s="77">
        <v>0.94816984646867963</v>
      </c>
      <c r="M11" s="102" t="str">
        <f t="shared" si="2"/>
        <v>\I:</v>
      </c>
      <c r="N11">
        <f>$S$11</f>
        <v>2017</v>
      </c>
      <c r="O11" t="s">
        <v>87</v>
      </c>
      <c r="P11" t="str">
        <f t="shared" si="7"/>
        <v>IXDMT</v>
      </c>
      <c r="Q11" s="77">
        <f>'BY_Demands_Drivers (4)'!$F$32*$T11</f>
        <v>0</v>
      </c>
      <c r="S11" s="78">
        <f>'BY_Demands_Drivers (4)'!AA4</f>
        <v>2017</v>
      </c>
      <c r="T11" s="77">
        <f t="shared" si="8"/>
        <v>1.0159883759980608</v>
      </c>
      <c r="U11" s="77">
        <v>1</v>
      </c>
      <c r="V11" s="77">
        <v>1.0159883759980608</v>
      </c>
      <c r="X11" s="102" t="str">
        <f t="shared" si="3"/>
        <v>\I:</v>
      </c>
      <c r="Y11">
        <f>$AD$11</f>
        <v>2017</v>
      </c>
      <c r="Z11" t="s">
        <v>87</v>
      </c>
      <c r="AA11" t="str">
        <f t="shared" si="9"/>
        <v>IRDMT</v>
      </c>
      <c r="AB11" s="77">
        <f>'BY_Demands_Drivers (4)'!$F$46*$AE11</f>
        <v>0</v>
      </c>
      <c r="AD11" s="78">
        <f>'BY_Demands_Drivers (4)'!AA4</f>
        <v>2017</v>
      </c>
      <c r="AE11" s="77">
        <f t="shared" si="10"/>
        <v>0.57430553934860973</v>
      </c>
      <c r="AF11" s="77">
        <v>1</v>
      </c>
      <c r="AG11" s="77">
        <v>0.57430553934860973</v>
      </c>
      <c r="AI11" s="102" t="str">
        <f t="shared" si="4"/>
        <v>\I:</v>
      </c>
      <c r="AJ11">
        <f>$AO$11</f>
        <v>2017</v>
      </c>
      <c r="AK11" t="s">
        <v>87</v>
      </c>
      <c r="AL11" t="str">
        <f t="shared" si="11"/>
        <v>ISDMT</v>
      </c>
      <c r="AM11" s="77">
        <f>'BY_Demands_Drivers (4)'!$F$53*$AP11</f>
        <v>0</v>
      </c>
      <c r="AO11" s="78">
        <f>'BY_Demands_Drivers (4)'!AA4</f>
        <v>2017</v>
      </c>
      <c r="AP11" s="77">
        <f t="shared" si="12"/>
        <v>1.1877139036952888</v>
      </c>
      <c r="AQ11" s="77">
        <v>1</v>
      </c>
      <c r="AR11" s="77">
        <v>1.1877139036952888</v>
      </c>
      <c r="AT11" s="102" t="str">
        <f t="shared" si="5"/>
        <v>\I:</v>
      </c>
      <c r="AU11">
        <f>$AZ$11</f>
        <v>2017</v>
      </c>
      <c r="AV11" t="s">
        <v>87</v>
      </c>
      <c r="AW11" t="str">
        <f t="shared" si="13"/>
        <v>IIDMT</v>
      </c>
      <c r="AX11" s="77">
        <f>'BY_Demands_Drivers (4)'!$F$88*$BA11</f>
        <v>0</v>
      </c>
      <c r="AZ11" s="78">
        <f>'BY_Demands_Drivers (4)'!AA4</f>
        <v>2017</v>
      </c>
      <c r="BA11" s="77">
        <f t="shared" si="14"/>
        <v>1.0480921947087032</v>
      </c>
      <c r="BB11" s="77">
        <v>1</v>
      </c>
      <c r="BC11" s="77">
        <v>1.0480921947087032</v>
      </c>
    </row>
    <row r="12" spans="2:55" x14ac:dyDescent="0.3">
      <c r="B12" s="102" t="str">
        <f t="shared" si="0"/>
        <v>\I:</v>
      </c>
      <c r="C12">
        <f>$H$12</f>
        <v>2018</v>
      </c>
      <c r="D12" t="s">
        <v>87</v>
      </c>
      <c r="E12" t="str">
        <f t="shared" si="6"/>
        <v>IGDMT</v>
      </c>
      <c r="F12" s="77">
        <f>'BY_Demands_Drivers (4)'!$F$25*$I12</f>
        <v>0</v>
      </c>
      <c r="H12" s="78">
        <f>'BY_Demands_Drivers (4)'!AB4</f>
        <v>2018</v>
      </c>
      <c r="I12" s="77">
        <f t="shared" si="1"/>
        <v>0.93795477287264095</v>
      </c>
      <c r="J12" s="77">
        <v>1</v>
      </c>
      <c r="K12" s="77">
        <v>0.93795477287264095</v>
      </c>
      <c r="M12" s="102" t="str">
        <f t="shared" si="2"/>
        <v>\I:</v>
      </c>
      <c r="N12">
        <f>$S$12</f>
        <v>2018</v>
      </c>
      <c r="O12" t="s">
        <v>87</v>
      </c>
      <c r="P12" t="str">
        <f t="shared" si="7"/>
        <v>IXDMT</v>
      </c>
      <c r="Q12" s="77">
        <f>'BY_Demands_Drivers (4)'!$F$32*$T12</f>
        <v>0</v>
      </c>
      <c r="S12" s="78">
        <f>'BY_Demands_Drivers (4)'!AB4</f>
        <v>2018</v>
      </c>
      <c r="T12" s="77">
        <f t="shared" si="8"/>
        <v>1.0160065461641177</v>
      </c>
      <c r="U12" s="77">
        <v>1</v>
      </c>
      <c r="V12" s="77">
        <v>1.0160065461641177</v>
      </c>
      <c r="X12" s="102" t="str">
        <f t="shared" si="3"/>
        <v>\I:</v>
      </c>
      <c r="Y12">
        <f>$AD$12</f>
        <v>2018</v>
      </c>
      <c r="Z12" t="s">
        <v>87</v>
      </c>
      <c r="AA12" t="str">
        <f t="shared" si="9"/>
        <v>IRDMT</v>
      </c>
      <c r="AB12" s="77">
        <f>'BY_Demands_Drivers (4)'!$F$46*$AE12</f>
        <v>0</v>
      </c>
      <c r="AD12" s="78">
        <f>'BY_Demands_Drivers (4)'!AB4</f>
        <v>2018</v>
      </c>
      <c r="AE12" s="77">
        <f t="shared" si="10"/>
        <v>0.58005068499553081</v>
      </c>
      <c r="AF12" s="77">
        <v>1</v>
      </c>
      <c r="AG12" s="77">
        <v>0.58005068499553081</v>
      </c>
      <c r="AI12" s="102" t="str">
        <f t="shared" si="4"/>
        <v>\I:</v>
      </c>
      <c r="AJ12">
        <f>$AO$12</f>
        <v>2018</v>
      </c>
      <c r="AK12" t="s">
        <v>87</v>
      </c>
      <c r="AL12" t="str">
        <f t="shared" si="11"/>
        <v>ISDMT</v>
      </c>
      <c r="AM12" s="77">
        <f>'BY_Demands_Drivers (4)'!$F$53*$AP12</f>
        <v>0</v>
      </c>
      <c r="AO12" s="78">
        <f>'BY_Demands_Drivers (4)'!AB4</f>
        <v>2018</v>
      </c>
      <c r="AP12" s="77">
        <f t="shared" si="12"/>
        <v>1.2431798103044509</v>
      </c>
      <c r="AQ12" s="77">
        <v>1</v>
      </c>
      <c r="AR12" s="77">
        <v>1.2431798103044509</v>
      </c>
      <c r="AT12" s="102" t="str">
        <f t="shared" si="5"/>
        <v>\I:</v>
      </c>
      <c r="AU12">
        <f>$AZ$12</f>
        <v>2018</v>
      </c>
      <c r="AV12" t="s">
        <v>87</v>
      </c>
      <c r="AW12" t="str">
        <f t="shared" si="13"/>
        <v>IIDMT</v>
      </c>
      <c r="AX12" s="77">
        <f>'BY_Demands_Drivers (4)'!$F$88*$BA12</f>
        <v>0</v>
      </c>
      <c r="AZ12" s="78">
        <f>'BY_Demands_Drivers (4)'!AB4</f>
        <v>2018</v>
      </c>
      <c r="BA12" s="77">
        <f t="shared" si="14"/>
        <v>1.081786955450097</v>
      </c>
      <c r="BB12" s="77">
        <v>1</v>
      </c>
      <c r="BC12" s="77">
        <v>1.081786955450097</v>
      </c>
    </row>
    <row r="13" spans="2:55" x14ac:dyDescent="0.3">
      <c r="B13" s="102" t="str">
        <f t="shared" si="0"/>
        <v>\I:</v>
      </c>
      <c r="C13">
        <f>$H$13</f>
        <v>2019</v>
      </c>
      <c r="D13" t="s">
        <v>87</v>
      </c>
      <c r="E13" t="str">
        <f t="shared" si="6"/>
        <v>IGDMT</v>
      </c>
      <c r="F13" s="77">
        <f>'BY_Demands_Drivers (4)'!$F$25*$I13</f>
        <v>0</v>
      </c>
      <c r="H13" s="78">
        <f>'BY_Demands_Drivers (4)'!AC4</f>
        <v>2019</v>
      </c>
      <c r="I13" s="77">
        <f t="shared" si="1"/>
        <v>0.92773969927660216</v>
      </c>
      <c r="J13" s="77">
        <v>1</v>
      </c>
      <c r="K13" s="77">
        <v>0.92773969927660216</v>
      </c>
      <c r="M13" s="102" t="str">
        <f t="shared" si="2"/>
        <v>\I:</v>
      </c>
      <c r="N13">
        <f>$S$13</f>
        <v>2019</v>
      </c>
      <c r="O13" t="s">
        <v>87</v>
      </c>
      <c r="P13" t="str">
        <f t="shared" si="7"/>
        <v>IXDMT</v>
      </c>
      <c r="Q13" s="77">
        <f>'BY_Demands_Drivers (4)'!$F$32*$T13</f>
        <v>0</v>
      </c>
      <c r="S13" s="78">
        <f>'BY_Demands_Drivers (4)'!AC4</f>
        <v>2019</v>
      </c>
      <c r="T13" s="77">
        <f t="shared" si="8"/>
        <v>1.0160247163301745</v>
      </c>
      <c r="U13" s="77">
        <v>1</v>
      </c>
      <c r="V13" s="77">
        <v>1.0160247163301745</v>
      </c>
      <c r="X13" s="102" t="str">
        <f t="shared" si="3"/>
        <v>\I:</v>
      </c>
      <c r="Y13">
        <f>$AD$13</f>
        <v>2019</v>
      </c>
      <c r="Z13" t="s">
        <v>87</v>
      </c>
      <c r="AA13" t="str">
        <f t="shared" si="9"/>
        <v>IRDMT</v>
      </c>
      <c r="AB13" s="77">
        <f>'BY_Demands_Drivers (4)'!$F$46*$AE13</f>
        <v>0</v>
      </c>
      <c r="AD13" s="78">
        <f>'BY_Demands_Drivers (4)'!AC4</f>
        <v>2019</v>
      </c>
      <c r="AE13" s="77">
        <f t="shared" si="10"/>
        <v>0.58579583064245178</v>
      </c>
      <c r="AF13" s="77">
        <v>1</v>
      </c>
      <c r="AG13" s="77">
        <v>0.58579583064245178</v>
      </c>
      <c r="AI13" s="102" t="str">
        <f t="shared" si="4"/>
        <v>\I:</v>
      </c>
      <c r="AJ13">
        <f>$AO$13</f>
        <v>2019</v>
      </c>
      <c r="AK13" t="s">
        <v>87</v>
      </c>
      <c r="AL13" t="str">
        <f t="shared" si="11"/>
        <v>ISDMT</v>
      </c>
      <c r="AM13" s="77">
        <f>'BY_Demands_Drivers (4)'!$F$53*$AP13</f>
        <v>0</v>
      </c>
      <c r="AO13" s="78">
        <f>'BY_Demands_Drivers (4)'!AC4</f>
        <v>2019</v>
      </c>
      <c r="AP13" s="77">
        <f t="shared" si="12"/>
        <v>1.2986457169136127</v>
      </c>
      <c r="AQ13" s="77">
        <v>1</v>
      </c>
      <c r="AR13" s="77">
        <v>1.2986457169136127</v>
      </c>
      <c r="AT13" s="102" t="str">
        <f t="shared" si="5"/>
        <v>\I:</v>
      </c>
      <c r="AU13">
        <f>$AZ$13</f>
        <v>2019</v>
      </c>
      <c r="AV13" t="s">
        <v>87</v>
      </c>
      <c r="AW13" t="str">
        <f t="shared" si="13"/>
        <v>IIDMT</v>
      </c>
      <c r="AX13" s="77">
        <f>'BY_Demands_Drivers (4)'!$F$88*$BA13</f>
        <v>0</v>
      </c>
      <c r="AZ13" s="78">
        <f>'BY_Demands_Drivers (4)'!AC4</f>
        <v>2019</v>
      </c>
      <c r="BA13" s="77">
        <f t="shared" si="14"/>
        <v>1.1154817161914905</v>
      </c>
      <c r="BB13" s="77">
        <v>1</v>
      </c>
      <c r="BC13" s="77">
        <v>1.1154817161914905</v>
      </c>
    </row>
    <row r="14" spans="2:55" x14ac:dyDescent="0.3">
      <c r="B14" s="102" t="str">
        <f t="shared" si="0"/>
        <v>\I:</v>
      </c>
      <c r="C14">
        <f>$H$14</f>
        <v>2020</v>
      </c>
      <c r="D14" t="s">
        <v>87</v>
      </c>
      <c r="E14" t="str">
        <f t="shared" si="6"/>
        <v>IGDMT</v>
      </c>
      <c r="F14" s="77">
        <f>'BY_Demands_Drivers (4)'!$F$25*$I14</f>
        <v>0</v>
      </c>
      <c r="H14" s="78">
        <f>'BY_Demands_Drivers (4)'!AD4</f>
        <v>2020</v>
      </c>
      <c r="I14" s="77">
        <f t="shared" si="1"/>
        <v>0.91752462568056348</v>
      </c>
      <c r="J14" s="77">
        <v>1</v>
      </c>
      <c r="K14" s="77">
        <v>0.91752462568056348</v>
      </c>
      <c r="M14" s="102" t="str">
        <f t="shared" si="2"/>
        <v>\I:</v>
      </c>
      <c r="N14">
        <f>$S$14</f>
        <v>2020</v>
      </c>
      <c r="O14" t="s">
        <v>87</v>
      </c>
      <c r="P14" t="str">
        <f t="shared" si="7"/>
        <v>IXDMT</v>
      </c>
      <c r="Q14" s="77">
        <f>'BY_Demands_Drivers (4)'!$F$32*$T14</f>
        <v>0</v>
      </c>
      <c r="S14" s="78">
        <f>'BY_Demands_Drivers (4)'!AD4</f>
        <v>2020</v>
      </c>
      <c r="T14" s="77">
        <f t="shared" si="8"/>
        <v>1.016042886496231</v>
      </c>
      <c r="U14" s="77">
        <v>1</v>
      </c>
      <c r="V14" s="77">
        <v>1.016042886496231</v>
      </c>
      <c r="X14" s="102" t="str">
        <f t="shared" si="3"/>
        <v>\I:</v>
      </c>
      <c r="Y14">
        <f>$AD$14</f>
        <v>2020</v>
      </c>
      <c r="Z14" t="s">
        <v>87</v>
      </c>
      <c r="AA14" t="str">
        <f t="shared" si="9"/>
        <v>IRDMT</v>
      </c>
      <c r="AB14" s="77">
        <f>'BY_Demands_Drivers (4)'!$F$46*$AE14</f>
        <v>0</v>
      </c>
      <c r="AD14" s="78">
        <f>'BY_Demands_Drivers (4)'!AD4</f>
        <v>2020</v>
      </c>
      <c r="AE14" s="77">
        <f t="shared" si="10"/>
        <v>0.59154097628937263</v>
      </c>
      <c r="AF14" s="77">
        <v>1</v>
      </c>
      <c r="AG14" s="77">
        <v>0.59154097628937263</v>
      </c>
      <c r="AI14" s="102" t="str">
        <f t="shared" si="4"/>
        <v>\I:</v>
      </c>
      <c r="AJ14">
        <f>$AO$14</f>
        <v>2020</v>
      </c>
      <c r="AK14" t="s">
        <v>87</v>
      </c>
      <c r="AL14" t="str">
        <f t="shared" si="11"/>
        <v>ISDMT</v>
      </c>
      <c r="AM14" s="77">
        <f>'BY_Demands_Drivers (4)'!$F$53*$AP14</f>
        <v>0</v>
      </c>
      <c r="AO14" s="78">
        <f>'BY_Demands_Drivers (4)'!AD4</f>
        <v>2020</v>
      </c>
      <c r="AP14" s="77">
        <f t="shared" si="12"/>
        <v>1.3541116235227748</v>
      </c>
      <c r="AQ14" s="77">
        <v>1</v>
      </c>
      <c r="AR14" s="77">
        <v>1.3541116235227748</v>
      </c>
      <c r="AT14" s="102" t="str">
        <f t="shared" si="5"/>
        <v>\I:</v>
      </c>
      <c r="AU14">
        <f>$AZ$14</f>
        <v>2020</v>
      </c>
      <c r="AV14" t="s">
        <v>87</v>
      </c>
      <c r="AW14" t="str">
        <f t="shared" si="13"/>
        <v>IIDMT</v>
      </c>
      <c r="AX14" s="77">
        <f>'BY_Demands_Drivers (4)'!$F$88*$BA14</f>
        <v>0</v>
      </c>
      <c r="AZ14" s="78">
        <f>'BY_Demands_Drivers (4)'!AD4</f>
        <v>2020</v>
      </c>
      <c r="BA14" s="77">
        <f t="shared" si="14"/>
        <v>1.1491764769328843</v>
      </c>
      <c r="BB14" s="77">
        <v>1</v>
      </c>
      <c r="BC14" s="77">
        <v>1.1491764769328843</v>
      </c>
    </row>
    <row r="15" spans="2:55" x14ac:dyDescent="0.3">
      <c r="B15" s="102" t="str">
        <f t="shared" si="0"/>
        <v>\I:</v>
      </c>
      <c r="C15">
        <f>$H$15</f>
        <v>2021</v>
      </c>
      <c r="D15" t="s">
        <v>87</v>
      </c>
      <c r="E15" t="str">
        <f t="shared" si="6"/>
        <v>IGDMT</v>
      </c>
      <c r="F15" s="77">
        <f>'BY_Demands_Drivers (4)'!$F$25*$I15</f>
        <v>0</v>
      </c>
      <c r="H15" s="78">
        <f>'BY_Demands_Drivers (4)'!AE4</f>
        <v>2021</v>
      </c>
      <c r="I15" s="77">
        <f t="shared" si="1"/>
        <v>0.90730955208452468</v>
      </c>
      <c r="J15" s="77">
        <v>1</v>
      </c>
      <c r="K15" s="77">
        <v>0.90730955208452468</v>
      </c>
      <c r="M15" s="102" t="str">
        <f t="shared" si="2"/>
        <v>\I:</v>
      </c>
      <c r="N15">
        <f>$S$15</f>
        <v>2021</v>
      </c>
      <c r="O15" t="s">
        <v>87</v>
      </c>
      <c r="P15" t="str">
        <f t="shared" si="7"/>
        <v>IXDMT</v>
      </c>
      <c r="Q15" s="77">
        <f>'BY_Demands_Drivers (4)'!$F$32*$T15</f>
        <v>0</v>
      </c>
      <c r="S15" s="78">
        <f>'BY_Demands_Drivers (4)'!AE4</f>
        <v>2021</v>
      </c>
      <c r="T15" s="77">
        <f t="shared" si="8"/>
        <v>1.0246322250782018</v>
      </c>
      <c r="U15" s="77">
        <v>1</v>
      </c>
      <c r="V15" s="77">
        <v>1.0246322250782018</v>
      </c>
      <c r="X15" s="102" t="str">
        <f t="shared" si="3"/>
        <v>\I:</v>
      </c>
      <c r="Y15">
        <f>$AD$15</f>
        <v>2021</v>
      </c>
      <c r="Z15" t="s">
        <v>87</v>
      </c>
      <c r="AA15" t="str">
        <f t="shared" si="9"/>
        <v>IRDMT</v>
      </c>
      <c r="AB15" s="77">
        <f>'BY_Demands_Drivers (4)'!$F$46*$AE15</f>
        <v>0</v>
      </c>
      <c r="AD15" s="78">
        <f>'BY_Demands_Drivers (4)'!AE4</f>
        <v>2021</v>
      </c>
      <c r="AE15" s="77">
        <f t="shared" si="10"/>
        <v>0.58823280276661538</v>
      </c>
      <c r="AF15" s="77">
        <v>1</v>
      </c>
      <c r="AG15" s="77">
        <v>0.58823280276661538</v>
      </c>
      <c r="AI15" s="102" t="str">
        <f t="shared" si="4"/>
        <v>\I:</v>
      </c>
      <c r="AJ15">
        <f>$AO$15</f>
        <v>2021</v>
      </c>
      <c r="AK15" t="s">
        <v>87</v>
      </c>
      <c r="AL15" t="str">
        <f t="shared" si="11"/>
        <v>ISDMT</v>
      </c>
      <c r="AM15" s="77">
        <f>'BY_Demands_Drivers (4)'!$F$53*$AP15</f>
        <v>0</v>
      </c>
      <c r="AO15" s="78">
        <f>'BY_Demands_Drivers (4)'!AE4</f>
        <v>2021</v>
      </c>
      <c r="AP15" s="77">
        <f t="shared" si="12"/>
        <v>1.3800460545600544</v>
      </c>
      <c r="AQ15" s="77">
        <v>1</v>
      </c>
      <c r="AR15" s="77">
        <v>1.3800460545600544</v>
      </c>
      <c r="AT15" s="102" t="str">
        <f t="shared" si="5"/>
        <v>\I:</v>
      </c>
      <c r="AU15">
        <f>$AZ$15</f>
        <v>2021</v>
      </c>
      <c r="AV15" t="s">
        <v>87</v>
      </c>
      <c r="AW15" t="str">
        <f t="shared" si="13"/>
        <v>IIDMT</v>
      </c>
      <c r="AX15" s="77">
        <f>'BY_Demands_Drivers (4)'!$F$88*$BA15</f>
        <v>0</v>
      </c>
      <c r="AZ15" s="78">
        <f>'BY_Demands_Drivers (4)'!AE4</f>
        <v>2021</v>
      </c>
      <c r="BA15" s="77">
        <f t="shared" si="14"/>
        <v>1.1716177074139409</v>
      </c>
      <c r="BB15" s="77">
        <v>1</v>
      </c>
      <c r="BC15" s="77">
        <v>1.1716177074139409</v>
      </c>
    </row>
    <row r="16" spans="2:55" x14ac:dyDescent="0.3">
      <c r="B16" s="102" t="str">
        <f t="shared" si="0"/>
        <v>\I:</v>
      </c>
      <c r="C16">
        <f>$H$16</f>
        <v>2022</v>
      </c>
      <c r="D16" t="s">
        <v>87</v>
      </c>
      <c r="E16" t="str">
        <f t="shared" si="6"/>
        <v>IGDMT</v>
      </c>
      <c r="F16" s="77">
        <f>'BY_Demands_Drivers (4)'!$F$25*$I16</f>
        <v>0</v>
      </c>
      <c r="H16" s="78">
        <f>'BY_Demands_Drivers (4)'!AF4</f>
        <v>2022</v>
      </c>
      <c r="I16" s="77">
        <f t="shared" si="1"/>
        <v>0.897094478488486</v>
      </c>
      <c r="J16" s="77">
        <v>1</v>
      </c>
      <c r="K16" s="77">
        <v>0.897094478488486</v>
      </c>
      <c r="M16" s="102" t="str">
        <f t="shared" si="2"/>
        <v>\I:</v>
      </c>
      <c r="N16">
        <f>$S$16</f>
        <v>2022</v>
      </c>
      <c r="O16" t="s">
        <v>87</v>
      </c>
      <c r="P16" t="str">
        <f t="shared" si="7"/>
        <v>IXDMT</v>
      </c>
      <c r="Q16" s="77">
        <f>'BY_Demands_Drivers (4)'!$F$32*$T16</f>
        <v>0</v>
      </c>
      <c r="S16" s="78">
        <f>'BY_Demands_Drivers (4)'!AF4</f>
        <v>2022</v>
      </c>
      <c r="T16" s="77">
        <f t="shared" si="8"/>
        <v>1.0332215636601725</v>
      </c>
      <c r="U16" s="77">
        <v>1</v>
      </c>
      <c r="V16" s="77">
        <v>1.0332215636601725</v>
      </c>
      <c r="X16" s="102" t="str">
        <f t="shared" si="3"/>
        <v>\I:</v>
      </c>
      <c r="Y16">
        <f>$AD$16</f>
        <v>2022</v>
      </c>
      <c r="Z16" t="s">
        <v>87</v>
      </c>
      <c r="AA16" t="str">
        <f t="shared" si="9"/>
        <v>IRDMT</v>
      </c>
      <c r="AB16" s="77">
        <f>'BY_Demands_Drivers (4)'!$F$46*$AE16</f>
        <v>0</v>
      </c>
      <c r="AD16" s="78">
        <f>'BY_Demands_Drivers (4)'!AF4</f>
        <v>2022</v>
      </c>
      <c r="AE16" s="77">
        <f t="shared" si="10"/>
        <v>0.58492462924385824</v>
      </c>
      <c r="AF16" s="77">
        <v>1</v>
      </c>
      <c r="AG16" s="77">
        <v>0.58492462924385824</v>
      </c>
      <c r="AI16" s="102" t="str">
        <f t="shared" si="4"/>
        <v>\I:</v>
      </c>
      <c r="AJ16">
        <f>$AO$16</f>
        <v>2022</v>
      </c>
      <c r="AK16" t="s">
        <v>87</v>
      </c>
      <c r="AL16" t="str">
        <f t="shared" si="11"/>
        <v>ISDMT</v>
      </c>
      <c r="AM16" s="77">
        <f>'BY_Demands_Drivers (4)'!$F$53*$AP16</f>
        <v>0</v>
      </c>
      <c r="AO16" s="78">
        <f>'BY_Demands_Drivers (4)'!AF4</f>
        <v>2022</v>
      </c>
      <c r="AP16" s="77">
        <f t="shared" si="12"/>
        <v>1.4059804855973339</v>
      </c>
      <c r="AQ16" s="77">
        <v>1</v>
      </c>
      <c r="AR16" s="77">
        <v>1.4059804855973339</v>
      </c>
      <c r="AT16" s="102" t="str">
        <f t="shared" si="5"/>
        <v>\I:</v>
      </c>
      <c r="AU16">
        <f>$AZ$16</f>
        <v>2022</v>
      </c>
      <c r="AV16" t="s">
        <v>87</v>
      </c>
      <c r="AW16" t="str">
        <f t="shared" si="13"/>
        <v>IIDMT</v>
      </c>
      <c r="AX16" s="77">
        <f>'BY_Demands_Drivers (4)'!$F$88*$BA16</f>
        <v>0</v>
      </c>
      <c r="AZ16" s="78">
        <f>'BY_Demands_Drivers (4)'!AF4</f>
        <v>2022</v>
      </c>
      <c r="BA16" s="77">
        <f t="shared" si="14"/>
        <v>1.1940589378949975</v>
      </c>
      <c r="BB16" s="77">
        <v>1</v>
      </c>
      <c r="BC16" s="77">
        <v>1.1940589378949975</v>
      </c>
    </row>
    <row r="17" spans="2:55" x14ac:dyDescent="0.3">
      <c r="B17" s="102" t="str">
        <f t="shared" si="0"/>
        <v>\I:</v>
      </c>
      <c r="C17">
        <f>$H$17</f>
        <v>2023</v>
      </c>
      <c r="D17" t="s">
        <v>87</v>
      </c>
      <c r="E17" t="str">
        <f t="shared" si="6"/>
        <v>IGDMT</v>
      </c>
      <c r="F17" s="77">
        <f>'BY_Demands_Drivers (4)'!$F$25*$I17</f>
        <v>0</v>
      </c>
      <c r="H17" s="78">
        <f>'BY_Demands_Drivers (4)'!AG4</f>
        <v>2023</v>
      </c>
      <c r="I17" s="77">
        <f t="shared" si="1"/>
        <v>0.88687940489244721</v>
      </c>
      <c r="J17" s="77">
        <v>1</v>
      </c>
      <c r="K17" s="77">
        <v>0.88687940489244721</v>
      </c>
      <c r="M17" s="102" t="str">
        <f t="shared" si="2"/>
        <v>\I:</v>
      </c>
      <c r="N17">
        <f>$S$17</f>
        <v>2023</v>
      </c>
      <c r="O17" t="s">
        <v>87</v>
      </c>
      <c r="P17" t="str">
        <f t="shared" si="7"/>
        <v>IXDMT</v>
      </c>
      <c r="Q17" s="77">
        <f>'BY_Demands_Drivers (4)'!$F$32*$T17</f>
        <v>0</v>
      </c>
      <c r="S17" s="78">
        <f>'BY_Demands_Drivers (4)'!AG4</f>
        <v>2023</v>
      </c>
      <c r="T17" s="77">
        <f t="shared" si="8"/>
        <v>1.0418109022421433</v>
      </c>
      <c r="U17" s="77">
        <v>1</v>
      </c>
      <c r="V17" s="77">
        <v>1.0418109022421433</v>
      </c>
      <c r="X17" s="102" t="str">
        <f t="shared" si="3"/>
        <v>\I:</v>
      </c>
      <c r="Y17">
        <f>$AD$17</f>
        <v>2023</v>
      </c>
      <c r="Z17" t="s">
        <v>87</v>
      </c>
      <c r="AA17" t="str">
        <f t="shared" si="9"/>
        <v>IRDMT</v>
      </c>
      <c r="AB17" s="77">
        <f>'BY_Demands_Drivers (4)'!$F$46*$AE17</f>
        <v>0</v>
      </c>
      <c r="AD17" s="78">
        <f>'BY_Demands_Drivers (4)'!AG4</f>
        <v>2023</v>
      </c>
      <c r="AE17" s="77">
        <f t="shared" si="10"/>
        <v>0.58161645572110099</v>
      </c>
      <c r="AF17" s="77">
        <v>1</v>
      </c>
      <c r="AG17" s="77">
        <v>0.58161645572110099</v>
      </c>
      <c r="AI17" s="102" t="str">
        <f t="shared" si="4"/>
        <v>\I:</v>
      </c>
      <c r="AJ17">
        <f>$AO$17</f>
        <v>2023</v>
      </c>
      <c r="AK17" t="s">
        <v>87</v>
      </c>
      <c r="AL17" t="str">
        <f t="shared" si="11"/>
        <v>ISDMT</v>
      </c>
      <c r="AM17" s="77">
        <f>'BY_Demands_Drivers (4)'!$F$53*$AP17</f>
        <v>0</v>
      </c>
      <c r="AO17" s="78">
        <f>'BY_Demands_Drivers (4)'!AG4</f>
        <v>2023</v>
      </c>
      <c r="AP17" s="77">
        <f t="shared" si="12"/>
        <v>1.4319149166346137</v>
      </c>
      <c r="AQ17" s="77">
        <v>1</v>
      </c>
      <c r="AR17" s="77">
        <v>1.4319149166346137</v>
      </c>
      <c r="AT17" s="102" t="str">
        <f t="shared" si="5"/>
        <v>\I:</v>
      </c>
      <c r="AU17">
        <f>$AZ$17</f>
        <v>2023</v>
      </c>
      <c r="AV17" t="s">
        <v>87</v>
      </c>
      <c r="AW17" t="str">
        <f t="shared" si="13"/>
        <v>IIDMT</v>
      </c>
      <c r="AX17" s="77">
        <f>'BY_Demands_Drivers (4)'!$F$88*$BA17</f>
        <v>0</v>
      </c>
      <c r="AZ17" s="78">
        <f>'BY_Demands_Drivers (4)'!AG4</f>
        <v>2023</v>
      </c>
      <c r="BA17" s="77">
        <f t="shared" si="14"/>
        <v>1.2165001683760541</v>
      </c>
      <c r="BB17" s="77">
        <v>1</v>
      </c>
      <c r="BC17" s="77">
        <v>1.2165001683760541</v>
      </c>
    </row>
    <row r="18" spans="2:55" x14ac:dyDescent="0.3">
      <c r="B18" s="102" t="str">
        <f t="shared" si="0"/>
        <v>\I:</v>
      </c>
      <c r="C18">
        <f>$H$18</f>
        <v>2024</v>
      </c>
      <c r="D18" t="s">
        <v>87</v>
      </c>
      <c r="E18" t="str">
        <f t="shared" si="6"/>
        <v>IGDMT</v>
      </c>
      <c r="F18" s="77">
        <f>'BY_Demands_Drivers (4)'!$F$25*$I18</f>
        <v>0</v>
      </c>
      <c r="H18" s="78">
        <f>'BY_Demands_Drivers (4)'!AH4</f>
        <v>2024</v>
      </c>
      <c r="I18" s="77">
        <f t="shared" si="1"/>
        <v>0.87666433129640853</v>
      </c>
      <c r="J18" s="77">
        <v>1</v>
      </c>
      <c r="K18" s="77">
        <v>0.87666433129640853</v>
      </c>
      <c r="M18" s="102" t="str">
        <f t="shared" si="2"/>
        <v>\I:</v>
      </c>
      <c r="N18">
        <f>$S$18</f>
        <v>2024</v>
      </c>
      <c r="O18" t="s">
        <v>87</v>
      </c>
      <c r="P18" t="str">
        <f t="shared" si="7"/>
        <v>IXDMT</v>
      </c>
      <c r="Q18" s="77">
        <f>'BY_Demands_Drivers (4)'!$F$32*$T18</f>
        <v>0</v>
      </c>
      <c r="S18" s="78">
        <f>'BY_Demands_Drivers (4)'!AH4</f>
        <v>2024</v>
      </c>
      <c r="T18" s="77">
        <f t="shared" si="8"/>
        <v>1.050400240824114</v>
      </c>
      <c r="U18" s="77">
        <v>1</v>
      </c>
      <c r="V18" s="77">
        <v>1.050400240824114</v>
      </c>
      <c r="X18" s="102" t="str">
        <f t="shared" si="3"/>
        <v>\I:</v>
      </c>
      <c r="Y18">
        <f>$AD$18</f>
        <v>2024</v>
      </c>
      <c r="Z18" t="s">
        <v>87</v>
      </c>
      <c r="AA18" t="str">
        <f t="shared" si="9"/>
        <v>IRDMT</v>
      </c>
      <c r="AB18" s="77">
        <f>'BY_Demands_Drivers (4)'!$F$46*$AE18</f>
        <v>0</v>
      </c>
      <c r="AD18" s="78">
        <f>'BY_Demands_Drivers (4)'!AH4</f>
        <v>2024</v>
      </c>
      <c r="AE18" s="77">
        <f t="shared" si="10"/>
        <v>0.57830828219834374</v>
      </c>
      <c r="AF18" s="77">
        <v>1</v>
      </c>
      <c r="AG18" s="77">
        <v>0.57830828219834374</v>
      </c>
      <c r="AI18" s="102" t="str">
        <f t="shared" si="4"/>
        <v>\I:</v>
      </c>
      <c r="AJ18">
        <f>$AO$18</f>
        <v>2024</v>
      </c>
      <c r="AK18" t="s">
        <v>87</v>
      </c>
      <c r="AL18" t="str">
        <f t="shared" si="11"/>
        <v>ISDMT</v>
      </c>
      <c r="AM18" s="77">
        <f>'BY_Demands_Drivers (4)'!$F$53*$AP18</f>
        <v>0</v>
      </c>
      <c r="AO18" s="78">
        <f>'BY_Demands_Drivers (4)'!AH4</f>
        <v>2024</v>
      </c>
      <c r="AP18" s="77">
        <f t="shared" si="12"/>
        <v>1.4578493476718932</v>
      </c>
      <c r="AQ18" s="77">
        <v>1</v>
      </c>
      <c r="AR18" s="77">
        <v>1.4578493476718932</v>
      </c>
      <c r="AT18" s="102" t="str">
        <f t="shared" si="5"/>
        <v>\I:</v>
      </c>
      <c r="AU18">
        <f>$AZ$18</f>
        <v>2024</v>
      </c>
      <c r="AV18" t="s">
        <v>87</v>
      </c>
      <c r="AW18" t="str">
        <f t="shared" si="13"/>
        <v>IIDMT</v>
      </c>
      <c r="AX18" s="77">
        <f>'BY_Demands_Drivers (4)'!$F$88*$BA18</f>
        <v>0</v>
      </c>
      <c r="AZ18" s="78">
        <f>'BY_Demands_Drivers (4)'!AH4</f>
        <v>2024</v>
      </c>
      <c r="BA18" s="77">
        <f t="shared" si="14"/>
        <v>1.2389413988571107</v>
      </c>
      <c r="BB18" s="77">
        <v>1</v>
      </c>
      <c r="BC18" s="77">
        <v>1.2389413988571107</v>
      </c>
    </row>
    <row r="19" spans="2:55" x14ac:dyDescent="0.3">
      <c r="B19" s="102" t="str">
        <f t="shared" si="0"/>
        <v>\I:</v>
      </c>
      <c r="C19">
        <f>$H$19</f>
        <v>2025</v>
      </c>
      <c r="D19" t="s">
        <v>87</v>
      </c>
      <c r="E19" t="str">
        <f t="shared" si="6"/>
        <v>IGDMT</v>
      </c>
      <c r="F19" s="77">
        <f>'BY_Demands_Drivers (4)'!$F$25*$I19</f>
        <v>0</v>
      </c>
      <c r="H19" s="78">
        <f>'BY_Demands_Drivers (4)'!AI4</f>
        <v>2025</v>
      </c>
      <c r="I19" s="77">
        <f t="shared" si="1"/>
        <v>0.86644925770037007</v>
      </c>
      <c r="J19" s="77">
        <v>1</v>
      </c>
      <c r="K19" s="77">
        <v>0.86644925770037007</v>
      </c>
      <c r="M19" s="102" t="str">
        <f t="shared" si="2"/>
        <v>\I:</v>
      </c>
      <c r="N19">
        <f>$S$19</f>
        <v>2025</v>
      </c>
      <c r="O19" t="s">
        <v>87</v>
      </c>
      <c r="P19" t="str">
        <f t="shared" si="7"/>
        <v>IXDMT</v>
      </c>
      <c r="Q19" s="77">
        <f>'BY_Demands_Drivers (4)'!$F$32*$T19</f>
        <v>0</v>
      </c>
      <c r="S19" s="78">
        <f>'BY_Demands_Drivers (4)'!AI4</f>
        <v>2025</v>
      </c>
      <c r="T19" s="77">
        <f t="shared" si="8"/>
        <v>1.0589895794060846</v>
      </c>
      <c r="U19" s="77">
        <v>1</v>
      </c>
      <c r="V19" s="77">
        <v>1.0589895794060846</v>
      </c>
      <c r="X19" s="102" t="str">
        <f t="shared" si="3"/>
        <v>\I:</v>
      </c>
      <c r="Y19">
        <f>$AD$19</f>
        <v>2025</v>
      </c>
      <c r="Z19" t="s">
        <v>87</v>
      </c>
      <c r="AA19" t="str">
        <f t="shared" si="9"/>
        <v>IRDMT</v>
      </c>
      <c r="AB19" s="77">
        <f>'BY_Demands_Drivers (4)'!$F$46*$AE19</f>
        <v>0</v>
      </c>
      <c r="AD19" s="78">
        <f>'BY_Demands_Drivers (4)'!AI4</f>
        <v>2025</v>
      </c>
      <c r="AE19" s="77">
        <f t="shared" si="10"/>
        <v>0.57500010867558637</v>
      </c>
      <c r="AF19" s="77">
        <v>1</v>
      </c>
      <c r="AG19" s="77">
        <v>0.57500010867558637</v>
      </c>
      <c r="AI19" s="102" t="str">
        <f t="shared" si="4"/>
        <v>\I:</v>
      </c>
      <c r="AJ19">
        <f>$AO$19</f>
        <v>2025</v>
      </c>
      <c r="AK19" t="s">
        <v>87</v>
      </c>
      <c r="AL19" t="str">
        <f t="shared" si="11"/>
        <v>ISDMT</v>
      </c>
      <c r="AM19" s="77">
        <f>'BY_Demands_Drivers (4)'!$F$53*$AP19</f>
        <v>0</v>
      </c>
      <c r="AO19" s="78">
        <f>'BY_Demands_Drivers (4)'!AI4</f>
        <v>2025</v>
      </c>
      <c r="AP19" s="77">
        <f t="shared" si="12"/>
        <v>1.483783778709173</v>
      </c>
      <c r="AQ19" s="77">
        <v>1</v>
      </c>
      <c r="AR19" s="77">
        <v>1.483783778709173</v>
      </c>
      <c r="AT19" s="102" t="str">
        <f t="shared" si="5"/>
        <v>\I:</v>
      </c>
      <c r="AU19">
        <f>$AZ$19</f>
        <v>2025</v>
      </c>
      <c r="AV19" t="s">
        <v>87</v>
      </c>
      <c r="AW19" t="str">
        <f t="shared" si="13"/>
        <v>IIDMT</v>
      </c>
      <c r="AX19" s="77">
        <f>'BY_Demands_Drivers (4)'!$F$88*$BA19</f>
        <v>0</v>
      </c>
      <c r="AZ19" s="78">
        <f>'BY_Demands_Drivers (4)'!AI4</f>
        <v>2025</v>
      </c>
      <c r="BA19" s="77">
        <f t="shared" si="14"/>
        <v>1.2613826293381671</v>
      </c>
      <c r="BB19" s="77">
        <v>1</v>
      </c>
      <c r="BC19" s="77">
        <v>1.2613826293381671</v>
      </c>
    </row>
    <row r="20" spans="2:55" x14ac:dyDescent="0.3">
      <c r="B20" s="102" t="str">
        <f t="shared" si="0"/>
        <v>\I:</v>
      </c>
      <c r="C20">
        <f>$H$20</f>
        <v>2026</v>
      </c>
      <c r="D20" t="s">
        <v>87</v>
      </c>
      <c r="E20" t="str">
        <f t="shared" si="6"/>
        <v>IGDMT</v>
      </c>
      <c r="F20" s="77">
        <f>'BY_Demands_Drivers (4)'!$F$25*$I20</f>
        <v>0</v>
      </c>
      <c r="H20" s="78">
        <f>'BY_Demands_Drivers (4)'!AJ4</f>
        <v>2026</v>
      </c>
      <c r="I20" s="77">
        <f t="shared" si="1"/>
        <v>0.86059393190313782</v>
      </c>
      <c r="J20" s="77">
        <v>1</v>
      </c>
      <c r="K20" s="77">
        <v>0.86059393190313782</v>
      </c>
      <c r="M20" s="102" t="str">
        <f t="shared" si="2"/>
        <v>\I:</v>
      </c>
      <c r="N20">
        <f>$S$20</f>
        <v>2026</v>
      </c>
      <c r="O20" t="s">
        <v>87</v>
      </c>
      <c r="P20" t="str">
        <f t="shared" si="7"/>
        <v>IXDMT</v>
      </c>
      <c r="Q20" s="77">
        <f>'BY_Demands_Drivers (4)'!$F$32*$T20</f>
        <v>0</v>
      </c>
      <c r="S20" s="78">
        <f>'BY_Demands_Drivers (4)'!AJ4</f>
        <v>2026</v>
      </c>
      <c r="T20" s="77">
        <f t="shared" si="8"/>
        <v>1.0549895806772445</v>
      </c>
      <c r="U20" s="77">
        <v>1</v>
      </c>
      <c r="V20" s="77">
        <v>1.0549895806772445</v>
      </c>
      <c r="X20" s="102" t="str">
        <f t="shared" si="3"/>
        <v>\I:</v>
      </c>
      <c r="Y20">
        <f>$AD$20</f>
        <v>2026</v>
      </c>
      <c r="Z20" t="s">
        <v>87</v>
      </c>
      <c r="AA20" t="str">
        <f t="shared" si="9"/>
        <v>IRDMT</v>
      </c>
      <c r="AB20" s="77">
        <f>'BY_Demands_Drivers (4)'!$F$46*$AE20</f>
        <v>0</v>
      </c>
      <c r="AD20" s="78">
        <f>'BY_Demands_Drivers (4)'!AJ4</f>
        <v>2026</v>
      </c>
      <c r="AE20" s="77">
        <f t="shared" si="10"/>
        <v>0.57525433843020146</v>
      </c>
      <c r="AF20" s="77">
        <v>1</v>
      </c>
      <c r="AG20" s="77">
        <v>0.57525433843020146</v>
      </c>
      <c r="AI20" s="102" t="str">
        <f t="shared" si="4"/>
        <v>\I:</v>
      </c>
      <c r="AJ20">
        <f>$AO$20</f>
        <v>2026</v>
      </c>
      <c r="AK20" t="s">
        <v>87</v>
      </c>
      <c r="AL20" t="str">
        <f t="shared" si="11"/>
        <v>ISDMT</v>
      </c>
      <c r="AM20" s="77">
        <f>'BY_Demands_Drivers (4)'!$F$53*$AP20</f>
        <v>0</v>
      </c>
      <c r="AO20" s="78">
        <f>'BY_Demands_Drivers (4)'!AJ4</f>
        <v>2026</v>
      </c>
      <c r="AP20" s="77">
        <f t="shared" si="12"/>
        <v>1.5050729627675046</v>
      </c>
      <c r="AQ20" s="77">
        <v>1</v>
      </c>
      <c r="AR20" s="77">
        <v>1.5050729627675046</v>
      </c>
      <c r="AT20" s="102" t="str">
        <f t="shared" si="5"/>
        <v>\I:</v>
      </c>
      <c r="AU20">
        <f>$AZ$20</f>
        <v>2026</v>
      </c>
      <c r="AV20" t="s">
        <v>87</v>
      </c>
      <c r="AW20" t="str">
        <f t="shared" si="13"/>
        <v>IIDMT</v>
      </c>
      <c r="AX20" s="77">
        <f>'BY_Demands_Drivers (4)'!$F$88*$BA20</f>
        <v>0</v>
      </c>
      <c r="AZ20" s="78">
        <f>'BY_Demands_Drivers (4)'!AJ4</f>
        <v>2026</v>
      </c>
      <c r="BA20" s="77">
        <f t="shared" si="14"/>
        <v>1.28322055722246</v>
      </c>
      <c r="BB20" s="77">
        <v>1</v>
      </c>
      <c r="BC20" s="77">
        <v>1.28322055722246</v>
      </c>
    </row>
    <row r="21" spans="2:55" x14ac:dyDescent="0.3">
      <c r="B21" s="102" t="str">
        <f t="shared" si="0"/>
        <v>\I:</v>
      </c>
      <c r="C21">
        <f>$H$21</f>
        <v>2027</v>
      </c>
      <c r="D21" t="s">
        <v>87</v>
      </c>
      <c r="E21" t="str">
        <f t="shared" si="6"/>
        <v>IGDMT</v>
      </c>
      <c r="F21" s="77">
        <f>'BY_Demands_Drivers (4)'!$F$25*$I21</f>
        <v>0</v>
      </c>
      <c r="H21" s="78">
        <f>'BY_Demands_Drivers (4)'!AK4</f>
        <v>2027</v>
      </c>
      <c r="I21" s="77">
        <f t="shared" si="1"/>
        <v>0.85473860610590568</v>
      </c>
      <c r="J21" s="77">
        <v>1</v>
      </c>
      <c r="K21" s="77">
        <v>0.85473860610590568</v>
      </c>
      <c r="M21" s="102" t="str">
        <f t="shared" si="2"/>
        <v>\I:</v>
      </c>
      <c r="N21">
        <f>$S$21</f>
        <v>2027</v>
      </c>
      <c r="O21" t="s">
        <v>87</v>
      </c>
      <c r="P21" t="str">
        <f t="shared" si="7"/>
        <v>IXDMT</v>
      </c>
      <c r="Q21" s="77">
        <f>'BY_Demands_Drivers (4)'!$F$32*$T21</f>
        <v>0</v>
      </c>
      <c r="S21" s="78">
        <f>'BY_Demands_Drivers (4)'!AK4</f>
        <v>2027</v>
      </c>
      <c r="T21" s="77">
        <f t="shared" si="8"/>
        <v>1.0509895819484043</v>
      </c>
      <c r="U21" s="77">
        <v>1</v>
      </c>
      <c r="V21" s="77">
        <v>1.0509895819484043</v>
      </c>
      <c r="X21" s="102" t="str">
        <f t="shared" si="3"/>
        <v>\I:</v>
      </c>
      <c r="Y21">
        <f>$AD$21</f>
        <v>2027</v>
      </c>
      <c r="Z21" t="s">
        <v>87</v>
      </c>
      <c r="AA21" t="str">
        <f t="shared" si="9"/>
        <v>IRDMT</v>
      </c>
      <c r="AB21" s="77">
        <f>'BY_Demands_Drivers (4)'!$F$46*$AE21</f>
        <v>0</v>
      </c>
      <c r="AD21" s="78">
        <f>'BY_Demands_Drivers (4)'!AK4</f>
        <v>2027</v>
      </c>
      <c r="AE21" s="77">
        <f t="shared" si="10"/>
        <v>0.57550856818481655</v>
      </c>
      <c r="AF21" s="77">
        <v>1</v>
      </c>
      <c r="AG21" s="77">
        <v>0.57550856818481655</v>
      </c>
      <c r="AI21" s="102" t="str">
        <f t="shared" si="4"/>
        <v>\I:</v>
      </c>
      <c r="AJ21">
        <f>$AO$21</f>
        <v>2027</v>
      </c>
      <c r="AK21" t="s">
        <v>87</v>
      </c>
      <c r="AL21" t="str">
        <f t="shared" si="11"/>
        <v>ISDMT</v>
      </c>
      <c r="AM21" s="77">
        <f>'BY_Demands_Drivers (4)'!$F$53*$AP21</f>
        <v>0</v>
      </c>
      <c r="AO21" s="78">
        <f>'BY_Demands_Drivers (4)'!AK4</f>
        <v>2027</v>
      </c>
      <c r="AP21" s="77">
        <f t="shared" si="12"/>
        <v>1.5263621468258362</v>
      </c>
      <c r="AQ21" s="77">
        <v>1</v>
      </c>
      <c r="AR21" s="77">
        <v>1.5263621468258362</v>
      </c>
      <c r="AT21" s="102" t="str">
        <f t="shared" si="5"/>
        <v>\I:</v>
      </c>
      <c r="AU21">
        <f>$AZ$21</f>
        <v>2027</v>
      </c>
      <c r="AV21" t="s">
        <v>87</v>
      </c>
      <c r="AW21" t="str">
        <f t="shared" si="13"/>
        <v>IIDMT</v>
      </c>
      <c r="AX21" s="77">
        <f>'BY_Demands_Drivers (4)'!$F$88*$BA21</f>
        <v>0</v>
      </c>
      <c r="AZ21" s="78">
        <f>'BY_Demands_Drivers (4)'!AK4</f>
        <v>2027</v>
      </c>
      <c r="BA21" s="77">
        <f t="shared" si="14"/>
        <v>1.3050584851067528</v>
      </c>
      <c r="BB21" s="77">
        <v>1</v>
      </c>
      <c r="BC21" s="77">
        <v>1.3050584851067528</v>
      </c>
    </row>
    <row r="22" spans="2:55" x14ac:dyDescent="0.3">
      <c r="B22" s="102" t="str">
        <f t="shared" si="0"/>
        <v>\I:</v>
      </c>
      <c r="C22">
        <f>$H$22</f>
        <v>2028</v>
      </c>
      <c r="D22" t="s">
        <v>87</v>
      </c>
      <c r="E22" t="str">
        <f t="shared" si="6"/>
        <v>IGDMT</v>
      </c>
      <c r="F22" s="77">
        <f>'BY_Demands_Drivers (4)'!$F$25*$I22</f>
        <v>0</v>
      </c>
      <c r="H22" s="78">
        <f>'BY_Demands_Drivers (4)'!AL4</f>
        <v>2028</v>
      </c>
      <c r="I22" s="77">
        <f t="shared" si="1"/>
        <v>0.84888328030867344</v>
      </c>
      <c r="J22" s="77">
        <v>1</v>
      </c>
      <c r="K22" s="77">
        <v>0.84888328030867344</v>
      </c>
      <c r="M22" s="102" t="str">
        <f t="shared" si="2"/>
        <v>\I:</v>
      </c>
      <c r="N22">
        <f>$S$22</f>
        <v>2028</v>
      </c>
      <c r="O22" t="s">
        <v>87</v>
      </c>
      <c r="P22" t="str">
        <f t="shared" si="7"/>
        <v>IXDMT</v>
      </c>
      <c r="Q22" s="77">
        <f>'BY_Demands_Drivers (4)'!$F$32*$T22</f>
        <v>0</v>
      </c>
      <c r="S22" s="78">
        <f>'BY_Demands_Drivers (4)'!AL4</f>
        <v>2028</v>
      </c>
      <c r="T22" s="77">
        <f t="shared" si="8"/>
        <v>1.0469895832195639</v>
      </c>
      <c r="U22" s="77">
        <v>1</v>
      </c>
      <c r="V22" s="77">
        <v>1.0469895832195639</v>
      </c>
      <c r="X22" s="102" t="str">
        <f t="shared" si="3"/>
        <v>\I:</v>
      </c>
      <c r="Y22">
        <f>$AD$22</f>
        <v>2028</v>
      </c>
      <c r="Z22" t="s">
        <v>87</v>
      </c>
      <c r="AA22" t="str">
        <f t="shared" si="9"/>
        <v>IRDMT</v>
      </c>
      <c r="AB22" s="77">
        <f>'BY_Demands_Drivers (4)'!$F$46*$AE22</f>
        <v>0</v>
      </c>
      <c r="AD22" s="78">
        <f>'BY_Demands_Drivers (4)'!AL4</f>
        <v>2028</v>
      </c>
      <c r="AE22" s="77">
        <f t="shared" si="10"/>
        <v>0.57576279793943164</v>
      </c>
      <c r="AF22" s="77">
        <v>1</v>
      </c>
      <c r="AG22" s="77">
        <v>0.57576279793943164</v>
      </c>
      <c r="AI22" s="102" t="str">
        <f t="shared" si="4"/>
        <v>\I:</v>
      </c>
      <c r="AJ22">
        <f>$AO$22</f>
        <v>2028</v>
      </c>
      <c r="AK22" t="s">
        <v>87</v>
      </c>
      <c r="AL22" t="str">
        <f t="shared" si="11"/>
        <v>ISDMT</v>
      </c>
      <c r="AM22" s="77">
        <f>'BY_Demands_Drivers (4)'!$F$53*$AP22</f>
        <v>0</v>
      </c>
      <c r="AO22" s="78">
        <f>'BY_Demands_Drivers (4)'!AL4</f>
        <v>2028</v>
      </c>
      <c r="AP22" s="77">
        <f t="shared" si="12"/>
        <v>1.5476513308841677</v>
      </c>
      <c r="AQ22" s="77">
        <v>1</v>
      </c>
      <c r="AR22" s="77">
        <v>1.5476513308841677</v>
      </c>
      <c r="AT22" s="102" t="str">
        <f t="shared" si="5"/>
        <v>\I:</v>
      </c>
      <c r="AU22">
        <f>$AZ$22</f>
        <v>2028</v>
      </c>
      <c r="AV22" t="s">
        <v>87</v>
      </c>
      <c r="AW22" t="str">
        <f t="shared" si="13"/>
        <v>IIDMT</v>
      </c>
      <c r="AX22" s="77">
        <f>'BY_Demands_Drivers (4)'!$F$88*$BA22</f>
        <v>0</v>
      </c>
      <c r="AZ22" s="78">
        <f>'BY_Demands_Drivers (4)'!AL4</f>
        <v>2028</v>
      </c>
      <c r="BA22" s="77">
        <f t="shared" si="14"/>
        <v>1.3268964129910459</v>
      </c>
      <c r="BB22" s="77">
        <v>1</v>
      </c>
      <c r="BC22" s="77">
        <v>1.3268964129910459</v>
      </c>
    </row>
    <row r="23" spans="2:55" x14ac:dyDescent="0.3">
      <c r="B23" s="102" t="str">
        <f t="shared" si="0"/>
        <v>\I:</v>
      </c>
      <c r="C23">
        <f>$H$23</f>
        <v>2029</v>
      </c>
      <c r="D23" t="s">
        <v>87</v>
      </c>
      <c r="E23" t="str">
        <f t="shared" si="6"/>
        <v>IGDMT</v>
      </c>
      <c r="F23" s="77">
        <f>'BY_Demands_Drivers (4)'!$F$25*$I23</f>
        <v>0</v>
      </c>
      <c r="H23" s="78">
        <f>'BY_Demands_Drivers (4)'!AM4</f>
        <v>2029</v>
      </c>
      <c r="I23" s="77">
        <f t="shared" si="1"/>
        <v>0.84302795451144119</v>
      </c>
      <c r="J23" s="77">
        <v>1</v>
      </c>
      <c r="K23" s="77">
        <v>0.84302795451144119</v>
      </c>
      <c r="M23" s="102" t="str">
        <f t="shared" si="2"/>
        <v>\I:</v>
      </c>
      <c r="N23">
        <f>$S$23</f>
        <v>2029</v>
      </c>
      <c r="O23" t="s">
        <v>87</v>
      </c>
      <c r="P23" t="str">
        <f t="shared" si="7"/>
        <v>IXDMT</v>
      </c>
      <c r="Q23" s="77">
        <f>'BY_Demands_Drivers (4)'!$F$32*$T23</f>
        <v>0</v>
      </c>
      <c r="S23" s="78">
        <f>'BY_Demands_Drivers (4)'!AM4</f>
        <v>2029</v>
      </c>
      <c r="T23" s="77">
        <f t="shared" si="8"/>
        <v>1.0429895844907238</v>
      </c>
      <c r="U23" s="77">
        <v>1</v>
      </c>
      <c r="V23" s="77">
        <v>1.0429895844907238</v>
      </c>
      <c r="X23" s="102" t="str">
        <f t="shared" si="3"/>
        <v>\I:</v>
      </c>
      <c r="Y23">
        <f>$AD$23</f>
        <v>2029</v>
      </c>
      <c r="Z23" t="s">
        <v>87</v>
      </c>
      <c r="AA23" t="str">
        <f t="shared" si="9"/>
        <v>IRDMT</v>
      </c>
      <c r="AB23" s="77">
        <f>'BY_Demands_Drivers (4)'!$F$46*$AE23</f>
        <v>0</v>
      </c>
      <c r="AD23" s="78">
        <f>'BY_Demands_Drivers (4)'!AM4</f>
        <v>2029</v>
      </c>
      <c r="AE23" s="77">
        <f t="shared" si="10"/>
        <v>0.57601702769404672</v>
      </c>
      <c r="AF23" s="77">
        <v>1</v>
      </c>
      <c r="AG23" s="77">
        <v>0.57601702769404672</v>
      </c>
      <c r="AI23" s="102" t="str">
        <f t="shared" si="4"/>
        <v>\I:</v>
      </c>
      <c r="AJ23">
        <f>$AO$23</f>
        <v>2029</v>
      </c>
      <c r="AK23" t="s">
        <v>87</v>
      </c>
      <c r="AL23" t="str">
        <f t="shared" si="11"/>
        <v>ISDMT</v>
      </c>
      <c r="AM23" s="77">
        <f>'BY_Demands_Drivers (4)'!$F$53*$AP23</f>
        <v>0</v>
      </c>
      <c r="AO23" s="78">
        <f>'BY_Demands_Drivers (4)'!AM4</f>
        <v>2029</v>
      </c>
      <c r="AP23" s="77">
        <f t="shared" si="12"/>
        <v>1.5689405149424993</v>
      </c>
      <c r="AQ23" s="77">
        <v>1</v>
      </c>
      <c r="AR23" s="77">
        <v>1.5689405149424993</v>
      </c>
      <c r="AT23" s="102" t="str">
        <f t="shared" si="5"/>
        <v>\I:</v>
      </c>
      <c r="AU23">
        <f>$AZ$23</f>
        <v>2029</v>
      </c>
      <c r="AV23" t="s">
        <v>87</v>
      </c>
      <c r="AW23" t="str">
        <f t="shared" si="13"/>
        <v>IIDMT</v>
      </c>
      <c r="AX23" s="77">
        <f>'BY_Demands_Drivers (4)'!$F$88*$BA23</f>
        <v>0</v>
      </c>
      <c r="AZ23" s="78">
        <f>'BY_Demands_Drivers (4)'!AM4</f>
        <v>2029</v>
      </c>
      <c r="BA23" s="77">
        <f t="shared" si="14"/>
        <v>1.3487343408753387</v>
      </c>
      <c r="BB23" s="77">
        <v>1</v>
      </c>
      <c r="BC23" s="77">
        <v>1.3487343408753387</v>
      </c>
    </row>
    <row r="24" spans="2:55" x14ac:dyDescent="0.3">
      <c r="B24" s="102" t="str">
        <f t="shared" si="0"/>
        <v>\I:</v>
      </c>
      <c r="C24">
        <f>$H$24</f>
        <v>2030</v>
      </c>
      <c r="D24" t="s">
        <v>87</v>
      </c>
      <c r="E24" t="str">
        <f t="shared" si="6"/>
        <v>IGDMT</v>
      </c>
      <c r="F24" s="77">
        <f>'BY_Demands_Drivers (4)'!$F$25*$I24</f>
        <v>0</v>
      </c>
      <c r="H24" s="78">
        <f>'BY_Demands_Drivers (4)'!AN4</f>
        <v>2030</v>
      </c>
      <c r="I24" s="77">
        <f t="shared" si="1"/>
        <v>0.83717262871420872</v>
      </c>
      <c r="J24" s="77">
        <v>1</v>
      </c>
      <c r="K24" s="77">
        <v>0.83717262871420872</v>
      </c>
      <c r="M24" s="102" t="str">
        <f t="shared" si="2"/>
        <v>\I:</v>
      </c>
      <c r="N24">
        <f>$S$24</f>
        <v>2030</v>
      </c>
      <c r="O24" t="s">
        <v>87</v>
      </c>
      <c r="P24" t="str">
        <f t="shared" si="7"/>
        <v>IXDMT</v>
      </c>
      <c r="Q24" s="77">
        <f>'BY_Demands_Drivers (4)'!$F$32*$T24</f>
        <v>0</v>
      </c>
      <c r="S24" s="78">
        <f>'BY_Demands_Drivers (4)'!AN4</f>
        <v>2030</v>
      </c>
      <c r="T24" s="77">
        <f t="shared" si="8"/>
        <v>1.0389895857618832</v>
      </c>
      <c r="U24" s="77">
        <v>1</v>
      </c>
      <c r="V24" s="77">
        <v>1.0389895857618832</v>
      </c>
      <c r="X24" s="102" t="str">
        <f t="shared" si="3"/>
        <v>\I:</v>
      </c>
      <c r="Y24">
        <f>$AD$24</f>
        <v>2030</v>
      </c>
      <c r="Z24" t="s">
        <v>87</v>
      </c>
      <c r="AA24" t="str">
        <f t="shared" si="9"/>
        <v>IRDMT</v>
      </c>
      <c r="AB24" s="77">
        <f>'BY_Demands_Drivers (4)'!$F$46*$AE24</f>
        <v>0</v>
      </c>
      <c r="AD24" s="78">
        <f>'BY_Demands_Drivers (4)'!AN4</f>
        <v>2030</v>
      </c>
      <c r="AE24" s="77">
        <f t="shared" si="10"/>
        <v>0.57627125744866181</v>
      </c>
      <c r="AF24" s="77">
        <v>1</v>
      </c>
      <c r="AG24" s="77">
        <v>0.57627125744866181</v>
      </c>
      <c r="AI24" s="102" t="str">
        <f t="shared" si="4"/>
        <v>\I:</v>
      </c>
      <c r="AJ24">
        <f>$AO$24</f>
        <v>2030</v>
      </c>
      <c r="AK24" t="s">
        <v>87</v>
      </c>
      <c r="AL24" t="str">
        <f t="shared" si="11"/>
        <v>ISDMT</v>
      </c>
      <c r="AM24" s="77">
        <f>'BY_Demands_Drivers (4)'!$F$53*$AP24</f>
        <v>0</v>
      </c>
      <c r="AO24" s="78">
        <f>'BY_Demands_Drivers (4)'!AN4</f>
        <v>2030</v>
      </c>
      <c r="AP24" s="77">
        <f t="shared" si="12"/>
        <v>1.5902296990008316</v>
      </c>
      <c r="AQ24" s="77">
        <v>1</v>
      </c>
      <c r="AR24" s="77">
        <v>1.5902296990008316</v>
      </c>
      <c r="AT24" s="102" t="str">
        <f t="shared" si="5"/>
        <v>\I:</v>
      </c>
      <c r="AU24">
        <f>$AZ$24</f>
        <v>2030</v>
      </c>
      <c r="AV24" t="s">
        <v>87</v>
      </c>
      <c r="AW24" t="str">
        <f t="shared" si="13"/>
        <v>IIDMT</v>
      </c>
      <c r="AX24" s="77">
        <f>'BY_Demands_Drivers (4)'!$F$88*$BA24</f>
        <v>0</v>
      </c>
      <c r="AZ24" s="78">
        <f>'BY_Demands_Drivers (4)'!AN4</f>
        <v>2030</v>
      </c>
      <c r="BA24" s="77">
        <f t="shared" si="14"/>
        <v>1.3705722687596309</v>
      </c>
      <c r="BB24" s="77">
        <v>1</v>
      </c>
      <c r="BC24" s="77">
        <v>1.3705722687596309</v>
      </c>
    </row>
    <row r="25" spans="2:55" x14ac:dyDescent="0.3">
      <c r="B25" s="102" t="str">
        <f t="shared" si="0"/>
        <v>\I:</v>
      </c>
      <c r="C25">
        <f>$H$25</f>
        <v>2031</v>
      </c>
      <c r="D25" t="s">
        <v>87</v>
      </c>
      <c r="E25" t="str">
        <f t="shared" si="6"/>
        <v>IGDMT</v>
      </c>
      <c r="F25" s="77">
        <f>'BY_Demands_Drivers (4)'!$F$25*$I25</f>
        <v>0</v>
      </c>
      <c r="H25" s="78">
        <f>'BY_Demands_Drivers (4)'!AO4</f>
        <v>2031</v>
      </c>
      <c r="I25" s="77">
        <f t="shared" si="1"/>
        <v>0.83558869051778262</v>
      </c>
      <c r="J25" s="77">
        <v>1.0049999999999999</v>
      </c>
      <c r="K25" s="77">
        <v>0.83143153285351512</v>
      </c>
      <c r="M25" s="102" t="str">
        <f t="shared" si="2"/>
        <v>\I:</v>
      </c>
      <c r="N25">
        <f>$S$25</f>
        <v>2031</v>
      </c>
      <c r="O25" t="s">
        <v>87</v>
      </c>
      <c r="P25" t="str">
        <f t="shared" si="7"/>
        <v>IXDMT</v>
      </c>
      <c r="Q25" s="77">
        <f>'BY_Demands_Drivers (4)'!$F$32*$T25</f>
        <v>0</v>
      </c>
      <c r="S25" s="78">
        <f>'BY_Demands_Drivers (4)'!AO4</f>
        <v>2031</v>
      </c>
      <c r="T25" s="77">
        <f t="shared" si="8"/>
        <v>1.0414098060264672</v>
      </c>
      <c r="U25" s="77">
        <v>1.0049999999999999</v>
      </c>
      <c r="V25" s="77">
        <v>1.0362286627129027</v>
      </c>
      <c r="X25" s="102" t="str">
        <f t="shared" si="3"/>
        <v>\I:</v>
      </c>
      <c r="Y25">
        <f>$AD$25</f>
        <v>2031</v>
      </c>
      <c r="Z25" t="s">
        <v>87</v>
      </c>
      <c r="AA25" t="str">
        <f t="shared" si="9"/>
        <v>IRDMT</v>
      </c>
      <c r="AB25" s="77">
        <f>'BY_Demands_Drivers (4)'!$F$46*$AE25</f>
        <v>0</v>
      </c>
      <c r="AD25" s="78">
        <f>'BY_Demands_Drivers (4)'!AO4</f>
        <v>2031</v>
      </c>
      <c r="AE25" s="77">
        <f t="shared" si="10"/>
        <v>0.57984025271924633</v>
      </c>
      <c r="AF25" s="77">
        <v>1.0049999999999999</v>
      </c>
      <c r="AG25" s="77">
        <v>0.57695547534253377</v>
      </c>
      <c r="AI25" s="102" t="str">
        <f t="shared" si="4"/>
        <v>\I:</v>
      </c>
      <c r="AJ25">
        <f>$AO$25</f>
        <v>2031</v>
      </c>
      <c r="AK25" t="s">
        <v>87</v>
      </c>
      <c r="AL25" t="str">
        <f t="shared" si="11"/>
        <v>ISDMT</v>
      </c>
      <c r="AM25" s="77">
        <f>'BY_Demands_Drivers (4)'!$F$53*$AP25</f>
        <v>0</v>
      </c>
      <c r="AO25" s="78">
        <f>'BY_Demands_Drivers (4)'!AO4</f>
        <v>2031</v>
      </c>
      <c r="AP25" s="77">
        <f t="shared" si="12"/>
        <v>1.6127083431844289</v>
      </c>
      <c r="AQ25" s="77">
        <v>1.0049999999999999</v>
      </c>
      <c r="AR25" s="77">
        <v>1.6046849185914718</v>
      </c>
      <c r="AT25" s="102" t="str">
        <f t="shared" si="5"/>
        <v>\I:</v>
      </c>
      <c r="AU25">
        <f>$AZ$25</f>
        <v>2031</v>
      </c>
      <c r="AV25" t="s">
        <v>87</v>
      </c>
      <c r="AW25" t="str">
        <f t="shared" si="13"/>
        <v>IIDMT</v>
      </c>
      <c r="AX25" s="77">
        <f>'BY_Demands_Drivers (4)'!$F$88*$BA25</f>
        <v>0</v>
      </c>
      <c r="AZ25" s="78">
        <f>'BY_Demands_Drivers (4)'!AO4</f>
        <v>2031</v>
      </c>
      <c r="BA25" s="77">
        <f t="shared" si="14"/>
        <v>1.4016723151761201</v>
      </c>
      <c r="BB25" s="77">
        <v>1.0049999999999999</v>
      </c>
      <c r="BC25" s="77">
        <v>1.3946988210707665</v>
      </c>
    </row>
    <row r="26" spans="2:55" x14ac:dyDescent="0.3">
      <c r="B26" s="102" t="str">
        <f t="shared" si="0"/>
        <v>\I:</v>
      </c>
      <c r="C26">
        <f>$H$26</f>
        <v>2032</v>
      </c>
      <c r="D26" t="s">
        <v>87</v>
      </c>
      <c r="E26" t="str">
        <f t="shared" si="6"/>
        <v>IGDMT</v>
      </c>
      <c r="F26" s="77">
        <f>'BY_Demands_Drivers (4)'!$F$25*$I26</f>
        <v>0</v>
      </c>
      <c r="H26" s="78">
        <f>'BY_Demands_Drivers (4)'!AP4</f>
        <v>2032</v>
      </c>
      <c r="I26" s="77">
        <f t="shared" si="1"/>
        <v>0.83394734136274984</v>
      </c>
      <c r="J26" s="77">
        <v>1.01</v>
      </c>
      <c r="K26" s="77">
        <v>0.82569043699282163</v>
      </c>
      <c r="M26" s="102" t="str">
        <f t="shared" si="2"/>
        <v>\I:</v>
      </c>
      <c r="N26">
        <f>$S$26</f>
        <v>2032</v>
      </c>
      <c r="O26" t="s">
        <v>87</v>
      </c>
      <c r="P26" t="str">
        <f t="shared" si="7"/>
        <v>IXDMT</v>
      </c>
      <c r="Q26" s="77">
        <f>'BY_Demands_Drivers (4)'!$F$32*$T26</f>
        <v>0</v>
      </c>
      <c r="S26" s="78">
        <f>'BY_Demands_Drivers (4)'!AP4</f>
        <v>2032</v>
      </c>
      <c r="T26" s="77">
        <f t="shared" si="8"/>
        <v>1.0438024170605615</v>
      </c>
      <c r="U26" s="77">
        <v>1.01</v>
      </c>
      <c r="V26" s="77">
        <v>1.0334677396639222</v>
      </c>
      <c r="X26" s="102" t="str">
        <f t="shared" si="3"/>
        <v>\I:</v>
      </c>
      <c r="Y26">
        <f>$AD$26</f>
        <v>2032</v>
      </c>
      <c r="Z26" t="s">
        <v>87</v>
      </c>
      <c r="AA26" t="str">
        <f t="shared" si="9"/>
        <v>IRDMT</v>
      </c>
      <c r="AB26" s="77">
        <f>'BY_Demands_Drivers (4)'!$F$46*$AE26</f>
        <v>0</v>
      </c>
      <c r="AD26" s="78">
        <f>'BY_Demands_Drivers (4)'!AP4</f>
        <v>2032</v>
      </c>
      <c r="AE26" s="77">
        <f t="shared" si="10"/>
        <v>0.58341609016876983</v>
      </c>
      <c r="AF26" s="77">
        <v>1.01</v>
      </c>
      <c r="AG26" s="77">
        <v>0.57763969323640574</v>
      </c>
      <c r="AI26" s="102" t="str">
        <f t="shared" si="4"/>
        <v>\I:</v>
      </c>
      <c r="AJ26">
        <f>$AO$26</f>
        <v>2032</v>
      </c>
      <c r="AK26" t="s">
        <v>87</v>
      </c>
      <c r="AL26" t="str">
        <f t="shared" si="11"/>
        <v>ISDMT</v>
      </c>
      <c r="AM26" s="77">
        <f>'BY_Demands_Drivers (4)'!$F$53*$AP26</f>
        <v>0</v>
      </c>
      <c r="AO26" s="78">
        <f>'BY_Demands_Drivers (4)'!AP4</f>
        <v>2032</v>
      </c>
      <c r="AP26" s="77">
        <f t="shared" si="12"/>
        <v>1.6353315395639332</v>
      </c>
      <c r="AQ26" s="77">
        <v>1.01</v>
      </c>
      <c r="AR26" s="77">
        <v>1.619140138182112</v>
      </c>
      <c r="AT26" s="102" t="str">
        <f t="shared" si="5"/>
        <v>\I:</v>
      </c>
      <c r="AU26">
        <f>$AZ$26</f>
        <v>2032</v>
      </c>
      <c r="AV26" t="s">
        <v>87</v>
      </c>
      <c r="AW26" t="str">
        <f t="shared" si="13"/>
        <v>IIDMT</v>
      </c>
      <c r="AX26" s="77">
        <f>'BY_Demands_Drivers (4)'!$F$88*$BA26</f>
        <v>0</v>
      </c>
      <c r="AZ26" s="78">
        <f>'BY_Demands_Drivers (4)'!AP4</f>
        <v>2032</v>
      </c>
      <c r="BA26" s="77">
        <f t="shared" si="14"/>
        <v>1.4330136271157208</v>
      </c>
      <c r="BB26" s="77">
        <v>1.01</v>
      </c>
      <c r="BC26" s="77">
        <v>1.4188253733819018</v>
      </c>
    </row>
    <row r="27" spans="2:55" x14ac:dyDescent="0.3">
      <c r="B27" s="102" t="str">
        <f t="shared" si="0"/>
        <v>\I:</v>
      </c>
      <c r="C27">
        <f>$H$27</f>
        <v>2033</v>
      </c>
      <c r="D27" t="s">
        <v>87</v>
      </c>
      <c r="E27" t="str">
        <f t="shared" si="6"/>
        <v>IGDMT</v>
      </c>
      <c r="F27" s="77">
        <f>'BY_Demands_Drivers (4)'!$F$25*$I27</f>
        <v>0</v>
      </c>
      <c r="H27" s="78">
        <f>'BY_Demands_Drivers (4)'!AQ4</f>
        <v>2033</v>
      </c>
      <c r="I27" s="77">
        <f t="shared" si="1"/>
        <v>0.83224858124911005</v>
      </c>
      <c r="J27" s="77">
        <v>1.0150000000000001</v>
      </c>
      <c r="K27" s="77">
        <v>0.81994934113212803</v>
      </c>
      <c r="M27" s="102" t="str">
        <f t="shared" si="2"/>
        <v>\I:</v>
      </c>
      <c r="N27">
        <f>$S$27</f>
        <v>2033</v>
      </c>
      <c r="O27" t="s">
        <v>87</v>
      </c>
      <c r="P27" t="str">
        <f t="shared" si="7"/>
        <v>IXDMT</v>
      </c>
      <c r="Q27" s="77">
        <f>'BY_Demands_Drivers (4)'!$F$32*$T27</f>
        <v>0</v>
      </c>
      <c r="S27" s="78">
        <f>'BY_Demands_Drivers (4)'!AQ4</f>
        <v>2033</v>
      </c>
      <c r="T27" s="77">
        <f t="shared" si="8"/>
        <v>1.0461674188641663</v>
      </c>
      <c r="U27" s="77">
        <v>1.0150000000000001</v>
      </c>
      <c r="V27" s="77">
        <v>1.030706816614942</v>
      </c>
      <c r="X27" s="102" t="str">
        <f t="shared" si="3"/>
        <v>\I:</v>
      </c>
      <c r="Y27">
        <f>$AD$27</f>
        <v>2033</v>
      </c>
      <c r="Z27" t="s">
        <v>87</v>
      </c>
      <c r="AA27" t="str">
        <f t="shared" si="9"/>
        <v>IRDMT</v>
      </c>
      <c r="AB27" s="77">
        <f>'BY_Demands_Drivers (4)'!$F$46*$AE27</f>
        <v>0</v>
      </c>
      <c r="AD27" s="78">
        <f>'BY_Demands_Drivers (4)'!AQ4</f>
        <v>2033</v>
      </c>
      <c r="AE27" s="77">
        <f t="shared" si="10"/>
        <v>0.58699876979723198</v>
      </c>
      <c r="AF27" s="77">
        <v>1.0150000000000001</v>
      </c>
      <c r="AG27" s="77">
        <v>0.5783239111302777</v>
      </c>
      <c r="AI27" s="102" t="str">
        <f t="shared" si="4"/>
        <v>\I:</v>
      </c>
      <c r="AJ27">
        <f>$AO$27</f>
        <v>2033</v>
      </c>
      <c r="AK27" t="s">
        <v>87</v>
      </c>
      <c r="AL27" t="str">
        <f t="shared" si="11"/>
        <v>ISDMT</v>
      </c>
      <c r="AM27" s="77">
        <f>'BY_Demands_Drivers (4)'!$F$53*$AP27</f>
        <v>0</v>
      </c>
      <c r="AO27" s="78">
        <f>'BY_Demands_Drivers (4)'!AQ4</f>
        <v>2033</v>
      </c>
      <c r="AP27" s="77">
        <f t="shared" si="12"/>
        <v>1.6580992881393437</v>
      </c>
      <c r="AQ27" s="77">
        <v>1.0150000000000001</v>
      </c>
      <c r="AR27" s="77">
        <v>1.6335953577727522</v>
      </c>
      <c r="AT27" s="102" t="str">
        <f t="shared" si="5"/>
        <v>\I:</v>
      </c>
      <c r="AU27">
        <f>$AZ$27</f>
        <v>2033</v>
      </c>
      <c r="AV27" t="s">
        <v>87</v>
      </c>
      <c r="AW27" t="str">
        <f t="shared" si="13"/>
        <v>IIDMT</v>
      </c>
      <c r="AX27" s="77">
        <f>'BY_Demands_Drivers (4)'!$F$88*$BA27</f>
        <v>0</v>
      </c>
      <c r="AZ27" s="78">
        <f>'BY_Demands_Drivers (4)'!AQ4</f>
        <v>2033</v>
      </c>
      <c r="BA27" s="77">
        <f t="shared" si="14"/>
        <v>1.4645962045784331</v>
      </c>
      <c r="BB27" s="77">
        <v>1.0150000000000001</v>
      </c>
      <c r="BC27" s="77">
        <v>1.4429519256930374</v>
      </c>
    </row>
    <row r="28" spans="2:55" x14ac:dyDescent="0.3">
      <c r="B28" s="102" t="str">
        <f t="shared" si="0"/>
        <v>\I:</v>
      </c>
      <c r="C28">
        <f>$H$28</f>
        <v>2034</v>
      </c>
      <c r="D28" t="s">
        <v>87</v>
      </c>
      <c r="E28" t="str">
        <f t="shared" si="6"/>
        <v>IGDMT</v>
      </c>
      <c r="F28" s="77">
        <f>'BY_Demands_Drivers (4)'!$F$25*$I28</f>
        <v>0</v>
      </c>
      <c r="H28" s="78">
        <f>'BY_Demands_Drivers (4)'!AR4</f>
        <v>2034</v>
      </c>
      <c r="I28" s="77">
        <f t="shared" si="1"/>
        <v>0.83049241017686326</v>
      </c>
      <c r="J28" s="77">
        <v>1.02</v>
      </c>
      <c r="K28" s="77">
        <v>0.81420824527143454</v>
      </c>
      <c r="M28" s="102" t="str">
        <f t="shared" si="2"/>
        <v>\I:</v>
      </c>
      <c r="N28">
        <f>$S$28</f>
        <v>2034</v>
      </c>
      <c r="O28" t="s">
        <v>87</v>
      </c>
      <c r="P28" t="str">
        <f t="shared" si="7"/>
        <v>IXDMT</v>
      </c>
      <c r="Q28" s="77">
        <f>'BY_Demands_Drivers (4)'!$F$32*$T28</f>
        <v>0</v>
      </c>
      <c r="S28" s="78">
        <f>'BY_Demands_Drivers (4)'!AR4</f>
        <v>2034</v>
      </c>
      <c r="T28" s="77">
        <f t="shared" si="8"/>
        <v>1.0485048114372808</v>
      </c>
      <c r="U28" s="77">
        <v>1.02</v>
      </c>
      <c r="V28" s="77">
        <v>1.0279458935659616</v>
      </c>
      <c r="X28" s="102" t="str">
        <f t="shared" si="3"/>
        <v>\I:</v>
      </c>
      <c r="Y28">
        <f>$AD$28</f>
        <v>2034</v>
      </c>
      <c r="Z28" t="s">
        <v>87</v>
      </c>
      <c r="AA28" t="str">
        <f t="shared" si="9"/>
        <v>IRDMT</v>
      </c>
      <c r="AB28" s="77">
        <f>'BY_Demands_Drivers (4)'!$F$46*$AE28</f>
        <v>0</v>
      </c>
      <c r="AD28" s="78">
        <f>'BY_Demands_Drivers (4)'!AR4</f>
        <v>2034</v>
      </c>
      <c r="AE28" s="77">
        <f t="shared" si="10"/>
        <v>0.59058829160463266</v>
      </c>
      <c r="AF28" s="77">
        <v>1.02</v>
      </c>
      <c r="AG28" s="77">
        <v>0.57900812902414966</v>
      </c>
      <c r="AI28" s="102" t="str">
        <f t="shared" si="4"/>
        <v>\I:</v>
      </c>
      <c r="AJ28">
        <f>$AO$28</f>
        <v>2034</v>
      </c>
      <c r="AK28" t="s">
        <v>87</v>
      </c>
      <c r="AL28" t="str">
        <f t="shared" si="11"/>
        <v>ISDMT</v>
      </c>
      <c r="AM28" s="77">
        <f>'BY_Demands_Drivers (4)'!$F$53*$AP28</f>
        <v>0</v>
      </c>
      <c r="AO28" s="78">
        <f>'BY_Demands_Drivers (4)'!AR4</f>
        <v>2034</v>
      </c>
      <c r="AP28" s="77">
        <f t="shared" si="12"/>
        <v>1.6810115889106603</v>
      </c>
      <c r="AQ28" s="77">
        <v>1.02</v>
      </c>
      <c r="AR28" s="77">
        <v>1.6480505773633924</v>
      </c>
      <c r="AT28" s="102" t="str">
        <f t="shared" si="5"/>
        <v>\I:</v>
      </c>
      <c r="AU28">
        <f>$AZ$28</f>
        <v>2034</v>
      </c>
      <c r="AV28" t="s">
        <v>87</v>
      </c>
      <c r="AW28" t="str">
        <f t="shared" si="13"/>
        <v>IIDMT</v>
      </c>
      <c r="AX28" s="77">
        <f>'BY_Demands_Drivers (4)'!$F$88*$BA28</f>
        <v>0</v>
      </c>
      <c r="AZ28" s="78">
        <f>'BY_Demands_Drivers (4)'!AR4</f>
        <v>2034</v>
      </c>
      <c r="BA28" s="77">
        <f t="shared" si="14"/>
        <v>1.4964200475642562</v>
      </c>
      <c r="BB28" s="77">
        <v>1.02</v>
      </c>
      <c r="BC28" s="77">
        <v>1.4670784780041728</v>
      </c>
    </row>
    <row r="29" spans="2:55" x14ac:dyDescent="0.3">
      <c r="B29" s="102" t="str">
        <f t="shared" si="0"/>
        <v>\I:</v>
      </c>
      <c r="C29">
        <f>$H$29</f>
        <v>2035</v>
      </c>
      <c r="D29" t="s">
        <v>87</v>
      </c>
      <c r="E29" t="str">
        <f t="shared" si="6"/>
        <v>IGDMT</v>
      </c>
      <c r="F29" s="77">
        <f>'BY_Demands_Drivers (4)'!$F$25*$I29</f>
        <v>0</v>
      </c>
      <c r="H29" s="78">
        <f>'BY_Demands_Drivers (4)'!AS4</f>
        <v>2035</v>
      </c>
      <c r="I29" s="77">
        <f t="shared" si="1"/>
        <v>0.82867882814600957</v>
      </c>
      <c r="J29" s="77">
        <v>1.0249999999999999</v>
      </c>
      <c r="K29" s="77">
        <v>0.80846714941074116</v>
      </c>
      <c r="M29" s="102" t="str">
        <f t="shared" si="2"/>
        <v>\I:</v>
      </c>
      <c r="N29">
        <f>$S$29</f>
        <v>2035</v>
      </c>
      <c r="O29" t="s">
        <v>87</v>
      </c>
      <c r="P29" t="str">
        <f t="shared" si="7"/>
        <v>IXDMT</v>
      </c>
      <c r="Q29" s="77">
        <f>'BY_Demands_Drivers (4)'!$F$32*$T29</f>
        <v>0</v>
      </c>
      <c r="S29" s="78">
        <f>'BY_Demands_Drivers (4)'!AS4</f>
        <v>2035</v>
      </c>
      <c r="T29" s="77">
        <f t="shared" si="8"/>
        <v>1.0508145947799057</v>
      </c>
      <c r="U29" s="77">
        <v>1.0249999999999999</v>
      </c>
      <c r="V29" s="77">
        <v>1.0251849705169813</v>
      </c>
      <c r="X29" s="102" t="str">
        <f t="shared" si="3"/>
        <v>\I:</v>
      </c>
      <c r="Y29">
        <f>$AD$29</f>
        <v>2035</v>
      </c>
      <c r="Z29" t="s">
        <v>87</v>
      </c>
      <c r="AA29" t="str">
        <f t="shared" si="9"/>
        <v>IRDMT</v>
      </c>
      <c r="AB29" s="77">
        <f>'BY_Demands_Drivers (4)'!$F$46*$AE29</f>
        <v>0</v>
      </c>
      <c r="AD29" s="78">
        <f>'BY_Demands_Drivers (4)'!AS4</f>
        <v>2035</v>
      </c>
      <c r="AE29" s="77">
        <f t="shared" si="10"/>
        <v>0.59418465559097222</v>
      </c>
      <c r="AF29" s="77">
        <v>1.0249999999999999</v>
      </c>
      <c r="AG29" s="77">
        <v>0.57969234691802174</v>
      </c>
      <c r="AI29" s="102" t="str">
        <f t="shared" si="4"/>
        <v>\I:</v>
      </c>
      <c r="AJ29">
        <f>$AO$29</f>
        <v>2035</v>
      </c>
      <c r="AK29" t="s">
        <v>87</v>
      </c>
      <c r="AL29" t="str">
        <f t="shared" si="11"/>
        <v>ISDMT</v>
      </c>
      <c r="AM29" s="77">
        <f>'BY_Demands_Drivers (4)'!$F$53*$AP29</f>
        <v>0</v>
      </c>
      <c r="AO29" s="78">
        <f>'BY_Demands_Drivers (4)'!AS4</f>
        <v>2035</v>
      </c>
      <c r="AP29" s="77">
        <f t="shared" si="12"/>
        <v>1.7040684418778831</v>
      </c>
      <c r="AQ29" s="77">
        <v>1.0249999999999999</v>
      </c>
      <c r="AR29" s="77">
        <v>1.6625057969540324</v>
      </c>
      <c r="AT29" s="102" t="str">
        <f t="shared" si="5"/>
        <v>\I:</v>
      </c>
      <c r="AU29">
        <f>$AZ$29</f>
        <v>2035</v>
      </c>
      <c r="AV29" t="s">
        <v>87</v>
      </c>
      <c r="AW29" t="str">
        <f t="shared" si="13"/>
        <v>IIDMT</v>
      </c>
      <c r="AX29" s="77">
        <f>'BY_Demands_Drivers (4)'!$F$88*$BA29</f>
        <v>0</v>
      </c>
      <c r="AZ29" s="78">
        <f>'BY_Demands_Drivers (4)'!AS4</f>
        <v>2035</v>
      </c>
      <c r="BA29" s="77">
        <f t="shared" si="14"/>
        <v>1.5284851560731911</v>
      </c>
      <c r="BB29" s="77">
        <v>1.0249999999999999</v>
      </c>
      <c r="BC29" s="77">
        <v>1.4912050303153086</v>
      </c>
    </row>
    <row r="30" spans="2:55" x14ac:dyDescent="0.3">
      <c r="B30" s="102" t="str">
        <f t="shared" si="0"/>
        <v>\I:</v>
      </c>
      <c r="C30">
        <f>$H$30</f>
        <v>2036</v>
      </c>
      <c r="D30" t="s">
        <v>87</v>
      </c>
      <c r="E30" t="str">
        <f t="shared" si="6"/>
        <v>IGDMT</v>
      </c>
      <c r="F30" s="77">
        <f>'BY_Demands_Drivers (4)'!$F$25*$I30</f>
        <v>0</v>
      </c>
      <c r="H30" s="78">
        <f>'BY_Demands_Drivers (4)'!AT4</f>
        <v>2036</v>
      </c>
      <c r="I30" s="77">
        <f t="shared" si="1"/>
        <v>0.82852004638347754</v>
      </c>
      <c r="J30" s="77">
        <v>1.03</v>
      </c>
      <c r="K30" s="77">
        <v>0.80438839454706557</v>
      </c>
      <c r="M30" s="102" t="str">
        <f t="shared" si="2"/>
        <v>\I:</v>
      </c>
      <c r="N30">
        <f>$S$30</f>
        <v>2036</v>
      </c>
      <c r="O30" t="s">
        <v>87</v>
      </c>
      <c r="P30" t="str">
        <f t="shared" si="7"/>
        <v>IXDMT</v>
      </c>
      <c r="Q30" s="77">
        <f>'BY_Demands_Drivers (4)'!$F$32*$T30</f>
        <v>0</v>
      </c>
      <c r="S30" s="78">
        <f>'BY_Demands_Drivers (4)'!AT4</f>
        <v>2036</v>
      </c>
      <c r="T30" s="77">
        <f t="shared" si="8"/>
        <v>1.0584502127603219</v>
      </c>
      <c r="U30" s="77">
        <v>1.03</v>
      </c>
      <c r="V30" s="77">
        <v>1.0276215657867203</v>
      </c>
      <c r="X30" s="102" t="str">
        <f t="shared" si="3"/>
        <v>\I:</v>
      </c>
      <c r="Y30">
        <f>$AD$30</f>
        <v>2036</v>
      </c>
      <c r="Z30" t="s">
        <v>87</v>
      </c>
      <c r="AA30" t="str">
        <f t="shared" si="9"/>
        <v>IRDMT</v>
      </c>
      <c r="AB30" s="77">
        <f>'BY_Demands_Drivers (4)'!$F$46*$AE30</f>
        <v>0</v>
      </c>
      <c r="AD30" s="78">
        <f>'BY_Demands_Drivers (4)'!AT4</f>
        <v>2036</v>
      </c>
      <c r="AE30" s="77">
        <f t="shared" si="10"/>
        <v>0.59768899224552374</v>
      </c>
      <c r="AF30" s="77">
        <v>1.03</v>
      </c>
      <c r="AG30" s="77">
        <v>0.58028057499565411</v>
      </c>
      <c r="AI30" s="102" t="str">
        <f t="shared" si="4"/>
        <v>\I:</v>
      </c>
      <c r="AJ30">
        <f>$AO$30</f>
        <v>2036</v>
      </c>
      <c r="AK30" t="s">
        <v>87</v>
      </c>
      <c r="AL30" t="str">
        <f t="shared" si="11"/>
        <v>ISDMT</v>
      </c>
      <c r="AM30" s="77">
        <f>'BY_Demands_Drivers (4)'!$F$53*$AP30</f>
        <v>0</v>
      </c>
      <c r="AO30" s="78">
        <f>'BY_Demands_Drivers (4)'!AT4</f>
        <v>2036</v>
      </c>
      <c r="AP30" s="77">
        <f t="shared" si="12"/>
        <v>1.7228075034386687</v>
      </c>
      <c r="AQ30" s="77">
        <v>1.03</v>
      </c>
      <c r="AR30" s="77">
        <v>1.6726286441152123</v>
      </c>
      <c r="AT30" s="102" t="str">
        <f t="shared" si="5"/>
        <v>\I:</v>
      </c>
      <c r="AU30">
        <f>$AZ$30</f>
        <v>2036</v>
      </c>
      <c r="AV30" t="s">
        <v>87</v>
      </c>
      <c r="AW30" t="str">
        <f t="shared" si="13"/>
        <v>IIDMT</v>
      </c>
      <c r="AX30" s="77">
        <f>'BY_Demands_Drivers (4)'!$F$88*$BA30</f>
        <v>0</v>
      </c>
      <c r="AZ30" s="78">
        <f>'BY_Demands_Drivers (4)'!AT4</f>
        <v>2036</v>
      </c>
      <c r="BA30" s="77">
        <f t="shared" si="14"/>
        <v>1.5565191738129291</v>
      </c>
      <c r="BB30" s="77">
        <v>1.03</v>
      </c>
      <c r="BC30" s="77">
        <v>1.5111836638960476</v>
      </c>
    </row>
    <row r="31" spans="2:55" x14ac:dyDescent="0.3">
      <c r="B31" s="102" t="str">
        <f t="shared" si="0"/>
        <v>\I:</v>
      </c>
      <c r="C31">
        <f>$H$31</f>
        <v>2037</v>
      </c>
      <c r="D31" t="s">
        <v>87</v>
      </c>
      <c r="E31" t="str">
        <f t="shared" si="6"/>
        <v>IGDMT</v>
      </c>
      <c r="F31" s="77">
        <f>'BY_Demands_Drivers (4)'!$F$25*$I31</f>
        <v>0</v>
      </c>
      <c r="H31" s="78">
        <f>'BY_Demands_Drivers (4)'!AU4</f>
        <v>2037</v>
      </c>
      <c r="I31" s="77">
        <f t="shared" si="1"/>
        <v>0.82832047707230871</v>
      </c>
      <c r="J31" s="77">
        <v>1.0350000000000001</v>
      </c>
      <c r="K31" s="77">
        <v>0.80030963968338997</v>
      </c>
      <c r="M31" s="102" t="str">
        <f t="shared" si="2"/>
        <v>\I:</v>
      </c>
      <c r="N31">
        <f>$S$31</f>
        <v>2037</v>
      </c>
      <c r="O31" t="s">
        <v>87</v>
      </c>
      <c r="P31" t="str">
        <f t="shared" si="7"/>
        <v>IXDMT</v>
      </c>
      <c r="Q31" s="77">
        <f>'BY_Demands_Drivers (4)'!$F$32*$T31</f>
        <v>0</v>
      </c>
      <c r="S31" s="78">
        <f>'BY_Demands_Drivers (4)'!AU4</f>
        <v>2037</v>
      </c>
      <c r="T31" s="77">
        <f t="shared" si="8"/>
        <v>1.0661101966934357</v>
      </c>
      <c r="U31" s="77">
        <v>1.0350000000000001</v>
      </c>
      <c r="V31" s="77">
        <v>1.0300581610564594</v>
      </c>
      <c r="X31" s="102" t="str">
        <f t="shared" si="3"/>
        <v>\I:</v>
      </c>
      <c r="Y31">
        <f>$AD$31</f>
        <v>2037</v>
      </c>
      <c r="Z31" t="s">
        <v>87</v>
      </c>
      <c r="AA31" t="str">
        <f t="shared" si="9"/>
        <v>IRDMT</v>
      </c>
      <c r="AB31" s="77">
        <f>'BY_Demands_Drivers (4)'!$F$46*$AE31</f>
        <v>0</v>
      </c>
      <c r="AD31" s="78">
        <f>'BY_Demands_Drivers (4)'!AU4</f>
        <v>2037</v>
      </c>
      <c r="AE31" s="77">
        <f t="shared" si="10"/>
        <v>0.60119921118085151</v>
      </c>
      <c r="AF31" s="77">
        <v>1.0350000000000001</v>
      </c>
      <c r="AG31" s="77">
        <v>0.58086880307328637</v>
      </c>
      <c r="AI31" s="102" t="str">
        <f t="shared" si="4"/>
        <v>\I:</v>
      </c>
      <c r="AJ31">
        <f>$AO$31</f>
        <v>2037</v>
      </c>
      <c r="AK31" t="s">
        <v>87</v>
      </c>
      <c r="AL31" t="str">
        <f t="shared" si="11"/>
        <v>ISDMT</v>
      </c>
      <c r="AM31" s="77">
        <f>'BY_Demands_Drivers (4)'!$F$53*$AP31</f>
        <v>0</v>
      </c>
      <c r="AO31" s="78">
        <f>'BY_Demands_Drivers (4)'!AU4</f>
        <v>2037</v>
      </c>
      <c r="AP31" s="77">
        <f t="shared" si="12"/>
        <v>1.7416477934710664</v>
      </c>
      <c r="AQ31" s="77">
        <v>1.0350000000000001</v>
      </c>
      <c r="AR31" s="77">
        <v>1.6827514912763923</v>
      </c>
      <c r="AT31" s="102" t="str">
        <f t="shared" si="5"/>
        <v>\I:</v>
      </c>
      <c r="AU31">
        <f>$AZ$31</f>
        <v>2037</v>
      </c>
      <c r="AV31" t="s">
        <v>87</v>
      </c>
      <c r="AW31" t="str">
        <f t="shared" si="13"/>
        <v>IIDMT</v>
      </c>
      <c r="AX31" s="77">
        <f>'BY_Demands_Drivers (4)'!$F$88*$BA31</f>
        <v>0</v>
      </c>
      <c r="AZ31" s="78">
        <f>'BY_Demands_Drivers (4)'!AU4</f>
        <v>2037</v>
      </c>
      <c r="BA31" s="77">
        <f t="shared" si="14"/>
        <v>1.5847529778884746</v>
      </c>
      <c r="BB31" s="77">
        <v>1.0350000000000001</v>
      </c>
      <c r="BC31" s="77">
        <v>1.5311622974767869</v>
      </c>
    </row>
    <row r="32" spans="2:55" x14ac:dyDescent="0.3">
      <c r="B32" s="102" t="str">
        <f t="shared" si="0"/>
        <v>\I:</v>
      </c>
      <c r="C32">
        <f>$H$32</f>
        <v>2038</v>
      </c>
      <c r="D32" t="s">
        <v>87</v>
      </c>
      <c r="E32" t="str">
        <f t="shared" si="6"/>
        <v>IGDMT</v>
      </c>
      <c r="F32" s="77">
        <f>'BY_Demands_Drivers (4)'!$F$25*$I32</f>
        <v>0</v>
      </c>
      <c r="H32" s="78">
        <f>'BY_Demands_Drivers (4)'!AV4</f>
        <v>2038</v>
      </c>
      <c r="I32" s="77">
        <f t="shared" si="1"/>
        <v>0.82808012021250299</v>
      </c>
      <c r="J32" s="77">
        <v>1.04</v>
      </c>
      <c r="K32" s="77">
        <v>0.79623088481971438</v>
      </c>
      <c r="M32" s="102" t="str">
        <f t="shared" si="2"/>
        <v>\I:</v>
      </c>
      <c r="N32">
        <f>$S$32</f>
        <v>2038</v>
      </c>
      <c r="O32" t="s">
        <v>87</v>
      </c>
      <c r="P32" t="str">
        <f t="shared" si="7"/>
        <v>IXDMT</v>
      </c>
      <c r="Q32" s="77">
        <f>'BY_Demands_Drivers (4)'!$F$32*$T32</f>
        <v>0</v>
      </c>
      <c r="S32" s="78">
        <f>'BY_Demands_Drivers (4)'!AV4</f>
        <v>2038</v>
      </c>
      <c r="T32" s="77">
        <f t="shared" si="8"/>
        <v>1.0737945465792462</v>
      </c>
      <c r="U32" s="77">
        <v>1.04</v>
      </c>
      <c r="V32" s="77">
        <v>1.0324947563261984</v>
      </c>
      <c r="X32" s="102" t="str">
        <f t="shared" si="3"/>
        <v>\I:</v>
      </c>
      <c r="Y32">
        <f>$AD$32</f>
        <v>2038</v>
      </c>
      <c r="Z32" t="s">
        <v>87</v>
      </c>
      <c r="AA32" t="str">
        <f t="shared" si="9"/>
        <v>IRDMT</v>
      </c>
      <c r="AB32" s="77">
        <f>'BY_Demands_Drivers (4)'!$F$46*$AE32</f>
        <v>0</v>
      </c>
      <c r="AD32" s="78">
        <f>'BY_Demands_Drivers (4)'!AV4</f>
        <v>2038</v>
      </c>
      <c r="AE32" s="77">
        <f t="shared" si="10"/>
        <v>0.60471531239695553</v>
      </c>
      <c r="AF32" s="77">
        <v>1.04</v>
      </c>
      <c r="AG32" s="77">
        <v>0.58145703115091874</v>
      </c>
      <c r="AI32" s="102" t="str">
        <f t="shared" si="4"/>
        <v>\I:</v>
      </c>
      <c r="AJ32">
        <f>$AO$32</f>
        <v>2038</v>
      </c>
      <c r="AK32" t="s">
        <v>87</v>
      </c>
      <c r="AL32" t="str">
        <f t="shared" si="11"/>
        <v>ISDMT</v>
      </c>
      <c r="AM32" s="77">
        <f>'BY_Demands_Drivers (4)'!$F$53*$AP32</f>
        <v>0</v>
      </c>
      <c r="AO32" s="78">
        <f>'BY_Demands_Drivers (4)'!AV4</f>
        <v>2038</v>
      </c>
      <c r="AP32" s="77">
        <f t="shared" si="12"/>
        <v>1.7605893119750751</v>
      </c>
      <c r="AQ32" s="77">
        <v>1.04</v>
      </c>
      <c r="AR32" s="77">
        <v>1.6928743384375722</v>
      </c>
      <c r="AT32" s="102" t="str">
        <f t="shared" si="5"/>
        <v>\I:</v>
      </c>
      <c r="AU32">
        <f>$AZ$32</f>
        <v>2038</v>
      </c>
      <c r="AV32" t="s">
        <v>87</v>
      </c>
      <c r="AW32" t="str">
        <f t="shared" si="13"/>
        <v>IIDMT</v>
      </c>
      <c r="AX32" s="77">
        <f>'BY_Demands_Drivers (4)'!$F$88*$BA32</f>
        <v>0</v>
      </c>
      <c r="AZ32" s="78">
        <f>'BY_Demands_Drivers (4)'!AV4</f>
        <v>2038</v>
      </c>
      <c r="BA32" s="77">
        <f t="shared" si="14"/>
        <v>1.613186568299827</v>
      </c>
      <c r="BB32" s="77">
        <v>1.04</v>
      </c>
      <c r="BC32" s="77">
        <v>1.5511409310575259</v>
      </c>
    </row>
    <row r="33" spans="2:55" x14ac:dyDescent="0.3">
      <c r="B33" s="102" t="str">
        <f t="shared" si="0"/>
        <v>\I:</v>
      </c>
      <c r="C33">
        <f>$H$33</f>
        <v>2039</v>
      </c>
      <c r="D33" t="s">
        <v>87</v>
      </c>
      <c r="E33" t="str">
        <f t="shared" si="6"/>
        <v>IGDMT</v>
      </c>
      <c r="F33" s="77">
        <f>'BY_Demands_Drivers (4)'!$F$25*$I33</f>
        <v>0</v>
      </c>
      <c r="H33" s="78">
        <f>'BY_Demands_Drivers (4)'!AW4</f>
        <v>2039</v>
      </c>
      <c r="I33" s="77">
        <f t="shared" si="1"/>
        <v>0.82779897580406048</v>
      </c>
      <c r="J33" s="77">
        <v>1.0449999999999999</v>
      </c>
      <c r="K33" s="77">
        <v>0.79215212995603879</v>
      </c>
      <c r="M33" s="102" t="str">
        <f t="shared" si="2"/>
        <v>\I:</v>
      </c>
      <c r="N33">
        <f>$S$33</f>
        <v>2039</v>
      </c>
      <c r="O33" t="s">
        <v>87</v>
      </c>
      <c r="P33" t="str">
        <f t="shared" si="7"/>
        <v>IXDMT</v>
      </c>
      <c r="Q33" s="77">
        <f>'BY_Demands_Drivers (4)'!$F$32*$T33</f>
        <v>0</v>
      </c>
      <c r="S33" s="78">
        <f>'BY_Demands_Drivers (4)'!AW4</f>
        <v>2039</v>
      </c>
      <c r="T33" s="77">
        <f t="shared" si="8"/>
        <v>1.0815032624177543</v>
      </c>
      <c r="U33" s="77">
        <v>1.0449999999999999</v>
      </c>
      <c r="V33" s="77">
        <v>1.0349313515959373</v>
      </c>
      <c r="X33" s="102" t="str">
        <f t="shared" si="3"/>
        <v>\I:</v>
      </c>
      <c r="Y33">
        <f>$AD$33</f>
        <v>2039</v>
      </c>
      <c r="Z33" t="s">
        <v>87</v>
      </c>
      <c r="AA33" t="str">
        <f t="shared" si="9"/>
        <v>IRDMT</v>
      </c>
      <c r="AB33" s="77">
        <f>'BY_Demands_Drivers (4)'!$F$46*$AE33</f>
        <v>0</v>
      </c>
      <c r="AD33" s="78">
        <f>'BY_Demands_Drivers (4)'!AW4</f>
        <v>2039</v>
      </c>
      <c r="AE33" s="77">
        <f t="shared" si="10"/>
        <v>0.60823729589383591</v>
      </c>
      <c r="AF33" s="77">
        <v>1.0449999999999999</v>
      </c>
      <c r="AG33" s="77">
        <v>0.5820452592285511</v>
      </c>
      <c r="AI33" s="102" t="str">
        <f t="shared" si="4"/>
        <v>\I:</v>
      </c>
      <c r="AJ33">
        <f>$AO$33</f>
        <v>2039</v>
      </c>
      <c r="AK33" t="s">
        <v>87</v>
      </c>
      <c r="AL33" t="str">
        <f t="shared" si="11"/>
        <v>ISDMT</v>
      </c>
      <c r="AM33" s="77">
        <f>'BY_Demands_Drivers (4)'!$F$53*$AP33</f>
        <v>0</v>
      </c>
      <c r="AO33" s="78">
        <f>'BY_Demands_Drivers (4)'!AW4</f>
        <v>2039</v>
      </c>
      <c r="AP33" s="77">
        <f t="shared" si="12"/>
        <v>1.7796320589506958</v>
      </c>
      <c r="AQ33" s="77">
        <v>1.0449999999999999</v>
      </c>
      <c r="AR33" s="77">
        <v>1.702997185598752</v>
      </c>
      <c r="AT33" s="102" t="str">
        <f t="shared" si="5"/>
        <v>\I:</v>
      </c>
      <c r="AU33">
        <f>$AZ$33</f>
        <v>2039</v>
      </c>
      <c r="AV33" t="s">
        <v>87</v>
      </c>
      <c r="AW33" t="str">
        <f t="shared" si="13"/>
        <v>IIDMT</v>
      </c>
      <c r="AX33" s="77">
        <f>'BY_Demands_Drivers (4)'!$F$88*$BA33</f>
        <v>0</v>
      </c>
      <c r="AZ33" s="78">
        <f>'BY_Demands_Drivers (4)'!AW4</f>
        <v>2039</v>
      </c>
      <c r="BA33" s="77">
        <f t="shared" si="14"/>
        <v>1.641819945046987</v>
      </c>
      <c r="BB33" s="77">
        <v>1.0449999999999999</v>
      </c>
      <c r="BC33" s="77">
        <v>1.5711195646382652</v>
      </c>
    </row>
    <row r="34" spans="2:55" x14ac:dyDescent="0.3">
      <c r="B34" s="102" t="str">
        <f t="shared" si="0"/>
        <v>\I:</v>
      </c>
      <c r="C34">
        <f>$H$34</f>
        <v>2040</v>
      </c>
      <c r="D34" t="s">
        <v>87</v>
      </c>
      <c r="E34" t="str">
        <f t="shared" si="6"/>
        <v>IGDMT</v>
      </c>
      <c r="F34" s="77">
        <f>'BY_Demands_Drivers (4)'!$F$25*$I34</f>
        <v>0</v>
      </c>
      <c r="H34" s="78">
        <f>'BY_Demands_Drivers (4)'!AX4</f>
        <v>2040</v>
      </c>
      <c r="I34" s="77">
        <f t="shared" si="1"/>
        <v>0.82747704384698173</v>
      </c>
      <c r="J34" s="77">
        <v>1.05</v>
      </c>
      <c r="K34" s="77">
        <v>0.78807337509236353</v>
      </c>
      <c r="M34" s="102" t="str">
        <f t="shared" si="2"/>
        <v>\I:</v>
      </c>
      <c r="N34">
        <f>$S$34</f>
        <v>2040</v>
      </c>
      <c r="O34" t="s">
        <v>87</v>
      </c>
      <c r="P34" t="str">
        <f t="shared" si="7"/>
        <v>IXDMT</v>
      </c>
      <c r="Q34" s="77">
        <f>'BY_Demands_Drivers (4)'!$F$32*$T34</f>
        <v>0</v>
      </c>
      <c r="S34" s="78">
        <f>'BY_Demands_Drivers (4)'!AX4</f>
        <v>2040</v>
      </c>
      <c r="T34" s="77">
        <f t="shared" si="8"/>
        <v>1.0892363442089601</v>
      </c>
      <c r="U34" s="77">
        <v>1.05</v>
      </c>
      <c r="V34" s="77">
        <v>1.0373679468656762</v>
      </c>
      <c r="X34" s="102" t="str">
        <f t="shared" si="3"/>
        <v>\I:</v>
      </c>
      <c r="Y34">
        <f>$AD$34</f>
        <v>2040</v>
      </c>
      <c r="Z34" t="s">
        <v>87</v>
      </c>
      <c r="AA34" t="str">
        <f t="shared" si="9"/>
        <v>IRDMT</v>
      </c>
      <c r="AB34" s="77">
        <f>'BY_Demands_Drivers (4)'!$F$46*$AE34</f>
        <v>0</v>
      </c>
      <c r="AD34" s="78">
        <f>'BY_Demands_Drivers (4)'!AX4</f>
        <v>2040</v>
      </c>
      <c r="AE34" s="77">
        <f t="shared" si="10"/>
        <v>0.61176516167149275</v>
      </c>
      <c r="AF34" s="77">
        <v>1.05</v>
      </c>
      <c r="AG34" s="77">
        <v>0.58263348730618358</v>
      </c>
      <c r="AI34" s="102" t="str">
        <f t="shared" si="4"/>
        <v>\I:</v>
      </c>
      <c r="AJ34">
        <f>$AO$34</f>
        <v>2040</v>
      </c>
      <c r="AK34" t="s">
        <v>87</v>
      </c>
      <c r="AL34" t="str">
        <f t="shared" si="11"/>
        <v>ISDMT</v>
      </c>
      <c r="AM34" s="77">
        <f>'BY_Demands_Drivers (4)'!$F$53*$AP34</f>
        <v>0</v>
      </c>
      <c r="AO34" s="78">
        <f>'BY_Demands_Drivers (4)'!AX4</f>
        <v>2040</v>
      </c>
      <c r="AP34" s="77">
        <f t="shared" si="12"/>
        <v>1.7987760343979289</v>
      </c>
      <c r="AQ34" s="77">
        <v>1.05</v>
      </c>
      <c r="AR34" s="77">
        <v>1.7131200327599323</v>
      </c>
      <c r="AT34" s="102" t="str">
        <f t="shared" si="5"/>
        <v>\I:</v>
      </c>
      <c r="AU34">
        <f>$AZ$34</f>
        <v>2040</v>
      </c>
      <c r="AV34" t="s">
        <v>87</v>
      </c>
      <c r="AW34" t="str">
        <f t="shared" si="13"/>
        <v>IIDMT</v>
      </c>
      <c r="AX34" s="77">
        <f>'BY_Demands_Drivers (4)'!$F$88*$BA34</f>
        <v>0</v>
      </c>
      <c r="AZ34" s="78">
        <f>'BY_Demands_Drivers (4)'!AX4</f>
        <v>2040</v>
      </c>
      <c r="BA34" s="77">
        <f t="shared" si="14"/>
        <v>1.6706531081299545</v>
      </c>
      <c r="BB34" s="77">
        <v>1.05</v>
      </c>
      <c r="BC34" s="77">
        <v>1.5910981982190042</v>
      </c>
    </row>
    <row r="35" spans="2:55" x14ac:dyDescent="0.3">
      <c r="B35" s="102" t="str">
        <f t="shared" si="0"/>
        <v>\I:</v>
      </c>
      <c r="C35">
        <f>$H$35</f>
        <v>2041</v>
      </c>
      <c r="D35" t="s">
        <v>87</v>
      </c>
      <c r="E35" t="str">
        <f t="shared" si="6"/>
        <v>IGDMT</v>
      </c>
      <c r="F35" s="77">
        <f>'BY_Demands_Drivers (4)'!$F$25*$I35</f>
        <v>0</v>
      </c>
      <c r="H35" s="78">
        <f>'BY_Demands_Drivers (4)'!AY4</f>
        <v>2041</v>
      </c>
      <c r="I35" s="77">
        <f t="shared" si="1"/>
        <v>0.83269180369516516</v>
      </c>
      <c r="J35" s="77">
        <v>1.0550000000000002</v>
      </c>
      <c r="K35" s="77">
        <v>0.7892813305167441</v>
      </c>
      <c r="M35" s="102" t="str">
        <f t="shared" si="2"/>
        <v>\I:</v>
      </c>
      <c r="N35">
        <f>$S$35</f>
        <v>2041</v>
      </c>
      <c r="O35" t="s">
        <v>87</v>
      </c>
      <c r="P35" t="str">
        <f t="shared" si="7"/>
        <v>IXDMT</v>
      </c>
      <c r="Q35" s="77">
        <f>'BY_Demands_Drivers (4)'!$F$32*$T35</f>
        <v>0</v>
      </c>
      <c r="S35" s="78">
        <f>'BY_Demands_Drivers (4)'!AY4</f>
        <v>2041</v>
      </c>
      <c r="T35" s="77">
        <f t="shared" si="8"/>
        <v>1.0854265429617638</v>
      </c>
      <c r="U35" s="77">
        <v>1.0550000000000002</v>
      </c>
      <c r="V35" s="77">
        <v>1.0288403250822404</v>
      </c>
      <c r="X35" s="102" t="str">
        <f t="shared" si="3"/>
        <v>\I:</v>
      </c>
      <c r="Y35">
        <f>$AD$35</f>
        <v>2041</v>
      </c>
      <c r="Z35" t="s">
        <v>87</v>
      </c>
      <c r="AA35" t="str">
        <f t="shared" si="9"/>
        <v>IRDMT</v>
      </c>
      <c r="AB35" s="77">
        <f>'BY_Demands_Drivers (4)'!$F$46*$AE35</f>
        <v>0</v>
      </c>
      <c r="AD35" s="78">
        <f>'BY_Demands_Drivers (4)'!AY4</f>
        <v>2041</v>
      </c>
      <c r="AE35" s="77">
        <f t="shared" si="10"/>
        <v>0.61444829285129099</v>
      </c>
      <c r="AF35" s="77">
        <v>1.0550000000000002</v>
      </c>
      <c r="AG35" s="77">
        <v>0.58241544346093921</v>
      </c>
      <c r="AI35" s="102" t="str">
        <f t="shared" si="4"/>
        <v>\I:</v>
      </c>
      <c r="AJ35">
        <f>$AO$35</f>
        <v>2041</v>
      </c>
      <c r="AK35" t="s">
        <v>87</v>
      </c>
      <c r="AL35" t="str">
        <f t="shared" si="11"/>
        <v>ISDMT</v>
      </c>
      <c r="AM35" s="77">
        <f>'BY_Demands_Drivers (4)'!$F$53*$AP35</f>
        <v>0</v>
      </c>
      <c r="AO35" s="78">
        <f>'BY_Demands_Drivers (4)'!AY4</f>
        <v>2041</v>
      </c>
      <c r="AP35" s="77">
        <f t="shared" si="12"/>
        <v>1.8379678103350152</v>
      </c>
      <c r="AQ35" s="77">
        <v>1.0550000000000002</v>
      </c>
      <c r="AR35" s="77">
        <v>1.7421495832559384</v>
      </c>
      <c r="AT35" s="102" t="str">
        <f t="shared" si="5"/>
        <v>\I:</v>
      </c>
      <c r="AU35">
        <f>$AZ$35</f>
        <v>2041</v>
      </c>
      <c r="AV35" t="s">
        <v>87</v>
      </c>
      <c r="AW35" t="str">
        <f t="shared" si="13"/>
        <v>IIDMT</v>
      </c>
      <c r="AX35" s="77">
        <f>'BY_Demands_Drivers (4)'!$F$88*$BA35</f>
        <v>0</v>
      </c>
      <c r="AZ35" s="78">
        <f>'BY_Demands_Drivers (4)'!AY4</f>
        <v>2041</v>
      </c>
      <c r="BA35" s="77">
        <f t="shared" si="14"/>
        <v>1.6989863901343045</v>
      </c>
      <c r="BB35" s="77">
        <v>1.0550000000000002</v>
      </c>
      <c r="BC35" s="77">
        <v>1.6104136399377291</v>
      </c>
    </row>
    <row r="36" spans="2:55" x14ac:dyDescent="0.3">
      <c r="B36" s="102" t="str">
        <f t="shared" si="0"/>
        <v>\I:</v>
      </c>
      <c r="C36">
        <f>$H$36</f>
        <v>2042</v>
      </c>
      <c r="D36" t="s">
        <v>87</v>
      </c>
      <c r="E36" t="str">
        <f t="shared" si="6"/>
        <v>IGDMT</v>
      </c>
      <c r="F36" s="77">
        <f>'BY_Demands_Drivers (4)'!$F$25*$I36</f>
        <v>0</v>
      </c>
      <c r="H36" s="78">
        <f>'BY_Demands_Drivers (4)'!AZ4</f>
        <v>2042</v>
      </c>
      <c r="I36" s="77">
        <f t="shared" si="1"/>
        <v>0.83791864309759223</v>
      </c>
      <c r="J36" s="77">
        <v>1.06</v>
      </c>
      <c r="K36" s="77">
        <v>0.79048928594112466</v>
      </c>
      <c r="M36" s="102" t="str">
        <f t="shared" si="2"/>
        <v>\I:</v>
      </c>
      <c r="N36">
        <f>$S$36</f>
        <v>2042</v>
      </c>
      <c r="O36" t="s">
        <v>87</v>
      </c>
      <c r="P36" t="str">
        <f t="shared" si="7"/>
        <v>IXDMT</v>
      </c>
      <c r="Q36" s="77">
        <f>'BY_Demands_Drivers (4)'!$F$32*$T36</f>
        <v>0</v>
      </c>
      <c r="S36" s="78">
        <f>'BY_Demands_Drivers (4)'!AZ4</f>
        <v>2042</v>
      </c>
      <c r="T36" s="77">
        <f t="shared" si="8"/>
        <v>1.0815314654967332</v>
      </c>
      <c r="U36" s="77">
        <v>1.06</v>
      </c>
      <c r="V36" s="77">
        <v>1.0203127032988049</v>
      </c>
      <c r="X36" s="102" t="str">
        <f t="shared" si="3"/>
        <v>\I:</v>
      </c>
      <c r="Y36">
        <f>$AD$36</f>
        <v>2042</v>
      </c>
      <c r="Z36" t="s">
        <v>87</v>
      </c>
      <c r="AA36" t="str">
        <f t="shared" si="9"/>
        <v>IRDMT</v>
      </c>
      <c r="AB36" s="77">
        <f>'BY_Demands_Drivers (4)'!$F$46*$AE36</f>
        <v>0</v>
      </c>
      <c r="AD36" s="78">
        <f>'BY_Demands_Drivers (4)'!AZ4</f>
        <v>2042</v>
      </c>
      <c r="AE36" s="77">
        <f t="shared" si="10"/>
        <v>0.61712924359263643</v>
      </c>
      <c r="AF36" s="77">
        <v>1.06</v>
      </c>
      <c r="AG36" s="77">
        <v>0.58219739961569472</v>
      </c>
      <c r="AI36" s="102" t="str">
        <f t="shared" si="4"/>
        <v>\I:</v>
      </c>
      <c r="AJ36">
        <f>$AO$36</f>
        <v>2042</v>
      </c>
      <c r="AK36" t="s">
        <v>87</v>
      </c>
      <c r="AL36" t="str">
        <f t="shared" si="11"/>
        <v>ISDMT</v>
      </c>
      <c r="AM36" s="77">
        <f>'BY_Demands_Drivers (4)'!$F$53*$AP36</f>
        <v>0</v>
      </c>
      <c r="AO36" s="78">
        <f>'BY_Demands_Drivers (4)'!AZ4</f>
        <v>2042</v>
      </c>
      <c r="AP36" s="77">
        <f t="shared" si="12"/>
        <v>1.8774498817770615</v>
      </c>
      <c r="AQ36" s="77">
        <v>1.06</v>
      </c>
      <c r="AR36" s="77">
        <v>1.7711791337519447</v>
      </c>
      <c r="AT36" s="102" t="str">
        <f t="shared" si="5"/>
        <v>\I:</v>
      </c>
      <c r="AU36">
        <f>$AZ$36</f>
        <v>2042</v>
      </c>
      <c r="AV36" t="s">
        <v>87</v>
      </c>
      <c r="AW36" t="str">
        <f t="shared" si="13"/>
        <v>IIDMT</v>
      </c>
      <c r="AX36" s="77">
        <f>'BY_Demands_Drivers (4)'!$F$88*$BA36</f>
        <v>0</v>
      </c>
      <c r="AZ36" s="78">
        <f>'BY_Demands_Drivers (4)'!AZ4</f>
        <v>2042</v>
      </c>
      <c r="BA36" s="77">
        <f t="shared" si="14"/>
        <v>1.727512826555841</v>
      </c>
      <c r="BB36" s="77">
        <v>1.06</v>
      </c>
      <c r="BC36" s="77">
        <v>1.6297290816564538</v>
      </c>
    </row>
    <row r="37" spans="2:55" x14ac:dyDescent="0.3">
      <c r="B37" s="102" t="str">
        <f t="shared" si="0"/>
        <v>\I:</v>
      </c>
      <c r="C37">
        <f>$H$37</f>
        <v>2043</v>
      </c>
      <c r="D37" t="s">
        <v>87</v>
      </c>
      <c r="E37" t="str">
        <f t="shared" si="6"/>
        <v>IGDMT</v>
      </c>
      <c r="F37" s="77">
        <f>'BY_Demands_Drivers (4)'!$F$25*$I37</f>
        <v>0</v>
      </c>
      <c r="H37" s="78">
        <f>'BY_Demands_Drivers (4)'!BA4</f>
        <v>2043</v>
      </c>
      <c r="I37" s="77">
        <f t="shared" si="1"/>
        <v>0.84315756205426307</v>
      </c>
      <c r="J37" s="77">
        <v>1.0649999999999999</v>
      </c>
      <c r="K37" s="77">
        <v>0.79169724136550523</v>
      </c>
      <c r="M37" s="102" t="str">
        <f t="shared" si="2"/>
        <v>\I:</v>
      </c>
      <c r="N37">
        <f>$S$37</f>
        <v>2043</v>
      </c>
      <c r="O37" t="s">
        <v>87</v>
      </c>
      <c r="P37" t="str">
        <f t="shared" si="7"/>
        <v>IXDMT</v>
      </c>
      <c r="Q37" s="77">
        <f>'BY_Demands_Drivers (4)'!$F$32*$T37</f>
        <v>0</v>
      </c>
      <c r="S37" s="78">
        <f>'BY_Demands_Drivers (4)'!BA4</f>
        <v>2043</v>
      </c>
      <c r="T37" s="77">
        <f t="shared" si="8"/>
        <v>1.0775511118138683</v>
      </c>
      <c r="U37" s="77">
        <v>1.0649999999999999</v>
      </c>
      <c r="V37" s="77">
        <v>1.0117850815153693</v>
      </c>
      <c r="X37" s="102" t="str">
        <f t="shared" si="3"/>
        <v>\I:</v>
      </c>
      <c r="Y37">
        <f>$AD$37</f>
        <v>2043</v>
      </c>
      <c r="Z37" t="s">
        <v>87</v>
      </c>
      <c r="AA37" t="str">
        <f t="shared" si="9"/>
        <v>IRDMT</v>
      </c>
      <c r="AB37" s="77">
        <f>'BY_Demands_Drivers (4)'!$F$46*$AE37</f>
        <v>0</v>
      </c>
      <c r="AD37" s="78">
        <f>'BY_Demands_Drivers (4)'!BA4</f>
        <v>2043</v>
      </c>
      <c r="AE37" s="77">
        <f t="shared" si="10"/>
        <v>0.61980801389552964</v>
      </c>
      <c r="AF37" s="77">
        <v>1.0649999999999999</v>
      </c>
      <c r="AG37" s="77">
        <v>0.58197935577045035</v>
      </c>
      <c r="AI37" s="102" t="str">
        <f t="shared" si="4"/>
        <v>\I:</v>
      </c>
      <c r="AJ37">
        <f>$AO$37</f>
        <v>2043</v>
      </c>
      <c r="AK37" t="s">
        <v>87</v>
      </c>
      <c r="AL37" t="str">
        <f t="shared" si="11"/>
        <v>ISDMT</v>
      </c>
      <c r="AM37" s="77">
        <f>'BY_Demands_Drivers (4)'!$F$53*$AP37</f>
        <v>0</v>
      </c>
      <c r="AO37" s="78">
        <f>'BY_Demands_Drivers (4)'!BA4</f>
        <v>2043</v>
      </c>
      <c r="AP37" s="77">
        <f t="shared" si="12"/>
        <v>1.9172222487240675</v>
      </c>
      <c r="AQ37" s="77">
        <v>1.0649999999999999</v>
      </c>
      <c r="AR37" s="77">
        <v>1.8002086842479508</v>
      </c>
      <c r="AT37" s="102" t="str">
        <f t="shared" si="5"/>
        <v>\I:</v>
      </c>
      <c r="AU37">
        <f>$AZ$37</f>
        <v>2043</v>
      </c>
      <c r="AV37" t="s">
        <v>87</v>
      </c>
      <c r="AW37" t="str">
        <f t="shared" si="13"/>
        <v>IIDMT</v>
      </c>
      <c r="AX37" s="77">
        <f>'BY_Demands_Drivers (4)'!$F$88*$BA37</f>
        <v>0</v>
      </c>
      <c r="AZ37" s="78">
        <f>'BY_Demands_Drivers (4)'!BA4</f>
        <v>2043</v>
      </c>
      <c r="BA37" s="77">
        <f t="shared" si="14"/>
        <v>1.7562324173945649</v>
      </c>
      <c r="BB37" s="77">
        <v>1.0649999999999999</v>
      </c>
      <c r="BC37" s="77">
        <v>1.6490445233751785</v>
      </c>
    </row>
    <row r="38" spans="2:55" x14ac:dyDescent="0.3">
      <c r="B38" s="102" t="str">
        <f t="shared" si="0"/>
        <v>\I:</v>
      </c>
      <c r="C38">
        <f>$H$38</f>
        <v>2044</v>
      </c>
      <c r="D38" t="s">
        <v>87</v>
      </c>
      <c r="E38" t="str">
        <f t="shared" si="6"/>
        <v>IGDMT</v>
      </c>
      <c r="F38" s="77">
        <f>'BY_Demands_Drivers (4)'!$F$25*$I38</f>
        <v>0</v>
      </c>
      <c r="H38" s="78">
        <f>'BY_Demands_Drivers (4)'!BB4</f>
        <v>2044</v>
      </c>
      <c r="I38" s="77">
        <f t="shared" si="1"/>
        <v>0.84840856056517777</v>
      </c>
      <c r="J38" s="77">
        <v>1.0699999999999998</v>
      </c>
      <c r="K38" s="77">
        <v>0.79290519678988591</v>
      </c>
      <c r="M38" s="102" t="str">
        <f t="shared" si="2"/>
        <v>\I:</v>
      </c>
      <c r="N38">
        <f>$S$38</f>
        <v>2044</v>
      </c>
      <c r="O38" t="s">
        <v>87</v>
      </c>
      <c r="P38" t="str">
        <f t="shared" si="7"/>
        <v>IXDMT</v>
      </c>
      <c r="Q38" s="77">
        <f>'BY_Demands_Drivers (4)'!$F$32*$T38</f>
        <v>0</v>
      </c>
      <c r="S38" s="78">
        <f>'BY_Demands_Drivers (4)'!BB4</f>
        <v>2044</v>
      </c>
      <c r="T38" s="77">
        <f t="shared" si="8"/>
        <v>1.0734854819131687</v>
      </c>
      <c r="U38" s="77">
        <v>1.0699999999999998</v>
      </c>
      <c r="V38" s="77">
        <v>1.0032574597319335</v>
      </c>
      <c r="X38" s="102" t="str">
        <f t="shared" si="3"/>
        <v>\I:</v>
      </c>
      <c r="Y38">
        <f>$AD$38</f>
        <v>2044</v>
      </c>
      <c r="Z38" t="s">
        <v>87</v>
      </c>
      <c r="AA38" t="str">
        <f t="shared" si="9"/>
        <v>IRDMT</v>
      </c>
      <c r="AB38" s="77">
        <f>'BY_Demands_Drivers (4)'!$F$46*$AE38</f>
        <v>0</v>
      </c>
      <c r="AD38" s="78">
        <f>'BY_Demands_Drivers (4)'!BB4</f>
        <v>2044</v>
      </c>
      <c r="AE38" s="77">
        <f t="shared" si="10"/>
        <v>0.62248460375997017</v>
      </c>
      <c r="AF38" s="77">
        <v>1.0699999999999998</v>
      </c>
      <c r="AG38" s="77">
        <v>0.58176131192520586</v>
      </c>
      <c r="AI38" s="102" t="str">
        <f t="shared" si="4"/>
        <v>\I:</v>
      </c>
      <c r="AJ38">
        <f>$AO$38</f>
        <v>2044</v>
      </c>
      <c r="AK38" t="s">
        <v>87</v>
      </c>
      <c r="AL38" t="str">
        <f t="shared" si="11"/>
        <v>ISDMT</v>
      </c>
      <c r="AM38" s="77">
        <f>'BY_Demands_Drivers (4)'!$F$53*$AP38</f>
        <v>0</v>
      </c>
      <c r="AO38" s="78">
        <f>'BY_Demands_Drivers (4)'!BB4</f>
        <v>2044</v>
      </c>
      <c r="AP38" s="77">
        <f t="shared" si="12"/>
        <v>1.9572849111760338</v>
      </c>
      <c r="AQ38" s="77">
        <v>1.0699999999999998</v>
      </c>
      <c r="AR38" s="77">
        <v>1.8292382347439571</v>
      </c>
      <c r="AT38" s="102" t="str">
        <f t="shared" si="5"/>
        <v>\I:</v>
      </c>
      <c r="AU38">
        <f>$AZ$38</f>
        <v>2044</v>
      </c>
      <c r="AV38" t="s">
        <v>87</v>
      </c>
      <c r="AW38" t="str">
        <f t="shared" si="13"/>
        <v>IIDMT</v>
      </c>
      <c r="AX38" s="77">
        <f>'BY_Demands_Drivers (4)'!$F$88*$BA38</f>
        <v>0</v>
      </c>
      <c r="AZ38" s="78">
        <f>'BY_Demands_Drivers (4)'!BB4</f>
        <v>2044</v>
      </c>
      <c r="BA38" s="77">
        <f t="shared" si="14"/>
        <v>1.7851451626504762</v>
      </c>
      <c r="BB38" s="77">
        <v>1.0699999999999998</v>
      </c>
      <c r="BC38" s="77">
        <v>1.6683599650939032</v>
      </c>
    </row>
    <row r="39" spans="2:55" x14ac:dyDescent="0.3">
      <c r="B39" s="102" t="str">
        <f t="shared" si="0"/>
        <v>\I:</v>
      </c>
      <c r="C39">
        <f>$H$39</f>
        <v>2045</v>
      </c>
      <c r="D39" t="s">
        <v>87</v>
      </c>
      <c r="E39" t="str">
        <f t="shared" si="6"/>
        <v>IGDMT</v>
      </c>
      <c r="F39" s="77">
        <f>'BY_Demands_Drivers (4)'!$F$25*$I39</f>
        <v>0</v>
      </c>
      <c r="H39" s="78">
        <f>'BY_Demands_Drivers (4)'!BC4</f>
        <v>2045</v>
      </c>
      <c r="I39" s="77">
        <f t="shared" si="1"/>
        <v>0.85367163863033646</v>
      </c>
      <c r="J39" s="77">
        <v>1.075</v>
      </c>
      <c r="K39" s="77">
        <v>0.79411315221426648</v>
      </c>
      <c r="M39" s="102" t="str">
        <f t="shared" si="2"/>
        <v>\I:</v>
      </c>
      <c r="N39">
        <f>$S$39</f>
        <v>2045</v>
      </c>
      <c r="O39" t="s">
        <v>87</v>
      </c>
      <c r="P39" t="str">
        <f t="shared" si="7"/>
        <v>IXDMT</v>
      </c>
      <c r="Q39" s="77">
        <f>'BY_Demands_Drivers (4)'!$F$32*$T39</f>
        <v>0</v>
      </c>
      <c r="S39" s="78">
        <f>'BY_Demands_Drivers (4)'!BC4</f>
        <v>2045</v>
      </c>
      <c r="T39" s="77">
        <f t="shared" si="8"/>
        <v>1.0693345757946349</v>
      </c>
      <c r="U39" s="77">
        <v>1.075</v>
      </c>
      <c r="V39" s="77">
        <v>0.99472983794849756</v>
      </c>
      <c r="X39" s="102" t="str">
        <f t="shared" si="3"/>
        <v>\I:</v>
      </c>
      <c r="Y39">
        <f>$AD$39</f>
        <v>2045</v>
      </c>
      <c r="Z39" t="s">
        <v>87</v>
      </c>
      <c r="AA39" t="str">
        <f t="shared" si="9"/>
        <v>IRDMT</v>
      </c>
      <c r="AB39" s="77">
        <f>'BY_Demands_Drivers (4)'!$F$46*$AE39</f>
        <v>0</v>
      </c>
      <c r="AD39" s="78">
        <f>'BY_Demands_Drivers (4)'!BC4</f>
        <v>2045</v>
      </c>
      <c r="AE39" s="77">
        <f t="shared" si="10"/>
        <v>0.62515901318595868</v>
      </c>
      <c r="AF39" s="77">
        <v>1.075</v>
      </c>
      <c r="AG39" s="77">
        <v>0.58154326807996159</v>
      </c>
      <c r="AI39" s="102" t="str">
        <f t="shared" si="4"/>
        <v>\I:</v>
      </c>
      <c r="AJ39">
        <f>$AO$39</f>
        <v>2045</v>
      </c>
      <c r="AK39" t="s">
        <v>87</v>
      </c>
      <c r="AL39" t="str">
        <f t="shared" si="11"/>
        <v>ISDMT</v>
      </c>
      <c r="AM39" s="77">
        <f>'BY_Demands_Drivers (4)'!$F$53*$AP39</f>
        <v>0</v>
      </c>
      <c r="AO39" s="78">
        <f>'BY_Demands_Drivers (4)'!BC4</f>
        <v>2045</v>
      </c>
      <c r="AP39" s="77">
        <f t="shared" si="12"/>
        <v>1.9976378691329604</v>
      </c>
      <c r="AQ39" s="77">
        <v>1.075</v>
      </c>
      <c r="AR39" s="77">
        <v>1.8582677852399632</v>
      </c>
      <c r="AT39" s="102" t="str">
        <f t="shared" si="5"/>
        <v>\I:</v>
      </c>
      <c r="AU39">
        <f>$AZ$39</f>
        <v>2045</v>
      </c>
      <c r="AV39" t="s">
        <v>87</v>
      </c>
      <c r="AW39" t="str">
        <f t="shared" si="13"/>
        <v>IIDMT</v>
      </c>
      <c r="AX39" s="77">
        <f>'BY_Demands_Drivers (4)'!$F$88*$BA39</f>
        <v>0</v>
      </c>
      <c r="AZ39" s="78">
        <f>'BY_Demands_Drivers (4)'!BC4</f>
        <v>2045</v>
      </c>
      <c r="BA39" s="77">
        <f t="shared" si="14"/>
        <v>1.8142510623235746</v>
      </c>
      <c r="BB39" s="77">
        <v>1.075</v>
      </c>
      <c r="BC39" s="77">
        <v>1.6876754068126276</v>
      </c>
    </row>
    <row r="40" spans="2:55" x14ac:dyDescent="0.3">
      <c r="B40" s="102" t="str">
        <f t="shared" si="0"/>
        <v>\I:</v>
      </c>
      <c r="C40">
        <f>$H$40</f>
        <v>2046</v>
      </c>
      <c r="D40" t="s">
        <v>87</v>
      </c>
      <c r="E40" t="str">
        <f t="shared" si="6"/>
        <v>IGDMT</v>
      </c>
      <c r="F40" s="77">
        <f>'BY_Demands_Drivers (4)'!$F$25*$I40</f>
        <v>0</v>
      </c>
      <c r="H40" s="78">
        <f>'BY_Demands_Drivers (4)'!BD4</f>
        <v>2046</v>
      </c>
      <c r="I40" s="77">
        <f t="shared" si="1"/>
        <v>0.85904993125420992</v>
      </c>
      <c r="J40" s="77">
        <v>1.08</v>
      </c>
      <c r="K40" s="77">
        <v>0.79541660301315731</v>
      </c>
      <c r="M40" s="102" t="str">
        <f t="shared" si="2"/>
        <v>\I:</v>
      </c>
      <c r="N40">
        <f>$S$40</f>
        <v>2046</v>
      </c>
      <c r="O40" t="s">
        <v>87</v>
      </c>
      <c r="P40" t="str">
        <f t="shared" si="7"/>
        <v>IXDMT</v>
      </c>
      <c r="Q40" s="77">
        <f>'BY_Demands_Drivers (4)'!$F$32*$T40</f>
        <v>0</v>
      </c>
      <c r="S40" s="78">
        <f>'BY_Demands_Drivers (4)'!BD4</f>
        <v>2046</v>
      </c>
      <c r="T40" s="77">
        <f t="shared" si="8"/>
        <v>1.0727541855512706</v>
      </c>
      <c r="U40" s="77">
        <v>1.08</v>
      </c>
      <c r="V40" s="77">
        <v>0.9932909125474727</v>
      </c>
      <c r="X40" s="102" t="str">
        <f t="shared" si="3"/>
        <v>\I:</v>
      </c>
      <c r="Y40">
        <f>$AD$40</f>
        <v>2046</v>
      </c>
      <c r="Z40" t="s">
        <v>87</v>
      </c>
      <c r="AA40" t="str">
        <f t="shared" si="9"/>
        <v>IRDMT</v>
      </c>
      <c r="AB40" s="77">
        <f>'BY_Demands_Drivers (4)'!$F$46*$AE40</f>
        <v>0</v>
      </c>
      <c r="AD40" s="78">
        <f>'BY_Demands_Drivers (4)'!BD4</f>
        <v>2046</v>
      </c>
      <c r="AE40" s="77">
        <f t="shared" si="10"/>
        <v>0.62893004342721737</v>
      </c>
      <c r="AF40" s="77">
        <v>1.08</v>
      </c>
      <c r="AG40" s="77">
        <v>0.58234263280297904</v>
      </c>
      <c r="AI40" s="102" t="str">
        <f t="shared" si="4"/>
        <v>\I:</v>
      </c>
      <c r="AJ40">
        <f>$AO$40</f>
        <v>2046</v>
      </c>
      <c r="AK40" t="s">
        <v>87</v>
      </c>
      <c r="AL40" t="str">
        <f t="shared" si="11"/>
        <v>ISDMT</v>
      </c>
      <c r="AM40" s="77">
        <f>'BY_Demands_Drivers (4)'!$F$53*$AP40</f>
        <v>0</v>
      </c>
      <c r="AO40" s="78">
        <f>'BY_Demands_Drivers (4)'!BD4</f>
        <v>2046</v>
      </c>
      <c r="AP40" s="77">
        <f t="shared" si="12"/>
        <v>2.0421099518092429</v>
      </c>
      <c r="AQ40" s="77">
        <v>1.08</v>
      </c>
      <c r="AR40" s="77">
        <v>1.8908425479715212</v>
      </c>
      <c r="AT40" s="102" t="str">
        <f t="shared" si="5"/>
        <v>\I:</v>
      </c>
      <c r="AU40">
        <f>$AZ$40</f>
        <v>2046</v>
      </c>
      <c r="AV40" t="s">
        <v>87</v>
      </c>
      <c r="AW40" t="str">
        <f t="shared" si="13"/>
        <v>IIDMT</v>
      </c>
      <c r="AX40" s="77">
        <f>'BY_Demands_Drivers (4)'!$F$88*$BA40</f>
        <v>0</v>
      </c>
      <c r="AZ40" s="78">
        <f>'BY_Demands_Drivers (4)'!BD4</f>
        <v>2046</v>
      </c>
      <c r="BA40" s="77">
        <f t="shared" si="14"/>
        <v>1.8428504491696356</v>
      </c>
      <c r="BB40" s="77">
        <v>1.08</v>
      </c>
      <c r="BC40" s="77">
        <v>1.7063430084904032</v>
      </c>
    </row>
    <row r="41" spans="2:55" x14ac:dyDescent="0.3">
      <c r="B41" s="102" t="str">
        <f t="shared" si="0"/>
        <v>\I:</v>
      </c>
      <c r="C41">
        <f>$H$41</f>
        <v>2047</v>
      </c>
      <c r="D41" t="s">
        <v>87</v>
      </c>
      <c r="E41" t="str">
        <f t="shared" si="6"/>
        <v>IGDMT</v>
      </c>
      <c r="F41" s="77">
        <f>'BY_Demands_Drivers (4)'!$F$25*$I41</f>
        <v>0</v>
      </c>
      <c r="H41" s="78">
        <f>'BY_Demands_Drivers (4)'!BE4</f>
        <v>2047</v>
      </c>
      <c r="I41" s="77">
        <f t="shared" si="1"/>
        <v>0.86444125838607222</v>
      </c>
      <c r="J41" s="77">
        <v>1.085</v>
      </c>
      <c r="K41" s="77">
        <v>0.79672005381204813</v>
      </c>
      <c r="M41" s="102" t="str">
        <f t="shared" si="2"/>
        <v>\I:</v>
      </c>
      <c r="N41">
        <f>$S$41</f>
        <v>2047</v>
      </c>
      <c r="O41" t="s">
        <v>87</v>
      </c>
      <c r="P41" t="str">
        <f t="shared" si="7"/>
        <v>IXDMT</v>
      </c>
      <c r="Q41" s="77">
        <f>'BY_Demands_Drivers (4)'!$F$32*$T41</f>
        <v>0</v>
      </c>
      <c r="S41" s="78">
        <f>'BY_Demands_Drivers (4)'!BE4</f>
        <v>2047</v>
      </c>
      <c r="T41" s="77">
        <f t="shared" si="8"/>
        <v>1.0761594060538959</v>
      </c>
      <c r="U41" s="77">
        <v>1.085</v>
      </c>
      <c r="V41" s="77">
        <v>0.99185198714644784</v>
      </c>
      <c r="X41" s="102" t="str">
        <f t="shared" si="3"/>
        <v>\I:</v>
      </c>
      <c r="Y41">
        <f>$AD$41</f>
        <v>2047</v>
      </c>
      <c r="Z41" t="s">
        <v>87</v>
      </c>
      <c r="AA41" t="str">
        <f t="shared" si="9"/>
        <v>IRDMT</v>
      </c>
      <c r="AB41" s="77">
        <f>'BY_Demands_Drivers (4)'!$F$46*$AE41</f>
        <v>0</v>
      </c>
      <c r="AD41" s="78">
        <f>'BY_Demands_Drivers (4)'!BE4</f>
        <v>2047</v>
      </c>
      <c r="AE41" s="77">
        <f t="shared" si="10"/>
        <v>0.6327090673157062</v>
      </c>
      <c r="AF41" s="77">
        <v>1.085</v>
      </c>
      <c r="AG41" s="77">
        <v>0.58314199752599649</v>
      </c>
      <c r="AI41" s="102" t="str">
        <f t="shared" si="4"/>
        <v>\I:</v>
      </c>
      <c r="AJ41">
        <f>$AO$41</f>
        <v>2047</v>
      </c>
      <c r="AK41" t="s">
        <v>87</v>
      </c>
      <c r="AL41" t="str">
        <f t="shared" si="11"/>
        <v>ISDMT</v>
      </c>
      <c r="AM41" s="77">
        <f>'BY_Demands_Drivers (4)'!$F$53*$AP41</f>
        <v>0</v>
      </c>
      <c r="AO41" s="78">
        <f>'BY_Demands_Drivers (4)'!BE4</f>
        <v>2047</v>
      </c>
      <c r="AP41" s="77">
        <f t="shared" si="12"/>
        <v>2.0869077821128408</v>
      </c>
      <c r="AQ41" s="77">
        <v>1.085</v>
      </c>
      <c r="AR41" s="77">
        <v>1.923417310703079</v>
      </c>
      <c r="AT41" s="102" t="str">
        <f t="shared" si="5"/>
        <v>\I:</v>
      </c>
      <c r="AU41">
        <f>$AZ$41</f>
        <v>2047</v>
      </c>
      <c r="AV41" t="s">
        <v>87</v>
      </c>
      <c r="AW41" t="str">
        <f t="shared" si="13"/>
        <v>IIDMT</v>
      </c>
      <c r="AX41" s="77">
        <f>'BY_Demands_Drivers (4)'!$F$88*$BA41</f>
        <v>0</v>
      </c>
      <c r="AZ41" s="78">
        <f>'BY_Demands_Drivers (4)'!BE4</f>
        <v>2047</v>
      </c>
      <c r="BA41" s="77">
        <f t="shared" si="14"/>
        <v>1.8716365120324738</v>
      </c>
      <c r="BB41" s="77">
        <v>1.085</v>
      </c>
      <c r="BC41" s="77">
        <v>1.7250106101681788</v>
      </c>
    </row>
    <row r="42" spans="2:55" x14ac:dyDescent="0.3">
      <c r="B42" s="102" t="str">
        <f t="shared" si="0"/>
        <v>\I:</v>
      </c>
      <c r="C42">
        <f>$H$42</f>
        <v>2048</v>
      </c>
      <c r="D42" t="s">
        <v>87</v>
      </c>
      <c r="E42" t="str">
        <f t="shared" si="6"/>
        <v>IGDMT</v>
      </c>
      <c r="F42" s="77">
        <f>'BY_Demands_Drivers (4)'!$F$25*$I42</f>
        <v>0</v>
      </c>
      <c r="H42" s="78">
        <f>'BY_Demands_Drivers (4)'!BF4</f>
        <v>2048</v>
      </c>
      <c r="I42" s="77">
        <f t="shared" si="1"/>
        <v>0.86984562002592336</v>
      </c>
      <c r="J42" s="77">
        <v>1.0899999999999999</v>
      </c>
      <c r="K42" s="77">
        <v>0.79802350461093896</v>
      </c>
      <c r="M42" s="102" t="str">
        <f t="shared" si="2"/>
        <v>\I:</v>
      </c>
      <c r="N42">
        <f>$S$42</f>
        <v>2048</v>
      </c>
      <c r="O42" t="s">
        <v>87</v>
      </c>
      <c r="P42" t="str">
        <f t="shared" si="7"/>
        <v>IXDMT</v>
      </c>
      <c r="Q42" s="77">
        <f>'BY_Demands_Drivers (4)'!$F$32*$T42</f>
        <v>0</v>
      </c>
      <c r="S42" s="78">
        <f>'BY_Demands_Drivers (4)'!BF4</f>
        <v>2048</v>
      </c>
      <c r="T42" s="77">
        <f t="shared" si="8"/>
        <v>1.079550237302511</v>
      </c>
      <c r="U42" s="77">
        <v>1.0899999999999999</v>
      </c>
      <c r="V42" s="77">
        <v>0.99041306174542298</v>
      </c>
      <c r="X42" s="102" t="str">
        <f t="shared" si="3"/>
        <v>\I:</v>
      </c>
      <c r="Y42">
        <f>$AD$42</f>
        <v>2048</v>
      </c>
      <c r="Z42" t="s">
        <v>87</v>
      </c>
      <c r="AA42" t="str">
        <f t="shared" si="9"/>
        <v>IRDMT</v>
      </c>
      <c r="AB42" s="77">
        <f>'BY_Demands_Drivers (4)'!$F$46*$AE42</f>
        <v>0</v>
      </c>
      <c r="AD42" s="78">
        <f>'BY_Demands_Drivers (4)'!BF4</f>
        <v>2048</v>
      </c>
      <c r="AE42" s="77">
        <f t="shared" si="10"/>
        <v>0.63649608485142506</v>
      </c>
      <c r="AF42" s="77">
        <v>1.0899999999999999</v>
      </c>
      <c r="AG42" s="77">
        <v>0.58394136224901394</v>
      </c>
      <c r="AI42" s="102" t="str">
        <f t="shared" si="4"/>
        <v>\I:</v>
      </c>
      <c r="AJ42">
        <f>$AO$42</f>
        <v>2048</v>
      </c>
      <c r="AK42" t="s">
        <v>87</v>
      </c>
      <c r="AL42" t="str">
        <f t="shared" si="11"/>
        <v>ISDMT</v>
      </c>
      <c r="AM42" s="77">
        <f>'BY_Demands_Drivers (4)'!$F$53*$AP42</f>
        <v>0</v>
      </c>
      <c r="AO42" s="78">
        <f>'BY_Demands_Drivers (4)'!BF4</f>
        <v>2048</v>
      </c>
      <c r="AP42" s="77">
        <f t="shared" si="12"/>
        <v>2.1320313600437539</v>
      </c>
      <c r="AQ42" s="77">
        <v>1.0899999999999999</v>
      </c>
      <c r="AR42" s="77">
        <v>1.955992073434637</v>
      </c>
      <c r="AT42" s="102" t="str">
        <f t="shared" si="5"/>
        <v>\I:</v>
      </c>
      <c r="AU42">
        <f>$AZ$42</f>
        <v>2048</v>
      </c>
      <c r="AV42" t="s">
        <v>87</v>
      </c>
      <c r="AW42" t="str">
        <f t="shared" si="13"/>
        <v>IIDMT</v>
      </c>
      <c r="AX42" s="77">
        <f>'BY_Demands_Drivers (4)'!$F$88*$BA42</f>
        <v>0</v>
      </c>
      <c r="AZ42" s="78">
        <f>'BY_Demands_Drivers (4)'!BF4</f>
        <v>2048</v>
      </c>
      <c r="BA42" s="77">
        <f t="shared" si="14"/>
        <v>1.90060925091209</v>
      </c>
      <c r="BB42" s="77">
        <v>1.0899999999999999</v>
      </c>
      <c r="BC42" s="77">
        <v>1.7436782118459544</v>
      </c>
    </row>
    <row r="43" spans="2:55" x14ac:dyDescent="0.3">
      <c r="B43" s="102" t="str">
        <f t="shared" si="0"/>
        <v>\I:</v>
      </c>
      <c r="C43">
        <f>$H$43</f>
        <v>2049</v>
      </c>
      <c r="D43" t="s">
        <v>87</v>
      </c>
      <c r="E43" t="str">
        <f t="shared" si="6"/>
        <v>IGDMT</v>
      </c>
      <c r="F43" s="77">
        <f>'BY_Demands_Drivers (4)'!$F$25*$I43</f>
        <v>0</v>
      </c>
      <c r="H43" s="78">
        <f>'BY_Demands_Drivers (4)'!BG4</f>
        <v>2049</v>
      </c>
      <c r="I43" s="77">
        <f t="shared" si="1"/>
        <v>0.87526301617376356</v>
      </c>
      <c r="J43" s="77">
        <v>1.095</v>
      </c>
      <c r="K43" s="77">
        <v>0.79932695540982979</v>
      </c>
      <c r="M43" s="102" t="str">
        <f t="shared" si="2"/>
        <v>\I:</v>
      </c>
      <c r="N43">
        <f>$S$43</f>
        <v>2049</v>
      </c>
      <c r="O43" t="s">
        <v>87</v>
      </c>
      <c r="P43" t="str">
        <f t="shared" si="7"/>
        <v>IXDMT</v>
      </c>
      <c r="Q43" s="77">
        <f>'BY_Demands_Drivers (4)'!$F$32*$T43</f>
        <v>0</v>
      </c>
      <c r="S43" s="78">
        <f>'BY_Demands_Drivers (4)'!BG4</f>
        <v>2049</v>
      </c>
      <c r="T43" s="77">
        <f t="shared" si="8"/>
        <v>1.0829266792971159</v>
      </c>
      <c r="U43" s="77">
        <v>1.095</v>
      </c>
      <c r="V43" s="77">
        <v>0.98897413634439812</v>
      </c>
      <c r="X43" s="102" t="str">
        <f t="shared" si="3"/>
        <v>\I:</v>
      </c>
      <c r="Y43">
        <f>$AD$43</f>
        <v>2049</v>
      </c>
      <c r="Z43" t="s">
        <v>87</v>
      </c>
      <c r="AA43" t="str">
        <f t="shared" si="9"/>
        <v>IRDMT</v>
      </c>
      <c r="AB43" s="77">
        <f>'BY_Demands_Drivers (4)'!$F$46*$AE43</f>
        <v>0</v>
      </c>
      <c r="AD43" s="78">
        <f>'BY_Demands_Drivers (4)'!BG4</f>
        <v>2049</v>
      </c>
      <c r="AE43" s="77">
        <f t="shared" si="10"/>
        <v>0.6402910960343744</v>
      </c>
      <c r="AF43" s="77">
        <v>1.095</v>
      </c>
      <c r="AG43" s="77">
        <v>0.58474072697203139</v>
      </c>
      <c r="AI43" s="102" t="str">
        <f t="shared" si="4"/>
        <v>\I:</v>
      </c>
      <c r="AJ43">
        <f>$AO$43</f>
        <v>2049</v>
      </c>
      <c r="AK43" t="s">
        <v>87</v>
      </c>
      <c r="AL43" t="str">
        <f t="shared" si="11"/>
        <v>ISDMT</v>
      </c>
      <c r="AM43" s="77">
        <f>'BY_Demands_Drivers (4)'!$F$53*$AP43</f>
        <v>0</v>
      </c>
      <c r="AO43" s="78">
        <f>'BY_Demands_Drivers (4)'!BG4</f>
        <v>2049</v>
      </c>
      <c r="AP43" s="77">
        <f t="shared" si="12"/>
        <v>2.1774806856019833</v>
      </c>
      <c r="AQ43" s="77">
        <v>1.095</v>
      </c>
      <c r="AR43" s="77">
        <v>1.9885668361661948</v>
      </c>
      <c r="AT43" s="102" t="str">
        <f t="shared" si="5"/>
        <v>\I:</v>
      </c>
      <c r="AU43">
        <f>$AZ$43</f>
        <v>2049</v>
      </c>
      <c r="AV43" t="s">
        <v>87</v>
      </c>
      <c r="AW43" t="str">
        <f t="shared" si="13"/>
        <v>IIDMT</v>
      </c>
      <c r="AX43" s="77">
        <f>'BY_Demands_Drivers (4)'!$F$88*$BA43</f>
        <v>0</v>
      </c>
      <c r="AZ43" s="78">
        <f>'BY_Demands_Drivers (4)'!BG4</f>
        <v>2049</v>
      </c>
      <c r="BA43" s="77">
        <f t="shared" si="14"/>
        <v>1.9297686658084843</v>
      </c>
      <c r="BB43" s="77">
        <v>1.095</v>
      </c>
      <c r="BC43" s="77">
        <v>1.76234581352373</v>
      </c>
    </row>
    <row r="44" spans="2:55" x14ac:dyDescent="0.3">
      <c r="B44" s="102" t="str">
        <f t="shared" si="0"/>
        <v>\I:</v>
      </c>
      <c r="C44" s="19">
        <f>$H$44</f>
        <v>2050</v>
      </c>
      <c r="D44" s="19" t="s">
        <v>87</v>
      </c>
      <c r="E44" s="19" t="str">
        <f t="shared" si="6"/>
        <v>IGDMT</v>
      </c>
      <c r="F44" s="77">
        <f>'BY_Demands_Drivers (4)'!$F$25*$I44</f>
        <v>0</v>
      </c>
      <c r="H44" s="78">
        <f>'BY_Demands_Drivers (4)'!BH4</f>
        <v>2050</v>
      </c>
      <c r="I44" s="77">
        <f t="shared" si="1"/>
        <v>0.8806934468295925</v>
      </c>
      <c r="J44" s="77">
        <v>1.1000000000000001</v>
      </c>
      <c r="K44" s="77">
        <v>0.80063040620872039</v>
      </c>
      <c r="M44" s="102" t="str">
        <f t="shared" si="2"/>
        <v>\I:</v>
      </c>
      <c r="N44" s="19">
        <f>$S$44</f>
        <v>2050</v>
      </c>
      <c r="O44" s="19" t="s">
        <v>87</v>
      </c>
      <c r="P44" s="19" t="str">
        <f t="shared" si="7"/>
        <v>IXDMT</v>
      </c>
      <c r="Q44" s="77">
        <f>'BY_Demands_Drivers (4)'!$F$32*$T44</f>
        <v>0</v>
      </c>
      <c r="S44" s="78">
        <f>'BY_Demands_Drivers (4)'!BH4</f>
        <v>2050</v>
      </c>
      <c r="T44" s="77">
        <f t="shared" si="8"/>
        <v>1.0862887320377108</v>
      </c>
      <c r="U44" s="77">
        <v>1.1000000000000001</v>
      </c>
      <c r="V44" s="77">
        <v>0.98753521094337349</v>
      </c>
      <c r="X44" s="102" t="str">
        <f t="shared" si="3"/>
        <v>\I:</v>
      </c>
      <c r="Y44" s="19">
        <f>$AD$44</f>
        <v>2050</v>
      </c>
      <c r="Z44" s="19" t="s">
        <v>87</v>
      </c>
      <c r="AA44" s="19" t="str">
        <f t="shared" si="9"/>
        <v>IRDMT</v>
      </c>
      <c r="AB44" s="77">
        <f>'BY_Demands_Drivers (4)'!$F$46*$AE44</f>
        <v>0</v>
      </c>
      <c r="AD44" s="78">
        <f>'BY_Demands_Drivers (4)'!BH4</f>
        <v>2050</v>
      </c>
      <c r="AE44" s="77">
        <f t="shared" si="10"/>
        <v>0.64409410086455388</v>
      </c>
      <c r="AF44" s="77">
        <v>1.1000000000000001</v>
      </c>
      <c r="AG44" s="77">
        <v>0.58554009169504895</v>
      </c>
      <c r="AI44" s="102" t="str">
        <f t="shared" si="4"/>
        <v>\I:</v>
      </c>
      <c r="AJ44" s="19">
        <f>$AO$44</f>
        <v>2050</v>
      </c>
      <c r="AK44" s="19" t="s">
        <v>87</v>
      </c>
      <c r="AL44" s="19" t="str">
        <f t="shared" si="11"/>
        <v>ISDMT</v>
      </c>
      <c r="AM44" s="77">
        <f>'BY_Demands_Drivers (4)'!$F$53*$AP44</f>
        <v>0</v>
      </c>
      <c r="AO44" s="78">
        <f>'BY_Demands_Drivers (4)'!BH4</f>
        <v>2050</v>
      </c>
      <c r="AP44" s="77">
        <f t="shared" si="12"/>
        <v>2.2232557587875288</v>
      </c>
      <c r="AQ44" s="77">
        <v>1.1000000000000001</v>
      </c>
      <c r="AR44" s="77">
        <v>2.0211415988977532</v>
      </c>
      <c r="AT44" s="102" t="str">
        <f t="shared" si="5"/>
        <v>\I:</v>
      </c>
      <c r="AU44" s="19">
        <f>$AZ$44</f>
        <v>2050</v>
      </c>
      <c r="AV44" s="19" t="s">
        <v>87</v>
      </c>
      <c r="AW44" s="19" t="str">
        <f t="shared" si="13"/>
        <v>IIDMT</v>
      </c>
      <c r="AX44" s="77">
        <f>'BY_Demands_Drivers (4)'!$F$88*$BA44</f>
        <v>0</v>
      </c>
      <c r="AZ44" s="78">
        <f>'BY_Demands_Drivers (4)'!BH4</f>
        <v>2050</v>
      </c>
      <c r="BA44" s="77">
        <f t="shared" si="14"/>
        <v>1.9591147567216567</v>
      </c>
      <c r="BB44" s="77">
        <v>1.1000000000000001</v>
      </c>
      <c r="BC44" s="77">
        <v>1.781013415201506</v>
      </c>
    </row>
    <row r="45" spans="2:55" x14ac:dyDescent="0.3">
      <c r="B45" s="102" t="str">
        <f t="shared" si="0"/>
        <v>\I:</v>
      </c>
      <c r="C45">
        <f>$H$5</f>
        <v>2011</v>
      </c>
      <c r="D45" t="s">
        <v>87</v>
      </c>
      <c r="E45" t="str">
        <f>'BY_Demands_Drivers (4)'!$G$26</f>
        <v>IGDHT</v>
      </c>
      <c r="F45" s="77">
        <f>'BY_Demands_Drivers (4)'!$F$26*$I5</f>
        <v>0</v>
      </c>
      <c r="M45" s="102" t="str">
        <f t="shared" si="2"/>
        <v>\I:</v>
      </c>
      <c r="N45">
        <f>$S$5</f>
        <v>2011</v>
      </c>
      <c r="O45" t="s">
        <v>87</v>
      </c>
      <c r="P45" t="str">
        <f>'BY_Demands_Drivers (4)'!$G$33</f>
        <v>IXDHT</v>
      </c>
      <c r="Q45" s="77">
        <f>'BY_Demands_Drivers (4)'!$F$33*$T5</f>
        <v>0</v>
      </c>
      <c r="X45" s="102" t="str">
        <f t="shared" si="3"/>
        <v>\I:</v>
      </c>
      <c r="Y45">
        <f>$AD$5</f>
        <v>2011</v>
      </c>
      <c r="Z45" t="s">
        <v>87</v>
      </c>
      <c r="AA45" t="str">
        <f>'BY_Demands_Drivers (4)'!$G$47</f>
        <v>IRDHT</v>
      </c>
      <c r="AB45" s="77">
        <f>'BY_Demands_Drivers (4)'!$F$47*$AE5</f>
        <v>0</v>
      </c>
      <c r="AI45" s="102" t="str">
        <f t="shared" si="4"/>
        <v>\I:</v>
      </c>
      <c r="AJ45">
        <f>$AO$5</f>
        <v>2011</v>
      </c>
      <c r="AK45" t="s">
        <v>87</v>
      </c>
      <c r="AL45" t="str">
        <f>'BY_Demands_Drivers (4)'!$G$54</f>
        <v>ISDHT</v>
      </c>
      <c r="AM45" s="77">
        <f>'BY_Demands_Drivers (4)'!$F$54*$AP5</f>
        <v>0</v>
      </c>
      <c r="AT45" s="102" t="str">
        <f t="shared" si="5"/>
        <v>\I:</v>
      </c>
      <c r="AU45">
        <f>$AZ$5</f>
        <v>2011</v>
      </c>
      <c r="AV45" t="s">
        <v>87</v>
      </c>
      <c r="AW45" t="str">
        <f>'BY_Demands_Drivers (4)'!$G$89</f>
        <v>IIDHT</v>
      </c>
      <c r="AX45" s="77">
        <f>'BY_Demands_Drivers (4)'!$F$89*$BA5</f>
        <v>0</v>
      </c>
    </row>
    <row r="46" spans="2:55" x14ac:dyDescent="0.3">
      <c r="B46" s="102" t="str">
        <f t="shared" si="0"/>
        <v>\I:</v>
      </c>
      <c r="C46">
        <f>$H$6</f>
        <v>2012</v>
      </c>
      <c r="D46" t="s">
        <v>87</v>
      </c>
      <c r="E46" t="str">
        <f t="shared" ref="E46:E84" si="15">$E$45</f>
        <v>IGDHT</v>
      </c>
      <c r="F46" s="77">
        <f>'BY_Demands_Drivers (4)'!$F$26*$I6</f>
        <v>0</v>
      </c>
      <c r="M46" s="102" t="str">
        <f t="shared" si="2"/>
        <v>\I:</v>
      </c>
      <c r="N46">
        <f>$S$6</f>
        <v>2012</v>
      </c>
      <c r="O46" t="s">
        <v>87</v>
      </c>
      <c r="P46" t="str">
        <f t="shared" ref="P46:P84" si="16">$P$45</f>
        <v>IXDHT</v>
      </c>
      <c r="Q46" s="77">
        <f>'BY_Demands_Drivers (4)'!$F$33*$T6</f>
        <v>0</v>
      </c>
      <c r="X46" s="102" t="str">
        <f t="shared" si="3"/>
        <v>\I:</v>
      </c>
      <c r="Y46">
        <f>$AD$6</f>
        <v>2012</v>
      </c>
      <c r="Z46" t="s">
        <v>87</v>
      </c>
      <c r="AA46" t="str">
        <f t="shared" ref="AA46:AA84" si="17">$AA$45</f>
        <v>IRDHT</v>
      </c>
      <c r="AB46" s="77">
        <f>'BY_Demands_Drivers (4)'!$F$47*$AE6</f>
        <v>0</v>
      </c>
      <c r="AI46" s="102" t="str">
        <f t="shared" si="4"/>
        <v>\I:</v>
      </c>
      <c r="AJ46">
        <f>$AO$6</f>
        <v>2012</v>
      </c>
      <c r="AK46" t="s">
        <v>87</v>
      </c>
      <c r="AL46" t="str">
        <f t="shared" ref="AL46:AL84" si="18">$AL$45</f>
        <v>ISDHT</v>
      </c>
      <c r="AM46" s="77">
        <f>'BY_Demands_Drivers (4)'!$F$54*$AP6</f>
        <v>0</v>
      </c>
      <c r="AT46" s="102" t="str">
        <f t="shared" si="5"/>
        <v>\I:</v>
      </c>
      <c r="AU46">
        <f>$AZ$6</f>
        <v>2012</v>
      </c>
      <c r="AV46" t="s">
        <v>87</v>
      </c>
      <c r="AW46" t="str">
        <f t="shared" ref="AW46:AW84" si="19">$AW$45</f>
        <v>IIDHT</v>
      </c>
      <c r="AX46" s="77">
        <f>'BY_Demands_Drivers (4)'!$F$89*$BA6</f>
        <v>0</v>
      </c>
    </row>
    <row r="47" spans="2:55" x14ac:dyDescent="0.3">
      <c r="B47" s="102" t="str">
        <f t="shared" si="0"/>
        <v>\I:</v>
      </c>
      <c r="C47">
        <f>$H$7</f>
        <v>2013</v>
      </c>
      <c r="D47" t="s">
        <v>87</v>
      </c>
      <c r="E47" t="str">
        <f t="shared" si="15"/>
        <v>IGDHT</v>
      </c>
      <c r="F47" s="77">
        <f>'BY_Demands_Drivers (4)'!$F$26*$I7</f>
        <v>0</v>
      </c>
      <c r="M47" s="102" t="str">
        <f t="shared" si="2"/>
        <v>\I:</v>
      </c>
      <c r="N47">
        <f>$S$7</f>
        <v>2013</v>
      </c>
      <c r="O47" t="s">
        <v>87</v>
      </c>
      <c r="P47" t="str">
        <f t="shared" si="16"/>
        <v>IXDHT</v>
      </c>
      <c r="Q47" s="77">
        <f>'BY_Demands_Drivers (4)'!$F$33*$T7</f>
        <v>0</v>
      </c>
      <c r="X47" s="102" t="str">
        <f t="shared" si="3"/>
        <v>\I:</v>
      </c>
      <c r="Y47">
        <f>$AD$7</f>
        <v>2013</v>
      </c>
      <c r="Z47" t="s">
        <v>87</v>
      </c>
      <c r="AA47" t="str">
        <f t="shared" si="17"/>
        <v>IRDHT</v>
      </c>
      <c r="AB47" s="77">
        <f>'BY_Demands_Drivers (4)'!$F$47*$AE7</f>
        <v>0</v>
      </c>
      <c r="AI47" s="102" t="str">
        <f t="shared" si="4"/>
        <v>\I:</v>
      </c>
      <c r="AJ47">
        <f>$AO$7</f>
        <v>2013</v>
      </c>
      <c r="AK47" t="s">
        <v>87</v>
      </c>
      <c r="AL47" t="str">
        <f t="shared" si="18"/>
        <v>ISDHT</v>
      </c>
      <c r="AM47" s="77">
        <f>'BY_Demands_Drivers (4)'!$F$54*$AP7</f>
        <v>0</v>
      </c>
      <c r="AT47" s="102" t="str">
        <f t="shared" si="5"/>
        <v>\I:</v>
      </c>
      <c r="AU47">
        <f>$AZ$7</f>
        <v>2013</v>
      </c>
      <c r="AV47" t="s">
        <v>87</v>
      </c>
      <c r="AW47" t="str">
        <f t="shared" si="19"/>
        <v>IIDHT</v>
      </c>
      <c r="AX47" s="77">
        <f>'BY_Demands_Drivers (4)'!$F$89*$BA7</f>
        <v>0</v>
      </c>
    </row>
    <row r="48" spans="2:55" x14ac:dyDescent="0.3">
      <c r="B48" s="102" t="str">
        <f t="shared" si="0"/>
        <v>\I:</v>
      </c>
      <c r="C48">
        <f>$H$8</f>
        <v>2014</v>
      </c>
      <c r="D48" t="s">
        <v>87</v>
      </c>
      <c r="E48" t="str">
        <f t="shared" si="15"/>
        <v>IGDHT</v>
      </c>
      <c r="F48" s="77">
        <f>'BY_Demands_Drivers (4)'!$F$26*$I8</f>
        <v>0</v>
      </c>
      <c r="M48" s="102" t="str">
        <f t="shared" si="2"/>
        <v>\I:</v>
      </c>
      <c r="N48">
        <f>$S$8</f>
        <v>2014</v>
      </c>
      <c r="O48" t="s">
        <v>87</v>
      </c>
      <c r="P48" t="str">
        <f t="shared" si="16"/>
        <v>IXDHT</v>
      </c>
      <c r="Q48" s="77">
        <f>'BY_Demands_Drivers (4)'!$F$33*$T8</f>
        <v>0</v>
      </c>
      <c r="X48" s="102" t="str">
        <f t="shared" si="3"/>
        <v>\I:</v>
      </c>
      <c r="Y48">
        <f>$AD$8</f>
        <v>2014</v>
      </c>
      <c r="Z48" t="s">
        <v>87</v>
      </c>
      <c r="AA48" t="str">
        <f t="shared" si="17"/>
        <v>IRDHT</v>
      </c>
      <c r="AB48" s="77">
        <f>'BY_Demands_Drivers (4)'!$F$47*$AE8</f>
        <v>0</v>
      </c>
      <c r="AI48" s="102" t="str">
        <f t="shared" si="4"/>
        <v>\I:</v>
      </c>
      <c r="AJ48">
        <f>$AO$8</f>
        <v>2014</v>
      </c>
      <c r="AK48" t="s">
        <v>87</v>
      </c>
      <c r="AL48" t="str">
        <f t="shared" si="18"/>
        <v>ISDHT</v>
      </c>
      <c r="AM48" s="77">
        <f>'BY_Demands_Drivers (4)'!$F$54*$AP8</f>
        <v>0</v>
      </c>
      <c r="AT48" s="102" t="str">
        <f t="shared" si="5"/>
        <v>\I:</v>
      </c>
      <c r="AU48">
        <f>$AZ$8</f>
        <v>2014</v>
      </c>
      <c r="AV48" t="s">
        <v>87</v>
      </c>
      <c r="AW48" t="str">
        <f t="shared" si="19"/>
        <v>IIDHT</v>
      </c>
      <c r="AX48" s="77">
        <f>'BY_Demands_Drivers (4)'!$F$89*$BA8</f>
        <v>0</v>
      </c>
    </row>
    <row r="49" spans="2:50" x14ac:dyDescent="0.3">
      <c r="B49" s="102" t="str">
        <f t="shared" si="0"/>
        <v>Demand</v>
      </c>
      <c r="C49">
        <f>$H$9</f>
        <v>2015</v>
      </c>
      <c r="D49" t="s">
        <v>87</v>
      </c>
      <c r="E49" t="str">
        <f t="shared" si="15"/>
        <v>IGDHT</v>
      </c>
      <c r="F49" s="77">
        <f>'BY_Demands_Drivers (4)'!$F$26*$I9</f>
        <v>0.21674943218142959</v>
      </c>
      <c r="M49" s="102" t="str">
        <f t="shared" si="2"/>
        <v>Demand</v>
      </c>
      <c r="N49">
        <f>$S$9</f>
        <v>2015</v>
      </c>
      <c r="O49" t="s">
        <v>87</v>
      </c>
      <c r="P49" t="str">
        <f t="shared" si="16"/>
        <v>IXDHT</v>
      </c>
      <c r="Q49" s="77">
        <f>'BY_Demands_Drivers (4)'!$F$33*$T9</f>
        <v>37.403036157068591</v>
      </c>
      <c r="X49" s="102" t="str">
        <f t="shared" si="3"/>
        <v>\I:</v>
      </c>
      <c r="Y49">
        <f>$AD$9</f>
        <v>2015</v>
      </c>
      <c r="Z49" t="s">
        <v>87</v>
      </c>
      <c r="AA49" t="str">
        <f t="shared" si="17"/>
        <v>IRDHT</v>
      </c>
      <c r="AB49" s="77">
        <f>'BY_Demands_Drivers (4)'!$F$47*$AE9</f>
        <v>0</v>
      </c>
      <c r="AI49" s="102" t="str">
        <f t="shared" si="4"/>
        <v>Demand</v>
      </c>
      <c r="AJ49">
        <f>$AO$9</f>
        <v>2015</v>
      </c>
      <c r="AK49" t="s">
        <v>87</v>
      </c>
      <c r="AL49" t="str">
        <f t="shared" si="18"/>
        <v>ISDHT</v>
      </c>
      <c r="AM49" s="77">
        <f>'BY_Demands_Drivers (4)'!$F$54*$AP9</f>
        <v>4.7108634996038354</v>
      </c>
      <c r="AT49" s="102" t="str">
        <f t="shared" si="5"/>
        <v>\I:</v>
      </c>
      <c r="AU49">
        <f>$AZ$9</f>
        <v>2015</v>
      </c>
      <c r="AV49" t="s">
        <v>87</v>
      </c>
      <c r="AW49" t="str">
        <f t="shared" si="19"/>
        <v>IIDHT</v>
      </c>
      <c r="AX49" s="77">
        <f>'BY_Demands_Drivers (4)'!$F$89*$BA9</f>
        <v>0</v>
      </c>
    </row>
    <row r="50" spans="2:50" x14ac:dyDescent="0.3">
      <c r="B50" s="102" t="str">
        <f t="shared" si="0"/>
        <v>Demand</v>
      </c>
      <c r="C50">
        <f>$H$10</f>
        <v>2016</v>
      </c>
      <c r="D50" t="s">
        <v>87</v>
      </c>
      <c r="E50" t="str">
        <f t="shared" si="15"/>
        <v>IGDHT</v>
      </c>
      <c r="F50" s="77">
        <f>'BY_Demands_Drivers (4)'!$F$26*$I10</f>
        <v>0.21446354387240243</v>
      </c>
      <c r="M50" s="102" t="str">
        <f t="shared" si="2"/>
        <v>Demand</v>
      </c>
      <c r="N50">
        <f>$S$10</f>
        <v>2016</v>
      </c>
      <c r="O50" t="s">
        <v>87</v>
      </c>
      <c r="P50" t="str">
        <f t="shared" si="16"/>
        <v>IXDHT</v>
      </c>
      <c r="Q50" s="77">
        <f>'BY_Demands_Drivers (4)'!$F$33*$T10</f>
        <v>37.403705105359599</v>
      </c>
      <c r="X50" s="102" t="str">
        <f t="shared" si="3"/>
        <v>\I:</v>
      </c>
      <c r="Y50">
        <f>$AD$10</f>
        <v>2016</v>
      </c>
      <c r="Z50" t="s">
        <v>87</v>
      </c>
      <c r="AA50" t="str">
        <f t="shared" si="17"/>
        <v>IRDHT</v>
      </c>
      <c r="AB50" s="77">
        <f>'BY_Demands_Drivers (4)'!$F$47*$AE10</f>
        <v>0</v>
      </c>
      <c r="AI50" s="102" t="str">
        <f t="shared" si="4"/>
        <v>Demand</v>
      </c>
      <c r="AJ50">
        <f>$AO$10</f>
        <v>2016</v>
      </c>
      <c r="AK50" t="s">
        <v>87</v>
      </c>
      <c r="AL50" t="str">
        <f t="shared" si="18"/>
        <v>ISDHT</v>
      </c>
      <c r="AM50" s="77">
        <f>'BY_Demands_Drivers (4)'!$F$54*$AP10</f>
        <v>4.9535238458599622</v>
      </c>
      <c r="AT50" s="102" t="str">
        <f t="shared" si="5"/>
        <v>\I:</v>
      </c>
      <c r="AU50">
        <f>$AZ$10</f>
        <v>2016</v>
      </c>
      <c r="AV50" t="s">
        <v>87</v>
      </c>
      <c r="AW50" t="str">
        <f t="shared" si="19"/>
        <v>IIDHT</v>
      </c>
      <c r="AX50" s="77">
        <f>'BY_Demands_Drivers (4)'!$F$89*$BA10</f>
        <v>0</v>
      </c>
    </row>
    <row r="51" spans="2:50" x14ac:dyDescent="0.3">
      <c r="B51" s="102" t="str">
        <f t="shared" si="0"/>
        <v>Demand</v>
      </c>
      <c r="C51">
        <f>$H$11</f>
        <v>2017</v>
      </c>
      <c r="D51" t="s">
        <v>87</v>
      </c>
      <c r="E51" t="str">
        <f t="shared" si="15"/>
        <v>IGDHT</v>
      </c>
      <c r="F51" s="77">
        <f>'BY_Demands_Drivers (4)'!$F$26*$I11</f>
        <v>0.21217765556337526</v>
      </c>
      <c r="M51" s="102" t="str">
        <f t="shared" si="2"/>
        <v>Demand</v>
      </c>
      <c r="N51">
        <f>$S$11</f>
        <v>2017</v>
      </c>
      <c r="O51" t="s">
        <v>87</v>
      </c>
      <c r="P51" t="str">
        <f t="shared" si="16"/>
        <v>IXDHT</v>
      </c>
      <c r="Q51" s="77">
        <f>'BY_Demands_Drivers (4)'!$F$33*$T11</f>
        <v>37.404374053650606</v>
      </c>
      <c r="X51" s="102" t="str">
        <f t="shared" si="3"/>
        <v>\I:</v>
      </c>
      <c r="Y51">
        <f>$AD$11</f>
        <v>2017</v>
      </c>
      <c r="Z51" t="s">
        <v>87</v>
      </c>
      <c r="AA51" t="str">
        <f t="shared" si="17"/>
        <v>IRDHT</v>
      </c>
      <c r="AB51" s="77">
        <f>'BY_Demands_Drivers (4)'!$F$47*$AE11</f>
        <v>0</v>
      </c>
      <c r="AI51" s="102" t="str">
        <f t="shared" si="4"/>
        <v>Demand</v>
      </c>
      <c r="AJ51">
        <f>$AO$11</f>
        <v>2017</v>
      </c>
      <c r="AK51" t="s">
        <v>87</v>
      </c>
      <c r="AL51" t="str">
        <f t="shared" si="18"/>
        <v>ISDHT</v>
      </c>
      <c r="AM51" s="77">
        <f>'BY_Demands_Drivers (4)'!$F$54*$AP11</f>
        <v>5.196184192116089</v>
      </c>
      <c r="AT51" s="102" t="str">
        <f t="shared" si="5"/>
        <v>\I:</v>
      </c>
      <c r="AU51">
        <f>$AZ$11</f>
        <v>2017</v>
      </c>
      <c r="AV51" t="s">
        <v>87</v>
      </c>
      <c r="AW51" t="str">
        <f t="shared" si="19"/>
        <v>IIDHT</v>
      </c>
      <c r="AX51" s="77">
        <f>'BY_Demands_Drivers (4)'!$F$89*$BA11</f>
        <v>0</v>
      </c>
    </row>
    <row r="52" spans="2:50" x14ac:dyDescent="0.3">
      <c r="B52" s="102" t="str">
        <f t="shared" si="0"/>
        <v>Demand</v>
      </c>
      <c r="C52">
        <f>$H$12</f>
        <v>2018</v>
      </c>
      <c r="D52" t="s">
        <v>87</v>
      </c>
      <c r="E52" t="str">
        <f t="shared" si="15"/>
        <v>IGDHT</v>
      </c>
      <c r="F52" s="77">
        <f>'BY_Demands_Drivers (4)'!$F$26*$I12</f>
        <v>0.2098917672543481</v>
      </c>
      <c r="M52" s="102" t="str">
        <f t="shared" si="2"/>
        <v>Demand</v>
      </c>
      <c r="N52">
        <f>$S$12</f>
        <v>2018</v>
      </c>
      <c r="O52" t="s">
        <v>87</v>
      </c>
      <c r="P52" t="str">
        <f t="shared" si="16"/>
        <v>IXDHT</v>
      </c>
      <c r="Q52" s="77">
        <f>'BY_Demands_Drivers (4)'!$F$33*$T12</f>
        <v>37.405043001941614</v>
      </c>
      <c r="X52" s="102" t="str">
        <f t="shared" si="3"/>
        <v>\I:</v>
      </c>
      <c r="Y52">
        <f>$AD$12</f>
        <v>2018</v>
      </c>
      <c r="Z52" t="s">
        <v>87</v>
      </c>
      <c r="AA52" t="str">
        <f t="shared" si="17"/>
        <v>IRDHT</v>
      </c>
      <c r="AB52" s="77">
        <f>'BY_Demands_Drivers (4)'!$F$47*$AE12</f>
        <v>0</v>
      </c>
      <c r="AI52" s="102" t="str">
        <f t="shared" si="4"/>
        <v>Demand</v>
      </c>
      <c r="AJ52">
        <f>$AO$12</f>
        <v>2018</v>
      </c>
      <c r="AK52" t="s">
        <v>87</v>
      </c>
      <c r="AL52" t="str">
        <f t="shared" si="18"/>
        <v>ISDHT</v>
      </c>
      <c r="AM52" s="77">
        <f>'BY_Demands_Drivers (4)'!$F$54*$AP12</f>
        <v>5.4388445383722157</v>
      </c>
      <c r="AT52" s="102" t="str">
        <f t="shared" si="5"/>
        <v>\I:</v>
      </c>
      <c r="AU52">
        <f>$AZ$12</f>
        <v>2018</v>
      </c>
      <c r="AV52" t="s">
        <v>87</v>
      </c>
      <c r="AW52" t="str">
        <f t="shared" si="19"/>
        <v>IIDHT</v>
      </c>
      <c r="AX52" s="77">
        <f>'BY_Demands_Drivers (4)'!$F$89*$BA12</f>
        <v>0</v>
      </c>
    </row>
    <row r="53" spans="2:50" x14ac:dyDescent="0.3">
      <c r="B53" s="102" t="str">
        <f t="shared" si="0"/>
        <v>Demand</v>
      </c>
      <c r="C53">
        <f>$H$13</f>
        <v>2019</v>
      </c>
      <c r="D53" t="s">
        <v>87</v>
      </c>
      <c r="E53" t="str">
        <f t="shared" si="15"/>
        <v>IGDHT</v>
      </c>
      <c r="F53" s="77">
        <f>'BY_Demands_Drivers (4)'!$F$26*$I13</f>
        <v>0.20760587894532093</v>
      </c>
      <c r="M53" s="102" t="str">
        <f t="shared" si="2"/>
        <v>Demand</v>
      </c>
      <c r="N53">
        <f>$S$13</f>
        <v>2019</v>
      </c>
      <c r="O53" t="s">
        <v>87</v>
      </c>
      <c r="P53" t="str">
        <f t="shared" si="16"/>
        <v>IXDHT</v>
      </c>
      <c r="Q53" s="77">
        <f>'BY_Demands_Drivers (4)'!$F$33*$T13</f>
        <v>37.405711950232622</v>
      </c>
      <c r="X53" s="102" t="str">
        <f t="shared" si="3"/>
        <v>\I:</v>
      </c>
      <c r="Y53">
        <f>$AD$13</f>
        <v>2019</v>
      </c>
      <c r="Z53" t="s">
        <v>87</v>
      </c>
      <c r="AA53" t="str">
        <f t="shared" si="17"/>
        <v>IRDHT</v>
      </c>
      <c r="AB53" s="77">
        <f>'BY_Demands_Drivers (4)'!$F$47*$AE13</f>
        <v>0</v>
      </c>
      <c r="AI53" s="102" t="str">
        <f t="shared" si="4"/>
        <v>Demand</v>
      </c>
      <c r="AJ53">
        <f>$AO$13</f>
        <v>2019</v>
      </c>
      <c r="AK53" t="s">
        <v>87</v>
      </c>
      <c r="AL53" t="str">
        <f t="shared" si="18"/>
        <v>ISDHT</v>
      </c>
      <c r="AM53" s="77">
        <f>'BY_Demands_Drivers (4)'!$F$54*$AP13</f>
        <v>5.6815048846283416</v>
      </c>
      <c r="AT53" s="102" t="str">
        <f t="shared" si="5"/>
        <v>\I:</v>
      </c>
      <c r="AU53">
        <f>$AZ$13</f>
        <v>2019</v>
      </c>
      <c r="AV53" t="s">
        <v>87</v>
      </c>
      <c r="AW53" t="str">
        <f t="shared" si="19"/>
        <v>IIDHT</v>
      </c>
      <c r="AX53" s="77">
        <f>'BY_Demands_Drivers (4)'!$F$89*$BA13</f>
        <v>0</v>
      </c>
    </row>
    <row r="54" spans="2:50" x14ac:dyDescent="0.3">
      <c r="B54" s="102" t="str">
        <f t="shared" si="0"/>
        <v>Demand</v>
      </c>
      <c r="C54">
        <f>$H$14</f>
        <v>2020</v>
      </c>
      <c r="D54" t="s">
        <v>87</v>
      </c>
      <c r="E54" t="str">
        <f t="shared" si="15"/>
        <v>IGDHT</v>
      </c>
      <c r="F54" s="77">
        <f>'BY_Demands_Drivers (4)'!$F$26*$I14</f>
        <v>0.20531999063629378</v>
      </c>
      <c r="M54" s="102" t="str">
        <f t="shared" si="2"/>
        <v>Demand</v>
      </c>
      <c r="N54">
        <f>$S$14</f>
        <v>2020</v>
      </c>
      <c r="O54" t="s">
        <v>87</v>
      </c>
      <c r="P54" t="str">
        <f t="shared" si="16"/>
        <v>IXDHT</v>
      </c>
      <c r="Q54" s="77">
        <f>'BY_Demands_Drivers (4)'!$F$33*$T14</f>
        <v>37.406380898523615</v>
      </c>
      <c r="X54" s="102" t="str">
        <f t="shared" si="3"/>
        <v>\I:</v>
      </c>
      <c r="Y54">
        <f>$AD$14</f>
        <v>2020</v>
      </c>
      <c r="Z54" t="s">
        <v>87</v>
      </c>
      <c r="AA54" t="str">
        <f t="shared" si="17"/>
        <v>IRDHT</v>
      </c>
      <c r="AB54" s="77">
        <f>'BY_Demands_Drivers (4)'!$F$47*$AE14</f>
        <v>0</v>
      </c>
      <c r="AI54" s="102" t="str">
        <f t="shared" si="4"/>
        <v>Demand</v>
      </c>
      <c r="AJ54">
        <f>$AO$14</f>
        <v>2020</v>
      </c>
      <c r="AK54" t="s">
        <v>87</v>
      </c>
      <c r="AL54" t="str">
        <f t="shared" si="18"/>
        <v>ISDHT</v>
      </c>
      <c r="AM54" s="77">
        <f>'BY_Demands_Drivers (4)'!$F$54*$AP14</f>
        <v>5.9241652308844692</v>
      </c>
      <c r="AT54" s="102" t="str">
        <f t="shared" si="5"/>
        <v>\I:</v>
      </c>
      <c r="AU54">
        <f>$AZ$14</f>
        <v>2020</v>
      </c>
      <c r="AV54" t="s">
        <v>87</v>
      </c>
      <c r="AW54" t="str">
        <f t="shared" si="19"/>
        <v>IIDHT</v>
      </c>
      <c r="AX54" s="77">
        <f>'BY_Demands_Drivers (4)'!$F$89*$BA14</f>
        <v>0</v>
      </c>
    </row>
    <row r="55" spans="2:50" x14ac:dyDescent="0.3">
      <c r="B55" s="102" t="str">
        <f t="shared" si="0"/>
        <v>Demand</v>
      </c>
      <c r="C55">
        <f>$H$15</f>
        <v>2021</v>
      </c>
      <c r="D55" t="s">
        <v>87</v>
      </c>
      <c r="E55" t="str">
        <f t="shared" si="15"/>
        <v>IGDHT</v>
      </c>
      <c r="F55" s="77">
        <f>'BY_Demands_Drivers (4)'!$F$26*$I15</f>
        <v>0.2030341023272666</v>
      </c>
      <c r="M55" s="102" t="str">
        <f t="shared" si="2"/>
        <v>Demand</v>
      </c>
      <c r="N55">
        <f>$S$15</f>
        <v>2021</v>
      </c>
      <c r="O55" t="s">
        <v>87</v>
      </c>
      <c r="P55" t="str">
        <f t="shared" si="16"/>
        <v>IXDHT</v>
      </c>
      <c r="Q55" s="77">
        <f>'BY_Demands_Drivers (4)'!$F$33*$T15</f>
        <v>37.722603840422813</v>
      </c>
      <c r="X55" s="102" t="str">
        <f t="shared" si="3"/>
        <v>\I:</v>
      </c>
      <c r="Y55">
        <f>$AD$15</f>
        <v>2021</v>
      </c>
      <c r="Z55" t="s">
        <v>87</v>
      </c>
      <c r="AA55" t="str">
        <f t="shared" si="17"/>
        <v>IRDHT</v>
      </c>
      <c r="AB55" s="77">
        <f>'BY_Demands_Drivers (4)'!$F$47*$AE15</f>
        <v>0</v>
      </c>
      <c r="AI55" s="102" t="str">
        <f t="shared" si="4"/>
        <v>Demand</v>
      </c>
      <c r="AJ55">
        <f>$AO$15</f>
        <v>2021</v>
      </c>
      <c r="AK55" t="s">
        <v>87</v>
      </c>
      <c r="AL55" t="str">
        <f t="shared" si="18"/>
        <v>ISDHT</v>
      </c>
      <c r="AM55" s="77">
        <f>'BY_Demands_Drivers (4)'!$F$54*$AP15</f>
        <v>6.0376269662132911</v>
      </c>
      <c r="AT55" s="102" t="str">
        <f t="shared" si="5"/>
        <v>\I:</v>
      </c>
      <c r="AU55">
        <f>$AZ$15</f>
        <v>2021</v>
      </c>
      <c r="AV55" t="s">
        <v>87</v>
      </c>
      <c r="AW55" t="str">
        <f t="shared" si="19"/>
        <v>IIDHT</v>
      </c>
      <c r="AX55" s="77">
        <f>'BY_Demands_Drivers (4)'!$F$89*$BA15</f>
        <v>0</v>
      </c>
    </row>
    <row r="56" spans="2:50" x14ac:dyDescent="0.3">
      <c r="B56" s="102" t="str">
        <f t="shared" si="0"/>
        <v>Demand</v>
      </c>
      <c r="C56">
        <f>$H$16</f>
        <v>2022</v>
      </c>
      <c r="D56" t="s">
        <v>87</v>
      </c>
      <c r="E56" t="str">
        <f t="shared" si="15"/>
        <v>IGDHT</v>
      </c>
      <c r="F56" s="77">
        <f>'BY_Demands_Drivers (4)'!$F$26*$I16</f>
        <v>0.20074821401823945</v>
      </c>
      <c r="M56" s="102" t="str">
        <f t="shared" si="2"/>
        <v>Demand</v>
      </c>
      <c r="N56">
        <f>$S$16</f>
        <v>2022</v>
      </c>
      <c r="O56" t="s">
        <v>87</v>
      </c>
      <c r="P56" t="str">
        <f t="shared" si="16"/>
        <v>IXDHT</v>
      </c>
      <c r="Q56" s="77">
        <f>'BY_Demands_Drivers (4)'!$F$33*$T16</f>
        <v>38.038826782321998</v>
      </c>
      <c r="X56" s="102" t="str">
        <f t="shared" si="3"/>
        <v>\I:</v>
      </c>
      <c r="Y56">
        <f>$AD$16</f>
        <v>2022</v>
      </c>
      <c r="Z56" t="s">
        <v>87</v>
      </c>
      <c r="AA56" t="str">
        <f t="shared" si="17"/>
        <v>IRDHT</v>
      </c>
      <c r="AB56" s="77">
        <f>'BY_Demands_Drivers (4)'!$F$47*$AE16</f>
        <v>0</v>
      </c>
      <c r="AI56" s="102" t="str">
        <f t="shared" si="4"/>
        <v>Demand</v>
      </c>
      <c r="AJ56">
        <f>$AO$16</f>
        <v>2022</v>
      </c>
      <c r="AK56" t="s">
        <v>87</v>
      </c>
      <c r="AL56" t="str">
        <f t="shared" si="18"/>
        <v>ISDHT</v>
      </c>
      <c r="AM56" s="77">
        <f>'BY_Demands_Drivers (4)'!$F$54*$AP16</f>
        <v>6.151088701542113</v>
      </c>
      <c r="AT56" s="102" t="str">
        <f t="shared" si="5"/>
        <v>\I:</v>
      </c>
      <c r="AU56">
        <f>$AZ$16</f>
        <v>2022</v>
      </c>
      <c r="AV56" t="s">
        <v>87</v>
      </c>
      <c r="AW56" t="str">
        <f t="shared" si="19"/>
        <v>IIDHT</v>
      </c>
      <c r="AX56" s="77">
        <f>'BY_Demands_Drivers (4)'!$F$89*$BA16</f>
        <v>0</v>
      </c>
    </row>
    <row r="57" spans="2:50" x14ac:dyDescent="0.3">
      <c r="B57" s="102" t="str">
        <f t="shared" si="0"/>
        <v>Demand</v>
      </c>
      <c r="C57">
        <f>$H$17</f>
        <v>2023</v>
      </c>
      <c r="D57" t="s">
        <v>87</v>
      </c>
      <c r="E57" t="str">
        <f t="shared" si="15"/>
        <v>IGDHT</v>
      </c>
      <c r="F57" s="77">
        <f>'BY_Demands_Drivers (4)'!$F$26*$I17</f>
        <v>0.19846232570921227</v>
      </c>
      <c r="M57" s="102" t="str">
        <f t="shared" si="2"/>
        <v>Demand</v>
      </c>
      <c r="N57">
        <f>$S$17</f>
        <v>2023</v>
      </c>
      <c r="O57" t="s">
        <v>87</v>
      </c>
      <c r="P57" t="str">
        <f t="shared" si="16"/>
        <v>IXDHT</v>
      </c>
      <c r="Q57" s="77">
        <f>'BY_Demands_Drivers (4)'!$F$33*$T17</f>
        <v>38.355049724221189</v>
      </c>
      <c r="X57" s="102" t="str">
        <f t="shared" si="3"/>
        <v>\I:</v>
      </c>
      <c r="Y57">
        <f>$AD$17</f>
        <v>2023</v>
      </c>
      <c r="Z57" t="s">
        <v>87</v>
      </c>
      <c r="AA57" t="str">
        <f t="shared" si="17"/>
        <v>IRDHT</v>
      </c>
      <c r="AB57" s="77">
        <f>'BY_Demands_Drivers (4)'!$F$47*$AE17</f>
        <v>0</v>
      </c>
      <c r="AI57" s="102" t="str">
        <f t="shared" si="4"/>
        <v>Demand</v>
      </c>
      <c r="AJ57">
        <f>$AO$17</f>
        <v>2023</v>
      </c>
      <c r="AK57" t="s">
        <v>87</v>
      </c>
      <c r="AL57" t="str">
        <f t="shared" si="18"/>
        <v>ISDHT</v>
      </c>
      <c r="AM57" s="77">
        <f>'BY_Demands_Drivers (4)'!$F$54*$AP17</f>
        <v>6.2645504368709357</v>
      </c>
      <c r="AT57" s="102" t="str">
        <f t="shared" si="5"/>
        <v>\I:</v>
      </c>
      <c r="AU57">
        <f>$AZ$17</f>
        <v>2023</v>
      </c>
      <c r="AV57" t="s">
        <v>87</v>
      </c>
      <c r="AW57" t="str">
        <f t="shared" si="19"/>
        <v>IIDHT</v>
      </c>
      <c r="AX57" s="77">
        <f>'BY_Demands_Drivers (4)'!$F$89*$BA17</f>
        <v>0</v>
      </c>
    </row>
    <row r="58" spans="2:50" x14ac:dyDescent="0.3">
      <c r="B58" s="102" t="str">
        <f t="shared" si="0"/>
        <v>Demand</v>
      </c>
      <c r="C58">
        <f>$H$18</f>
        <v>2024</v>
      </c>
      <c r="D58" t="s">
        <v>87</v>
      </c>
      <c r="E58" t="str">
        <f t="shared" si="15"/>
        <v>IGDHT</v>
      </c>
      <c r="F58" s="77">
        <f>'BY_Demands_Drivers (4)'!$F$26*$I18</f>
        <v>0.19617643740018512</v>
      </c>
      <c r="M58" s="102" t="str">
        <f t="shared" si="2"/>
        <v>Demand</v>
      </c>
      <c r="N58">
        <f>$S$18</f>
        <v>2024</v>
      </c>
      <c r="O58" t="s">
        <v>87</v>
      </c>
      <c r="P58" t="str">
        <f t="shared" si="16"/>
        <v>IXDHT</v>
      </c>
      <c r="Q58" s="77">
        <f>'BY_Demands_Drivers (4)'!$F$33*$T18</f>
        <v>38.671272666120373</v>
      </c>
      <c r="X58" s="102" t="str">
        <f t="shared" si="3"/>
        <v>\I:</v>
      </c>
      <c r="Y58">
        <f>$AD$18</f>
        <v>2024</v>
      </c>
      <c r="Z58" t="s">
        <v>87</v>
      </c>
      <c r="AA58" t="str">
        <f t="shared" si="17"/>
        <v>IRDHT</v>
      </c>
      <c r="AB58" s="77">
        <f>'BY_Demands_Drivers (4)'!$F$47*$AE18</f>
        <v>0</v>
      </c>
      <c r="AI58" s="102" t="str">
        <f t="shared" si="4"/>
        <v>Demand</v>
      </c>
      <c r="AJ58">
        <f>$AO$18</f>
        <v>2024</v>
      </c>
      <c r="AK58" t="s">
        <v>87</v>
      </c>
      <c r="AL58" t="str">
        <f t="shared" si="18"/>
        <v>ISDHT</v>
      </c>
      <c r="AM58" s="77">
        <f>'BY_Demands_Drivers (4)'!$F$54*$AP18</f>
        <v>6.3780121721997576</v>
      </c>
      <c r="AT58" s="102" t="str">
        <f t="shared" si="5"/>
        <v>\I:</v>
      </c>
      <c r="AU58">
        <f>$AZ$18</f>
        <v>2024</v>
      </c>
      <c r="AV58" t="s">
        <v>87</v>
      </c>
      <c r="AW58" t="str">
        <f t="shared" si="19"/>
        <v>IIDHT</v>
      </c>
      <c r="AX58" s="77">
        <f>'BY_Demands_Drivers (4)'!$F$89*$BA18</f>
        <v>0</v>
      </c>
    </row>
    <row r="59" spans="2:50" x14ac:dyDescent="0.3">
      <c r="B59" s="102" t="str">
        <f t="shared" si="0"/>
        <v>Demand</v>
      </c>
      <c r="C59">
        <f>$H$19</f>
        <v>2025</v>
      </c>
      <c r="D59" t="s">
        <v>87</v>
      </c>
      <c r="E59" t="str">
        <f t="shared" si="15"/>
        <v>IGDHT</v>
      </c>
      <c r="F59" s="77">
        <f>'BY_Demands_Drivers (4)'!$F$26*$I19</f>
        <v>0.19389054909115802</v>
      </c>
      <c r="M59" s="102" t="str">
        <f t="shared" si="2"/>
        <v>Demand</v>
      </c>
      <c r="N59">
        <f>$S$19</f>
        <v>2025</v>
      </c>
      <c r="O59" t="s">
        <v>87</v>
      </c>
      <c r="P59" t="str">
        <f t="shared" si="16"/>
        <v>IXDHT</v>
      </c>
      <c r="Q59" s="77">
        <f>'BY_Demands_Drivers (4)'!$F$33*$T19</f>
        <v>38.987495608019564</v>
      </c>
      <c r="X59" s="102" t="str">
        <f t="shared" si="3"/>
        <v>\I:</v>
      </c>
      <c r="Y59">
        <f>$AD$19</f>
        <v>2025</v>
      </c>
      <c r="Z59" t="s">
        <v>87</v>
      </c>
      <c r="AA59" t="str">
        <f t="shared" si="17"/>
        <v>IRDHT</v>
      </c>
      <c r="AB59" s="77">
        <f>'BY_Demands_Drivers (4)'!$F$47*$AE19</f>
        <v>0</v>
      </c>
      <c r="AI59" s="102" t="str">
        <f t="shared" si="4"/>
        <v>Demand</v>
      </c>
      <c r="AJ59">
        <f>$AO$19</f>
        <v>2025</v>
      </c>
      <c r="AK59" t="s">
        <v>87</v>
      </c>
      <c r="AL59" t="str">
        <f t="shared" si="18"/>
        <v>ISDHT</v>
      </c>
      <c r="AM59" s="77">
        <f>'BY_Demands_Drivers (4)'!$F$54*$AP19</f>
        <v>6.4914739075285812</v>
      </c>
      <c r="AT59" s="102" t="str">
        <f t="shared" si="5"/>
        <v>\I:</v>
      </c>
      <c r="AU59">
        <f>$AZ$19</f>
        <v>2025</v>
      </c>
      <c r="AV59" t="s">
        <v>87</v>
      </c>
      <c r="AW59" t="str">
        <f t="shared" si="19"/>
        <v>IIDHT</v>
      </c>
      <c r="AX59" s="77">
        <f>'BY_Demands_Drivers (4)'!$F$89*$BA19</f>
        <v>0</v>
      </c>
    </row>
    <row r="60" spans="2:50" x14ac:dyDescent="0.3">
      <c r="B60" s="102" t="str">
        <f t="shared" si="0"/>
        <v>Demand</v>
      </c>
      <c r="C60">
        <f>$H$20</f>
        <v>2026</v>
      </c>
      <c r="D60" t="s">
        <v>87</v>
      </c>
      <c r="E60" t="str">
        <f t="shared" si="15"/>
        <v>IGDHT</v>
      </c>
      <c r="F60" s="77">
        <f>'BY_Demands_Drivers (4)'!$F$26*$I20</f>
        <v>0.19258026770555658</v>
      </c>
      <c r="M60" s="102" t="str">
        <f t="shared" si="2"/>
        <v>Demand</v>
      </c>
      <c r="N60">
        <f>$S$20</f>
        <v>2026</v>
      </c>
      <c r="O60" t="s">
        <v>87</v>
      </c>
      <c r="P60" t="str">
        <f t="shared" si="16"/>
        <v>IXDHT</v>
      </c>
      <c r="Q60" s="77">
        <f>'BY_Demands_Drivers (4)'!$F$33*$T20</f>
        <v>38.840232654818266</v>
      </c>
      <c r="X60" s="102" t="str">
        <f t="shared" si="3"/>
        <v>\I:</v>
      </c>
      <c r="Y60">
        <f>$AD$20</f>
        <v>2026</v>
      </c>
      <c r="Z60" t="s">
        <v>87</v>
      </c>
      <c r="AA60" t="str">
        <f t="shared" si="17"/>
        <v>IRDHT</v>
      </c>
      <c r="AB60" s="77">
        <f>'BY_Demands_Drivers (4)'!$F$47*$AE20</f>
        <v>0</v>
      </c>
      <c r="AI60" s="102" t="str">
        <f t="shared" si="4"/>
        <v>Demand</v>
      </c>
      <c r="AJ60">
        <f>$AO$20</f>
        <v>2026</v>
      </c>
      <c r="AK60" t="s">
        <v>87</v>
      </c>
      <c r="AL60" t="str">
        <f t="shared" si="18"/>
        <v>ISDHT</v>
      </c>
      <c r="AM60" s="77">
        <f>'BY_Demands_Drivers (4)'!$F$54*$AP20</f>
        <v>6.584612938167842</v>
      </c>
      <c r="AT60" s="102" t="str">
        <f t="shared" si="5"/>
        <v>\I:</v>
      </c>
      <c r="AU60">
        <f>$AZ$20</f>
        <v>2026</v>
      </c>
      <c r="AV60" t="s">
        <v>87</v>
      </c>
      <c r="AW60" t="str">
        <f t="shared" si="19"/>
        <v>IIDHT</v>
      </c>
      <c r="AX60" s="77">
        <f>'BY_Demands_Drivers (4)'!$F$89*$BA20</f>
        <v>0</v>
      </c>
    </row>
    <row r="61" spans="2:50" x14ac:dyDescent="0.3">
      <c r="B61" s="102" t="str">
        <f t="shared" si="0"/>
        <v>Demand</v>
      </c>
      <c r="C61">
        <f>$H$21</f>
        <v>2027</v>
      </c>
      <c r="D61" t="s">
        <v>87</v>
      </c>
      <c r="E61" t="str">
        <f t="shared" si="15"/>
        <v>IGDHT</v>
      </c>
      <c r="F61" s="77">
        <f>'BY_Demands_Drivers (4)'!$F$26*$I21</f>
        <v>0.19126998631995515</v>
      </c>
      <c r="M61" s="102" t="str">
        <f t="shared" si="2"/>
        <v>Demand</v>
      </c>
      <c r="N61">
        <f>$S$21</f>
        <v>2027</v>
      </c>
      <c r="O61" t="s">
        <v>87</v>
      </c>
      <c r="P61" t="str">
        <f t="shared" si="16"/>
        <v>IXDHT</v>
      </c>
      <c r="Q61" s="77">
        <f>'BY_Demands_Drivers (4)'!$F$33*$T21</f>
        <v>38.692969701616967</v>
      </c>
      <c r="X61" s="102" t="str">
        <f t="shared" si="3"/>
        <v>\I:</v>
      </c>
      <c r="Y61">
        <f>$AD$21</f>
        <v>2027</v>
      </c>
      <c r="Z61" t="s">
        <v>87</v>
      </c>
      <c r="AA61" t="str">
        <f t="shared" si="17"/>
        <v>IRDHT</v>
      </c>
      <c r="AB61" s="77">
        <f>'BY_Demands_Drivers (4)'!$F$47*$AE21</f>
        <v>0</v>
      </c>
      <c r="AI61" s="102" t="str">
        <f t="shared" si="4"/>
        <v>Demand</v>
      </c>
      <c r="AJ61">
        <f>$AO$21</f>
        <v>2027</v>
      </c>
      <c r="AK61" t="s">
        <v>87</v>
      </c>
      <c r="AL61" t="str">
        <f t="shared" si="18"/>
        <v>ISDHT</v>
      </c>
      <c r="AM61" s="77">
        <f>'BY_Demands_Drivers (4)'!$F$54*$AP21</f>
        <v>6.6777519688071036</v>
      </c>
      <c r="AT61" s="102" t="str">
        <f t="shared" si="5"/>
        <v>\I:</v>
      </c>
      <c r="AU61">
        <f>$AZ$21</f>
        <v>2027</v>
      </c>
      <c r="AV61" t="s">
        <v>87</v>
      </c>
      <c r="AW61" t="str">
        <f t="shared" si="19"/>
        <v>IIDHT</v>
      </c>
      <c r="AX61" s="77">
        <f>'BY_Demands_Drivers (4)'!$F$89*$BA21</f>
        <v>0</v>
      </c>
    </row>
    <row r="62" spans="2:50" x14ac:dyDescent="0.3">
      <c r="B62" s="102" t="str">
        <f t="shared" si="0"/>
        <v>Demand</v>
      </c>
      <c r="C62">
        <f>$H$22</f>
        <v>2028</v>
      </c>
      <c r="D62" t="s">
        <v>87</v>
      </c>
      <c r="E62" t="str">
        <f t="shared" si="15"/>
        <v>IGDHT</v>
      </c>
      <c r="F62" s="77">
        <f>'BY_Demands_Drivers (4)'!$F$26*$I22</f>
        <v>0.18995970493435371</v>
      </c>
      <c r="M62" s="102" t="str">
        <f t="shared" si="2"/>
        <v>Demand</v>
      </c>
      <c r="N62">
        <f>$S$22</f>
        <v>2028</v>
      </c>
      <c r="O62" t="s">
        <v>87</v>
      </c>
      <c r="P62" t="str">
        <f t="shared" si="16"/>
        <v>IXDHT</v>
      </c>
      <c r="Q62" s="77">
        <f>'BY_Demands_Drivers (4)'!$F$33*$T22</f>
        <v>38.545706748415661</v>
      </c>
      <c r="X62" s="102" t="str">
        <f t="shared" si="3"/>
        <v>\I:</v>
      </c>
      <c r="Y62">
        <f>$AD$22</f>
        <v>2028</v>
      </c>
      <c r="Z62" t="s">
        <v>87</v>
      </c>
      <c r="AA62" t="str">
        <f t="shared" si="17"/>
        <v>IRDHT</v>
      </c>
      <c r="AB62" s="77">
        <f>'BY_Demands_Drivers (4)'!$F$47*$AE22</f>
        <v>0</v>
      </c>
      <c r="AI62" s="102" t="str">
        <f t="shared" si="4"/>
        <v>Demand</v>
      </c>
      <c r="AJ62">
        <f>$AO$22</f>
        <v>2028</v>
      </c>
      <c r="AK62" t="s">
        <v>87</v>
      </c>
      <c r="AL62" t="str">
        <f t="shared" si="18"/>
        <v>ISDHT</v>
      </c>
      <c r="AM62" s="77">
        <f>'BY_Demands_Drivers (4)'!$F$54*$AP22</f>
        <v>6.7708909994463653</v>
      </c>
      <c r="AT62" s="102" t="str">
        <f t="shared" si="5"/>
        <v>\I:</v>
      </c>
      <c r="AU62">
        <f>$AZ$22</f>
        <v>2028</v>
      </c>
      <c r="AV62" t="s">
        <v>87</v>
      </c>
      <c r="AW62" t="str">
        <f t="shared" si="19"/>
        <v>IIDHT</v>
      </c>
      <c r="AX62" s="77">
        <f>'BY_Demands_Drivers (4)'!$F$89*$BA22</f>
        <v>0</v>
      </c>
    </row>
    <row r="63" spans="2:50" x14ac:dyDescent="0.3">
      <c r="B63" s="102" t="str">
        <f t="shared" si="0"/>
        <v>Demand</v>
      </c>
      <c r="C63">
        <f>$H$23</f>
        <v>2029</v>
      </c>
      <c r="D63" t="s">
        <v>87</v>
      </c>
      <c r="E63" t="str">
        <f t="shared" si="15"/>
        <v>IGDHT</v>
      </c>
      <c r="F63" s="77">
        <f>'BY_Demands_Drivers (4)'!$F$26*$I23</f>
        <v>0.18864942354875228</v>
      </c>
      <c r="M63" s="102" t="str">
        <f t="shared" si="2"/>
        <v>Demand</v>
      </c>
      <c r="N63">
        <f>$S$23</f>
        <v>2029</v>
      </c>
      <c r="O63" t="s">
        <v>87</v>
      </c>
      <c r="P63" t="str">
        <f t="shared" si="16"/>
        <v>IXDHT</v>
      </c>
      <c r="Q63" s="77">
        <f>'BY_Demands_Drivers (4)'!$F$33*$T23</f>
        <v>38.398443795214362</v>
      </c>
      <c r="X63" s="102" t="str">
        <f t="shared" si="3"/>
        <v>\I:</v>
      </c>
      <c r="Y63">
        <f>$AD$23</f>
        <v>2029</v>
      </c>
      <c r="Z63" t="s">
        <v>87</v>
      </c>
      <c r="AA63" t="str">
        <f t="shared" si="17"/>
        <v>IRDHT</v>
      </c>
      <c r="AB63" s="77">
        <f>'BY_Demands_Drivers (4)'!$F$47*$AE23</f>
        <v>0</v>
      </c>
      <c r="AI63" s="102" t="str">
        <f t="shared" si="4"/>
        <v>Demand</v>
      </c>
      <c r="AJ63">
        <f>$AO$23</f>
        <v>2029</v>
      </c>
      <c r="AK63" t="s">
        <v>87</v>
      </c>
      <c r="AL63" t="str">
        <f t="shared" si="18"/>
        <v>ISDHT</v>
      </c>
      <c r="AM63" s="77">
        <f>'BY_Demands_Drivers (4)'!$F$54*$AP23</f>
        <v>6.864030030085627</v>
      </c>
      <c r="AT63" s="102" t="str">
        <f t="shared" si="5"/>
        <v>\I:</v>
      </c>
      <c r="AU63">
        <f>$AZ$23</f>
        <v>2029</v>
      </c>
      <c r="AV63" t="s">
        <v>87</v>
      </c>
      <c r="AW63" t="str">
        <f t="shared" si="19"/>
        <v>IIDHT</v>
      </c>
      <c r="AX63" s="77">
        <f>'BY_Demands_Drivers (4)'!$F$89*$BA23</f>
        <v>0</v>
      </c>
    </row>
    <row r="64" spans="2:50" x14ac:dyDescent="0.3">
      <c r="B64" s="102" t="str">
        <f t="shared" si="0"/>
        <v>Demand</v>
      </c>
      <c r="C64">
        <f>$H$24</f>
        <v>2030</v>
      </c>
      <c r="D64" t="s">
        <v>87</v>
      </c>
      <c r="E64" t="str">
        <f t="shared" si="15"/>
        <v>IGDHT</v>
      </c>
      <c r="F64" s="77">
        <f>'BY_Demands_Drivers (4)'!$F$26*$I24</f>
        <v>0.18733914216315078</v>
      </c>
      <c r="M64" s="102" t="str">
        <f t="shared" si="2"/>
        <v>Demand</v>
      </c>
      <c r="N64">
        <f>$S$24</f>
        <v>2030</v>
      </c>
      <c r="O64" t="s">
        <v>87</v>
      </c>
      <c r="P64" t="str">
        <f t="shared" si="16"/>
        <v>IXDHT</v>
      </c>
      <c r="Q64" s="77">
        <f>'BY_Demands_Drivers (4)'!$F$33*$T24</f>
        <v>38.251180842013049</v>
      </c>
      <c r="X64" s="102" t="str">
        <f t="shared" si="3"/>
        <v>\I:</v>
      </c>
      <c r="Y64">
        <f>$AD$24</f>
        <v>2030</v>
      </c>
      <c r="Z64" t="s">
        <v>87</v>
      </c>
      <c r="AA64" t="str">
        <f t="shared" si="17"/>
        <v>IRDHT</v>
      </c>
      <c r="AB64" s="77">
        <f>'BY_Demands_Drivers (4)'!$F$47*$AE24</f>
        <v>0</v>
      </c>
      <c r="AI64" s="102" t="str">
        <f t="shared" si="4"/>
        <v>Demand</v>
      </c>
      <c r="AJ64">
        <f>$AO$24</f>
        <v>2030</v>
      </c>
      <c r="AK64" t="s">
        <v>87</v>
      </c>
      <c r="AL64" t="str">
        <f t="shared" si="18"/>
        <v>ISDHT</v>
      </c>
      <c r="AM64" s="77">
        <f>'BY_Demands_Drivers (4)'!$F$54*$AP24</f>
        <v>6.9571690607248913</v>
      </c>
      <c r="AT64" s="102" t="str">
        <f t="shared" si="5"/>
        <v>\I:</v>
      </c>
      <c r="AU64">
        <f>$AZ$24</f>
        <v>2030</v>
      </c>
      <c r="AV64" t="s">
        <v>87</v>
      </c>
      <c r="AW64" t="str">
        <f t="shared" si="19"/>
        <v>IIDHT</v>
      </c>
      <c r="AX64" s="77">
        <f>'BY_Demands_Drivers (4)'!$F$89*$BA24</f>
        <v>0</v>
      </c>
    </row>
    <row r="65" spans="2:50" x14ac:dyDescent="0.3">
      <c r="B65" s="102" t="str">
        <f t="shared" si="0"/>
        <v>Demand</v>
      </c>
      <c r="C65">
        <f>$H$25</f>
        <v>2031</v>
      </c>
      <c r="D65" t="s">
        <v>87</v>
      </c>
      <c r="E65" t="str">
        <f t="shared" si="15"/>
        <v>IGDHT</v>
      </c>
      <c r="F65" s="77">
        <f>'BY_Demands_Drivers (4)'!$F$26*$I25</f>
        <v>0.18698469480930732</v>
      </c>
      <c r="M65" s="102" t="str">
        <f t="shared" si="2"/>
        <v>Demand</v>
      </c>
      <c r="N65">
        <f>$S$25</f>
        <v>2031</v>
      </c>
      <c r="O65" t="s">
        <v>87</v>
      </c>
      <c r="P65" t="str">
        <f t="shared" si="16"/>
        <v>IXDHT</v>
      </c>
      <c r="Q65" s="77">
        <f>'BY_Demands_Drivers (4)'!$F$33*$T25</f>
        <v>38.340283066218909</v>
      </c>
      <c r="X65" s="102" t="str">
        <f t="shared" si="3"/>
        <v>\I:</v>
      </c>
      <c r="Y65">
        <f>$AD$25</f>
        <v>2031</v>
      </c>
      <c r="Z65" t="s">
        <v>87</v>
      </c>
      <c r="AA65" t="str">
        <f t="shared" si="17"/>
        <v>IRDHT</v>
      </c>
      <c r="AB65" s="77">
        <f>'BY_Demands_Drivers (4)'!$F$47*$AE25</f>
        <v>0</v>
      </c>
      <c r="AI65" s="102" t="str">
        <f t="shared" si="4"/>
        <v>Demand</v>
      </c>
      <c r="AJ65">
        <f>$AO$25</f>
        <v>2031</v>
      </c>
      <c r="AK65" t="s">
        <v>87</v>
      </c>
      <c r="AL65" t="str">
        <f t="shared" si="18"/>
        <v>ISDHT</v>
      </c>
      <c r="AM65" s="77">
        <f>'BY_Demands_Drivers (4)'!$F$54*$AP25</f>
        <v>7.0555119151813441</v>
      </c>
      <c r="AT65" s="102" t="str">
        <f t="shared" si="5"/>
        <v>\I:</v>
      </c>
      <c r="AU65">
        <f>$AZ$25</f>
        <v>2031</v>
      </c>
      <c r="AV65" t="s">
        <v>87</v>
      </c>
      <c r="AW65" t="str">
        <f t="shared" si="19"/>
        <v>IIDHT</v>
      </c>
      <c r="AX65" s="77">
        <f>'BY_Demands_Drivers (4)'!$F$89*$BA25</f>
        <v>0</v>
      </c>
    </row>
    <row r="66" spans="2:50" x14ac:dyDescent="0.3">
      <c r="B66" s="102" t="str">
        <f t="shared" si="0"/>
        <v>Demand</v>
      </c>
      <c r="C66">
        <f>$H$26</f>
        <v>2032</v>
      </c>
      <c r="D66" t="s">
        <v>87</v>
      </c>
      <c r="E66" t="str">
        <f t="shared" si="15"/>
        <v>IGDHT</v>
      </c>
      <c r="F66" s="77">
        <f>'BY_Demands_Drivers (4)'!$F$26*$I26</f>
        <v>0.18661740026079071</v>
      </c>
      <c r="M66" s="102" t="str">
        <f t="shared" si="2"/>
        <v>Demand</v>
      </c>
      <c r="N66">
        <f>$S$26</f>
        <v>2032</v>
      </c>
      <c r="O66" t="s">
        <v>87</v>
      </c>
      <c r="P66" t="str">
        <f t="shared" si="16"/>
        <v>IXDHT</v>
      </c>
      <c r="Q66" s="77">
        <f>'BY_Demands_Drivers (4)'!$F$33*$T26</f>
        <v>38.428368835897366</v>
      </c>
      <c r="X66" s="102" t="str">
        <f t="shared" si="3"/>
        <v>\I:</v>
      </c>
      <c r="Y66">
        <f>$AD$26</f>
        <v>2032</v>
      </c>
      <c r="Z66" t="s">
        <v>87</v>
      </c>
      <c r="AA66" t="str">
        <f t="shared" si="17"/>
        <v>IRDHT</v>
      </c>
      <c r="AB66" s="77">
        <f>'BY_Demands_Drivers (4)'!$F$47*$AE26</f>
        <v>0</v>
      </c>
      <c r="AI66" s="102" t="str">
        <f t="shared" si="4"/>
        <v>Demand</v>
      </c>
      <c r="AJ66">
        <f>$AO$26</f>
        <v>2032</v>
      </c>
      <c r="AK66" t="s">
        <v>87</v>
      </c>
      <c r="AL66" t="str">
        <f t="shared" si="18"/>
        <v>ISDHT</v>
      </c>
      <c r="AM66" s="77">
        <f>'BY_Demands_Drivers (4)'!$F$54*$AP26</f>
        <v>7.1544871776890702</v>
      </c>
      <c r="AT66" s="102" t="str">
        <f t="shared" si="5"/>
        <v>\I:</v>
      </c>
      <c r="AU66">
        <f>$AZ$26</f>
        <v>2032</v>
      </c>
      <c r="AV66" t="s">
        <v>87</v>
      </c>
      <c r="AW66" t="str">
        <f t="shared" si="19"/>
        <v>IIDHT</v>
      </c>
      <c r="AX66" s="77">
        <f>'BY_Demands_Drivers (4)'!$F$89*$BA26</f>
        <v>0</v>
      </c>
    </row>
    <row r="67" spans="2:50" x14ac:dyDescent="0.3">
      <c r="B67" s="102" t="str">
        <f t="shared" si="0"/>
        <v>Demand</v>
      </c>
      <c r="C67">
        <f>$H$27</f>
        <v>2033</v>
      </c>
      <c r="D67" t="s">
        <v>87</v>
      </c>
      <c r="E67" t="str">
        <f t="shared" si="15"/>
        <v>IGDHT</v>
      </c>
      <c r="F67" s="77">
        <f>'BY_Demands_Drivers (4)'!$F$26*$I27</f>
        <v>0.18623725851760084</v>
      </c>
      <c r="M67" s="102" t="str">
        <f t="shared" si="2"/>
        <v>Demand</v>
      </c>
      <c r="N67">
        <f>$S$27</f>
        <v>2033</v>
      </c>
      <c r="O67" t="s">
        <v>87</v>
      </c>
      <c r="P67" t="str">
        <f t="shared" si="16"/>
        <v>IXDHT</v>
      </c>
      <c r="Q67" s="77">
        <f>'BY_Demands_Drivers (4)'!$F$33*$T27</f>
        <v>38.515438151048436</v>
      </c>
      <c r="X67" s="102" t="str">
        <f t="shared" si="3"/>
        <v>\I:</v>
      </c>
      <c r="Y67">
        <f>$AD$27</f>
        <v>2033</v>
      </c>
      <c r="Z67" t="s">
        <v>87</v>
      </c>
      <c r="AA67" t="str">
        <f t="shared" si="17"/>
        <v>IRDHT</v>
      </c>
      <c r="AB67" s="77">
        <f>'BY_Demands_Drivers (4)'!$F$47*$AE27</f>
        <v>0</v>
      </c>
      <c r="AI67" s="102" t="str">
        <f t="shared" si="4"/>
        <v>Demand</v>
      </c>
      <c r="AJ67">
        <f>$AO$27</f>
        <v>2033</v>
      </c>
      <c r="AK67" t="s">
        <v>87</v>
      </c>
      <c r="AL67" t="str">
        <f t="shared" si="18"/>
        <v>ISDHT</v>
      </c>
      <c r="AM67" s="77">
        <f>'BY_Demands_Drivers (4)'!$F$54*$AP27</f>
        <v>7.2540948482480685</v>
      </c>
      <c r="AT67" s="102" t="str">
        <f t="shared" si="5"/>
        <v>\I:</v>
      </c>
      <c r="AU67">
        <f>$AZ$27</f>
        <v>2033</v>
      </c>
      <c r="AV67" t="s">
        <v>87</v>
      </c>
      <c r="AW67" t="str">
        <f t="shared" si="19"/>
        <v>IIDHT</v>
      </c>
      <c r="AX67" s="77">
        <f>'BY_Demands_Drivers (4)'!$F$89*$BA27</f>
        <v>0</v>
      </c>
    </row>
    <row r="68" spans="2:50" x14ac:dyDescent="0.3">
      <c r="B68" s="102" t="str">
        <f t="shared" si="0"/>
        <v>Demand</v>
      </c>
      <c r="C68">
        <f>$H$28</f>
        <v>2034</v>
      </c>
      <c r="D68" t="s">
        <v>87</v>
      </c>
      <c r="E68" t="str">
        <f t="shared" si="15"/>
        <v>IGDHT</v>
      </c>
      <c r="F68" s="77">
        <f>'BY_Demands_Drivers (4)'!$F$26*$I28</f>
        <v>0.18584426957973776</v>
      </c>
      <c r="M68" s="102" t="str">
        <f t="shared" si="2"/>
        <v>Demand</v>
      </c>
      <c r="N68">
        <f>$S$28</f>
        <v>2034</v>
      </c>
      <c r="O68" t="s">
        <v>87</v>
      </c>
      <c r="P68" t="str">
        <f t="shared" si="16"/>
        <v>IXDHT</v>
      </c>
      <c r="Q68" s="77">
        <f>'BY_Demands_Drivers (4)'!$F$33*$T28</f>
        <v>38.601491011672074</v>
      </c>
      <c r="X68" s="102" t="str">
        <f t="shared" si="3"/>
        <v>\I:</v>
      </c>
      <c r="Y68">
        <f>$AD$28</f>
        <v>2034</v>
      </c>
      <c r="Z68" t="s">
        <v>87</v>
      </c>
      <c r="AA68" t="str">
        <f t="shared" si="17"/>
        <v>IRDHT</v>
      </c>
      <c r="AB68" s="77">
        <f>'BY_Demands_Drivers (4)'!$F$47*$AE28</f>
        <v>0</v>
      </c>
      <c r="AI68" s="102" t="str">
        <f t="shared" si="4"/>
        <v>Demand</v>
      </c>
      <c r="AJ68">
        <f>$AO$28</f>
        <v>2034</v>
      </c>
      <c r="AK68" t="s">
        <v>87</v>
      </c>
      <c r="AL68" t="str">
        <f t="shared" si="18"/>
        <v>ISDHT</v>
      </c>
      <c r="AM68" s="77">
        <f>'BY_Demands_Drivers (4)'!$F$54*$AP28</f>
        <v>7.3543349268583365</v>
      </c>
      <c r="AT68" s="102" t="str">
        <f t="shared" si="5"/>
        <v>\I:</v>
      </c>
      <c r="AU68">
        <f>$AZ$28</f>
        <v>2034</v>
      </c>
      <c r="AV68" t="s">
        <v>87</v>
      </c>
      <c r="AW68" t="str">
        <f t="shared" si="19"/>
        <v>IIDHT</v>
      </c>
      <c r="AX68" s="77">
        <f>'BY_Demands_Drivers (4)'!$F$89*$BA28</f>
        <v>0</v>
      </c>
    </row>
    <row r="69" spans="2:50" x14ac:dyDescent="0.3">
      <c r="B69" s="102" t="str">
        <f t="shared" ref="B69:B132" si="20">IF(SUM(F69:F69)&gt;0,"Demand","\I:")</f>
        <v>Demand</v>
      </c>
      <c r="C69">
        <f>$H$29</f>
        <v>2035</v>
      </c>
      <c r="D69" t="s">
        <v>87</v>
      </c>
      <c r="E69" t="str">
        <f t="shared" si="15"/>
        <v>IGDHT</v>
      </c>
      <c r="F69" s="77">
        <f>'BY_Demands_Drivers (4)'!$F$26*$I29</f>
        <v>0.18543843344720143</v>
      </c>
      <c r="M69" s="102" t="str">
        <f t="shared" ref="M69:M132" si="21">IF(SUM(Q69:Q69)&gt;0,"Demand","\I:")</f>
        <v>Demand</v>
      </c>
      <c r="N69">
        <f>$S$29</f>
        <v>2035</v>
      </c>
      <c r="O69" t="s">
        <v>87</v>
      </c>
      <c r="P69" t="str">
        <f t="shared" si="16"/>
        <v>IXDHT</v>
      </c>
      <c r="Q69" s="77">
        <f>'BY_Demands_Drivers (4)'!$F$33*$T29</f>
        <v>38.686527417768318</v>
      </c>
      <c r="X69" s="102" t="str">
        <f t="shared" ref="X69:X132" si="22">IF(SUM(AB69:AB69)&gt;0,"Demand","\I:")</f>
        <v>\I:</v>
      </c>
      <c r="Y69">
        <f>$AD$29</f>
        <v>2035</v>
      </c>
      <c r="Z69" t="s">
        <v>87</v>
      </c>
      <c r="AA69" t="str">
        <f t="shared" si="17"/>
        <v>IRDHT</v>
      </c>
      <c r="AB69" s="77">
        <f>'BY_Demands_Drivers (4)'!$F$47*$AE29</f>
        <v>0</v>
      </c>
      <c r="AI69" s="102" t="str">
        <f t="shared" ref="AI69:AI132" si="23">IF(SUM(AM69:AM69)&gt;0,"Demand","\I:")</f>
        <v>Demand</v>
      </c>
      <c r="AJ69">
        <f>$AO$29</f>
        <v>2035</v>
      </c>
      <c r="AK69" t="s">
        <v>87</v>
      </c>
      <c r="AL69" t="str">
        <f t="shared" si="18"/>
        <v>ISDHT</v>
      </c>
      <c r="AM69" s="77">
        <f>'BY_Demands_Drivers (4)'!$F$54*$AP29</f>
        <v>7.4552074135198767</v>
      </c>
      <c r="AT69" s="102" t="str">
        <f t="shared" ref="AT69:AT132" si="24">IF(SUM(AX69:AX69)&gt;0,"Demand","\I:")</f>
        <v>\I:</v>
      </c>
      <c r="AU69">
        <f>$AZ$29</f>
        <v>2035</v>
      </c>
      <c r="AV69" t="s">
        <v>87</v>
      </c>
      <c r="AW69" t="str">
        <f t="shared" si="19"/>
        <v>IIDHT</v>
      </c>
      <c r="AX69" s="77">
        <f>'BY_Demands_Drivers (4)'!$F$89*$BA29</f>
        <v>0</v>
      </c>
    </row>
    <row r="70" spans="2:50" x14ac:dyDescent="0.3">
      <c r="B70" s="102" t="str">
        <f t="shared" si="20"/>
        <v>Demand</v>
      </c>
      <c r="C70">
        <f>$H$30</f>
        <v>2036</v>
      </c>
      <c r="D70" t="s">
        <v>87</v>
      </c>
      <c r="E70" t="str">
        <f t="shared" si="15"/>
        <v>IGDHT</v>
      </c>
      <c r="F70" s="77">
        <f>'BY_Demands_Drivers (4)'!$F$26*$I30</f>
        <v>0.18540290189950906</v>
      </c>
      <c r="M70" s="102" t="str">
        <f t="shared" si="21"/>
        <v>Demand</v>
      </c>
      <c r="N70">
        <f>$S$30</f>
        <v>2036</v>
      </c>
      <c r="O70" t="s">
        <v>87</v>
      </c>
      <c r="P70" t="str">
        <f t="shared" si="16"/>
        <v>IXDHT</v>
      </c>
      <c r="Q70" s="77">
        <f>'BY_Demands_Drivers (4)'!$F$33*$T30</f>
        <v>38.967638420430823</v>
      </c>
      <c r="X70" s="102" t="str">
        <f t="shared" si="22"/>
        <v>\I:</v>
      </c>
      <c r="Y70">
        <f>$AD$30</f>
        <v>2036</v>
      </c>
      <c r="Z70" t="s">
        <v>87</v>
      </c>
      <c r="AA70" t="str">
        <f t="shared" si="17"/>
        <v>IRDHT</v>
      </c>
      <c r="AB70" s="77">
        <f>'BY_Demands_Drivers (4)'!$F$47*$AE30</f>
        <v>0</v>
      </c>
      <c r="AI70" s="102" t="str">
        <f t="shared" si="23"/>
        <v>Demand</v>
      </c>
      <c r="AJ70">
        <f>$AO$30</f>
        <v>2036</v>
      </c>
      <c r="AK70" t="s">
        <v>87</v>
      </c>
      <c r="AL70" t="str">
        <f t="shared" si="18"/>
        <v>ISDHT</v>
      </c>
      <c r="AM70" s="77">
        <f>'BY_Demands_Drivers (4)'!$F$54*$AP30</f>
        <v>7.5371897959389891</v>
      </c>
      <c r="AT70" s="102" t="str">
        <f t="shared" si="24"/>
        <v>\I:</v>
      </c>
      <c r="AU70">
        <f>$AZ$30</f>
        <v>2036</v>
      </c>
      <c r="AV70" t="s">
        <v>87</v>
      </c>
      <c r="AW70" t="str">
        <f t="shared" si="19"/>
        <v>IIDHT</v>
      </c>
      <c r="AX70" s="77">
        <f>'BY_Demands_Drivers (4)'!$F$89*$BA30</f>
        <v>0</v>
      </c>
    </row>
    <row r="71" spans="2:50" x14ac:dyDescent="0.3">
      <c r="B71" s="102" t="str">
        <f t="shared" si="20"/>
        <v>Demand</v>
      </c>
      <c r="C71">
        <f>$H$31</f>
        <v>2037</v>
      </c>
      <c r="D71" t="s">
        <v>87</v>
      </c>
      <c r="E71" t="str">
        <f t="shared" si="15"/>
        <v>IGDHT</v>
      </c>
      <c r="F71" s="77">
        <f>'BY_Demands_Drivers (4)'!$F$26*$I31</f>
        <v>0.18535824307733295</v>
      </c>
      <c r="M71" s="102" t="str">
        <f t="shared" si="21"/>
        <v>Demand</v>
      </c>
      <c r="N71">
        <f>$S$31</f>
        <v>2037</v>
      </c>
      <c r="O71" t="s">
        <v>87</v>
      </c>
      <c r="P71" t="str">
        <f t="shared" si="16"/>
        <v>IXDHT</v>
      </c>
      <c r="Q71" s="77">
        <f>'BY_Demands_Drivers (4)'!$F$33*$T31</f>
        <v>39.249646473916357</v>
      </c>
      <c r="X71" s="102" t="str">
        <f t="shared" si="22"/>
        <v>\I:</v>
      </c>
      <c r="Y71">
        <f>$AD$31</f>
        <v>2037</v>
      </c>
      <c r="Z71" t="s">
        <v>87</v>
      </c>
      <c r="AA71" t="str">
        <f t="shared" si="17"/>
        <v>IRDHT</v>
      </c>
      <c r="AB71" s="77">
        <f>'BY_Demands_Drivers (4)'!$F$47*$AE31</f>
        <v>0</v>
      </c>
      <c r="AI71" s="102" t="str">
        <f t="shared" si="23"/>
        <v>Demand</v>
      </c>
      <c r="AJ71">
        <f>$AO$31</f>
        <v>2037</v>
      </c>
      <c r="AK71" t="s">
        <v>87</v>
      </c>
      <c r="AL71" t="str">
        <f t="shared" si="18"/>
        <v>ISDHT</v>
      </c>
      <c r="AM71" s="77">
        <f>'BY_Demands_Drivers (4)'!$F$54*$AP31</f>
        <v>7.619615047455067</v>
      </c>
      <c r="AT71" s="102" t="str">
        <f t="shared" si="24"/>
        <v>\I:</v>
      </c>
      <c r="AU71">
        <f>$AZ$31</f>
        <v>2037</v>
      </c>
      <c r="AV71" t="s">
        <v>87</v>
      </c>
      <c r="AW71" t="str">
        <f t="shared" si="19"/>
        <v>IIDHT</v>
      </c>
      <c r="AX71" s="77">
        <f>'BY_Demands_Drivers (4)'!$F$89*$BA31</f>
        <v>0</v>
      </c>
    </row>
    <row r="72" spans="2:50" x14ac:dyDescent="0.3">
      <c r="B72" s="102" t="str">
        <f t="shared" si="20"/>
        <v>Demand</v>
      </c>
      <c r="C72">
        <f>$H$32</f>
        <v>2038</v>
      </c>
      <c r="D72" t="s">
        <v>87</v>
      </c>
      <c r="E72" t="str">
        <f t="shared" si="15"/>
        <v>IGDHT</v>
      </c>
      <c r="F72" s="77">
        <f>'BY_Demands_Drivers (4)'!$F$26*$I32</f>
        <v>0.18530445698067308</v>
      </c>
      <c r="M72" s="102" t="str">
        <f t="shared" si="21"/>
        <v>Demand</v>
      </c>
      <c r="N72">
        <f>$S$32</f>
        <v>2038</v>
      </c>
      <c r="O72" t="s">
        <v>87</v>
      </c>
      <c r="P72" t="str">
        <f t="shared" si="16"/>
        <v>IXDHT</v>
      </c>
      <c r="Q72" s="77">
        <f>'BY_Demands_Drivers (4)'!$F$33*$T32</f>
        <v>39.532551578224883</v>
      </c>
      <c r="X72" s="102" t="str">
        <f t="shared" si="22"/>
        <v>\I:</v>
      </c>
      <c r="Y72">
        <f>$AD$32</f>
        <v>2038</v>
      </c>
      <c r="Z72" t="s">
        <v>87</v>
      </c>
      <c r="AA72" t="str">
        <f t="shared" si="17"/>
        <v>IRDHT</v>
      </c>
      <c r="AB72" s="77">
        <f>'BY_Demands_Drivers (4)'!$F$47*$AE32</f>
        <v>0</v>
      </c>
      <c r="AI72" s="102" t="str">
        <f t="shared" si="23"/>
        <v>Demand</v>
      </c>
      <c r="AJ72">
        <f>$AO$32</f>
        <v>2038</v>
      </c>
      <c r="AK72" t="s">
        <v>87</v>
      </c>
      <c r="AL72" t="str">
        <f t="shared" si="18"/>
        <v>ISDHT</v>
      </c>
      <c r="AM72" s="77">
        <f>'BY_Demands_Drivers (4)'!$F$54*$AP32</f>
        <v>7.7024831680681061</v>
      </c>
      <c r="AT72" s="102" t="str">
        <f t="shared" si="24"/>
        <v>\I:</v>
      </c>
      <c r="AU72">
        <f>$AZ$32</f>
        <v>2038</v>
      </c>
      <c r="AV72" t="s">
        <v>87</v>
      </c>
      <c r="AW72" t="str">
        <f t="shared" si="19"/>
        <v>IIDHT</v>
      </c>
      <c r="AX72" s="77">
        <f>'BY_Demands_Drivers (4)'!$F$89*$BA32</f>
        <v>0</v>
      </c>
    </row>
    <row r="73" spans="2:50" x14ac:dyDescent="0.3">
      <c r="B73" s="102" t="str">
        <f t="shared" si="20"/>
        <v>Demand</v>
      </c>
      <c r="C73">
        <f>$H$33</f>
        <v>2039</v>
      </c>
      <c r="D73" t="s">
        <v>87</v>
      </c>
      <c r="E73" t="str">
        <f t="shared" si="15"/>
        <v>IGDHT</v>
      </c>
      <c r="F73" s="77">
        <f>'BY_Demands_Drivers (4)'!$F$26*$I33</f>
        <v>0.18524154360952944</v>
      </c>
      <c r="M73" s="102" t="str">
        <f t="shared" si="21"/>
        <v>Demand</v>
      </c>
      <c r="N73">
        <f>$S$33</f>
        <v>2039</v>
      </c>
      <c r="O73" t="s">
        <v>87</v>
      </c>
      <c r="P73" t="str">
        <f t="shared" si="16"/>
        <v>IXDHT</v>
      </c>
      <c r="Q73" s="77">
        <f>'BY_Demands_Drivers (4)'!$F$33*$T33</f>
        <v>39.816353733356436</v>
      </c>
      <c r="X73" s="102" t="str">
        <f t="shared" si="22"/>
        <v>\I:</v>
      </c>
      <c r="Y73">
        <f>$AD$33</f>
        <v>2039</v>
      </c>
      <c r="Z73" t="s">
        <v>87</v>
      </c>
      <c r="AA73" t="str">
        <f t="shared" si="17"/>
        <v>IRDHT</v>
      </c>
      <c r="AB73" s="77">
        <f>'BY_Demands_Drivers (4)'!$F$47*$AE33</f>
        <v>0</v>
      </c>
      <c r="AI73" s="102" t="str">
        <f t="shared" si="23"/>
        <v>Demand</v>
      </c>
      <c r="AJ73">
        <f>$AO$33</f>
        <v>2039</v>
      </c>
      <c r="AK73" t="s">
        <v>87</v>
      </c>
      <c r="AL73" t="str">
        <f t="shared" si="18"/>
        <v>ISDHT</v>
      </c>
      <c r="AM73" s="77">
        <f>'BY_Demands_Drivers (4)'!$F$54*$AP33</f>
        <v>7.7857941577781098</v>
      </c>
      <c r="AT73" s="102" t="str">
        <f t="shared" si="24"/>
        <v>\I:</v>
      </c>
      <c r="AU73">
        <f>$AZ$33</f>
        <v>2039</v>
      </c>
      <c r="AV73" t="s">
        <v>87</v>
      </c>
      <c r="AW73" t="str">
        <f t="shared" si="19"/>
        <v>IIDHT</v>
      </c>
      <c r="AX73" s="77">
        <f>'BY_Demands_Drivers (4)'!$F$89*$BA33</f>
        <v>0</v>
      </c>
    </row>
    <row r="74" spans="2:50" x14ac:dyDescent="0.3">
      <c r="B74" s="102" t="str">
        <f t="shared" si="20"/>
        <v>Demand</v>
      </c>
      <c r="C74">
        <f>$H$34</f>
        <v>2040</v>
      </c>
      <c r="D74" t="s">
        <v>87</v>
      </c>
      <c r="E74" t="str">
        <f t="shared" si="15"/>
        <v>IGDHT</v>
      </c>
      <c r="F74" s="77">
        <f>'BY_Demands_Drivers (4)'!$F$26*$I34</f>
        <v>0.18516950296390219</v>
      </c>
      <c r="M74" s="102" t="str">
        <f t="shared" si="21"/>
        <v>Demand</v>
      </c>
      <c r="N74">
        <f>$S$34</f>
        <v>2040</v>
      </c>
      <c r="O74" t="s">
        <v>87</v>
      </c>
      <c r="P74" t="str">
        <f t="shared" si="16"/>
        <v>IXDHT</v>
      </c>
      <c r="Q74" s="77">
        <f>'BY_Demands_Drivers (4)'!$F$33*$T34</f>
        <v>40.101052939311025</v>
      </c>
      <c r="X74" s="102" t="str">
        <f t="shared" si="22"/>
        <v>\I:</v>
      </c>
      <c r="Y74">
        <f>$AD$34</f>
        <v>2040</v>
      </c>
      <c r="Z74" t="s">
        <v>87</v>
      </c>
      <c r="AA74" t="str">
        <f t="shared" si="17"/>
        <v>IRDHT</v>
      </c>
      <c r="AB74" s="77">
        <f>'BY_Demands_Drivers (4)'!$F$47*$AE34</f>
        <v>0</v>
      </c>
      <c r="AI74" s="102" t="str">
        <f t="shared" si="23"/>
        <v>Demand</v>
      </c>
      <c r="AJ74">
        <f>$AO$34</f>
        <v>2040</v>
      </c>
      <c r="AK74" t="s">
        <v>87</v>
      </c>
      <c r="AL74" t="str">
        <f t="shared" si="18"/>
        <v>ISDHT</v>
      </c>
      <c r="AM74" s="77">
        <f>'BY_Demands_Drivers (4)'!$F$54*$AP34</f>
        <v>7.8695480165850809</v>
      </c>
      <c r="AT74" s="102" t="str">
        <f t="shared" si="24"/>
        <v>\I:</v>
      </c>
      <c r="AU74">
        <f>$AZ$34</f>
        <v>2040</v>
      </c>
      <c r="AV74" t="s">
        <v>87</v>
      </c>
      <c r="AW74" t="str">
        <f t="shared" si="19"/>
        <v>IIDHT</v>
      </c>
      <c r="AX74" s="77">
        <f>'BY_Demands_Drivers (4)'!$F$89*$BA34</f>
        <v>0</v>
      </c>
    </row>
    <row r="75" spans="2:50" x14ac:dyDescent="0.3">
      <c r="B75" s="102" t="str">
        <f t="shared" si="20"/>
        <v>Demand</v>
      </c>
      <c r="C75">
        <f>$H$35</f>
        <v>2041</v>
      </c>
      <c r="D75" t="s">
        <v>87</v>
      </c>
      <c r="E75" t="str">
        <f t="shared" si="15"/>
        <v>IGDHT</v>
      </c>
      <c r="F75" s="77">
        <f>'BY_Demands_Drivers (4)'!$F$26*$I35</f>
        <v>0.18633644106368927</v>
      </c>
      <c r="M75" s="102" t="str">
        <f t="shared" si="21"/>
        <v>Demand</v>
      </c>
      <c r="N75">
        <f>$S$35</f>
        <v>2041</v>
      </c>
      <c r="O75" t="s">
        <v>87</v>
      </c>
      <c r="P75" t="str">
        <f t="shared" si="16"/>
        <v>IXDHT</v>
      </c>
      <c r="Q75" s="77">
        <f>'BY_Demands_Drivers (4)'!$F$33*$T35</f>
        <v>39.960792249044559</v>
      </c>
      <c r="X75" s="102" t="str">
        <f t="shared" si="22"/>
        <v>\I:</v>
      </c>
      <c r="Y75">
        <f>$AD$35</f>
        <v>2041</v>
      </c>
      <c r="Z75" t="s">
        <v>87</v>
      </c>
      <c r="AA75" t="str">
        <f t="shared" si="17"/>
        <v>IRDHT</v>
      </c>
      <c r="AB75" s="77">
        <f>'BY_Demands_Drivers (4)'!$F$47*$AE35</f>
        <v>0</v>
      </c>
      <c r="AI75" s="102" t="str">
        <f t="shared" si="23"/>
        <v>Demand</v>
      </c>
      <c r="AJ75">
        <f>$AO$35</f>
        <v>2041</v>
      </c>
      <c r="AK75" t="s">
        <v>87</v>
      </c>
      <c r="AL75" t="str">
        <f t="shared" si="18"/>
        <v>ISDHT</v>
      </c>
      <c r="AM75" s="77">
        <f>'BY_Demands_Drivers (4)'!$F$54*$AP35</f>
        <v>8.0410099199539324</v>
      </c>
      <c r="AT75" s="102" t="str">
        <f t="shared" si="24"/>
        <v>\I:</v>
      </c>
      <c r="AU75">
        <f>$AZ$35</f>
        <v>2041</v>
      </c>
      <c r="AV75" t="s">
        <v>87</v>
      </c>
      <c r="AW75" t="str">
        <f t="shared" si="19"/>
        <v>IIDHT</v>
      </c>
      <c r="AX75" s="77">
        <f>'BY_Demands_Drivers (4)'!$F$89*$BA35</f>
        <v>0</v>
      </c>
    </row>
    <row r="76" spans="2:50" x14ac:dyDescent="0.3">
      <c r="B76" s="102" t="str">
        <f t="shared" si="20"/>
        <v>Demand</v>
      </c>
      <c r="C76">
        <f>$H$36</f>
        <v>2042</v>
      </c>
      <c r="D76" t="s">
        <v>87</v>
      </c>
      <c r="E76" t="str">
        <f t="shared" si="15"/>
        <v>IGDHT</v>
      </c>
      <c r="F76" s="77">
        <f>'BY_Demands_Drivers (4)'!$F$26*$I36</f>
        <v>0.1875060822778068</v>
      </c>
      <c r="M76" s="102" t="str">
        <f t="shared" si="21"/>
        <v>Demand</v>
      </c>
      <c r="N76">
        <f>$S$36</f>
        <v>2042</v>
      </c>
      <c r="O76" t="s">
        <v>87</v>
      </c>
      <c r="P76" t="str">
        <f t="shared" si="16"/>
        <v>IXDHT</v>
      </c>
      <c r="Q76" s="77">
        <f>'BY_Demands_Drivers (4)'!$F$33*$T36</f>
        <v>39.817392050861358</v>
      </c>
      <c r="X76" s="102" t="str">
        <f t="shared" si="22"/>
        <v>\I:</v>
      </c>
      <c r="Y76">
        <f>$AD$36</f>
        <v>2042</v>
      </c>
      <c r="Z76" t="s">
        <v>87</v>
      </c>
      <c r="AA76" t="str">
        <f t="shared" si="17"/>
        <v>IRDHT</v>
      </c>
      <c r="AB76" s="77">
        <f>'BY_Demands_Drivers (4)'!$F$47*$AE36</f>
        <v>0</v>
      </c>
      <c r="AI76" s="102" t="str">
        <f t="shared" si="23"/>
        <v>Demand</v>
      </c>
      <c r="AJ76">
        <f>$AO$36</f>
        <v>2042</v>
      </c>
      <c r="AK76" t="s">
        <v>87</v>
      </c>
      <c r="AL76" t="str">
        <f t="shared" si="18"/>
        <v>ISDHT</v>
      </c>
      <c r="AM76" s="77">
        <f>'BY_Demands_Drivers (4)'!$F$54*$AP36</f>
        <v>8.2137418504810267</v>
      </c>
      <c r="AT76" s="102" t="str">
        <f t="shared" si="24"/>
        <v>\I:</v>
      </c>
      <c r="AU76">
        <f>$AZ$36</f>
        <v>2042</v>
      </c>
      <c r="AV76" t="s">
        <v>87</v>
      </c>
      <c r="AW76" t="str">
        <f t="shared" si="19"/>
        <v>IIDHT</v>
      </c>
      <c r="AX76" s="77">
        <f>'BY_Demands_Drivers (4)'!$F$89*$BA36</f>
        <v>0</v>
      </c>
    </row>
    <row r="77" spans="2:50" x14ac:dyDescent="0.3">
      <c r="B77" s="102" t="str">
        <f t="shared" si="20"/>
        <v>Demand</v>
      </c>
      <c r="C77">
        <f>$H$37</f>
        <v>2043</v>
      </c>
      <c r="D77" t="s">
        <v>87</v>
      </c>
      <c r="E77" t="str">
        <f t="shared" si="15"/>
        <v>IGDHT</v>
      </c>
      <c r="F77" s="77">
        <f>'BY_Demands_Drivers (4)'!$F$26*$I37</f>
        <v>0.18867842660625478</v>
      </c>
      <c r="M77" s="102" t="str">
        <f t="shared" si="21"/>
        <v>Demand</v>
      </c>
      <c r="N77">
        <f>$S$37</f>
        <v>2043</v>
      </c>
      <c r="O77" t="s">
        <v>87</v>
      </c>
      <c r="P77" t="str">
        <f t="shared" si="16"/>
        <v>IXDHT</v>
      </c>
      <c r="Q77" s="77">
        <f>'BY_Demands_Drivers (4)'!$F$33*$T37</f>
        <v>39.670852344761421</v>
      </c>
      <c r="X77" s="102" t="str">
        <f t="shared" si="22"/>
        <v>\I:</v>
      </c>
      <c r="Y77">
        <f>$AD$37</f>
        <v>2043</v>
      </c>
      <c r="Z77" t="s">
        <v>87</v>
      </c>
      <c r="AA77" t="str">
        <f t="shared" si="17"/>
        <v>IRDHT</v>
      </c>
      <c r="AB77" s="77">
        <f>'BY_Demands_Drivers (4)'!$F$47*$AE37</f>
        <v>0</v>
      </c>
      <c r="AI77" s="102" t="str">
        <f t="shared" si="23"/>
        <v>Demand</v>
      </c>
      <c r="AJ77">
        <f>$AO$37</f>
        <v>2043</v>
      </c>
      <c r="AK77" t="s">
        <v>87</v>
      </c>
      <c r="AL77" t="str">
        <f t="shared" si="18"/>
        <v>ISDHT</v>
      </c>
      <c r="AM77" s="77">
        <f>'BY_Demands_Drivers (4)'!$F$54*$AP37</f>
        <v>8.3877438081663644</v>
      </c>
      <c r="AT77" s="102" t="str">
        <f t="shared" si="24"/>
        <v>\I:</v>
      </c>
      <c r="AU77">
        <f>$AZ$37</f>
        <v>2043</v>
      </c>
      <c r="AV77" t="s">
        <v>87</v>
      </c>
      <c r="AW77" t="str">
        <f t="shared" si="19"/>
        <v>IIDHT</v>
      </c>
      <c r="AX77" s="77">
        <f>'BY_Demands_Drivers (4)'!$F$89*$BA37</f>
        <v>0</v>
      </c>
    </row>
    <row r="78" spans="2:50" x14ac:dyDescent="0.3">
      <c r="B78" s="102" t="str">
        <f t="shared" si="20"/>
        <v>Demand</v>
      </c>
      <c r="C78">
        <f>$H$38</f>
        <v>2044</v>
      </c>
      <c r="D78" t="s">
        <v>87</v>
      </c>
      <c r="E78" t="str">
        <f t="shared" si="15"/>
        <v>IGDHT</v>
      </c>
      <c r="F78" s="77">
        <f>'BY_Demands_Drivers (4)'!$F$26*$I38</f>
        <v>0.18985347404903322</v>
      </c>
      <c r="M78" s="102" t="str">
        <f t="shared" si="21"/>
        <v>Demand</v>
      </c>
      <c r="N78">
        <f>$S$38</f>
        <v>2044</v>
      </c>
      <c r="O78" t="s">
        <v>87</v>
      </c>
      <c r="P78" t="str">
        <f t="shared" si="16"/>
        <v>IXDHT</v>
      </c>
      <c r="Q78" s="77">
        <f>'BY_Demands_Drivers (4)'!$F$33*$T38</f>
        <v>39.521173130744742</v>
      </c>
      <c r="X78" s="102" t="str">
        <f t="shared" si="22"/>
        <v>\I:</v>
      </c>
      <c r="Y78">
        <f>$AD$38</f>
        <v>2044</v>
      </c>
      <c r="Z78" t="s">
        <v>87</v>
      </c>
      <c r="AA78" t="str">
        <f t="shared" si="17"/>
        <v>IRDHT</v>
      </c>
      <c r="AB78" s="77">
        <f>'BY_Demands_Drivers (4)'!$F$47*$AE38</f>
        <v>0</v>
      </c>
      <c r="AI78" s="102" t="str">
        <f t="shared" si="23"/>
        <v>Demand</v>
      </c>
      <c r="AJ78">
        <f>$AO$38</f>
        <v>2044</v>
      </c>
      <c r="AK78" t="s">
        <v>87</v>
      </c>
      <c r="AL78" t="str">
        <f t="shared" si="18"/>
        <v>ISDHT</v>
      </c>
      <c r="AM78" s="77">
        <f>'BY_Demands_Drivers (4)'!$F$54*$AP38</f>
        <v>8.563015793009944</v>
      </c>
      <c r="AT78" s="102" t="str">
        <f t="shared" si="24"/>
        <v>\I:</v>
      </c>
      <c r="AU78">
        <f>$AZ$38</f>
        <v>2044</v>
      </c>
      <c r="AV78" t="s">
        <v>87</v>
      </c>
      <c r="AW78" t="str">
        <f t="shared" si="19"/>
        <v>IIDHT</v>
      </c>
      <c r="AX78" s="77">
        <f>'BY_Demands_Drivers (4)'!$F$89*$BA38</f>
        <v>0</v>
      </c>
    </row>
    <row r="79" spans="2:50" x14ac:dyDescent="0.3">
      <c r="B79" s="102" t="str">
        <f t="shared" si="20"/>
        <v>Demand</v>
      </c>
      <c r="C79">
        <f>$H$39</f>
        <v>2045</v>
      </c>
      <c r="D79" t="s">
        <v>87</v>
      </c>
      <c r="E79" t="str">
        <f t="shared" si="15"/>
        <v>IGDHT</v>
      </c>
      <c r="F79" s="77">
        <f>'BY_Demands_Drivers (4)'!$F$26*$I39</f>
        <v>0.19103122460614216</v>
      </c>
      <c r="M79" s="102" t="str">
        <f t="shared" si="21"/>
        <v>Demand</v>
      </c>
      <c r="N79">
        <f>$S$39</f>
        <v>2045</v>
      </c>
      <c r="O79" t="s">
        <v>87</v>
      </c>
      <c r="P79" t="str">
        <f t="shared" si="16"/>
        <v>IXDHT</v>
      </c>
      <c r="Q79" s="77">
        <f>'BY_Demands_Drivers (4)'!$F$33*$T39</f>
        <v>39.368354408811328</v>
      </c>
      <c r="X79" s="102" t="str">
        <f t="shared" si="22"/>
        <v>\I:</v>
      </c>
      <c r="Y79">
        <f>$AD$39</f>
        <v>2045</v>
      </c>
      <c r="Z79" t="s">
        <v>87</v>
      </c>
      <c r="AA79" t="str">
        <f t="shared" si="17"/>
        <v>IRDHT</v>
      </c>
      <c r="AB79" s="77">
        <f>'BY_Demands_Drivers (4)'!$F$47*$AE39</f>
        <v>0</v>
      </c>
      <c r="AI79" s="102" t="str">
        <f t="shared" si="23"/>
        <v>Demand</v>
      </c>
      <c r="AJ79">
        <f>$AO$39</f>
        <v>2045</v>
      </c>
      <c r="AK79" t="s">
        <v>87</v>
      </c>
      <c r="AL79" t="str">
        <f t="shared" si="18"/>
        <v>ISDHT</v>
      </c>
      <c r="AM79" s="77">
        <f>'BY_Demands_Drivers (4)'!$F$54*$AP39</f>
        <v>8.739557805011767</v>
      </c>
      <c r="AT79" s="102" t="str">
        <f t="shared" si="24"/>
        <v>\I:</v>
      </c>
      <c r="AU79">
        <f>$AZ$39</f>
        <v>2045</v>
      </c>
      <c r="AV79" t="s">
        <v>87</v>
      </c>
      <c r="AW79" t="str">
        <f t="shared" si="19"/>
        <v>IIDHT</v>
      </c>
      <c r="AX79" s="77">
        <f>'BY_Demands_Drivers (4)'!$F$89*$BA39</f>
        <v>0</v>
      </c>
    </row>
    <row r="80" spans="2:50" x14ac:dyDescent="0.3">
      <c r="B80" s="102" t="str">
        <f t="shared" si="20"/>
        <v>Demand</v>
      </c>
      <c r="C80">
        <f>$H$40</f>
        <v>2046</v>
      </c>
      <c r="D80" t="s">
        <v>87</v>
      </c>
      <c r="E80" t="str">
        <f t="shared" si="15"/>
        <v>IGDHT</v>
      </c>
      <c r="F80" s="77">
        <f>'BY_Demands_Drivers (4)'!$F$26*$I40</f>
        <v>0.19223475741634208</v>
      </c>
      <c r="M80" s="102" t="str">
        <f t="shared" si="21"/>
        <v>Demand</v>
      </c>
      <c r="N80">
        <f>$S$40</f>
        <v>2046</v>
      </c>
      <c r="O80" t="s">
        <v>87</v>
      </c>
      <c r="P80" t="str">
        <f t="shared" si="16"/>
        <v>IXDHT</v>
      </c>
      <c r="Q80" s="77">
        <f>'BY_Demands_Drivers (4)'!$F$33*$T40</f>
        <v>39.494249906709193</v>
      </c>
      <c r="X80" s="102" t="str">
        <f t="shared" si="22"/>
        <v>\I:</v>
      </c>
      <c r="Y80">
        <f>$AD$40</f>
        <v>2046</v>
      </c>
      <c r="Z80" t="s">
        <v>87</v>
      </c>
      <c r="AA80" t="str">
        <f t="shared" si="17"/>
        <v>IRDHT</v>
      </c>
      <c r="AB80" s="77">
        <f>'BY_Demands_Drivers (4)'!$F$47*$AE40</f>
        <v>0</v>
      </c>
      <c r="AI80" s="102" t="str">
        <f t="shared" si="23"/>
        <v>Demand</v>
      </c>
      <c r="AJ80">
        <f>$AO$40</f>
        <v>2046</v>
      </c>
      <c r="AK80" t="s">
        <v>87</v>
      </c>
      <c r="AL80" t="str">
        <f t="shared" si="18"/>
        <v>ISDHT</v>
      </c>
      <c r="AM80" s="77">
        <f>'BY_Demands_Drivers (4)'!$F$54*$AP40</f>
        <v>8.9341207652280392</v>
      </c>
      <c r="AT80" s="102" t="str">
        <f t="shared" si="24"/>
        <v>\I:</v>
      </c>
      <c r="AU80">
        <f>$AZ$40</f>
        <v>2046</v>
      </c>
      <c r="AV80" t="s">
        <v>87</v>
      </c>
      <c r="AW80" t="str">
        <f t="shared" si="19"/>
        <v>IIDHT</v>
      </c>
      <c r="AX80" s="77">
        <f>'BY_Demands_Drivers (4)'!$F$89*$BA40</f>
        <v>0</v>
      </c>
    </row>
    <row r="81" spans="2:50" x14ac:dyDescent="0.3">
      <c r="B81" s="102" t="str">
        <f t="shared" si="20"/>
        <v>Demand</v>
      </c>
      <c r="C81">
        <f>$H$41</f>
        <v>2047</v>
      </c>
      <c r="D81" t="s">
        <v>87</v>
      </c>
      <c r="E81" t="str">
        <f t="shared" si="15"/>
        <v>IGDHT</v>
      </c>
      <c r="F81" s="77">
        <f>'BY_Demands_Drivers (4)'!$F$26*$I41</f>
        <v>0.1934412070366017</v>
      </c>
      <c r="M81" s="102" t="str">
        <f t="shared" si="21"/>
        <v>Demand</v>
      </c>
      <c r="N81">
        <f>$S$41</f>
        <v>2047</v>
      </c>
      <c r="O81" t="s">
        <v>87</v>
      </c>
      <c r="P81" t="str">
        <f t="shared" si="16"/>
        <v>IXDHT</v>
      </c>
      <c r="Q81" s="77">
        <f>'BY_Demands_Drivers (4)'!$F$33*$T41</f>
        <v>39.619615653428717</v>
      </c>
      <c r="X81" s="102" t="str">
        <f t="shared" si="22"/>
        <v>\I:</v>
      </c>
      <c r="Y81">
        <f>$AD$41</f>
        <v>2047</v>
      </c>
      <c r="Z81" t="s">
        <v>87</v>
      </c>
      <c r="AA81" t="str">
        <f t="shared" si="17"/>
        <v>IRDHT</v>
      </c>
      <c r="AB81" s="77">
        <f>'BY_Demands_Drivers (4)'!$F$47*$AE41</f>
        <v>0</v>
      </c>
      <c r="AI81" s="102" t="str">
        <f t="shared" si="23"/>
        <v>Demand</v>
      </c>
      <c r="AJ81">
        <f>$AO$41</f>
        <v>2047</v>
      </c>
      <c r="AK81" t="s">
        <v>87</v>
      </c>
      <c r="AL81" t="str">
        <f t="shared" si="18"/>
        <v>ISDHT</v>
      </c>
      <c r="AM81" s="77">
        <f>'BY_Demands_Drivers (4)'!$F$54*$AP41</f>
        <v>9.1301088537234438</v>
      </c>
      <c r="AT81" s="102" t="str">
        <f t="shared" si="24"/>
        <v>\I:</v>
      </c>
      <c r="AU81">
        <f>$AZ$41</f>
        <v>2047</v>
      </c>
      <c r="AV81" t="s">
        <v>87</v>
      </c>
      <c r="AW81" t="str">
        <f t="shared" si="19"/>
        <v>IIDHT</v>
      </c>
      <c r="AX81" s="77">
        <f>'BY_Demands_Drivers (4)'!$F$89*$BA41</f>
        <v>0</v>
      </c>
    </row>
    <row r="82" spans="2:50" x14ac:dyDescent="0.3">
      <c r="B82" s="102" t="str">
        <f t="shared" si="20"/>
        <v>Demand</v>
      </c>
      <c r="C82">
        <f>$H$42</f>
        <v>2048</v>
      </c>
      <c r="D82" t="s">
        <v>87</v>
      </c>
      <c r="E82" t="str">
        <f t="shared" si="15"/>
        <v>IGDHT</v>
      </c>
      <c r="F82" s="77">
        <f>'BY_Demands_Drivers (4)'!$F$26*$I42</f>
        <v>0.19465057346692102</v>
      </c>
      <c r="M82" s="102" t="str">
        <f t="shared" si="21"/>
        <v>Demand</v>
      </c>
      <c r="N82">
        <f>$S$42</f>
        <v>2048</v>
      </c>
      <c r="O82" t="s">
        <v>87</v>
      </c>
      <c r="P82" t="str">
        <f t="shared" si="16"/>
        <v>IXDHT</v>
      </c>
      <c r="Q82" s="77">
        <f>'BY_Demands_Drivers (4)'!$F$33*$T42</f>
        <v>39.744451648969921</v>
      </c>
      <c r="X82" s="102" t="str">
        <f t="shared" si="22"/>
        <v>\I:</v>
      </c>
      <c r="Y82">
        <f>$AD$42</f>
        <v>2048</v>
      </c>
      <c r="Z82" t="s">
        <v>87</v>
      </c>
      <c r="AA82" t="str">
        <f t="shared" si="17"/>
        <v>IRDHT</v>
      </c>
      <c r="AB82" s="77">
        <f>'BY_Demands_Drivers (4)'!$F$47*$AE42</f>
        <v>0</v>
      </c>
      <c r="AI82" s="102" t="str">
        <f t="shared" si="23"/>
        <v>Demand</v>
      </c>
      <c r="AJ82">
        <f>$AO$42</f>
        <v>2048</v>
      </c>
      <c r="AK82" t="s">
        <v>87</v>
      </c>
      <c r="AL82" t="str">
        <f t="shared" si="18"/>
        <v>ISDHT</v>
      </c>
      <c r="AM82" s="77">
        <f>'BY_Demands_Drivers (4)'!$F$54*$AP42</f>
        <v>9.3275220704979809</v>
      </c>
      <c r="AT82" s="102" t="str">
        <f t="shared" si="24"/>
        <v>\I:</v>
      </c>
      <c r="AU82">
        <f>$AZ$42</f>
        <v>2048</v>
      </c>
      <c r="AV82" t="s">
        <v>87</v>
      </c>
      <c r="AW82" t="str">
        <f t="shared" si="19"/>
        <v>IIDHT</v>
      </c>
      <c r="AX82" s="77">
        <f>'BY_Demands_Drivers (4)'!$F$89*$BA42</f>
        <v>0</v>
      </c>
    </row>
    <row r="83" spans="2:50" x14ac:dyDescent="0.3">
      <c r="B83" s="102" t="str">
        <f t="shared" si="20"/>
        <v>Demand</v>
      </c>
      <c r="C83">
        <f>$H$43</f>
        <v>2049</v>
      </c>
      <c r="D83" t="s">
        <v>87</v>
      </c>
      <c r="E83" t="str">
        <f t="shared" si="15"/>
        <v>IGDHT</v>
      </c>
      <c r="F83" s="77">
        <f>'BY_Demands_Drivers (4)'!$F$26*$I43</f>
        <v>0.19586285670730011</v>
      </c>
      <c r="M83" s="102" t="str">
        <f t="shared" si="21"/>
        <v>Demand</v>
      </c>
      <c r="N83">
        <f>$S$43</f>
        <v>2049</v>
      </c>
      <c r="O83" t="s">
        <v>87</v>
      </c>
      <c r="P83" t="str">
        <f t="shared" si="16"/>
        <v>IXDHT</v>
      </c>
      <c r="Q83" s="77">
        <f>'BY_Demands_Drivers (4)'!$F$33*$T43</f>
        <v>39.868757893332798</v>
      </c>
      <c r="X83" s="102" t="str">
        <f t="shared" si="22"/>
        <v>\I:</v>
      </c>
      <c r="Y83">
        <f>$AD$43</f>
        <v>2049</v>
      </c>
      <c r="Z83" t="s">
        <v>87</v>
      </c>
      <c r="AA83" t="str">
        <f t="shared" si="17"/>
        <v>IRDHT</v>
      </c>
      <c r="AB83" s="77">
        <f>'BY_Demands_Drivers (4)'!$F$47*$AE43</f>
        <v>0</v>
      </c>
      <c r="AI83" s="102" t="str">
        <f t="shared" si="23"/>
        <v>Demand</v>
      </c>
      <c r="AJ83">
        <f>$AO$43</f>
        <v>2049</v>
      </c>
      <c r="AK83" t="s">
        <v>87</v>
      </c>
      <c r="AL83" t="str">
        <f t="shared" si="18"/>
        <v>ISDHT</v>
      </c>
      <c r="AM83" s="77">
        <f>'BY_Demands_Drivers (4)'!$F$54*$AP43</f>
        <v>9.5263604155516539</v>
      </c>
      <c r="AT83" s="102" t="str">
        <f t="shared" si="24"/>
        <v>\I:</v>
      </c>
      <c r="AU83">
        <f>$AZ$43</f>
        <v>2049</v>
      </c>
      <c r="AV83" t="s">
        <v>87</v>
      </c>
      <c r="AW83" t="str">
        <f t="shared" si="19"/>
        <v>IIDHT</v>
      </c>
      <c r="AX83" s="77">
        <f>'BY_Demands_Drivers (4)'!$F$89*$BA43</f>
        <v>0</v>
      </c>
    </row>
    <row r="84" spans="2:50" x14ac:dyDescent="0.3">
      <c r="B84" s="102" t="str">
        <f t="shared" si="20"/>
        <v>Demand</v>
      </c>
      <c r="C84" s="19">
        <f>$H$44</f>
        <v>2050</v>
      </c>
      <c r="D84" s="19" t="s">
        <v>87</v>
      </c>
      <c r="E84" s="19" t="str">
        <f t="shared" si="15"/>
        <v>IGDHT</v>
      </c>
      <c r="F84" s="77">
        <f>'BY_Demands_Drivers (4)'!$F$26*$I44</f>
        <v>0.1970780567577389</v>
      </c>
      <c r="M84" s="102" t="str">
        <f t="shared" si="21"/>
        <v>Demand</v>
      </c>
      <c r="N84" s="19">
        <f>$S$44</f>
        <v>2050</v>
      </c>
      <c r="O84" s="19" t="s">
        <v>87</v>
      </c>
      <c r="P84" s="19" t="str">
        <f t="shared" si="16"/>
        <v>IXDHT</v>
      </c>
      <c r="Q84" s="77">
        <f>'BY_Demands_Drivers (4)'!$F$33*$T44</f>
        <v>39.992534386517356</v>
      </c>
      <c r="X84" s="102" t="str">
        <f t="shared" si="22"/>
        <v>\I:</v>
      </c>
      <c r="Y84" s="19">
        <f>$AD$44</f>
        <v>2050</v>
      </c>
      <c r="Z84" s="19" t="s">
        <v>87</v>
      </c>
      <c r="AA84" s="19" t="str">
        <f t="shared" si="17"/>
        <v>IRDHT</v>
      </c>
      <c r="AB84" s="77">
        <f>'BY_Demands_Drivers (4)'!$F$47*$AE44</f>
        <v>0</v>
      </c>
      <c r="AI84" s="102" t="str">
        <f t="shared" si="23"/>
        <v>Demand</v>
      </c>
      <c r="AJ84" s="19">
        <f>$AO$44</f>
        <v>2050</v>
      </c>
      <c r="AK84" s="19" t="s">
        <v>87</v>
      </c>
      <c r="AL84" s="19" t="str">
        <f t="shared" si="18"/>
        <v>ISDHT</v>
      </c>
      <c r="AM84" s="77">
        <f>'BY_Demands_Drivers (4)'!$F$54*$AP44</f>
        <v>9.7266238888844629</v>
      </c>
      <c r="AT84" s="102" t="str">
        <f t="shared" si="24"/>
        <v>\I:</v>
      </c>
      <c r="AU84" s="19">
        <f>$AZ$44</f>
        <v>2050</v>
      </c>
      <c r="AV84" s="19" t="s">
        <v>87</v>
      </c>
      <c r="AW84" s="19" t="str">
        <f t="shared" si="19"/>
        <v>IIDHT</v>
      </c>
      <c r="AX84" s="77">
        <f>'BY_Demands_Drivers (4)'!$F$89*$BA44</f>
        <v>0</v>
      </c>
    </row>
    <row r="85" spans="2:50" x14ac:dyDescent="0.3">
      <c r="B85" s="102" t="str">
        <f t="shared" si="20"/>
        <v>\I:</v>
      </c>
      <c r="C85">
        <f>$H$5</f>
        <v>2011</v>
      </c>
      <c r="D85" t="s">
        <v>87</v>
      </c>
      <c r="E85" t="str">
        <f>'BY_Demands_Drivers (4)'!$G$27</f>
        <v>IGDRH</v>
      </c>
      <c r="F85" s="77">
        <f>'BY_Demands_Drivers (4)'!$F$27*$I5</f>
        <v>0</v>
      </c>
      <c r="M85" s="102" t="str">
        <f t="shared" si="21"/>
        <v>\I:</v>
      </c>
      <c r="N85">
        <f>$S$5</f>
        <v>2011</v>
      </c>
      <c r="O85" t="s">
        <v>87</v>
      </c>
      <c r="P85" t="str">
        <f>'BY_Demands_Drivers (4)'!$G$34</f>
        <v>IXDRH</v>
      </c>
      <c r="Q85" s="77">
        <f>'BY_Demands_Drivers (4)'!$F$34*$T5</f>
        <v>0</v>
      </c>
      <c r="X85" s="102" t="str">
        <f t="shared" si="22"/>
        <v>\I:</v>
      </c>
      <c r="Y85">
        <f>$AD$5</f>
        <v>2011</v>
      </c>
      <c r="Z85" t="s">
        <v>87</v>
      </c>
      <c r="AA85" t="str">
        <f>'BY_Demands_Drivers (4)'!$G$48</f>
        <v>IRDRH</v>
      </c>
      <c r="AB85" s="77">
        <f>'BY_Demands_Drivers (4)'!$F$48*$AE5</f>
        <v>0</v>
      </c>
      <c r="AI85" s="102" t="str">
        <f t="shared" si="23"/>
        <v>\I:</v>
      </c>
      <c r="AJ85">
        <f>$AO$5</f>
        <v>2011</v>
      </c>
      <c r="AK85" t="s">
        <v>87</v>
      </c>
      <c r="AL85" t="str">
        <f>'BY_Demands_Drivers (4)'!$G$55</f>
        <v>ISDRH</v>
      </c>
      <c r="AM85" s="77">
        <f>'BY_Demands_Drivers (4)'!$F$55*$AP5</f>
        <v>0</v>
      </c>
      <c r="AT85" s="102" t="str">
        <f t="shared" si="24"/>
        <v>\I:</v>
      </c>
      <c r="AU85">
        <f>$AZ$5</f>
        <v>2011</v>
      </c>
      <c r="AV85" t="s">
        <v>87</v>
      </c>
      <c r="AW85" t="str">
        <f>'BY_Demands_Drivers (4)'!$G$90</f>
        <v>IIDRH</v>
      </c>
      <c r="AX85" s="77">
        <f>'BY_Demands_Drivers (4)'!$F$90*$BA5</f>
        <v>0</v>
      </c>
    </row>
    <row r="86" spans="2:50" x14ac:dyDescent="0.3">
      <c r="B86" s="102" t="str">
        <f t="shared" si="20"/>
        <v>\I:</v>
      </c>
      <c r="C86">
        <f>$H$6</f>
        <v>2012</v>
      </c>
      <c r="D86" t="s">
        <v>87</v>
      </c>
      <c r="E86" t="str">
        <f t="shared" ref="E86:E124" si="25">$E$85</f>
        <v>IGDRH</v>
      </c>
      <c r="F86" s="77">
        <f>'BY_Demands_Drivers (4)'!$F$27*$I6</f>
        <v>0</v>
      </c>
      <c r="M86" s="102" t="str">
        <f t="shared" si="21"/>
        <v>\I:</v>
      </c>
      <c r="N86">
        <f>$S$6</f>
        <v>2012</v>
      </c>
      <c r="O86" t="s">
        <v>87</v>
      </c>
      <c r="P86" t="str">
        <f t="shared" ref="P86:P124" si="26">$P$85</f>
        <v>IXDRH</v>
      </c>
      <c r="Q86" s="77">
        <f>'BY_Demands_Drivers (4)'!$F$34*$T6</f>
        <v>0</v>
      </c>
      <c r="X86" s="102" t="str">
        <f t="shared" si="22"/>
        <v>\I:</v>
      </c>
      <c r="Y86">
        <f>$AD$6</f>
        <v>2012</v>
      </c>
      <c r="Z86" t="s">
        <v>87</v>
      </c>
      <c r="AA86" t="str">
        <f t="shared" ref="AA86:AA124" si="27">$AA$85</f>
        <v>IRDRH</v>
      </c>
      <c r="AB86" s="77">
        <f>'BY_Demands_Drivers (4)'!$F$48*$AE6</f>
        <v>0</v>
      </c>
      <c r="AI86" s="102" t="str">
        <f t="shared" si="23"/>
        <v>\I:</v>
      </c>
      <c r="AJ86">
        <f>$AO$6</f>
        <v>2012</v>
      </c>
      <c r="AK86" t="s">
        <v>87</v>
      </c>
      <c r="AL86" t="str">
        <f t="shared" ref="AL86:AL124" si="28">$AL$85</f>
        <v>ISDRH</v>
      </c>
      <c r="AM86" s="77">
        <f>'BY_Demands_Drivers (4)'!$F$55*$AP6</f>
        <v>0</v>
      </c>
      <c r="AT86" s="102" t="str">
        <f t="shared" si="24"/>
        <v>\I:</v>
      </c>
      <c r="AU86">
        <f>$AZ$6</f>
        <v>2012</v>
      </c>
      <c r="AV86" t="s">
        <v>87</v>
      </c>
      <c r="AW86" t="str">
        <f t="shared" ref="AW86:AW124" si="29">$AW$85</f>
        <v>IIDRH</v>
      </c>
      <c r="AX86" s="77">
        <f>'BY_Demands_Drivers (4)'!$F$90*$BA6</f>
        <v>0</v>
      </c>
    </row>
    <row r="87" spans="2:50" x14ac:dyDescent="0.3">
      <c r="B87" s="102" t="str">
        <f t="shared" si="20"/>
        <v>\I:</v>
      </c>
      <c r="C87">
        <f>$H$7</f>
        <v>2013</v>
      </c>
      <c r="D87" t="s">
        <v>87</v>
      </c>
      <c r="E87" t="str">
        <f t="shared" si="25"/>
        <v>IGDRH</v>
      </c>
      <c r="F87" s="77">
        <f>'BY_Demands_Drivers (4)'!$F$27*$I7</f>
        <v>0</v>
      </c>
      <c r="M87" s="102" t="str">
        <f t="shared" si="21"/>
        <v>\I:</v>
      </c>
      <c r="N87">
        <f>$S$7</f>
        <v>2013</v>
      </c>
      <c r="O87" t="s">
        <v>87</v>
      </c>
      <c r="P87" t="str">
        <f t="shared" si="26"/>
        <v>IXDRH</v>
      </c>
      <c r="Q87" s="77">
        <f>'BY_Demands_Drivers (4)'!$F$34*$T7</f>
        <v>0</v>
      </c>
      <c r="X87" s="102" t="str">
        <f t="shared" si="22"/>
        <v>\I:</v>
      </c>
      <c r="Y87">
        <f>$AD$7</f>
        <v>2013</v>
      </c>
      <c r="Z87" t="s">
        <v>87</v>
      </c>
      <c r="AA87" t="str">
        <f t="shared" si="27"/>
        <v>IRDRH</v>
      </c>
      <c r="AB87" s="77">
        <f>'BY_Demands_Drivers (4)'!$F$48*$AE7</f>
        <v>0</v>
      </c>
      <c r="AI87" s="102" t="str">
        <f t="shared" si="23"/>
        <v>\I:</v>
      </c>
      <c r="AJ87">
        <f>$AO$7</f>
        <v>2013</v>
      </c>
      <c r="AK87" t="s">
        <v>87</v>
      </c>
      <c r="AL87" t="str">
        <f t="shared" si="28"/>
        <v>ISDRH</v>
      </c>
      <c r="AM87" s="77">
        <f>'BY_Demands_Drivers (4)'!$F$55*$AP7</f>
        <v>0</v>
      </c>
      <c r="AT87" s="102" t="str">
        <f t="shared" si="24"/>
        <v>\I:</v>
      </c>
      <c r="AU87">
        <f>$AZ$7</f>
        <v>2013</v>
      </c>
      <c r="AV87" t="s">
        <v>87</v>
      </c>
      <c r="AW87" t="str">
        <f t="shared" si="29"/>
        <v>IIDRH</v>
      </c>
      <c r="AX87" s="77">
        <f>'BY_Demands_Drivers (4)'!$F$90*$BA7</f>
        <v>0</v>
      </c>
    </row>
    <row r="88" spans="2:50" x14ac:dyDescent="0.3">
      <c r="B88" s="102" t="str">
        <f t="shared" si="20"/>
        <v>\I:</v>
      </c>
      <c r="C88">
        <f>$H$8</f>
        <v>2014</v>
      </c>
      <c r="D88" t="s">
        <v>87</v>
      </c>
      <c r="E88" t="str">
        <f t="shared" si="25"/>
        <v>IGDRH</v>
      </c>
      <c r="F88" s="77">
        <f>'BY_Demands_Drivers (4)'!$F$27*$I8</f>
        <v>0</v>
      </c>
      <c r="M88" s="102" t="str">
        <f t="shared" si="21"/>
        <v>\I:</v>
      </c>
      <c r="N88">
        <f>$S$8</f>
        <v>2014</v>
      </c>
      <c r="O88" t="s">
        <v>87</v>
      </c>
      <c r="P88" t="str">
        <f t="shared" si="26"/>
        <v>IXDRH</v>
      </c>
      <c r="Q88" s="77">
        <f>'BY_Demands_Drivers (4)'!$F$34*$T8</f>
        <v>0</v>
      </c>
      <c r="X88" s="102" t="str">
        <f t="shared" si="22"/>
        <v>\I:</v>
      </c>
      <c r="Y88">
        <f>$AD$8</f>
        <v>2014</v>
      </c>
      <c r="Z88" t="s">
        <v>87</v>
      </c>
      <c r="AA88" t="str">
        <f t="shared" si="27"/>
        <v>IRDRH</v>
      </c>
      <c r="AB88" s="77">
        <f>'BY_Demands_Drivers (4)'!$F$48*$AE8</f>
        <v>0</v>
      </c>
      <c r="AI88" s="102" t="str">
        <f t="shared" si="23"/>
        <v>\I:</v>
      </c>
      <c r="AJ88">
        <f>$AO$8</f>
        <v>2014</v>
      </c>
      <c r="AK88" t="s">
        <v>87</v>
      </c>
      <c r="AL88" t="str">
        <f t="shared" si="28"/>
        <v>ISDRH</v>
      </c>
      <c r="AM88" s="77">
        <f>'BY_Demands_Drivers (4)'!$F$55*$AP8</f>
        <v>0</v>
      </c>
      <c r="AT88" s="102" t="str">
        <f t="shared" si="24"/>
        <v>\I:</v>
      </c>
      <c r="AU88">
        <f>$AZ$8</f>
        <v>2014</v>
      </c>
      <c r="AV88" t="s">
        <v>87</v>
      </c>
      <c r="AW88" t="str">
        <f t="shared" si="29"/>
        <v>IIDRH</v>
      </c>
      <c r="AX88" s="77">
        <f>'BY_Demands_Drivers (4)'!$F$90*$BA8</f>
        <v>0</v>
      </c>
    </row>
    <row r="89" spans="2:50" x14ac:dyDescent="0.3">
      <c r="B89" s="102" t="str">
        <f t="shared" si="20"/>
        <v>\I:</v>
      </c>
      <c r="C89">
        <f>$H$9</f>
        <v>2015</v>
      </c>
      <c r="D89" t="s">
        <v>87</v>
      </c>
      <c r="E89" t="str">
        <f t="shared" si="25"/>
        <v>IGDRH</v>
      </c>
      <c r="F89" s="77">
        <f>'BY_Demands_Drivers (4)'!$F$27*$I9</f>
        <v>0</v>
      </c>
      <c r="M89" s="102" t="str">
        <f t="shared" si="21"/>
        <v>\I:</v>
      </c>
      <c r="N89">
        <f>$S$9</f>
        <v>2015</v>
      </c>
      <c r="O89" t="s">
        <v>87</v>
      </c>
      <c r="P89" t="str">
        <f t="shared" si="26"/>
        <v>IXDRH</v>
      </c>
      <c r="Q89" s="77">
        <f>'BY_Demands_Drivers (4)'!$F$34*$T9</f>
        <v>0</v>
      </c>
      <c r="X89" s="102" t="str">
        <f t="shared" si="22"/>
        <v>\I:</v>
      </c>
      <c r="Y89">
        <f>$AD$9</f>
        <v>2015</v>
      </c>
      <c r="Z89" t="s">
        <v>87</v>
      </c>
      <c r="AA89" t="str">
        <f t="shared" si="27"/>
        <v>IRDRH</v>
      </c>
      <c r="AB89" s="77">
        <f>'BY_Demands_Drivers (4)'!$F$48*$AE9</f>
        <v>0</v>
      </c>
      <c r="AI89" s="102" t="str">
        <f t="shared" si="23"/>
        <v>\I:</v>
      </c>
      <c r="AJ89">
        <f>$AO$9</f>
        <v>2015</v>
      </c>
      <c r="AK89" t="s">
        <v>87</v>
      </c>
      <c r="AL89" t="str">
        <f t="shared" si="28"/>
        <v>ISDRH</v>
      </c>
      <c r="AM89" s="77">
        <f>'BY_Demands_Drivers (4)'!$F$55*$AP9</f>
        <v>0</v>
      </c>
      <c r="AT89" s="102" t="str">
        <f t="shared" si="24"/>
        <v>\I:</v>
      </c>
      <c r="AU89">
        <f>$AZ$9</f>
        <v>2015</v>
      </c>
      <c r="AV89" t="s">
        <v>87</v>
      </c>
      <c r="AW89" t="str">
        <f t="shared" si="29"/>
        <v>IIDRH</v>
      </c>
      <c r="AX89" s="77">
        <f>'BY_Demands_Drivers (4)'!$F$90*$BA9</f>
        <v>0</v>
      </c>
    </row>
    <row r="90" spans="2:50" x14ac:dyDescent="0.3">
      <c r="B90" s="102" t="str">
        <f t="shared" si="20"/>
        <v>\I:</v>
      </c>
      <c r="C90">
        <f>$H$10</f>
        <v>2016</v>
      </c>
      <c r="D90" t="s">
        <v>87</v>
      </c>
      <c r="E90" t="str">
        <f t="shared" si="25"/>
        <v>IGDRH</v>
      </c>
      <c r="F90" s="77">
        <f>'BY_Demands_Drivers (4)'!$F$27*$I10</f>
        <v>0</v>
      </c>
      <c r="M90" s="102" t="str">
        <f t="shared" si="21"/>
        <v>\I:</v>
      </c>
      <c r="N90">
        <f>$S$10</f>
        <v>2016</v>
      </c>
      <c r="O90" t="s">
        <v>87</v>
      </c>
      <c r="P90" t="str">
        <f t="shared" si="26"/>
        <v>IXDRH</v>
      </c>
      <c r="Q90" s="77">
        <f>'BY_Demands_Drivers (4)'!$F$34*$T10</f>
        <v>0</v>
      </c>
      <c r="X90" s="102" t="str">
        <f t="shared" si="22"/>
        <v>\I:</v>
      </c>
      <c r="Y90">
        <f>$AD$10</f>
        <v>2016</v>
      </c>
      <c r="Z90" t="s">
        <v>87</v>
      </c>
      <c r="AA90" t="str">
        <f t="shared" si="27"/>
        <v>IRDRH</v>
      </c>
      <c r="AB90" s="77">
        <f>'BY_Demands_Drivers (4)'!$F$48*$AE10</f>
        <v>0</v>
      </c>
      <c r="AI90" s="102" t="str">
        <f t="shared" si="23"/>
        <v>\I:</v>
      </c>
      <c r="AJ90">
        <f>$AO$10</f>
        <v>2016</v>
      </c>
      <c r="AK90" t="s">
        <v>87</v>
      </c>
      <c r="AL90" t="str">
        <f t="shared" si="28"/>
        <v>ISDRH</v>
      </c>
      <c r="AM90" s="77">
        <f>'BY_Demands_Drivers (4)'!$F$55*$AP10</f>
        <v>0</v>
      </c>
      <c r="AT90" s="102" t="str">
        <f t="shared" si="24"/>
        <v>\I:</v>
      </c>
      <c r="AU90">
        <f>$AZ$10</f>
        <v>2016</v>
      </c>
      <c r="AV90" t="s">
        <v>87</v>
      </c>
      <c r="AW90" t="str">
        <f t="shared" si="29"/>
        <v>IIDRH</v>
      </c>
      <c r="AX90" s="77">
        <f>'BY_Demands_Drivers (4)'!$F$90*$BA10</f>
        <v>0</v>
      </c>
    </row>
    <row r="91" spans="2:50" x14ac:dyDescent="0.3">
      <c r="B91" s="102" t="str">
        <f t="shared" si="20"/>
        <v>\I:</v>
      </c>
      <c r="C91">
        <f>$H$11</f>
        <v>2017</v>
      </c>
      <c r="D91" t="s">
        <v>87</v>
      </c>
      <c r="E91" t="str">
        <f t="shared" si="25"/>
        <v>IGDRH</v>
      </c>
      <c r="F91" s="77">
        <f>'BY_Demands_Drivers (4)'!$F$27*$I11</f>
        <v>0</v>
      </c>
      <c r="M91" s="102" t="str">
        <f t="shared" si="21"/>
        <v>\I:</v>
      </c>
      <c r="N91">
        <f>$S$11</f>
        <v>2017</v>
      </c>
      <c r="O91" t="s">
        <v>87</v>
      </c>
      <c r="P91" t="str">
        <f t="shared" si="26"/>
        <v>IXDRH</v>
      </c>
      <c r="Q91" s="77">
        <f>'BY_Demands_Drivers (4)'!$F$34*$T11</f>
        <v>0</v>
      </c>
      <c r="X91" s="102" t="str">
        <f t="shared" si="22"/>
        <v>\I:</v>
      </c>
      <c r="Y91">
        <f>$AD$11</f>
        <v>2017</v>
      </c>
      <c r="Z91" t="s">
        <v>87</v>
      </c>
      <c r="AA91" t="str">
        <f t="shared" si="27"/>
        <v>IRDRH</v>
      </c>
      <c r="AB91" s="77">
        <f>'BY_Demands_Drivers (4)'!$F$48*$AE11</f>
        <v>0</v>
      </c>
      <c r="AI91" s="102" t="str">
        <f t="shared" si="23"/>
        <v>\I:</v>
      </c>
      <c r="AJ91">
        <f>$AO$11</f>
        <v>2017</v>
      </c>
      <c r="AK91" t="s">
        <v>87</v>
      </c>
      <c r="AL91" t="str">
        <f t="shared" si="28"/>
        <v>ISDRH</v>
      </c>
      <c r="AM91" s="77">
        <f>'BY_Demands_Drivers (4)'!$F$55*$AP11</f>
        <v>0</v>
      </c>
      <c r="AT91" s="102" t="str">
        <f t="shared" si="24"/>
        <v>\I:</v>
      </c>
      <c r="AU91">
        <f>$AZ$11</f>
        <v>2017</v>
      </c>
      <c r="AV91" t="s">
        <v>87</v>
      </c>
      <c r="AW91" t="str">
        <f t="shared" si="29"/>
        <v>IIDRH</v>
      </c>
      <c r="AX91" s="77">
        <f>'BY_Demands_Drivers (4)'!$F$90*$BA11</f>
        <v>0</v>
      </c>
    </row>
    <row r="92" spans="2:50" x14ac:dyDescent="0.3">
      <c r="B92" s="102" t="str">
        <f t="shared" si="20"/>
        <v>\I:</v>
      </c>
      <c r="C92">
        <f>$H$12</f>
        <v>2018</v>
      </c>
      <c r="D92" t="s">
        <v>87</v>
      </c>
      <c r="E92" t="str">
        <f t="shared" si="25"/>
        <v>IGDRH</v>
      </c>
      <c r="F92" s="77">
        <f>'BY_Demands_Drivers (4)'!$F$27*$I12</f>
        <v>0</v>
      </c>
      <c r="M92" s="102" t="str">
        <f t="shared" si="21"/>
        <v>\I:</v>
      </c>
      <c r="N92">
        <f>$S$12</f>
        <v>2018</v>
      </c>
      <c r="O92" t="s">
        <v>87</v>
      </c>
      <c r="P92" t="str">
        <f t="shared" si="26"/>
        <v>IXDRH</v>
      </c>
      <c r="Q92" s="77">
        <f>'BY_Demands_Drivers (4)'!$F$34*$T12</f>
        <v>0</v>
      </c>
      <c r="X92" s="102" t="str">
        <f t="shared" si="22"/>
        <v>\I:</v>
      </c>
      <c r="Y92">
        <f>$AD$12</f>
        <v>2018</v>
      </c>
      <c r="Z92" t="s">
        <v>87</v>
      </c>
      <c r="AA92" t="str">
        <f t="shared" si="27"/>
        <v>IRDRH</v>
      </c>
      <c r="AB92" s="77">
        <f>'BY_Demands_Drivers (4)'!$F$48*$AE12</f>
        <v>0</v>
      </c>
      <c r="AI92" s="102" t="str">
        <f t="shared" si="23"/>
        <v>\I:</v>
      </c>
      <c r="AJ92">
        <f>$AO$12</f>
        <v>2018</v>
      </c>
      <c r="AK92" t="s">
        <v>87</v>
      </c>
      <c r="AL92" t="str">
        <f t="shared" si="28"/>
        <v>ISDRH</v>
      </c>
      <c r="AM92" s="77">
        <f>'BY_Demands_Drivers (4)'!$F$55*$AP12</f>
        <v>0</v>
      </c>
      <c r="AT92" s="102" t="str">
        <f t="shared" si="24"/>
        <v>\I:</v>
      </c>
      <c r="AU92">
        <f>$AZ$12</f>
        <v>2018</v>
      </c>
      <c r="AV92" t="s">
        <v>87</v>
      </c>
      <c r="AW92" t="str">
        <f t="shared" si="29"/>
        <v>IIDRH</v>
      </c>
      <c r="AX92" s="77">
        <f>'BY_Demands_Drivers (4)'!$F$90*$BA12</f>
        <v>0</v>
      </c>
    </row>
    <row r="93" spans="2:50" x14ac:dyDescent="0.3">
      <c r="B93" s="102" t="str">
        <f t="shared" si="20"/>
        <v>\I:</v>
      </c>
      <c r="C93">
        <f>$H$13</f>
        <v>2019</v>
      </c>
      <c r="D93" t="s">
        <v>87</v>
      </c>
      <c r="E93" t="str">
        <f t="shared" si="25"/>
        <v>IGDRH</v>
      </c>
      <c r="F93" s="77">
        <f>'BY_Demands_Drivers (4)'!$F$27*$I13</f>
        <v>0</v>
      </c>
      <c r="M93" s="102" t="str">
        <f t="shared" si="21"/>
        <v>\I:</v>
      </c>
      <c r="N93">
        <f>$S$13</f>
        <v>2019</v>
      </c>
      <c r="O93" t="s">
        <v>87</v>
      </c>
      <c r="P93" t="str">
        <f t="shared" si="26"/>
        <v>IXDRH</v>
      </c>
      <c r="Q93" s="77">
        <f>'BY_Demands_Drivers (4)'!$F$34*$T13</f>
        <v>0</v>
      </c>
      <c r="X93" s="102" t="str">
        <f t="shared" si="22"/>
        <v>\I:</v>
      </c>
      <c r="Y93">
        <f>$AD$13</f>
        <v>2019</v>
      </c>
      <c r="Z93" t="s">
        <v>87</v>
      </c>
      <c r="AA93" t="str">
        <f t="shared" si="27"/>
        <v>IRDRH</v>
      </c>
      <c r="AB93" s="77">
        <f>'BY_Demands_Drivers (4)'!$F$48*$AE13</f>
        <v>0</v>
      </c>
      <c r="AI93" s="102" t="str">
        <f t="shared" si="23"/>
        <v>\I:</v>
      </c>
      <c r="AJ93">
        <f>$AO$13</f>
        <v>2019</v>
      </c>
      <c r="AK93" t="s">
        <v>87</v>
      </c>
      <c r="AL93" t="str">
        <f t="shared" si="28"/>
        <v>ISDRH</v>
      </c>
      <c r="AM93" s="77">
        <f>'BY_Demands_Drivers (4)'!$F$55*$AP13</f>
        <v>0</v>
      </c>
      <c r="AT93" s="102" t="str">
        <f t="shared" si="24"/>
        <v>\I:</v>
      </c>
      <c r="AU93">
        <f>$AZ$13</f>
        <v>2019</v>
      </c>
      <c r="AV93" t="s">
        <v>87</v>
      </c>
      <c r="AW93" t="str">
        <f t="shared" si="29"/>
        <v>IIDRH</v>
      </c>
      <c r="AX93" s="77">
        <f>'BY_Demands_Drivers (4)'!$F$90*$BA13</f>
        <v>0</v>
      </c>
    </row>
    <row r="94" spans="2:50" x14ac:dyDescent="0.3">
      <c r="B94" s="102" t="str">
        <f t="shared" si="20"/>
        <v>\I:</v>
      </c>
      <c r="C94">
        <f>$H$14</f>
        <v>2020</v>
      </c>
      <c r="D94" t="s">
        <v>87</v>
      </c>
      <c r="E94" t="str">
        <f t="shared" si="25"/>
        <v>IGDRH</v>
      </c>
      <c r="F94" s="77">
        <f>'BY_Demands_Drivers (4)'!$F$27*$I14</f>
        <v>0</v>
      </c>
      <c r="M94" s="102" t="str">
        <f t="shared" si="21"/>
        <v>\I:</v>
      </c>
      <c r="N94">
        <f>$S$14</f>
        <v>2020</v>
      </c>
      <c r="O94" t="s">
        <v>87</v>
      </c>
      <c r="P94" t="str">
        <f t="shared" si="26"/>
        <v>IXDRH</v>
      </c>
      <c r="Q94" s="77">
        <f>'BY_Demands_Drivers (4)'!$F$34*$T14</f>
        <v>0</v>
      </c>
      <c r="X94" s="102" t="str">
        <f t="shared" si="22"/>
        <v>\I:</v>
      </c>
      <c r="Y94">
        <f>$AD$14</f>
        <v>2020</v>
      </c>
      <c r="Z94" t="s">
        <v>87</v>
      </c>
      <c r="AA94" t="str">
        <f t="shared" si="27"/>
        <v>IRDRH</v>
      </c>
      <c r="AB94" s="77">
        <f>'BY_Demands_Drivers (4)'!$F$48*$AE14</f>
        <v>0</v>
      </c>
      <c r="AI94" s="102" t="str">
        <f t="shared" si="23"/>
        <v>\I:</v>
      </c>
      <c r="AJ94">
        <f>$AO$14</f>
        <v>2020</v>
      </c>
      <c r="AK94" t="s">
        <v>87</v>
      </c>
      <c r="AL94" t="str">
        <f t="shared" si="28"/>
        <v>ISDRH</v>
      </c>
      <c r="AM94" s="77">
        <f>'BY_Demands_Drivers (4)'!$F$55*$AP14</f>
        <v>0</v>
      </c>
      <c r="AT94" s="102" t="str">
        <f t="shared" si="24"/>
        <v>\I:</v>
      </c>
      <c r="AU94">
        <f>$AZ$14</f>
        <v>2020</v>
      </c>
      <c r="AV94" t="s">
        <v>87</v>
      </c>
      <c r="AW94" t="str">
        <f t="shared" si="29"/>
        <v>IIDRH</v>
      </c>
      <c r="AX94" s="77">
        <f>'BY_Demands_Drivers (4)'!$F$90*$BA14</f>
        <v>0</v>
      </c>
    </row>
    <row r="95" spans="2:50" x14ac:dyDescent="0.3">
      <c r="B95" s="102" t="str">
        <f t="shared" si="20"/>
        <v>\I:</v>
      </c>
      <c r="C95">
        <f>$H$15</f>
        <v>2021</v>
      </c>
      <c r="D95" t="s">
        <v>87</v>
      </c>
      <c r="E95" t="str">
        <f t="shared" si="25"/>
        <v>IGDRH</v>
      </c>
      <c r="F95" s="77">
        <f>'BY_Demands_Drivers (4)'!$F$27*$I15</f>
        <v>0</v>
      </c>
      <c r="M95" s="102" t="str">
        <f t="shared" si="21"/>
        <v>\I:</v>
      </c>
      <c r="N95">
        <f>$S$15</f>
        <v>2021</v>
      </c>
      <c r="O95" t="s">
        <v>87</v>
      </c>
      <c r="P95" t="str">
        <f t="shared" si="26"/>
        <v>IXDRH</v>
      </c>
      <c r="Q95" s="77">
        <f>'BY_Demands_Drivers (4)'!$F$34*$T15</f>
        <v>0</v>
      </c>
      <c r="X95" s="102" t="str">
        <f t="shared" si="22"/>
        <v>\I:</v>
      </c>
      <c r="Y95">
        <f>$AD$15</f>
        <v>2021</v>
      </c>
      <c r="Z95" t="s">
        <v>87</v>
      </c>
      <c r="AA95" t="str">
        <f t="shared" si="27"/>
        <v>IRDRH</v>
      </c>
      <c r="AB95" s="77">
        <f>'BY_Demands_Drivers (4)'!$F$48*$AE15</f>
        <v>0</v>
      </c>
      <c r="AI95" s="102" t="str">
        <f t="shared" si="23"/>
        <v>\I:</v>
      </c>
      <c r="AJ95">
        <f>$AO$15</f>
        <v>2021</v>
      </c>
      <c r="AK95" t="s">
        <v>87</v>
      </c>
      <c r="AL95" t="str">
        <f t="shared" si="28"/>
        <v>ISDRH</v>
      </c>
      <c r="AM95" s="77">
        <f>'BY_Demands_Drivers (4)'!$F$55*$AP15</f>
        <v>0</v>
      </c>
      <c r="AT95" s="102" t="str">
        <f t="shared" si="24"/>
        <v>\I:</v>
      </c>
      <c r="AU95">
        <f>$AZ$15</f>
        <v>2021</v>
      </c>
      <c r="AV95" t="s">
        <v>87</v>
      </c>
      <c r="AW95" t="str">
        <f t="shared" si="29"/>
        <v>IIDRH</v>
      </c>
      <c r="AX95" s="77">
        <f>'BY_Demands_Drivers (4)'!$F$90*$BA15</f>
        <v>0</v>
      </c>
    </row>
    <row r="96" spans="2:50" x14ac:dyDescent="0.3">
      <c r="B96" s="102" t="str">
        <f t="shared" si="20"/>
        <v>\I:</v>
      </c>
      <c r="C96">
        <f>$H$16</f>
        <v>2022</v>
      </c>
      <c r="D96" t="s">
        <v>87</v>
      </c>
      <c r="E96" t="str">
        <f t="shared" si="25"/>
        <v>IGDRH</v>
      </c>
      <c r="F96" s="77">
        <f>'BY_Demands_Drivers (4)'!$F$27*$I16</f>
        <v>0</v>
      </c>
      <c r="M96" s="102" t="str">
        <f t="shared" si="21"/>
        <v>\I:</v>
      </c>
      <c r="N96">
        <f>$S$16</f>
        <v>2022</v>
      </c>
      <c r="O96" t="s">
        <v>87</v>
      </c>
      <c r="P96" t="str">
        <f t="shared" si="26"/>
        <v>IXDRH</v>
      </c>
      <c r="Q96" s="77">
        <f>'BY_Demands_Drivers (4)'!$F$34*$T16</f>
        <v>0</v>
      </c>
      <c r="X96" s="102" t="str">
        <f t="shared" si="22"/>
        <v>\I:</v>
      </c>
      <c r="Y96">
        <f>$AD$16</f>
        <v>2022</v>
      </c>
      <c r="Z96" t="s">
        <v>87</v>
      </c>
      <c r="AA96" t="str">
        <f t="shared" si="27"/>
        <v>IRDRH</v>
      </c>
      <c r="AB96" s="77">
        <f>'BY_Demands_Drivers (4)'!$F$48*$AE16</f>
        <v>0</v>
      </c>
      <c r="AI96" s="102" t="str">
        <f t="shared" si="23"/>
        <v>\I:</v>
      </c>
      <c r="AJ96">
        <f>$AO$16</f>
        <v>2022</v>
      </c>
      <c r="AK96" t="s">
        <v>87</v>
      </c>
      <c r="AL96" t="str">
        <f t="shared" si="28"/>
        <v>ISDRH</v>
      </c>
      <c r="AM96" s="77">
        <f>'BY_Demands_Drivers (4)'!$F$55*$AP16</f>
        <v>0</v>
      </c>
      <c r="AT96" s="102" t="str">
        <f t="shared" si="24"/>
        <v>\I:</v>
      </c>
      <c r="AU96">
        <f>$AZ$16</f>
        <v>2022</v>
      </c>
      <c r="AV96" t="s">
        <v>87</v>
      </c>
      <c r="AW96" t="str">
        <f t="shared" si="29"/>
        <v>IIDRH</v>
      </c>
      <c r="AX96" s="77">
        <f>'BY_Demands_Drivers (4)'!$F$90*$BA16</f>
        <v>0</v>
      </c>
    </row>
    <row r="97" spans="2:50" x14ac:dyDescent="0.3">
      <c r="B97" s="102" t="str">
        <f t="shared" si="20"/>
        <v>\I:</v>
      </c>
      <c r="C97">
        <f>$H$17</f>
        <v>2023</v>
      </c>
      <c r="D97" t="s">
        <v>87</v>
      </c>
      <c r="E97" t="str">
        <f t="shared" si="25"/>
        <v>IGDRH</v>
      </c>
      <c r="F97" s="77">
        <f>'BY_Demands_Drivers (4)'!$F$27*$I17</f>
        <v>0</v>
      </c>
      <c r="M97" s="102" t="str">
        <f t="shared" si="21"/>
        <v>\I:</v>
      </c>
      <c r="N97">
        <f>$S$17</f>
        <v>2023</v>
      </c>
      <c r="O97" t="s">
        <v>87</v>
      </c>
      <c r="P97" t="str">
        <f t="shared" si="26"/>
        <v>IXDRH</v>
      </c>
      <c r="Q97" s="77">
        <f>'BY_Demands_Drivers (4)'!$F$34*$T17</f>
        <v>0</v>
      </c>
      <c r="X97" s="102" t="str">
        <f t="shared" si="22"/>
        <v>\I:</v>
      </c>
      <c r="Y97">
        <f>$AD$17</f>
        <v>2023</v>
      </c>
      <c r="Z97" t="s">
        <v>87</v>
      </c>
      <c r="AA97" t="str">
        <f t="shared" si="27"/>
        <v>IRDRH</v>
      </c>
      <c r="AB97" s="77">
        <f>'BY_Demands_Drivers (4)'!$F$48*$AE17</f>
        <v>0</v>
      </c>
      <c r="AI97" s="102" t="str">
        <f t="shared" si="23"/>
        <v>\I:</v>
      </c>
      <c r="AJ97">
        <f>$AO$17</f>
        <v>2023</v>
      </c>
      <c r="AK97" t="s">
        <v>87</v>
      </c>
      <c r="AL97" t="str">
        <f t="shared" si="28"/>
        <v>ISDRH</v>
      </c>
      <c r="AM97" s="77">
        <f>'BY_Demands_Drivers (4)'!$F$55*$AP17</f>
        <v>0</v>
      </c>
      <c r="AT97" s="102" t="str">
        <f t="shared" si="24"/>
        <v>\I:</v>
      </c>
      <c r="AU97">
        <f>$AZ$17</f>
        <v>2023</v>
      </c>
      <c r="AV97" t="s">
        <v>87</v>
      </c>
      <c r="AW97" t="str">
        <f t="shared" si="29"/>
        <v>IIDRH</v>
      </c>
      <c r="AX97" s="77">
        <f>'BY_Demands_Drivers (4)'!$F$90*$BA17</f>
        <v>0</v>
      </c>
    </row>
    <row r="98" spans="2:50" x14ac:dyDescent="0.3">
      <c r="B98" s="102" t="str">
        <f t="shared" si="20"/>
        <v>\I:</v>
      </c>
      <c r="C98">
        <f>$H$18</f>
        <v>2024</v>
      </c>
      <c r="D98" t="s">
        <v>87</v>
      </c>
      <c r="E98" t="str">
        <f t="shared" si="25"/>
        <v>IGDRH</v>
      </c>
      <c r="F98" s="77">
        <f>'BY_Demands_Drivers (4)'!$F$27*$I18</f>
        <v>0</v>
      </c>
      <c r="M98" s="102" t="str">
        <f t="shared" si="21"/>
        <v>\I:</v>
      </c>
      <c r="N98">
        <f>$S$18</f>
        <v>2024</v>
      </c>
      <c r="O98" t="s">
        <v>87</v>
      </c>
      <c r="P98" t="str">
        <f t="shared" si="26"/>
        <v>IXDRH</v>
      </c>
      <c r="Q98" s="77">
        <f>'BY_Demands_Drivers (4)'!$F$34*$T18</f>
        <v>0</v>
      </c>
      <c r="X98" s="102" t="str">
        <f t="shared" si="22"/>
        <v>\I:</v>
      </c>
      <c r="Y98">
        <f>$AD$18</f>
        <v>2024</v>
      </c>
      <c r="Z98" t="s">
        <v>87</v>
      </c>
      <c r="AA98" t="str">
        <f t="shared" si="27"/>
        <v>IRDRH</v>
      </c>
      <c r="AB98" s="77">
        <f>'BY_Demands_Drivers (4)'!$F$48*$AE18</f>
        <v>0</v>
      </c>
      <c r="AI98" s="102" t="str">
        <f t="shared" si="23"/>
        <v>\I:</v>
      </c>
      <c r="AJ98">
        <f>$AO$18</f>
        <v>2024</v>
      </c>
      <c r="AK98" t="s">
        <v>87</v>
      </c>
      <c r="AL98" t="str">
        <f t="shared" si="28"/>
        <v>ISDRH</v>
      </c>
      <c r="AM98" s="77">
        <f>'BY_Demands_Drivers (4)'!$F$55*$AP18</f>
        <v>0</v>
      </c>
      <c r="AT98" s="102" t="str">
        <f t="shared" si="24"/>
        <v>\I:</v>
      </c>
      <c r="AU98">
        <f>$AZ$18</f>
        <v>2024</v>
      </c>
      <c r="AV98" t="s">
        <v>87</v>
      </c>
      <c r="AW98" t="str">
        <f t="shared" si="29"/>
        <v>IIDRH</v>
      </c>
      <c r="AX98" s="77">
        <f>'BY_Demands_Drivers (4)'!$F$90*$BA18</f>
        <v>0</v>
      </c>
    </row>
    <row r="99" spans="2:50" x14ac:dyDescent="0.3">
      <c r="B99" s="102" t="str">
        <f t="shared" si="20"/>
        <v>\I:</v>
      </c>
      <c r="C99">
        <f>$H$19</f>
        <v>2025</v>
      </c>
      <c r="D99" t="s">
        <v>87</v>
      </c>
      <c r="E99" t="str">
        <f t="shared" si="25"/>
        <v>IGDRH</v>
      </c>
      <c r="F99" s="77">
        <f>'BY_Demands_Drivers (4)'!$F$27*$I19</f>
        <v>0</v>
      </c>
      <c r="M99" s="102" t="str">
        <f t="shared" si="21"/>
        <v>\I:</v>
      </c>
      <c r="N99">
        <f>$S$19</f>
        <v>2025</v>
      </c>
      <c r="O99" t="s">
        <v>87</v>
      </c>
      <c r="P99" t="str">
        <f t="shared" si="26"/>
        <v>IXDRH</v>
      </c>
      <c r="Q99" s="77">
        <f>'BY_Demands_Drivers (4)'!$F$34*$T19</f>
        <v>0</v>
      </c>
      <c r="X99" s="102" t="str">
        <f t="shared" si="22"/>
        <v>\I:</v>
      </c>
      <c r="Y99">
        <f>$AD$19</f>
        <v>2025</v>
      </c>
      <c r="Z99" t="s">
        <v>87</v>
      </c>
      <c r="AA99" t="str">
        <f t="shared" si="27"/>
        <v>IRDRH</v>
      </c>
      <c r="AB99" s="77">
        <f>'BY_Demands_Drivers (4)'!$F$48*$AE19</f>
        <v>0</v>
      </c>
      <c r="AI99" s="102" t="str">
        <f t="shared" si="23"/>
        <v>\I:</v>
      </c>
      <c r="AJ99">
        <f>$AO$19</f>
        <v>2025</v>
      </c>
      <c r="AK99" t="s">
        <v>87</v>
      </c>
      <c r="AL99" t="str">
        <f t="shared" si="28"/>
        <v>ISDRH</v>
      </c>
      <c r="AM99" s="77">
        <f>'BY_Demands_Drivers (4)'!$F$55*$AP19</f>
        <v>0</v>
      </c>
      <c r="AT99" s="102" t="str">
        <f t="shared" si="24"/>
        <v>\I:</v>
      </c>
      <c r="AU99">
        <f>$AZ$19</f>
        <v>2025</v>
      </c>
      <c r="AV99" t="s">
        <v>87</v>
      </c>
      <c r="AW99" t="str">
        <f t="shared" si="29"/>
        <v>IIDRH</v>
      </c>
      <c r="AX99" s="77">
        <f>'BY_Demands_Drivers (4)'!$F$90*$BA19</f>
        <v>0</v>
      </c>
    </row>
    <row r="100" spans="2:50" x14ac:dyDescent="0.3">
      <c r="B100" s="102" t="str">
        <f t="shared" si="20"/>
        <v>\I:</v>
      </c>
      <c r="C100">
        <f>$H$20</f>
        <v>2026</v>
      </c>
      <c r="D100" t="s">
        <v>87</v>
      </c>
      <c r="E100" t="str">
        <f t="shared" si="25"/>
        <v>IGDRH</v>
      </c>
      <c r="F100" s="77">
        <f>'BY_Demands_Drivers (4)'!$F$27*$I20</f>
        <v>0</v>
      </c>
      <c r="M100" s="102" t="str">
        <f t="shared" si="21"/>
        <v>\I:</v>
      </c>
      <c r="N100">
        <f>$S$20</f>
        <v>2026</v>
      </c>
      <c r="O100" t="s">
        <v>87</v>
      </c>
      <c r="P100" t="str">
        <f t="shared" si="26"/>
        <v>IXDRH</v>
      </c>
      <c r="Q100" s="77">
        <f>'BY_Demands_Drivers (4)'!$F$34*$T20</f>
        <v>0</v>
      </c>
      <c r="X100" s="102" t="str">
        <f t="shared" si="22"/>
        <v>\I:</v>
      </c>
      <c r="Y100">
        <f>$AD$20</f>
        <v>2026</v>
      </c>
      <c r="Z100" t="s">
        <v>87</v>
      </c>
      <c r="AA100" t="str">
        <f t="shared" si="27"/>
        <v>IRDRH</v>
      </c>
      <c r="AB100" s="77">
        <f>'BY_Demands_Drivers (4)'!$F$48*$AE20</f>
        <v>0</v>
      </c>
      <c r="AI100" s="102" t="str">
        <f t="shared" si="23"/>
        <v>\I:</v>
      </c>
      <c r="AJ100">
        <f>$AO$20</f>
        <v>2026</v>
      </c>
      <c r="AK100" t="s">
        <v>87</v>
      </c>
      <c r="AL100" t="str">
        <f t="shared" si="28"/>
        <v>ISDRH</v>
      </c>
      <c r="AM100" s="77">
        <f>'BY_Demands_Drivers (4)'!$F$55*$AP20</f>
        <v>0</v>
      </c>
      <c r="AT100" s="102" t="str">
        <f t="shared" si="24"/>
        <v>\I:</v>
      </c>
      <c r="AU100">
        <f>$AZ$20</f>
        <v>2026</v>
      </c>
      <c r="AV100" t="s">
        <v>87</v>
      </c>
      <c r="AW100" t="str">
        <f t="shared" si="29"/>
        <v>IIDRH</v>
      </c>
      <c r="AX100" s="77">
        <f>'BY_Demands_Drivers (4)'!$F$90*$BA20</f>
        <v>0</v>
      </c>
    </row>
    <row r="101" spans="2:50" x14ac:dyDescent="0.3">
      <c r="B101" s="102" t="str">
        <f t="shared" si="20"/>
        <v>\I:</v>
      </c>
      <c r="C101">
        <f>$H$21</f>
        <v>2027</v>
      </c>
      <c r="D101" t="s">
        <v>87</v>
      </c>
      <c r="E101" t="str">
        <f t="shared" si="25"/>
        <v>IGDRH</v>
      </c>
      <c r="F101" s="77">
        <f>'BY_Demands_Drivers (4)'!$F$27*$I21</f>
        <v>0</v>
      </c>
      <c r="M101" s="102" t="str">
        <f t="shared" si="21"/>
        <v>\I:</v>
      </c>
      <c r="N101">
        <f>$S$21</f>
        <v>2027</v>
      </c>
      <c r="O101" t="s">
        <v>87</v>
      </c>
      <c r="P101" t="str">
        <f t="shared" si="26"/>
        <v>IXDRH</v>
      </c>
      <c r="Q101" s="77">
        <f>'BY_Demands_Drivers (4)'!$F$34*$T21</f>
        <v>0</v>
      </c>
      <c r="X101" s="102" t="str">
        <f t="shared" si="22"/>
        <v>\I:</v>
      </c>
      <c r="Y101">
        <f>$AD$21</f>
        <v>2027</v>
      </c>
      <c r="Z101" t="s">
        <v>87</v>
      </c>
      <c r="AA101" t="str">
        <f t="shared" si="27"/>
        <v>IRDRH</v>
      </c>
      <c r="AB101" s="77">
        <f>'BY_Demands_Drivers (4)'!$F$48*$AE21</f>
        <v>0</v>
      </c>
      <c r="AI101" s="102" t="str">
        <f t="shared" si="23"/>
        <v>\I:</v>
      </c>
      <c r="AJ101">
        <f>$AO$21</f>
        <v>2027</v>
      </c>
      <c r="AK101" t="s">
        <v>87</v>
      </c>
      <c r="AL101" t="str">
        <f t="shared" si="28"/>
        <v>ISDRH</v>
      </c>
      <c r="AM101" s="77">
        <f>'BY_Demands_Drivers (4)'!$F$55*$AP21</f>
        <v>0</v>
      </c>
      <c r="AT101" s="102" t="str">
        <f t="shared" si="24"/>
        <v>\I:</v>
      </c>
      <c r="AU101">
        <f>$AZ$21</f>
        <v>2027</v>
      </c>
      <c r="AV101" t="s">
        <v>87</v>
      </c>
      <c r="AW101" t="str">
        <f t="shared" si="29"/>
        <v>IIDRH</v>
      </c>
      <c r="AX101" s="77">
        <f>'BY_Demands_Drivers (4)'!$F$90*$BA21</f>
        <v>0</v>
      </c>
    </row>
    <row r="102" spans="2:50" x14ac:dyDescent="0.3">
      <c r="B102" s="102" t="str">
        <f t="shared" si="20"/>
        <v>\I:</v>
      </c>
      <c r="C102">
        <f>$H$22</f>
        <v>2028</v>
      </c>
      <c r="D102" t="s">
        <v>87</v>
      </c>
      <c r="E102" t="str">
        <f t="shared" si="25"/>
        <v>IGDRH</v>
      </c>
      <c r="F102" s="77">
        <f>'BY_Demands_Drivers (4)'!$F$27*$I22</f>
        <v>0</v>
      </c>
      <c r="M102" s="102" t="str">
        <f t="shared" si="21"/>
        <v>\I:</v>
      </c>
      <c r="N102">
        <f>$S$22</f>
        <v>2028</v>
      </c>
      <c r="O102" t="s">
        <v>87</v>
      </c>
      <c r="P102" t="str">
        <f t="shared" si="26"/>
        <v>IXDRH</v>
      </c>
      <c r="Q102" s="77">
        <f>'BY_Demands_Drivers (4)'!$F$34*$T22</f>
        <v>0</v>
      </c>
      <c r="X102" s="102" t="str">
        <f t="shared" si="22"/>
        <v>\I:</v>
      </c>
      <c r="Y102">
        <f>$AD$22</f>
        <v>2028</v>
      </c>
      <c r="Z102" t="s">
        <v>87</v>
      </c>
      <c r="AA102" t="str">
        <f t="shared" si="27"/>
        <v>IRDRH</v>
      </c>
      <c r="AB102" s="77">
        <f>'BY_Demands_Drivers (4)'!$F$48*$AE22</f>
        <v>0</v>
      </c>
      <c r="AI102" s="102" t="str">
        <f t="shared" si="23"/>
        <v>\I:</v>
      </c>
      <c r="AJ102">
        <f>$AO$22</f>
        <v>2028</v>
      </c>
      <c r="AK102" t="s">
        <v>87</v>
      </c>
      <c r="AL102" t="str">
        <f t="shared" si="28"/>
        <v>ISDRH</v>
      </c>
      <c r="AM102" s="77">
        <f>'BY_Demands_Drivers (4)'!$F$55*$AP22</f>
        <v>0</v>
      </c>
      <c r="AT102" s="102" t="str">
        <f t="shared" si="24"/>
        <v>\I:</v>
      </c>
      <c r="AU102">
        <f>$AZ$22</f>
        <v>2028</v>
      </c>
      <c r="AV102" t="s">
        <v>87</v>
      </c>
      <c r="AW102" t="str">
        <f t="shared" si="29"/>
        <v>IIDRH</v>
      </c>
      <c r="AX102" s="77">
        <f>'BY_Demands_Drivers (4)'!$F$90*$BA22</f>
        <v>0</v>
      </c>
    </row>
    <row r="103" spans="2:50" x14ac:dyDescent="0.3">
      <c r="B103" s="102" t="str">
        <f t="shared" si="20"/>
        <v>\I:</v>
      </c>
      <c r="C103">
        <f>$H$23</f>
        <v>2029</v>
      </c>
      <c r="D103" t="s">
        <v>87</v>
      </c>
      <c r="E103" t="str">
        <f t="shared" si="25"/>
        <v>IGDRH</v>
      </c>
      <c r="F103" s="77">
        <f>'BY_Demands_Drivers (4)'!$F$27*$I23</f>
        <v>0</v>
      </c>
      <c r="M103" s="102" t="str">
        <f t="shared" si="21"/>
        <v>\I:</v>
      </c>
      <c r="N103">
        <f>$S$23</f>
        <v>2029</v>
      </c>
      <c r="O103" t="s">
        <v>87</v>
      </c>
      <c r="P103" t="str">
        <f t="shared" si="26"/>
        <v>IXDRH</v>
      </c>
      <c r="Q103" s="77">
        <f>'BY_Demands_Drivers (4)'!$F$34*$T23</f>
        <v>0</v>
      </c>
      <c r="X103" s="102" t="str">
        <f t="shared" si="22"/>
        <v>\I:</v>
      </c>
      <c r="Y103">
        <f>$AD$23</f>
        <v>2029</v>
      </c>
      <c r="Z103" t="s">
        <v>87</v>
      </c>
      <c r="AA103" t="str">
        <f t="shared" si="27"/>
        <v>IRDRH</v>
      </c>
      <c r="AB103" s="77">
        <f>'BY_Demands_Drivers (4)'!$F$48*$AE23</f>
        <v>0</v>
      </c>
      <c r="AI103" s="102" t="str">
        <f t="shared" si="23"/>
        <v>\I:</v>
      </c>
      <c r="AJ103">
        <f>$AO$23</f>
        <v>2029</v>
      </c>
      <c r="AK103" t="s">
        <v>87</v>
      </c>
      <c r="AL103" t="str">
        <f t="shared" si="28"/>
        <v>ISDRH</v>
      </c>
      <c r="AM103" s="77">
        <f>'BY_Demands_Drivers (4)'!$F$55*$AP23</f>
        <v>0</v>
      </c>
      <c r="AT103" s="102" t="str">
        <f t="shared" si="24"/>
        <v>\I:</v>
      </c>
      <c r="AU103">
        <f>$AZ$23</f>
        <v>2029</v>
      </c>
      <c r="AV103" t="s">
        <v>87</v>
      </c>
      <c r="AW103" t="str">
        <f t="shared" si="29"/>
        <v>IIDRH</v>
      </c>
      <c r="AX103" s="77">
        <f>'BY_Demands_Drivers (4)'!$F$90*$BA23</f>
        <v>0</v>
      </c>
    </row>
    <row r="104" spans="2:50" x14ac:dyDescent="0.3">
      <c r="B104" s="102" t="str">
        <f t="shared" si="20"/>
        <v>\I:</v>
      </c>
      <c r="C104">
        <f>$H$24</f>
        <v>2030</v>
      </c>
      <c r="D104" t="s">
        <v>87</v>
      </c>
      <c r="E104" t="str">
        <f t="shared" si="25"/>
        <v>IGDRH</v>
      </c>
      <c r="F104" s="77">
        <f>'BY_Demands_Drivers (4)'!$F$27*$I24</f>
        <v>0</v>
      </c>
      <c r="M104" s="102" t="str">
        <f t="shared" si="21"/>
        <v>\I:</v>
      </c>
      <c r="N104">
        <f>$S$24</f>
        <v>2030</v>
      </c>
      <c r="O104" t="s">
        <v>87</v>
      </c>
      <c r="P104" t="str">
        <f t="shared" si="26"/>
        <v>IXDRH</v>
      </c>
      <c r="Q104" s="77">
        <f>'BY_Demands_Drivers (4)'!$F$34*$T24</f>
        <v>0</v>
      </c>
      <c r="X104" s="102" t="str">
        <f t="shared" si="22"/>
        <v>\I:</v>
      </c>
      <c r="Y104">
        <f>$AD$24</f>
        <v>2030</v>
      </c>
      <c r="Z104" t="s">
        <v>87</v>
      </c>
      <c r="AA104" t="str">
        <f t="shared" si="27"/>
        <v>IRDRH</v>
      </c>
      <c r="AB104" s="77">
        <f>'BY_Demands_Drivers (4)'!$F$48*$AE24</f>
        <v>0</v>
      </c>
      <c r="AI104" s="102" t="str">
        <f t="shared" si="23"/>
        <v>\I:</v>
      </c>
      <c r="AJ104">
        <f>$AO$24</f>
        <v>2030</v>
      </c>
      <c r="AK104" t="s">
        <v>87</v>
      </c>
      <c r="AL104" t="str">
        <f t="shared" si="28"/>
        <v>ISDRH</v>
      </c>
      <c r="AM104" s="77">
        <f>'BY_Demands_Drivers (4)'!$F$55*$AP24</f>
        <v>0</v>
      </c>
      <c r="AT104" s="102" t="str">
        <f t="shared" si="24"/>
        <v>\I:</v>
      </c>
      <c r="AU104">
        <f>$AZ$24</f>
        <v>2030</v>
      </c>
      <c r="AV104" t="s">
        <v>87</v>
      </c>
      <c r="AW104" t="str">
        <f t="shared" si="29"/>
        <v>IIDRH</v>
      </c>
      <c r="AX104" s="77">
        <f>'BY_Demands_Drivers (4)'!$F$90*$BA24</f>
        <v>0</v>
      </c>
    </row>
    <row r="105" spans="2:50" x14ac:dyDescent="0.3">
      <c r="B105" s="102" t="str">
        <f t="shared" si="20"/>
        <v>\I:</v>
      </c>
      <c r="C105">
        <f>$H$25</f>
        <v>2031</v>
      </c>
      <c r="D105" t="s">
        <v>87</v>
      </c>
      <c r="E105" t="str">
        <f t="shared" si="25"/>
        <v>IGDRH</v>
      </c>
      <c r="F105" s="77">
        <f>'BY_Demands_Drivers (4)'!$F$27*$I25</f>
        <v>0</v>
      </c>
      <c r="M105" s="102" t="str">
        <f t="shared" si="21"/>
        <v>\I:</v>
      </c>
      <c r="N105">
        <f>$S$25</f>
        <v>2031</v>
      </c>
      <c r="O105" t="s">
        <v>87</v>
      </c>
      <c r="P105" t="str">
        <f t="shared" si="26"/>
        <v>IXDRH</v>
      </c>
      <c r="Q105" s="77">
        <f>'BY_Demands_Drivers (4)'!$F$34*$T25</f>
        <v>0</v>
      </c>
      <c r="X105" s="102" t="str">
        <f t="shared" si="22"/>
        <v>\I:</v>
      </c>
      <c r="Y105">
        <f>$AD$25</f>
        <v>2031</v>
      </c>
      <c r="Z105" t="s">
        <v>87</v>
      </c>
      <c r="AA105" t="str">
        <f t="shared" si="27"/>
        <v>IRDRH</v>
      </c>
      <c r="AB105" s="77">
        <f>'BY_Demands_Drivers (4)'!$F$48*$AE25</f>
        <v>0</v>
      </c>
      <c r="AI105" s="102" t="str">
        <f t="shared" si="23"/>
        <v>\I:</v>
      </c>
      <c r="AJ105">
        <f>$AO$25</f>
        <v>2031</v>
      </c>
      <c r="AK105" t="s">
        <v>87</v>
      </c>
      <c r="AL105" t="str">
        <f t="shared" si="28"/>
        <v>ISDRH</v>
      </c>
      <c r="AM105" s="77">
        <f>'BY_Demands_Drivers (4)'!$F$55*$AP25</f>
        <v>0</v>
      </c>
      <c r="AT105" s="102" t="str">
        <f t="shared" si="24"/>
        <v>\I:</v>
      </c>
      <c r="AU105">
        <f>$AZ$25</f>
        <v>2031</v>
      </c>
      <c r="AV105" t="s">
        <v>87</v>
      </c>
      <c r="AW105" t="str">
        <f t="shared" si="29"/>
        <v>IIDRH</v>
      </c>
      <c r="AX105" s="77">
        <f>'BY_Demands_Drivers (4)'!$F$90*$BA25</f>
        <v>0</v>
      </c>
    </row>
    <row r="106" spans="2:50" x14ac:dyDescent="0.3">
      <c r="B106" s="102" t="str">
        <f t="shared" si="20"/>
        <v>\I:</v>
      </c>
      <c r="C106">
        <f>$H$26</f>
        <v>2032</v>
      </c>
      <c r="D106" t="s">
        <v>87</v>
      </c>
      <c r="E106" t="str">
        <f t="shared" si="25"/>
        <v>IGDRH</v>
      </c>
      <c r="F106" s="77">
        <f>'BY_Demands_Drivers (4)'!$F$27*$I26</f>
        <v>0</v>
      </c>
      <c r="M106" s="102" t="str">
        <f t="shared" si="21"/>
        <v>\I:</v>
      </c>
      <c r="N106">
        <f>$S$26</f>
        <v>2032</v>
      </c>
      <c r="O106" t="s">
        <v>87</v>
      </c>
      <c r="P106" t="str">
        <f t="shared" si="26"/>
        <v>IXDRH</v>
      </c>
      <c r="Q106" s="77">
        <f>'BY_Demands_Drivers (4)'!$F$34*$T26</f>
        <v>0</v>
      </c>
      <c r="X106" s="102" t="str">
        <f t="shared" si="22"/>
        <v>\I:</v>
      </c>
      <c r="Y106">
        <f>$AD$26</f>
        <v>2032</v>
      </c>
      <c r="Z106" t="s">
        <v>87</v>
      </c>
      <c r="AA106" t="str">
        <f t="shared" si="27"/>
        <v>IRDRH</v>
      </c>
      <c r="AB106" s="77">
        <f>'BY_Demands_Drivers (4)'!$F$48*$AE26</f>
        <v>0</v>
      </c>
      <c r="AI106" s="102" t="str">
        <f t="shared" si="23"/>
        <v>\I:</v>
      </c>
      <c r="AJ106">
        <f>$AO$26</f>
        <v>2032</v>
      </c>
      <c r="AK106" t="s">
        <v>87</v>
      </c>
      <c r="AL106" t="str">
        <f t="shared" si="28"/>
        <v>ISDRH</v>
      </c>
      <c r="AM106" s="77">
        <f>'BY_Demands_Drivers (4)'!$F$55*$AP26</f>
        <v>0</v>
      </c>
      <c r="AT106" s="102" t="str">
        <f t="shared" si="24"/>
        <v>\I:</v>
      </c>
      <c r="AU106">
        <f>$AZ$26</f>
        <v>2032</v>
      </c>
      <c r="AV106" t="s">
        <v>87</v>
      </c>
      <c r="AW106" t="str">
        <f t="shared" si="29"/>
        <v>IIDRH</v>
      </c>
      <c r="AX106" s="77">
        <f>'BY_Demands_Drivers (4)'!$F$90*$BA26</f>
        <v>0</v>
      </c>
    </row>
    <row r="107" spans="2:50" x14ac:dyDescent="0.3">
      <c r="B107" s="102" t="str">
        <f t="shared" si="20"/>
        <v>\I:</v>
      </c>
      <c r="C107">
        <f>$H$27</f>
        <v>2033</v>
      </c>
      <c r="D107" t="s">
        <v>87</v>
      </c>
      <c r="E107" t="str">
        <f t="shared" si="25"/>
        <v>IGDRH</v>
      </c>
      <c r="F107" s="77">
        <f>'BY_Demands_Drivers (4)'!$F$27*$I27</f>
        <v>0</v>
      </c>
      <c r="M107" s="102" t="str">
        <f t="shared" si="21"/>
        <v>\I:</v>
      </c>
      <c r="N107">
        <f>$S$27</f>
        <v>2033</v>
      </c>
      <c r="O107" t="s">
        <v>87</v>
      </c>
      <c r="P107" t="str">
        <f t="shared" si="26"/>
        <v>IXDRH</v>
      </c>
      <c r="Q107" s="77">
        <f>'BY_Demands_Drivers (4)'!$F$34*$T27</f>
        <v>0</v>
      </c>
      <c r="X107" s="102" t="str">
        <f t="shared" si="22"/>
        <v>\I:</v>
      </c>
      <c r="Y107">
        <f>$AD$27</f>
        <v>2033</v>
      </c>
      <c r="Z107" t="s">
        <v>87</v>
      </c>
      <c r="AA107" t="str">
        <f t="shared" si="27"/>
        <v>IRDRH</v>
      </c>
      <c r="AB107" s="77">
        <f>'BY_Demands_Drivers (4)'!$F$48*$AE27</f>
        <v>0</v>
      </c>
      <c r="AI107" s="102" t="str">
        <f t="shared" si="23"/>
        <v>\I:</v>
      </c>
      <c r="AJ107">
        <f>$AO$27</f>
        <v>2033</v>
      </c>
      <c r="AK107" t="s">
        <v>87</v>
      </c>
      <c r="AL107" t="str">
        <f t="shared" si="28"/>
        <v>ISDRH</v>
      </c>
      <c r="AM107" s="77">
        <f>'BY_Demands_Drivers (4)'!$F$55*$AP27</f>
        <v>0</v>
      </c>
      <c r="AT107" s="102" t="str">
        <f t="shared" si="24"/>
        <v>\I:</v>
      </c>
      <c r="AU107">
        <f>$AZ$27</f>
        <v>2033</v>
      </c>
      <c r="AV107" t="s">
        <v>87</v>
      </c>
      <c r="AW107" t="str">
        <f t="shared" si="29"/>
        <v>IIDRH</v>
      </c>
      <c r="AX107" s="77">
        <f>'BY_Demands_Drivers (4)'!$F$90*$BA27</f>
        <v>0</v>
      </c>
    </row>
    <row r="108" spans="2:50" x14ac:dyDescent="0.3">
      <c r="B108" s="102" t="str">
        <f t="shared" si="20"/>
        <v>\I:</v>
      </c>
      <c r="C108">
        <f>$H$28</f>
        <v>2034</v>
      </c>
      <c r="D108" t="s">
        <v>87</v>
      </c>
      <c r="E108" t="str">
        <f t="shared" si="25"/>
        <v>IGDRH</v>
      </c>
      <c r="F108" s="77">
        <f>'BY_Demands_Drivers (4)'!$F$27*$I28</f>
        <v>0</v>
      </c>
      <c r="M108" s="102" t="str">
        <f t="shared" si="21"/>
        <v>\I:</v>
      </c>
      <c r="N108">
        <f>$S$28</f>
        <v>2034</v>
      </c>
      <c r="O108" t="s">
        <v>87</v>
      </c>
      <c r="P108" t="str">
        <f t="shared" si="26"/>
        <v>IXDRH</v>
      </c>
      <c r="Q108" s="77">
        <f>'BY_Demands_Drivers (4)'!$F$34*$T28</f>
        <v>0</v>
      </c>
      <c r="X108" s="102" t="str">
        <f t="shared" si="22"/>
        <v>\I:</v>
      </c>
      <c r="Y108">
        <f>$AD$28</f>
        <v>2034</v>
      </c>
      <c r="Z108" t="s">
        <v>87</v>
      </c>
      <c r="AA108" t="str">
        <f t="shared" si="27"/>
        <v>IRDRH</v>
      </c>
      <c r="AB108" s="77">
        <f>'BY_Demands_Drivers (4)'!$F$48*$AE28</f>
        <v>0</v>
      </c>
      <c r="AI108" s="102" t="str">
        <f t="shared" si="23"/>
        <v>\I:</v>
      </c>
      <c r="AJ108">
        <f>$AO$28</f>
        <v>2034</v>
      </c>
      <c r="AK108" t="s">
        <v>87</v>
      </c>
      <c r="AL108" t="str">
        <f t="shared" si="28"/>
        <v>ISDRH</v>
      </c>
      <c r="AM108" s="77">
        <f>'BY_Demands_Drivers (4)'!$F$55*$AP28</f>
        <v>0</v>
      </c>
      <c r="AT108" s="102" t="str">
        <f t="shared" si="24"/>
        <v>\I:</v>
      </c>
      <c r="AU108">
        <f>$AZ$28</f>
        <v>2034</v>
      </c>
      <c r="AV108" t="s">
        <v>87</v>
      </c>
      <c r="AW108" t="str">
        <f t="shared" si="29"/>
        <v>IIDRH</v>
      </c>
      <c r="AX108" s="77">
        <f>'BY_Demands_Drivers (4)'!$F$90*$BA28</f>
        <v>0</v>
      </c>
    </row>
    <row r="109" spans="2:50" x14ac:dyDescent="0.3">
      <c r="B109" s="102" t="str">
        <f t="shared" si="20"/>
        <v>\I:</v>
      </c>
      <c r="C109">
        <f>$H$29</f>
        <v>2035</v>
      </c>
      <c r="D109" t="s">
        <v>87</v>
      </c>
      <c r="E109" t="str">
        <f t="shared" si="25"/>
        <v>IGDRH</v>
      </c>
      <c r="F109" s="77">
        <f>'BY_Demands_Drivers (4)'!$F$27*$I29</f>
        <v>0</v>
      </c>
      <c r="M109" s="102" t="str">
        <f t="shared" si="21"/>
        <v>\I:</v>
      </c>
      <c r="N109">
        <f>$S$29</f>
        <v>2035</v>
      </c>
      <c r="O109" t="s">
        <v>87</v>
      </c>
      <c r="P109" t="str">
        <f t="shared" si="26"/>
        <v>IXDRH</v>
      </c>
      <c r="Q109" s="77">
        <f>'BY_Demands_Drivers (4)'!$F$34*$T29</f>
        <v>0</v>
      </c>
      <c r="X109" s="102" t="str">
        <f t="shared" si="22"/>
        <v>\I:</v>
      </c>
      <c r="Y109">
        <f>$AD$29</f>
        <v>2035</v>
      </c>
      <c r="Z109" t="s">
        <v>87</v>
      </c>
      <c r="AA109" t="str">
        <f t="shared" si="27"/>
        <v>IRDRH</v>
      </c>
      <c r="AB109" s="77">
        <f>'BY_Demands_Drivers (4)'!$F$48*$AE29</f>
        <v>0</v>
      </c>
      <c r="AI109" s="102" t="str">
        <f t="shared" si="23"/>
        <v>\I:</v>
      </c>
      <c r="AJ109">
        <f>$AO$29</f>
        <v>2035</v>
      </c>
      <c r="AK109" t="s">
        <v>87</v>
      </c>
      <c r="AL109" t="str">
        <f t="shared" si="28"/>
        <v>ISDRH</v>
      </c>
      <c r="AM109" s="77">
        <f>'BY_Demands_Drivers (4)'!$F$55*$AP29</f>
        <v>0</v>
      </c>
      <c r="AT109" s="102" t="str">
        <f t="shared" si="24"/>
        <v>\I:</v>
      </c>
      <c r="AU109">
        <f>$AZ$29</f>
        <v>2035</v>
      </c>
      <c r="AV109" t="s">
        <v>87</v>
      </c>
      <c r="AW109" t="str">
        <f t="shared" si="29"/>
        <v>IIDRH</v>
      </c>
      <c r="AX109" s="77">
        <f>'BY_Demands_Drivers (4)'!$F$90*$BA29</f>
        <v>0</v>
      </c>
    </row>
    <row r="110" spans="2:50" x14ac:dyDescent="0.3">
      <c r="B110" s="102" t="str">
        <f t="shared" si="20"/>
        <v>\I:</v>
      </c>
      <c r="C110">
        <f>$H$30</f>
        <v>2036</v>
      </c>
      <c r="D110" t="s">
        <v>87</v>
      </c>
      <c r="E110" t="str">
        <f t="shared" si="25"/>
        <v>IGDRH</v>
      </c>
      <c r="F110" s="77">
        <f>'BY_Demands_Drivers (4)'!$F$27*$I30</f>
        <v>0</v>
      </c>
      <c r="M110" s="102" t="str">
        <f t="shared" si="21"/>
        <v>\I:</v>
      </c>
      <c r="N110">
        <f>$S$30</f>
        <v>2036</v>
      </c>
      <c r="O110" t="s">
        <v>87</v>
      </c>
      <c r="P110" t="str">
        <f t="shared" si="26"/>
        <v>IXDRH</v>
      </c>
      <c r="Q110" s="77">
        <f>'BY_Demands_Drivers (4)'!$F$34*$T30</f>
        <v>0</v>
      </c>
      <c r="X110" s="102" t="str">
        <f t="shared" si="22"/>
        <v>\I:</v>
      </c>
      <c r="Y110">
        <f>$AD$30</f>
        <v>2036</v>
      </c>
      <c r="Z110" t="s">
        <v>87</v>
      </c>
      <c r="AA110" t="str">
        <f t="shared" si="27"/>
        <v>IRDRH</v>
      </c>
      <c r="AB110" s="77">
        <f>'BY_Demands_Drivers (4)'!$F$48*$AE30</f>
        <v>0</v>
      </c>
      <c r="AI110" s="102" t="str">
        <f t="shared" si="23"/>
        <v>\I:</v>
      </c>
      <c r="AJ110">
        <f>$AO$30</f>
        <v>2036</v>
      </c>
      <c r="AK110" t="s">
        <v>87</v>
      </c>
      <c r="AL110" t="str">
        <f t="shared" si="28"/>
        <v>ISDRH</v>
      </c>
      <c r="AM110" s="77">
        <f>'BY_Demands_Drivers (4)'!$F$55*$AP30</f>
        <v>0</v>
      </c>
      <c r="AT110" s="102" t="str">
        <f t="shared" si="24"/>
        <v>\I:</v>
      </c>
      <c r="AU110">
        <f>$AZ$30</f>
        <v>2036</v>
      </c>
      <c r="AV110" t="s">
        <v>87</v>
      </c>
      <c r="AW110" t="str">
        <f t="shared" si="29"/>
        <v>IIDRH</v>
      </c>
      <c r="AX110" s="77">
        <f>'BY_Demands_Drivers (4)'!$F$90*$BA30</f>
        <v>0</v>
      </c>
    </row>
    <row r="111" spans="2:50" x14ac:dyDescent="0.3">
      <c r="B111" s="102" t="str">
        <f t="shared" si="20"/>
        <v>\I:</v>
      </c>
      <c r="C111">
        <f>$H$31</f>
        <v>2037</v>
      </c>
      <c r="D111" t="s">
        <v>87</v>
      </c>
      <c r="E111" t="str">
        <f t="shared" si="25"/>
        <v>IGDRH</v>
      </c>
      <c r="F111" s="77">
        <f>'BY_Demands_Drivers (4)'!$F$27*$I31</f>
        <v>0</v>
      </c>
      <c r="M111" s="102" t="str">
        <f t="shared" si="21"/>
        <v>\I:</v>
      </c>
      <c r="N111">
        <f>$S$31</f>
        <v>2037</v>
      </c>
      <c r="O111" t="s">
        <v>87</v>
      </c>
      <c r="P111" t="str">
        <f t="shared" si="26"/>
        <v>IXDRH</v>
      </c>
      <c r="Q111" s="77">
        <f>'BY_Demands_Drivers (4)'!$F$34*$T31</f>
        <v>0</v>
      </c>
      <c r="X111" s="102" t="str">
        <f t="shared" si="22"/>
        <v>\I:</v>
      </c>
      <c r="Y111">
        <f>$AD$31</f>
        <v>2037</v>
      </c>
      <c r="Z111" t="s">
        <v>87</v>
      </c>
      <c r="AA111" t="str">
        <f t="shared" si="27"/>
        <v>IRDRH</v>
      </c>
      <c r="AB111" s="77">
        <f>'BY_Demands_Drivers (4)'!$F$48*$AE31</f>
        <v>0</v>
      </c>
      <c r="AI111" s="102" t="str">
        <f t="shared" si="23"/>
        <v>\I:</v>
      </c>
      <c r="AJ111">
        <f>$AO$31</f>
        <v>2037</v>
      </c>
      <c r="AK111" t="s">
        <v>87</v>
      </c>
      <c r="AL111" t="str">
        <f t="shared" si="28"/>
        <v>ISDRH</v>
      </c>
      <c r="AM111" s="77">
        <f>'BY_Demands_Drivers (4)'!$F$55*$AP31</f>
        <v>0</v>
      </c>
      <c r="AT111" s="102" t="str">
        <f t="shared" si="24"/>
        <v>\I:</v>
      </c>
      <c r="AU111">
        <f>$AZ$31</f>
        <v>2037</v>
      </c>
      <c r="AV111" t="s">
        <v>87</v>
      </c>
      <c r="AW111" t="str">
        <f t="shared" si="29"/>
        <v>IIDRH</v>
      </c>
      <c r="AX111" s="77">
        <f>'BY_Demands_Drivers (4)'!$F$90*$BA31</f>
        <v>0</v>
      </c>
    </row>
    <row r="112" spans="2:50" x14ac:dyDescent="0.3">
      <c r="B112" s="102" t="str">
        <f t="shared" si="20"/>
        <v>\I:</v>
      </c>
      <c r="C112">
        <f>$H$32</f>
        <v>2038</v>
      </c>
      <c r="D112" t="s">
        <v>87</v>
      </c>
      <c r="E112" t="str">
        <f t="shared" si="25"/>
        <v>IGDRH</v>
      </c>
      <c r="F112" s="77">
        <f>'BY_Demands_Drivers (4)'!$F$27*$I32</f>
        <v>0</v>
      </c>
      <c r="M112" s="102" t="str">
        <f t="shared" si="21"/>
        <v>\I:</v>
      </c>
      <c r="N112">
        <f>$S$32</f>
        <v>2038</v>
      </c>
      <c r="O112" t="s">
        <v>87</v>
      </c>
      <c r="P112" t="str">
        <f t="shared" si="26"/>
        <v>IXDRH</v>
      </c>
      <c r="Q112" s="77">
        <f>'BY_Demands_Drivers (4)'!$F$34*$T32</f>
        <v>0</v>
      </c>
      <c r="X112" s="102" t="str">
        <f t="shared" si="22"/>
        <v>\I:</v>
      </c>
      <c r="Y112">
        <f>$AD$32</f>
        <v>2038</v>
      </c>
      <c r="Z112" t="s">
        <v>87</v>
      </c>
      <c r="AA112" t="str">
        <f t="shared" si="27"/>
        <v>IRDRH</v>
      </c>
      <c r="AB112" s="77">
        <f>'BY_Demands_Drivers (4)'!$F$48*$AE32</f>
        <v>0</v>
      </c>
      <c r="AI112" s="102" t="str">
        <f t="shared" si="23"/>
        <v>\I:</v>
      </c>
      <c r="AJ112">
        <f>$AO$32</f>
        <v>2038</v>
      </c>
      <c r="AK112" t="s">
        <v>87</v>
      </c>
      <c r="AL112" t="str">
        <f t="shared" si="28"/>
        <v>ISDRH</v>
      </c>
      <c r="AM112" s="77">
        <f>'BY_Demands_Drivers (4)'!$F$55*$AP32</f>
        <v>0</v>
      </c>
      <c r="AT112" s="102" t="str">
        <f t="shared" si="24"/>
        <v>\I:</v>
      </c>
      <c r="AU112">
        <f>$AZ$32</f>
        <v>2038</v>
      </c>
      <c r="AV112" t="s">
        <v>87</v>
      </c>
      <c r="AW112" t="str">
        <f t="shared" si="29"/>
        <v>IIDRH</v>
      </c>
      <c r="AX112" s="77">
        <f>'BY_Demands_Drivers (4)'!$F$90*$BA32</f>
        <v>0</v>
      </c>
    </row>
    <row r="113" spans="2:50" x14ac:dyDescent="0.3">
      <c r="B113" s="102" t="str">
        <f t="shared" si="20"/>
        <v>\I:</v>
      </c>
      <c r="C113">
        <f>$H$33</f>
        <v>2039</v>
      </c>
      <c r="D113" t="s">
        <v>87</v>
      </c>
      <c r="E113" t="str">
        <f t="shared" si="25"/>
        <v>IGDRH</v>
      </c>
      <c r="F113" s="77">
        <f>'BY_Demands_Drivers (4)'!$F$27*$I33</f>
        <v>0</v>
      </c>
      <c r="M113" s="102" t="str">
        <f t="shared" si="21"/>
        <v>\I:</v>
      </c>
      <c r="N113">
        <f>$S$33</f>
        <v>2039</v>
      </c>
      <c r="O113" t="s">
        <v>87</v>
      </c>
      <c r="P113" t="str">
        <f t="shared" si="26"/>
        <v>IXDRH</v>
      </c>
      <c r="Q113" s="77">
        <f>'BY_Demands_Drivers (4)'!$F$34*$T33</f>
        <v>0</v>
      </c>
      <c r="X113" s="102" t="str">
        <f t="shared" si="22"/>
        <v>\I:</v>
      </c>
      <c r="Y113">
        <f>$AD$33</f>
        <v>2039</v>
      </c>
      <c r="Z113" t="s">
        <v>87</v>
      </c>
      <c r="AA113" t="str">
        <f t="shared" si="27"/>
        <v>IRDRH</v>
      </c>
      <c r="AB113" s="77">
        <f>'BY_Demands_Drivers (4)'!$F$48*$AE33</f>
        <v>0</v>
      </c>
      <c r="AI113" s="102" t="str">
        <f t="shared" si="23"/>
        <v>\I:</v>
      </c>
      <c r="AJ113">
        <f>$AO$33</f>
        <v>2039</v>
      </c>
      <c r="AK113" t="s">
        <v>87</v>
      </c>
      <c r="AL113" t="str">
        <f t="shared" si="28"/>
        <v>ISDRH</v>
      </c>
      <c r="AM113" s="77">
        <f>'BY_Demands_Drivers (4)'!$F$55*$AP33</f>
        <v>0</v>
      </c>
      <c r="AT113" s="102" t="str">
        <f t="shared" si="24"/>
        <v>\I:</v>
      </c>
      <c r="AU113">
        <f>$AZ$33</f>
        <v>2039</v>
      </c>
      <c r="AV113" t="s">
        <v>87</v>
      </c>
      <c r="AW113" t="str">
        <f t="shared" si="29"/>
        <v>IIDRH</v>
      </c>
      <c r="AX113" s="77">
        <f>'BY_Demands_Drivers (4)'!$F$90*$BA33</f>
        <v>0</v>
      </c>
    </row>
    <row r="114" spans="2:50" x14ac:dyDescent="0.3">
      <c r="B114" s="102" t="str">
        <f t="shared" si="20"/>
        <v>\I:</v>
      </c>
      <c r="C114">
        <f>$H$34</f>
        <v>2040</v>
      </c>
      <c r="D114" t="s">
        <v>87</v>
      </c>
      <c r="E114" t="str">
        <f t="shared" si="25"/>
        <v>IGDRH</v>
      </c>
      <c r="F114" s="77">
        <f>'BY_Demands_Drivers (4)'!$F$27*$I34</f>
        <v>0</v>
      </c>
      <c r="M114" s="102" t="str">
        <f t="shared" si="21"/>
        <v>\I:</v>
      </c>
      <c r="N114">
        <f>$S$34</f>
        <v>2040</v>
      </c>
      <c r="O114" t="s">
        <v>87</v>
      </c>
      <c r="P114" t="str">
        <f t="shared" si="26"/>
        <v>IXDRH</v>
      </c>
      <c r="Q114" s="77">
        <f>'BY_Demands_Drivers (4)'!$F$34*$T34</f>
        <v>0</v>
      </c>
      <c r="X114" s="102" t="str">
        <f t="shared" si="22"/>
        <v>\I:</v>
      </c>
      <c r="Y114">
        <f>$AD$34</f>
        <v>2040</v>
      </c>
      <c r="Z114" t="s">
        <v>87</v>
      </c>
      <c r="AA114" t="str">
        <f t="shared" si="27"/>
        <v>IRDRH</v>
      </c>
      <c r="AB114" s="77">
        <f>'BY_Demands_Drivers (4)'!$F$48*$AE34</f>
        <v>0</v>
      </c>
      <c r="AI114" s="102" t="str">
        <f t="shared" si="23"/>
        <v>\I:</v>
      </c>
      <c r="AJ114">
        <f>$AO$34</f>
        <v>2040</v>
      </c>
      <c r="AK114" t="s">
        <v>87</v>
      </c>
      <c r="AL114" t="str">
        <f t="shared" si="28"/>
        <v>ISDRH</v>
      </c>
      <c r="AM114" s="77">
        <f>'BY_Demands_Drivers (4)'!$F$55*$AP34</f>
        <v>0</v>
      </c>
      <c r="AT114" s="102" t="str">
        <f t="shared" si="24"/>
        <v>\I:</v>
      </c>
      <c r="AU114">
        <f>$AZ$34</f>
        <v>2040</v>
      </c>
      <c r="AV114" t="s">
        <v>87</v>
      </c>
      <c r="AW114" t="str">
        <f t="shared" si="29"/>
        <v>IIDRH</v>
      </c>
      <c r="AX114" s="77">
        <f>'BY_Demands_Drivers (4)'!$F$90*$BA34</f>
        <v>0</v>
      </c>
    </row>
    <row r="115" spans="2:50" x14ac:dyDescent="0.3">
      <c r="B115" s="102" t="str">
        <f t="shared" si="20"/>
        <v>\I:</v>
      </c>
      <c r="C115">
        <f>$H$35</f>
        <v>2041</v>
      </c>
      <c r="D115" t="s">
        <v>87</v>
      </c>
      <c r="E115" t="str">
        <f t="shared" si="25"/>
        <v>IGDRH</v>
      </c>
      <c r="F115" s="77">
        <f>'BY_Demands_Drivers (4)'!$F$27*$I35</f>
        <v>0</v>
      </c>
      <c r="M115" s="102" t="str">
        <f t="shared" si="21"/>
        <v>\I:</v>
      </c>
      <c r="N115">
        <f>$S$35</f>
        <v>2041</v>
      </c>
      <c r="O115" t="s">
        <v>87</v>
      </c>
      <c r="P115" t="str">
        <f t="shared" si="26"/>
        <v>IXDRH</v>
      </c>
      <c r="Q115" s="77">
        <f>'BY_Demands_Drivers (4)'!$F$34*$T35</f>
        <v>0</v>
      </c>
      <c r="X115" s="102" t="str">
        <f t="shared" si="22"/>
        <v>\I:</v>
      </c>
      <c r="Y115">
        <f>$AD$35</f>
        <v>2041</v>
      </c>
      <c r="Z115" t="s">
        <v>87</v>
      </c>
      <c r="AA115" t="str">
        <f t="shared" si="27"/>
        <v>IRDRH</v>
      </c>
      <c r="AB115" s="77">
        <f>'BY_Demands_Drivers (4)'!$F$48*$AE35</f>
        <v>0</v>
      </c>
      <c r="AI115" s="102" t="str">
        <f t="shared" si="23"/>
        <v>\I:</v>
      </c>
      <c r="AJ115">
        <f>$AO$35</f>
        <v>2041</v>
      </c>
      <c r="AK115" t="s">
        <v>87</v>
      </c>
      <c r="AL115" t="str">
        <f t="shared" si="28"/>
        <v>ISDRH</v>
      </c>
      <c r="AM115" s="77">
        <f>'BY_Demands_Drivers (4)'!$F$55*$AP35</f>
        <v>0</v>
      </c>
      <c r="AT115" s="102" t="str">
        <f t="shared" si="24"/>
        <v>\I:</v>
      </c>
      <c r="AU115">
        <f>$AZ$35</f>
        <v>2041</v>
      </c>
      <c r="AV115" t="s">
        <v>87</v>
      </c>
      <c r="AW115" t="str">
        <f t="shared" si="29"/>
        <v>IIDRH</v>
      </c>
      <c r="AX115" s="77">
        <f>'BY_Demands_Drivers (4)'!$F$90*$BA35</f>
        <v>0</v>
      </c>
    </row>
    <row r="116" spans="2:50" x14ac:dyDescent="0.3">
      <c r="B116" s="102" t="str">
        <f t="shared" si="20"/>
        <v>\I:</v>
      </c>
      <c r="C116">
        <f>$H$36</f>
        <v>2042</v>
      </c>
      <c r="D116" t="s">
        <v>87</v>
      </c>
      <c r="E116" t="str">
        <f t="shared" si="25"/>
        <v>IGDRH</v>
      </c>
      <c r="F116" s="77">
        <f>'BY_Demands_Drivers (4)'!$F$27*$I36</f>
        <v>0</v>
      </c>
      <c r="M116" s="102" t="str">
        <f t="shared" si="21"/>
        <v>\I:</v>
      </c>
      <c r="N116">
        <f>$S$36</f>
        <v>2042</v>
      </c>
      <c r="O116" t="s">
        <v>87</v>
      </c>
      <c r="P116" t="str">
        <f t="shared" si="26"/>
        <v>IXDRH</v>
      </c>
      <c r="Q116" s="77">
        <f>'BY_Demands_Drivers (4)'!$F$34*$T36</f>
        <v>0</v>
      </c>
      <c r="X116" s="102" t="str">
        <f t="shared" si="22"/>
        <v>\I:</v>
      </c>
      <c r="Y116">
        <f>$AD$36</f>
        <v>2042</v>
      </c>
      <c r="Z116" t="s">
        <v>87</v>
      </c>
      <c r="AA116" t="str">
        <f t="shared" si="27"/>
        <v>IRDRH</v>
      </c>
      <c r="AB116" s="77">
        <f>'BY_Demands_Drivers (4)'!$F$48*$AE36</f>
        <v>0</v>
      </c>
      <c r="AI116" s="102" t="str">
        <f t="shared" si="23"/>
        <v>\I:</v>
      </c>
      <c r="AJ116">
        <f>$AO$36</f>
        <v>2042</v>
      </c>
      <c r="AK116" t="s">
        <v>87</v>
      </c>
      <c r="AL116" t="str">
        <f t="shared" si="28"/>
        <v>ISDRH</v>
      </c>
      <c r="AM116" s="77">
        <f>'BY_Demands_Drivers (4)'!$F$55*$AP36</f>
        <v>0</v>
      </c>
      <c r="AT116" s="102" t="str">
        <f t="shared" si="24"/>
        <v>\I:</v>
      </c>
      <c r="AU116">
        <f>$AZ$36</f>
        <v>2042</v>
      </c>
      <c r="AV116" t="s">
        <v>87</v>
      </c>
      <c r="AW116" t="str">
        <f t="shared" si="29"/>
        <v>IIDRH</v>
      </c>
      <c r="AX116" s="77">
        <f>'BY_Demands_Drivers (4)'!$F$90*$BA36</f>
        <v>0</v>
      </c>
    </row>
    <row r="117" spans="2:50" x14ac:dyDescent="0.3">
      <c r="B117" s="102" t="str">
        <f t="shared" si="20"/>
        <v>\I:</v>
      </c>
      <c r="C117">
        <f>$H$37</f>
        <v>2043</v>
      </c>
      <c r="D117" t="s">
        <v>87</v>
      </c>
      <c r="E117" t="str">
        <f t="shared" si="25"/>
        <v>IGDRH</v>
      </c>
      <c r="F117" s="77">
        <f>'BY_Demands_Drivers (4)'!$F$27*$I37</f>
        <v>0</v>
      </c>
      <c r="M117" s="102" t="str">
        <f t="shared" si="21"/>
        <v>\I:</v>
      </c>
      <c r="N117">
        <f>$S$37</f>
        <v>2043</v>
      </c>
      <c r="O117" t="s">
        <v>87</v>
      </c>
      <c r="P117" t="str">
        <f t="shared" si="26"/>
        <v>IXDRH</v>
      </c>
      <c r="Q117" s="77">
        <f>'BY_Demands_Drivers (4)'!$F$34*$T37</f>
        <v>0</v>
      </c>
      <c r="X117" s="102" t="str">
        <f t="shared" si="22"/>
        <v>\I:</v>
      </c>
      <c r="Y117">
        <f>$AD$37</f>
        <v>2043</v>
      </c>
      <c r="Z117" t="s">
        <v>87</v>
      </c>
      <c r="AA117" t="str">
        <f t="shared" si="27"/>
        <v>IRDRH</v>
      </c>
      <c r="AB117" s="77">
        <f>'BY_Demands_Drivers (4)'!$F$48*$AE37</f>
        <v>0</v>
      </c>
      <c r="AI117" s="102" t="str">
        <f t="shared" si="23"/>
        <v>\I:</v>
      </c>
      <c r="AJ117">
        <f>$AO$37</f>
        <v>2043</v>
      </c>
      <c r="AK117" t="s">
        <v>87</v>
      </c>
      <c r="AL117" t="str">
        <f t="shared" si="28"/>
        <v>ISDRH</v>
      </c>
      <c r="AM117" s="77">
        <f>'BY_Demands_Drivers (4)'!$F$55*$AP37</f>
        <v>0</v>
      </c>
      <c r="AT117" s="102" t="str">
        <f t="shared" si="24"/>
        <v>\I:</v>
      </c>
      <c r="AU117">
        <f>$AZ$37</f>
        <v>2043</v>
      </c>
      <c r="AV117" t="s">
        <v>87</v>
      </c>
      <c r="AW117" t="str">
        <f t="shared" si="29"/>
        <v>IIDRH</v>
      </c>
      <c r="AX117" s="77">
        <f>'BY_Demands_Drivers (4)'!$F$90*$BA37</f>
        <v>0</v>
      </c>
    </row>
    <row r="118" spans="2:50" x14ac:dyDescent="0.3">
      <c r="B118" s="102" t="str">
        <f t="shared" si="20"/>
        <v>\I:</v>
      </c>
      <c r="C118">
        <f>$H$38</f>
        <v>2044</v>
      </c>
      <c r="D118" t="s">
        <v>87</v>
      </c>
      <c r="E118" t="str">
        <f t="shared" si="25"/>
        <v>IGDRH</v>
      </c>
      <c r="F118" s="77">
        <f>'BY_Demands_Drivers (4)'!$F$27*$I38</f>
        <v>0</v>
      </c>
      <c r="M118" s="102" t="str">
        <f t="shared" si="21"/>
        <v>\I:</v>
      </c>
      <c r="N118">
        <f>$S$38</f>
        <v>2044</v>
      </c>
      <c r="O118" t="s">
        <v>87</v>
      </c>
      <c r="P118" t="str">
        <f t="shared" si="26"/>
        <v>IXDRH</v>
      </c>
      <c r="Q118" s="77">
        <f>'BY_Demands_Drivers (4)'!$F$34*$T38</f>
        <v>0</v>
      </c>
      <c r="X118" s="102" t="str">
        <f t="shared" si="22"/>
        <v>\I:</v>
      </c>
      <c r="Y118">
        <f>$AD$38</f>
        <v>2044</v>
      </c>
      <c r="Z118" t="s">
        <v>87</v>
      </c>
      <c r="AA118" t="str">
        <f t="shared" si="27"/>
        <v>IRDRH</v>
      </c>
      <c r="AB118" s="77">
        <f>'BY_Demands_Drivers (4)'!$F$48*$AE38</f>
        <v>0</v>
      </c>
      <c r="AI118" s="102" t="str">
        <f t="shared" si="23"/>
        <v>\I:</v>
      </c>
      <c r="AJ118">
        <f>$AO$38</f>
        <v>2044</v>
      </c>
      <c r="AK118" t="s">
        <v>87</v>
      </c>
      <c r="AL118" t="str">
        <f t="shared" si="28"/>
        <v>ISDRH</v>
      </c>
      <c r="AM118" s="77">
        <f>'BY_Demands_Drivers (4)'!$F$55*$AP38</f>
        <v>0</v>
      </c>
      <c r="AT118" s="102" t="str">
        <f t="shared" si="24"/>
        <v>\I:</v>
      </c>
      <c r="AU118">
        <f>$AZ$38</f>
        <v>2044</v>
      </c>
      <c r="AV118" t="s">
        <v>87</v>
      </c>
      <c r="AW118" t="str">
        <f t="shared" si="29"/>
        <v>IIDRH</v>
      </c>
      <c r="AX118" s="77">
        <f>'BY_Demands_Drivers (4)'!$F$90*$BA38</f>
        <v>0</v>
      </c>
    </row>
    <row r="119" spans="2:50" x14ac:dyDescent="0.3">
      <c r="B119" s="102" t="str">
        <f t="shared" si="20"/>
        <v>\I:</v>
      </c>
      <c r="C119">
        <f>$H$39</f>
        <v>2045</v>
      </c>
      <c r="D119" t="s">
        <v>87</v>
      </c>
      <c r="E119" t="str">
        <f t="shared" si="25"/>
        <v>IGDRH</v>
      </c>
      <c r="F119" s="77">
        <f>'BY_Demands_Drivers (4)'!$F$27*$I39</f>
        <v>0</v>
      </c>
      <c r="M119" s="102" t="str">
        <f t="shared" si="21"/>
        <v>\I:</v>
      </c>
      <c r="N119">
        <f>$S$39</f>
        <v>2045</v>
      </c>
      <c r="O119" t="s">
        <v>87</v>
      </c>
      <c r="P119" t="str">
        <f t="shared" si="26"/>
        <v>IXDRH</v>
      </c>
      <c r="Q119" s="77">
        <f>'BY_Demands_Drivers (4)'!$F$34*$T39</f>
        <v>0</v>
      </c>
      <c r="X119" s="102" t="str">
        <f t="shared" si="22"/>
        <v>\I:</v>
      </c>
      <c r="Y119">
        <f>$AD$39</f>
        <v>2045</v>
      </c>
      <c r="Z119" t="s">
        <v>87</v>
      </c>
      <c r="AA119" t="str">
        <f t="shared" si="27"/>
        <v>IRDRH</v>
      </c>
      <c r="AB119" s="77">
        <f>'BY_Demands_Drivers (4)'!$F$48*$AE39</f>
        <v>0</v>
      </c>
      <c r="AI119" s="102" t="str">
        <f t="shared" si="23"/>
        <v>\I:</v>
      </c>
      <c r="AJ119">
        <f>$AO$39</f>
        <v>2045</v>
      </c>
      <c r="AK119" t="s">
        <v>87</v>
      </c>
      <c r="AL119" t="str">
        <f t="shared" si="28"/>
        <v>ISDRH</v>
      </c>
      <c r="AM119" s="77">
        <f>'BY_Demands_Drivers (4)'!$F$55*$AP39</f>
        <v>0</v>
      </c>
      <c r="AT119" s="102" t="str">
        <f t="shared" si="24"/>
        <v>\I:</v>
      </c>
      <c r="AU119">
        <f>$AZ$39</f>
        <v>2045</v>
      </c>
      <c r="AV119" t="s">
        <v>87</v>
      </c>
      <c r="AW119" t="str">
        <f t="shared" si="29"/>
        <v>IIDRH</v>
      </c>
      <c r="AX119" s="77">
        <f>'BY_Demands_Drivers (4)'!$F$90*$BA39</f>
        <v>0</v>
      </c>
    </row>
    <row r="120" spans="2:50" x14ac:dyDescent="0.3">
      <c r="B120" s="102" t="str">
        <f t="shared" si="20"/>
        <v>\I:</v>
      </c>
      <c r="C120">
        <f>$H$40</f>
        <v>2046</v>
      </c>
      <c r="D120" t="s">
        <v>87</v>
      </c>
      <c r="E120" t="str">
        <f t="shared" si="25"/>
        <v>IGDRH</v>
      </c>
      <c r="F120" s="77">
        <f>'BY_Demands_Drivers (4)'!$F$27*$I40</f>
        <v>0</v>
      </c>
      <c r="M120" s="102" t="str">
        <f t="shared" si="21"/>
        <v>\I:</v>
      </c>
      <c r="N120">
        <f>$S$40</f>
        <v>2046</v>
      </c>
      <c r="O120" t="s">
        <v>87</v>
      </c>
      <c r="P120" t="str">
        <f t="shared" si="26"/>
        <v>IXDRH</v>
      </c>
      <c r="Q120" s="77">
        <f>'BY_Demands_Drivers (4)'!$F$34*$T40</f>
        <v>0</v>
      </c>
      <c r="X120" s="102" t="str">
        <f t="shared" si="22"/>
        <v>\I:</v>
      </c>
      <c r="Y120">
        <f>$AD$40</f>
        <v>2046</v>
      </c>
      <c r="Z120" t="s">
        <v>87</v>
      </c>
      <c r="AA120" t="str">
        <f t="shared" si="27"/>
        <v>IRDRH</v>
      </c>
      <c r="AB120" s="77">
        <f>'BY_Demands_Drivers (4)'!$F$48*$AE40</f>
        <v>0</v>
      </c>
      <c r="AI120" s="102" t="str">
        <f t="shared" si="23"/>
        <v>\I:</v>
      </c>
      <c r="AJ120">
        <f>$AO$40</f>
        <v>2046</v>
      </c>
      <c r="AK120" t="s">
        <v>87</v>
      </c>
      <c r="AL120" t="str">
        <f t="shared" si="28"/>
        <v>ISDRH</v>
      </c>
      <c r="AM120" s="77">
        <f>'BY_Demands_Drivers (4)'!$F$55*$AP40</f>
        <v>0</v>
      </c>
      <c r="AT120" s="102" t="str">
        <f t="shared" si="24"/>
        <v>\I:</v>
      </c>
      <c r="AU120">
        <f>$AZ$40</f>
        <v>2046</v>
      </c>
      <c r="AV120" t="s">
        <v>87</v>
      </c>
      <c r="AW120" t="str">
        <f t="shared" si="29"/>
        <v>IIDRH</v>
      </c>
      <c r="AX120" s="77">
        <f>'BY_Demands_Drivers (4)'!$F$90*$BA40</f>
        <v>0</v>
      </c>
    </row>
    <row r="121" spans="2:50" x14ac:dyDescent="0.3">
      <c r="B121" s="102" t="str">
        <f t="shared" si="20"/>
        <v>\I:</v>
      </c>
      <c r="C121">
        <f>$H$41</f>
        <v>2047</v>
      </c>
      <c r="D121" t="s">
        <v>87</v>
      </c>
      <c r="E121" t="str">
        <f t="shared" si="25"/>
        <v>IGDRH</v>
      </c>
      <c r="F121" s="77">
        <f>'BY_Demands_Drivers (4)'!$F$27*$I41</f>
        <v>0</v>
      </c>
      <c r="M121" s="102" t="str">
        <f t="shared" si="21"/>
        <v>\I:</v>
      </c>
      <c r="N121">
        <f>$S$41</f>
        <v>2047</v>
      </c>
      <c r="O121" t="s">
        <v>87</v>
      </c>
      <c r="P121" t="str">
        <f t="shared" si="26"/>
        <v>IXDRH</v>
      </c>
      <c r="Q121" s="77">
        <f>'BY_Demands_Drivers (4)'!$F$34*$T41</f>
        <v>0</v>
      </c>
      <c r="X121" s="102" t="str">
        <f t="shared" si="22"/>
        <v>\I:</v>
      </c>
      <c r="Y121">
        <f>$AD$41</f>
        <v>2047</v>
      </c>
      <c r="Z121" t="s">
        <v>87</v>
      </c>
      <c r="AA121" t="str">
        <f t="shared" si="27"/>
        <v>IRDRH</v>
      </c>
      <c r="AB121" s="77">
        <f>'BY_Demands_Drivers (4)'!$F$48*$AE41</f>
        <v>0</v>
      </c>
      <c r="AI121" s="102" t="str">
        <f t="shared" si="23"/>
        <v>\I:</v>
      </c>
      <c r="AJ121">
        <f>$AO$41</f>
        <v>2047</v>
      </c>
      <c r="AK121" t="s">
        <v>87</v>
      </c>
      <c r="AL121" t="str">
        <f t="shared" si="28"/>
        <v>ISDRH</v>
      </c>
      <c r="AM121" s="77">
        <f>'BY_Demands_Drivers (4)'!$F$55*$AP41</f>
        <v>0</v>
      </c>
      <c r="AT121" s="102" t="str">
        <f t="shared" si="24"/>
        <v>\I:</v>
      </c>
      <c r="AU121">
        <f>$AZ$41</f>
        <v>2047</v>
      </c>
      <c r="AV121" t="s">
        <v>87</v>
      </c>
      <c r="AW121" t="str">
        <f t="shared" si="29"/>
        <v>IIDRH</v>
      </c>
      <c r="AX121" s="77">
        <f>'BY_Demands_Drivers (4)'!$F$90*$BA41</f>
        <v>0</v>
      </c>
    </row>
    <row r="122" spans="2:50" x14ac:dyDescent="0.3">
      <c r="B122" s="102" t="str">
        <f t="shared" si="20"/>
        <v>\I:</v>
      </c>
      <c r="C122">
        <f>$H$42</f>
        <v>2048</v>
      </c>
      <c r="D122" t="s">
        <v>87</v>
      </c>
      <c r="E122" t="str">
        <f t="shared" si="25"/>
        <v>IGDRH</v>
      </c>
      <c r="F122" s="77">
        <f>'BY_Demands_Drivers (4)'!$F$27*$I42</f>
        <v>0</v>
      </c>
      <c r="M122" s="102" t="str">
        <f t="shared" si="21"/>
        <v>\I:</v>
      </c>
      <c r="N122">
        <f>$S$42</f>
        <v>2048</v>
      </c>
      <c r="O122" t="s">
        <v>87</v>
      </c>
      <c r="P122" t="str">
        <f t="shared" si="26"/>
        <v>IXDRH</v>
      </c>
      <c r="Q122" s="77">
        <f>'BY_Demands_Drivers (4)'!$F$34*$T42</f>
        <v>0</v>
      </c>
      <c r="X122" s="102" t="str">
        <f t="shared" si="22"/>
        <v>\I:</v>
      </c>
      <c r="Y122">
        <f>$AD$42</f>
        <v>2048</v>
      </c>
      <c r="Z122" t="s">
        <v>87</v>
      </c>
      <c r="AA122" t="str">
        <f t="shared" si="27"/>
        <v>IRDRH</v>
      </c>
      <c r="AB122" s="77">
        <f>'BY_Demands_Drivers (4)'!$F$48*$AE42</f>
        <v>0</v>
      </c>
      <c r="AI122" s="102" t="str">
        <f t="shared" si="23"/>
        <v>\I:</v>
      </c>
      <c r="AJ122">
        <f>$AO$42</f>
        <v>2048</v>
      </c>
      <c r="AK122" t="s">
        <v>87</v>
      </c>
      <c r="AL122" t="str">
        <f t="shared" si="28"/>
        <v>ISDRH</v>
      </c>
      <c r="AM122" s="77">
        <f>'BY_Demands_Drivers (4)'!$F$55*$AP42</f>
        <v>0</v>
      </c>
      <c r="AT122" s="102" t="str">
        <f t="shared" si="24"/>
        <v>\I:</v>
      </c>
      <c r="AU122">
        <f>$AZ$42</f>
        <v>2048</v>
      </c>
      <c r="AV122" t="s">
        <v>87</v>
      </c>
      <c r="AW122" t="str">
        <f t="shared" si="29"/>
        <v>IIDRH</v>
      </c>
      <c r="AX122" s="77">
        <f>'BY_Demands_Drivers (4)'!$F$90*$BA42</f>
        <v>0</v>
      </c>
    </row>
    <row r="123" spans="2:50" x14ac:dyDescent="0.3">
      <c r="B123" s="102" t="str">
        <f t="shared" si="20"/>
        <v>\I:</v>
      </c>
      <c r="C123">
        <f>$H$43</f>
        <v>2049</v>
      </c>
      <c r="D123" t="s">
        <v>87</v>
      </c>
      <c r="E123" t="str">
        <f t="shared" si="25"/>
        <v>IGDRH</v>
      </c>
      <c r="F123" s="77">
        <f>'BY_Demands_Drivers (4)'!$F$27*$I43</f>
        <v>0</v>
      </c>
      <c r="M123" s="102" t="str">
        <f t="shared" si="21"/>
        <v>\I:</v>
      </c>
      <c r="N123">
        <f>$S$43</f>
        <v>2049</v>
      </c>
      <c r="O123" t="s">
        <v>87</v>
      </c>
      <c r="P123" t="str">
        <f t="shared" si="26"/>
        <v>IXDRH</v>
      </c>
      <c r="Q123" s="77">
        <f>'BY_Demands_Drivers (4)'!$F$34*$T43</f>
        <v>0</v>
      </c>
      <c r="X123" s="102" t="str">
        <f t="shared" si="22"/>
        <v>\I:</v>
      </c>
      <c r="Y123">
        <f>$AD$43</f>
        <v>2049</v>
      </c>
      <c r="Z123" t="s">
        <v>87</v>
      </c>
      <c r="AA123" t="str">
        <f t="shared" si="27"/>
        <v>IRDRH</v>
      </c>
      <c r="AB123" s="77">
        <f>'BY_Demands_Drivers (4)'!$F$48*$AE43</f>
        <v>0</v>
      </c>
      <c r="AI123" s="102" t="str">
        <f t="shared" si="23"/>
        <v>\I:</v>
      </c>
      <c r="AJ123">
        <f>$AO$43</f>
        <v>2049</v>
      </c>
      <c r="AK123" t="s">
        <v>87</v>
      </c>
      <c r="AL123" t="str">
        <f t="shared" si="28"/>
        <v>ISDRH</v>
      </c>
      <c r="AM123" s="77">
        <f>'BY_Demands_Drivers (4)'!$F$55*$AP43</f>
        <v>0</v>
      </c>
      <c r="AT123" s="102" t="str">
        <f t="shared" si="24"/>
        <v>\I:</v>
      </c>
      <c r="AU123">
        <f>$AZ$43</f>
        <v>2049</v>
      </c>
      <c r="AV123" t="s">
        <v>87</v>
      </c>
      <c r="AW123" t="str">
        <f t="shared" si="29"/>
        <v>IIDRH</v>
      </c>
      <c r="AX123" s="77">
        <f>'BY_Demands_Drivers (4)'!$F$90*$BA43</f>
        <v>0</v>
      </c>
    </row>
    <row r="124" spans="2:50" x14ac:dyDescent="0.3">
      <c r="B124" s="102" t="str">
        <f t="shared" si="20"/>
        <v>\I:</v>
      </c>
      <c r="C124" s="19">
        <f>$H$44</f>
        <v>2050</v>
      </c>
      <c r="D124" s="19" t="s">
        <v>87</v>
      </c>
      <c r="E124" t="str">
        <f t="shared" si="25"/>
        <v>IGDRH</v>
      </c>
      <c r="F124" s="77">
        <f>'BY_Demands_Drivers (4)'!$F$27*$I44</f>
        <v>0</v>
      </c>
      <c r="M124" s="102" t="str">
        <f t="shared" si="21"/>
        <v>\I:</v>
      </c>
      <c r="N124" s="19">
        <f>$S$44</f>
        <v>2050</v>
      </c>
      <c r="O124" s="19" t="s">
        <v>87</v>
      </c>
      <c r="P124" s="19" t="str">
        <f t="shared" si="26"/>
        <v>IXDRH</v>
      </c>
      <c r="Q124" s="77">
        <f>'BY_Demands_Drivers (4)'!$F$34*$T44</f>
        <v>0</v>
      </c>
      <c r="X124" s="102" t="str">
        <f t="shared" si="22"/>
        <v>\I:</v>
      </c>
      <c r="Y124" s="19">
        <f>$AD$44</f>
        <v>2050</v>
      </c>
      <c r="Z124" s="19" t="s">
        <v>87</v>
      </c>
      <c r="AA124" s="19" t="str">
        <f t="shared" si="27"/>
        <v>IRDRH</v>
      </c>
      <c r="AB124" s="77">
        <f>'BY_Demands_Drivers (4)'!$F$48*$AE44</f>
        <v>0</v>
      </c>
      <c r="AI124" s="102" t="str">
        <f t="shared" si="23"/>
        <v>\I:</v>
      </c>
      <c r="AJ124" s="19">
        <f>$AO$44</f>
        <v>2050</v>
      </c>
      <c r="AK124" s="19" t="s">
        <v>87</v>
      </c>
      <c r="AL124" s="19" t="str">
        <f t="shared" si="28"/>
        <v>ISDRH</v>
      </c>
      <c r="AM124" s="77">
        <f>'BY_Demands_Drivers (4)'!$F$55*$AP44</f>
        <v>0</v>
      </c>
      <c r="AT124" s="102" t="str">
        <f t="shared" si="24"/>
        <v>\I:</v>
      </c>
      <c r="AU124" s="19">
        <f>$AZ$44</f>
        <v>2050</v>
      </c>
      <c r="AV124" s="19" t="s">
        <v>87</v>
      </c>
      <c r="AW124" s="19" t="str">
        <f t="shared" si="29"/>
        <v>IIDRH</v>
      </c>
      <c r="AX124" s="77">
        <f>'BY_Demands_Drivers (4)'!$F$90*$BA44</f>
        <v>0</v>
      </c>
    </row>
    <row r="125" spans="2:50" x14ac:dyDescent="0.3">
      <c r="B125" s="102" t="str">
        <f t="shared" si="20"/>
        <v>\I:</v>
      </c>
      <c r="C125">
        <f>$H$5</f>
        <v>2011</v>
      </c>
      <c r="D125" t="s">
        <v>87</v>
      </c>
      <c r="E125" t="str">
        <f>'BY_Demands_Drivers (4)'!$G$28</f>
        <v>IGDLA</v>
      </c>
      <c r="F125" s="77">
        <f>'BY_Demands_Drivers (4)'!$F$28*$I5</f>
        <v>0</v>
      </c>
      <c r="M125" s="102" t="str">
        <f t="shared" si="21"/>
        <v>\I:</v>
      </c>
      <c r="N125">
        <f>$S$5</f>
        <v>2011</v>
      </c>
      <c r="O125" t="s">
        <v>87</v>
      </c>
      <c r="P125" t="str">
        <f>'BY_Demands_Drivers (4)'!$G$35</f>
        <v>IXDLA</v>
      </c>
      <c r="Q125" s="77">
        <f>'BY_Demands_Drivers (4)'!$F$35*$T5</f>
        <v>0</v>
      </c>
      <c r="X125" s="102" t="str">
        <f t="shared" si="22"/>
        <v>\I:</v>
      </c>
      <c r="Y125">
        <f>$AD$5</f>
        <v>2011</v>
      </c>
      <c r="Z125" t="s">
        <v>87</v>
      </c>
      <c r="AA125" t="str">
        <f>'BY_Demands_Drivers (4)'!$G$49</f>
        <v>IRDLA</v>
      </c>
      <c r="AB125" s="77">
        <f>'BY_Demands_Drivers (4)'!$F$49*$AE5</f>
        <v>0</v>
      </c>
      <c r="AI125" s="102" t="str">
        <f t="shared" si="23"/>
        <v>\I:</v>
      </c>
      <c r="AJ125">
        <f>$AO$5</f>
        <v>2011</v>
      </c>
      <c r="AK125" t="s">
        <v>87</v>
      </c>
      <c r="AL125" t="str">
        <f>'BY_Demands_Drivers (4)'!$G$56</f>
        <v>ISDLA</v>
      </c>
      <c r="AM125" s="77">
        <f>'BY_Demands_Drivers (4)'!$F$56*$AP5</f>
        <v>0</v>
      </c>
      <c r="AT125" s="102" t="str">
        <f t="shared" si="24"/>
        <v>\I:</v>
      </c>
      <c r="AU125">
        <f>$AZ$5</f>
        <v>2011</v>
      </c>
      <c r="AV125" t="s">
        <v>87</v>
      </c>
      <c r="AW125" t="str">
        <f>'BY_Demands_Drivers (4)'!$G$91</f>
        <v>IIDLA</v>
      </c>
      <c r="AX125" s="77">
        <f>'BY_Demands_Drivers (4)'!$F$91*$BA5</f>
        <v>0</v>
      </c>
    </row>
    <row r="126" spans="2:50" x14ac:dyDescent="0.3">
      <c r="B126" s="102" t="str">
        <f t="shared" si="20"/>
        <v>\I:</v>
      </c>
      <c r="C126">
        <f>$H$6</f>
        <v>2012</v>
      </c>
      <c r="D126" t="s">
        <v>87</v>
      </c>
      <c r="E126" t="str">
        <f t="shared" ref="E126:E164" si="30">$E$125</f>
        <v>IGDLA</v>
      </c>
      <c r="F126" s="77">
        <f>'BY_Demands_Drivers (4)'!$F$28*$I6</f>
        <v>0</v>
      </c>
      <c r="M126" s="102" t="str">
        <f t="shared" si="21"/>
        <v>\I:</v>
      </c>
      <c r="N126">
        <f>$S$6</f>
        <v>2012</v>
      </c>
      <c r="O126" t="s">
        <v>87</v>
      </c>
      <c r="P126" t="str">
        <f t="shared" ref="P126:P164" si="31">$P$125</f>
        <v>IXDLA</v>
      </c>
      <c r="Q126" s="77">
        <f>'BY_Demands_Drivers (4)'!$F$35*$T6</f>
        <v>0</v>
      </c>
      <c r="X126" s="102" t="str">
        <f t="shared" si="22"/>
        <v>\I:</v>
      </c>
      <c r="Y126">
        <f>$AD$6</f>
        <v>2012</v>
      </c>
      <c r="Z126" t="s">
        <v>87</v>
      </c>
      <c r="AA126" t="str">
        <f t="shared" ref="AA126:AA164" si="32">$AA$125</f>
        <v>IRDLA</v>
      </c>
      <c r="AB126" s="77">
        <f>'BY_Demands_Drivers (4)'!$F$49*$AE6</f>
        <v>0</v>
      </c>
      <c r="AI126" s="102" t="str">
        <f t="shared" si="23"/>
        <v>\I:</v>
      </c>
      <c r="AJ126">
        <f>$AO$6</f>
        <v>2012</v>
      </c>
      <c r="AK126" t="s">
        <v>87</v>
      </c>
      <c r="AL126" t="str">
        <f t="shared" ref="AL126:AL164" si="33">$AL$125</f>
        <v>ISDLA</v>
      </c>
      <c r="AM126" s="77">
        <f>'BY_Demands_Drivers (4)'!$F$56*$AP6</f>
        <v>0</v>
      </c>
      <c r="AT126" s="102" t="str">
        <f t="shared" si="24"/>
        <v>\I:</v>
      </c>
      <c r="AU126">
        <f>$AZ$6</f>
        <v>2012</v>
      </c>
      <c r="AV126" t="s">
        <v>87</v>
      </c>
      <c r="AW126" t="str">
        <f t="shared" ref="AW126:AW164" si="34">$AW$125</f>
        <v>IIDLA</v>
      </c>
      <c r="AX126" s="77">
        <f>'BY_Demands_Drivers (4)'!$F$91*$BA6</f>
        <v>0</v>
      </c>
    </row>
    <row r="127" spans="2:50" x14ac:dyDescent="0.3">
      <c r="B127" s="102" t="str">
        <f t="shared" si="20"/>
        <v>\I:</v>
      </c>
      <c r="C127">
        <f>$H$7</f>
        <v>2013</v>
      </c>
      <c r="D127" t="s">
        <v>87</v>
      </c>
      <c r="E127" t="str">
        <f t="shared" si="30"/>
        <v>IGDLA</v>
      </c>
      <c r="F127" s="77">
        <f>'BY_Demands_Drivers (4)'!$F$28*$I7</f>
        <v>0</v>
      </c>
      <c r="M127" s="102" t="str">
        <f t="shared" si="21"/>
        <v>\I:</v>
      </c>
      <c r="N127">
        <f>$S$7</f>
        <v>2013</v>
      </c>
      <c r="O127" t="s">
        <v>87</v>
      </c>
      <c r="P127" t="str">
        <f t="shared" si="31"/>
        <v>IXDLA</v>
      </c>
      <c r="Q127" s="77">
        <f>'BY_Demands_Drivers (4)'!$F$35*$T7</f>
        <v>0</v>
      </c>
      <c r="X127" s="102" t="str">
        <f t="shared" si="22"/>
        <v>\I:</v>
      </c>
      <c r="Y127">
        <f>$AD$7</f>
        <v>2013</v>
      </c>
      <c r="Z127" t="s">
        <v>87</v>
      </c>
      <c r="AA127" t="str">
        <f t="shared" si="32"/>
        <v>IRDLA</v>
      </c>
      <c r="AB127" s="77">
        <f>'BY_Demands_Drivers (4)'!$F$49*$AE7</f>
        <v>0</v>
      </c>
      <c r="AI127" s="102" t="str">
        <f t="shared" si="23"/>
        <v>\I:</v>
      </c>
      <c r="AJ127">
        <f>$AO$7</f>
        <v>2013</v>
      </c>
      <c r="AK127" t="s">
        <v>87</v>
      </c>
      <c r="AL127" t="str">
        <f t="shared" si="33"/>
        <v>ISDLA</v>
      </c>
      <c r="AM127" s="77">
        <f>'BY_Demands_Drivers (4)'!$F$56*$AP7</f>
        <v>0</v>
      </c>
      <c r="AT127" s="102" t="str">
        <f t="shared" si="24"/>
        <v>\I:</v>
      </c>
      <c r="AU127">
        <f>$AZ$7</f>
        <v>2013</v>
      </c>
      <c r="AV127" t="s">
        <v>87</v>
      </c>
      <c r="AW127" t="str">
        <f t="shared" si="34"/>
        <v>IIDLA</v>
      </c>
      <c r="AX127" s="77">
        <f>'BY_Demands_Drivers (4)'!$F$91*$BA7</f>
        <v>0</v>
      </c>
    </row>
    <row r="128" spans="2:50" x14ac:dyDescent="0.3">
      <c r="B128" s="102" t="str">
        <f t="shared" si="20"/>
        <v>\I:</v>
      </c>
      <c r="C128">
        <f>$H$8</f>
        <v>2014</v>
      </c>
      <c r="D128" t="s">
        <v>87</v>
      </c>
      <c r="E128" t="str">
        <f t="shared" si="30"/>
        <v>IGDLA</v>
      </c>
      <c r="F128" s="77">
        <f>'BY_Demands_Drivers (4)'!$F$28*$I8</f>
        <v>0</v>
      </c>
      <c r="M128" s="102" t="str">
        <f t="shared" si="21"/>
        <v>\I:</v>
      </c>
      <c r="N128">
        <f>$S$8</f>
        <v>2014</v>
      </c>
      <c r="O128" t="s">
        <v>87</v>
      </c>
      <c r="P128" t="str">
        <f t="shared" si="31"/>
        <v>IXDLA</v>
      </c>
      <c r="Q128" s="77">
        <f>'BY_Demands_Drivers (4)'!$F$35*$T8</f>
        <v>0</v>
      </c>
      <c r="X128" s="102" t="str">
        <f t="shared" si="22"/>
        <v>\I:</v>
      </c>
      <c r="Y128">
        <f>$AD$8</f>
        <v>2014</v>
      </c>
      <c r="Z128" t="s">
        <v>87</v>
      </c>
      <c r="AA128" t="str">
        <f t="shared" si="32"/>
        <v>IRDLA</v>
      </c>
      <c r="AB128" s="77">
        <f>'BY_Demands_Drivers (4)'!$F$49*$AE8</f>
        <v>0</v>
      </c>
      <c r="AI128" s="102" t="str">
        <f t="shared" si="23"/>
        <v>\I:</v>
      </c>
      <c r="AJ128">
        <f>$AO$8</f>
        <v>2014</v>
      </c>
      <c r="AK128" t="s">
        <v>87</v>
      </c>
      <c r="AL128" t="str">
        <f t="shared" si="33"/>
        <v>ISDLA</v>
      </c>
      <c r="AM128" s="77">
        <f>'BY_Demands_Drivers (4)'!$F$56*$AP8</f>
        <v>0</v>
      </c>
      <c r="AT128" s="102" t="str">
        <f t="shared" si="24"/>
        <v>\I:</v>
      </c>
      <c r="AU128">
        <f>$AZ$8</f>
        <v>2014</v>
      </c>
      <c r="AV128" t="s">
        <v>87</v>
      </c>
      <c r="AW128" t="str">
        <f t="shared" si="34"/>
        <v>IIDLA</v>
      </c>
      <c r="AX128" s="77">
        <f>'BY_Demands_Drivers (4)'!$F$91*$BA8</f>
        <v>0</v>
      </c>
    </row>
    <row r="129" spans="2:50" x14ac:dyDescent="0.3">
      <c r="B129" s="102" t="str">
        <f t="shared" si="20"/>
        <v>\I:</v>
      </c>
      <c r="C129">
        <f>$H$9</f>
        <v>2015</v>
      </c>
      <c r="D129" t="s">
        <v>87</v>
      </c>
      <c r="E129" t="str">
        <f t="shared" si="30"/>
        <v>IGDLA</v>
      </c>
      <c r="F129" s="77">
        <f>'BY_Demands_Drivers (4)'!$F$28*$I9</f>
        <v>0</v>
      </c>
      <c r="M129" s="102" t="str">
        <f t="shared" si="21"/>
        <v>\I:</v>
      </c>
      <c r="N129">
        <f>$S$9</f>
        <v>2015</v>
      </c>
      <c r="O129" t="s">
        <v>87</v>
      </c>
      <c r="P129" t="str">
        <f t="shared" si="31"/>
        <v>IXDLA</v>
      </c>
      <c r="Q129" s="77">
        <f>'BY_Demands_Drivers (4)'!$F$35*$T9</f>
        <v>0</v>
      </c>
      <c r="X129" s="102" t="str">
        <f t="shared" si="22"/>
        <v>\I:</v>
      </c>
      <c r="Y129">
        <f>$AD$9</f>
        <v>2015</v>
      </c>
      <c r="Z129" t="s">
        <v>87</v>
      </c>
      <c r="AA129" t="str">
        <f t="shared" si="32"/>
        <v>IRDLA</v>
      </c>
      <c r="AB129" s="77">
        <f>'BY_Demands_Drivers (4)'!$F$49*$AE9</f>
        <v>0</v>
      </c>
      <c r="AI129" s="102" t="str">
        <f t="shared" si="23"/>
        <v>\I:</v>
      </c>
      <c r="AJ129">
        <f>$AO$9</f>
        <v>2015</v>
      </c>
      <c r="AK129" t="s">
        <v>87</v>
      </c>
      <c r="AL129" t="str">
        <f t="shared" si="33"/>
        <v>ISDLA</v>
      </c>
      <c r="AM129" s="77">
        <f>'BY_Demands_Drivers (4)'!$F$56*$AP9</f>
        <v>0</v>
      </c>
      <c r="AT129" s="102" t="str">
        <f t="shared" si="24"/>
        <v>\I:</v>
      </c>
      <c r="AU129">
        <f>$AZ$9</f>
        <v>2015</v>
      </c>
      <c r="AV129" t="s">
        <v>87</v>
      </c>
      <c r="AW129" t="str">
        <f t="shared" si="34"/>
        <v>IIDLA</v>
      </c>
      <c r="AX129" s="77">
        <f>'BY_Demands_Drivers (4)'!$F$91*$BA9</f>
        <v>0</v>
      </c>
    </row>
    <row r="130" spans="2:50" x14ac:dyDescent="0.3">
      <c r="B130" s="102" t="str">
        <f t="shared" si="20"/>
        <v>\I:</v>
      </c>
      <c r="C130">
        <f>$H$10</f>
        <v>2016</v>
      </c>
      <c r="D130" t="s">
        <v>87</v>
      </c>
      <c r="E130" t="str">
        <f t="shared" si="30"/>
        <v>IGDLA</v>
      </c>
      <c r="F130" s="77">
        <f>'BY_Demands_Drivers (4)'!$F$28*$I10</f>
        <v>0</v>
      </c>
      <c r="M130" s="102" t="str">
        <f t="shared" si="21"/>
        <v>\I:</v>
      </c>
      <c r="N130">
        <f>$S$10</f>
        <v>2016</v>
      </c>
      <c r="O130" t="s">
        <v>87</v>
      </c>
      <c r="P130" t="str">
        <f t="shared" si="31"/>
        <v>IXDLA</v>
      </c>
      <c r="Q130" s="77">
        <f>'BY_Demands_Drivers (4)'!$F$35*$T10</f>
        <v>0</v>
      </c>
      <c r="X130" s="102" t="str">
        <f t="shared" si="22"/>
        <v>\I:</v>
      </c>
      <c r="Y130">
        <f>$AD$10</f>
        <v>2016</v>
      </c>
      <c r="Z130" t="s">
        <v>87</v>
      </c>
      <c r="AA130" t="str">
        <f t="shared" si="32"/>
        <v>IRDLA</v>
      </c>
      <c r="AB130" s="77">
        <f>'BY_Demands_Drivers (4)'!$F$49*$AE10</f>
        <v>0</v>
      </c>
      <c r="AI130" s="102" t="str">
        <f t="shared" si="23"/>
        <v>\I:</v>
      </c>
      <c r="AJ130">
        <f>$AO$10</f>
        <v>2016</v>
      </c>
      <c r="AK130" t="s">
        <v>87</v>
      </c>
      <c r="AL130" t="str">
        <f t="shared" si="33"/>
        <v>ISDLA</v>
      </c>
      <c r="AM130" s="77">
        <f>'BY_Demands_Drivers (4)'!$F$56*$AP10</f>
        <v>0</v>
      </c>
      <c r="AT130" s="102" t="str">
        <f t="shared" si="24"/>
        <v>\I:</v>
      </c>
      <c r="AU130">
        <f>$AZ$10</f>
        <v>2016</v>
      </c>
      <c r="AV130" t="s">
        <v>87</v>
      </c>
      <c r="AW130" t="str">
        <f t="shared" si="34"/>
        <v>IIDLA</v>
      </c>
      <c r="AX130" s="77">
        <f>'BY_Demands_Drivers (4)'!$F$91*$BA10</f>
        <v>0</v>
      </c>
    </row>
    <row r="131" spans="2:50" x14ac:dyDescent="0.3">
      <c r="B131" s="102" t="str">
        <f t="shared" si="20"/>
        <v>\I:</v>
      </c>
      <c r="C131">
        <f>$H$11</f>
        <v>2017</v>
      </c>
      <c r="D131" t="s">
        <v>87</v>
      </c>
      <c r="E131" t="str">
        <f t="shared" si="30"/>
        <v>IGDLA</v>
      </c>
      <c r="F131" s="77">
        <f>'BY_Demands_Drivers (4)'!$F$28*$I11</f>
        <v>0</v>
      </c>
      <c r="M131" s="102" t="str">
        <f t="shared" si="21"/>
        <v>\I:</v>
      </c>
      <c r="N131">
        <f>$S$11</f>
        <v>2017</v>
      </c>
      <c r="O131" t="s">
        <v>87</v>
      </c>
      <c r="P131" t="str">
        <f t="shared" si="31"/>
        <v>IXDLA</v>
      </c>
      <c r="Q131" s="77">
        <f>'BY_Demands_Drivers (4)'!$F$35*$T11</f>
        <v>0</v>
      </c>
      <c r="X131" s="102" t="str">
        <f t="shared" si="22"/>
        <v>\I:</v>
      </c>
      <c r="Y131">
        <f>$AD$11</f>
        <v>2017</v>
      </c>
      <c r="Z131" t="s">
        <v>87</v>
      </c>
      <c r="AA131" t="str">
        <f t="shared" si="32"/>
        <v>IRDLA</v>
      </c>
      <c r="AB131" s="77">
        <f>'BY_Demands_Drivers (4)'!$F$49*$AE11</f>
        <v>0</v>
      </c>
      <c r="AI131" s="102" t="str">
        <f t="shared" si="23"/>
        <v>\I:</v>
      </c>
      <c r="AJ131">
        <f>$AO$11</f>
        <v>2017</v>
      </c>
      <c r="AK131" t="s">
        <v>87</v>
      </c>
      <c r="AL131" t="str">
        <f t="shared" si="33"/>
        <v>ISDLA</v>
      </c>
      <c r="AM131" s="77">
        <f>'BY_Demands_Drivers (4)'!$F$56*$AP11</f>
        <v>0</v>
      </c>
      <c r="AT131" s="102" t="str">
        <f t="shared" si="24"/>
        <v>\I:</v>
      </c>
      <c r="AU131">
        <f>$AZ$11</f>
        <v>2017</v>
      </c>
      <c r="AV131" t="s">
        <v>87</v>
      </c>
      <c r="AW131" t="str">
        <f t="shared" si="34"/>
        <v>IIDLA</v>
      </c>
      <c r="AX131" s="77">
        <f>'BY_Demands_Drivers (4)'!$F$91*$BA11</f>
        <v>0</v>
      </c>
    </row>
    <row r="132" spans="2:50" x14ac:dyDescent="0.3">
      <c r="B132" s="102" t="str">
        <f t="shared" si="20"/>
        <v>\I:</v>
      </c>
      <c r="C132">
        <f>$H$12</f>
        <v>2018</v>
      </c>
      <c r="D132" t="s">
        <v>87</v>
      </c>
      <c r="E132" t="str">
        <f t="shared" si="30"/>
        <v>IGDLA</v>
      </c>
      <c r="F132" s="77">
        <f>'BY_Demands_Drivers (4)'!$F$28*$I12</f>
        <v>0</v>
      </c>
      <c r="M132" s="102" t="str">
        <f t="shared" si="21"/>
        <v>\I:</v>
      </c>
      <c r="N132">
        <f>$S$12</f>
        <v>2018</v>
      </c>
      <c r="O132" t="s">
        <v>87</v>
      </c>
      <c r="P132" t="str">
        <f t="shared" si="31"/>
        <v>IXDLA</v>
      </c>
      <c r="Q132" s="77">
        <f>'BY_Demands_Drivers (4)'!$F$35*$T12</f>
        <v>0</v>
      </c>
      <c r="X132" s="102" t="str">
        <f t="shared" si="22"/>
        <v>\I:</v>
      </c>
      <c r="Y132">
        <f>$AD$12</f>
        <v>2018</v>
      </c>
      <c r="Z132" t="s">
        <v>87</v>
      </c>
      <c r="AA132" t="str">
        <f t="shared" si="32"/>
        <v>IRDLA</v>
      </c>
      <c r="AB132" s="77">
        <f>'BY_Demands_Drivers (4)'!$F$49*$AE12</f>
        <v>0</v>
      </c>
      <c r="AI132" s="102" t="str">
        <f t="shared" si="23"/>
        <v>\I:</v>
      </c>
      <c r="AJ132">
        <f>$AO$12</f>
        <v>2018</v>
      </c>
      <c r="AK132" t="s">
        <v>87</v>
      </c>
      <c r="AL132" t="str">
        <f t="shared" si="33"/>
        <v>ISDLA</v>
      </c>
      <c r="AM132" s="77">
        <f>'BY_Demands_Drivers (4)'!$F$56*$AP12</f>
        <v>0</v>
      </c>
      <c r="AT132" s="102" t="str">
        <f t="shared" si="24"/>
        <v>\I:</v>
      </c>
      <c r="AU132">
        <f>$AZ$12</f>
        <v>2018</v>
      </c>
      <c r="AV132" t="s">
        <v>87</v>
      </c>
      <c r="AW132" t="str">
        <f t="shared" si="34"/>
        <v>IIDLA</v>
      </c>
      <c r="AX132" s="77">
        <f>'BY_Demands_Drivers (4)'!$F$91*$BA12</f>
        <v>0</v>
      </c>
    </row>
    <row r="133" spans="2:50" x14ac:dyDescent="0.3">
      <c r="B133" s="102" t="str">
        <f t="shared" ref="B133:B196" si="35">IF(SUM(F133:F133)&gt;0,"Demand","\I:")</f>
        <v>\I:</v>
      </c>
      <c r="C133">
        <f>$H$13</f>
        <v>2019</v>
      </c>
      <c r="D133" t="s">
        <v>87</v>
      </c>
      <c r="E133" t="str">
        <f t="shared" si="30"/>
        <v>IGDLA</v>
      </c>
      <c r="F133" s="77">
        <f>'BY_Demands_Drivers (4)'!$F$28*$I13</f>
        <v>0</v>
      </c>
      <c r="M133" s="102" t="str">
        <f t="shared" ref="M133:M196" si="36">IF(SUM(Q133:Q133)&gt;0,"Demand","\I:")</f>
        <v>\I:</v>
      </c>
      <c r="N133">
        <f>$S$13</f>
        <v>2019</v>
      </c>
      <c r="O133" t="s">
        <v>87</v>
      </c>
      <c r="P133" t="str">
        <f t="shared" si="31"/>
        <v>IXDLA</v>
      </c>
      <c r="Q133" s="77">
        <f>'BY_Demands_Drivers (4)'!$F$35*$T13</f>
        <v>0</v>
      </c>
      <c r="X133" s="102" t="str">
        <f t="shared" ref="X133:X196" si="37">IF(SUM(AB133:AB133)&gt;0,"Demand","\I:")</f>
        <v>\I:</v>
      </c>
      <c r="Y133">
        <f>$AD$13</f>
        <v>2019</v>
      </c>
      <c r="Z133" t="s">
        <v>87</v>
      </c>
      <c r="AA133" t="str">
        <f t="shared" si="32"/>
        <v>IRDLA</v>
      </c>
      <c r="AB133" s="77">
        <f>'BY_Demands_Drivers (4)'!$F$49*$AE13</f>
        <v>0</v>
      </c>
      <c r="AI133" s="102" t="str">
        <f t="shared" ref="AI133:AI196" si="38">IF(SUM(AM133:AM133)&gt;0,"Demand","\I:")</f>
        <v>\I:</v>
      </c>
      <c r="AJ133">
        <f>$AO$13</f>
        <v>2019</v>
      </c>
      <c r="AK133" t="s">
        <v>87</v>
      </c>
      <c r="AL133" t="str">
        <f t="shared" si="33"/>
        <v>ISDLA</v>
      </c>
      <c r="AM133" s="77">
        <f>'BY_Demands_Drivers (4)'!$F$56*$AP13</f>
        <v>0</v>
      </c>
      <c r="AT133" s="102" t="str">
        <f t="shared" ref="AT133:AT196" si="39">IF(SUM(AX133:AX133)&gt;0,"Demand","\I:")</f>
        <v>\I:</v>
      </c>
      <c r="AU133">
        <f>$AZ$13</f>
        <v>2019</v>
      </c>
      <c r="AV133" t="s">
        <v>87</v>
      </c>
      <c r="AW133" t="str">
        <f t="shared" si="34"/>
        <v>IIDLA</v>
      </c>
      <c r="AX133" s="77">
        <f>'BY_Demands_Drivers (4)'!$F$91*$BA13</f>
        <v>0</v>
      </c>
    </row>
    <row r="134" spans="2:50" x14ac:dyDescent="0.3">
      <c r="B134" s="102" t="str">
        <f t="shared" si="35"/>
        <v>\I:</v>
      </c>
      <c r="C134">
        <f>$H$14</f>
        <v>2020</v>
      </c>
      <c r="D134" t="s">
        <v>87</v>
      </c>
      <c r="E134" t="str">
        <f t="shared" si="30"/>
        <v>IGDLA</v>
      </c>
      <c r="F134" s="77">
        <f>'BY_Demands_Drivers (4)'!$F$28*$I14</f>
        <v>0</v>
      </c>
      <c r="M134" s="102" t="str">
        <f t="shared" si="36"/>
        <v>\I:</v>
      </c>
      <c r="N134">
        <f>$S$14</f>
        <v>2020</v>
      </c>
      <c r="O134" t="s">
        <v>87</v>
      </c>
      <c r="P134" t="str">
        <f t="shared" si="31"/>
        <v>IXDLA</v>
      </c>
      <c r="Q134" s="77">
        <f>'BY_Demands_Drivers (4)'!$F$35*$T14</f>
        <v>0</v>
      </c>
      <c r="X134" s="102" t="str">
        <f t="shared" si="37"/>
        <v>\I:</v>
      </c>
      <c r="Y134">
        <f>$AD$14</f>
        <v>2020</v>
      </c>
      <c r="Z134" t="s">
        <v>87</v>
      </c>
      <c r="AA134" t="str">
        <f t="shared" si="32"/>
        <v>IRDLA</v>
      </c>
      <c r="AB134" s="77">
        <f>'BY_Demands_Drivers (4)'!$F$49*$AE14</f>
        <v>0</v>
      </c>
      <c r="AI134" s="102" t="str">
        <f t="shared" si="38"/>
        <v>\I:</v>
      </c>
      <c r="AJ134">
        <f>$AO$14</f>
        <v>2020</v>
      </c>
      <c r="AK134" t="s">
        <v>87</v>
      </c>
      <c r="AL134" t="str">
        <f t="shared" si="33"/>
        <v>ISDLA</v>
      </c>
      <c r="AM134" s="77">
        <f>'BY_Demands_Drivers (4)'!$F$56*$AP14</f>
        <v>0</v>
      </c>
      <c r="AT134" s="102" t="str">
        <f t="shared" si="39"/>
        <v>\I:</v>
      </c>
      <c r="AU134">
        <f>$AZ$14</f>
        <v>2020</v>
      </c>
      <c r="AV134" t="s">
        <v>87</v>
      </c>
      <c r="AW134" t="str">
        <f t="shared" si="34"/>
        <v>IIDLA</v>
      </c>
      <c r="AX134" s="77">
        <f>'BY_Demands_Drivers (4)'!$F$91*$BA14</f>
        <v>0</v>
      </c>
    </row>
    <row r="135" spans="2:50" x14ac:dyDescent="0.3">
      <c r="B135" s="102" t="str">
        <f t="shared" si="35"/>
        <v>\I:</v>
      </c>
      <c r="C135">
        <f>$H$15</f>
        <v>2021</v>
      </c>
      <c r="D135" t="s">
        <v>87</v>
      </c>
      <c r="E135" t="str">
        <f t="shared" si="30"/>
        <v>IGDLA</v>
      </c>
      <c r="F135" s="77">
        <f>'BY_Demands_Drivers (4)'!$F$28*$I15</f>
        <v>0</v>
      </c>
      <c r="M135" s="102" t="str">
        <f t="shared" si="36"/>
        <v>\I:</v>
      </c>
      <c r="N135">
        <f>$S$15</f>
        <v>2021</v>
      </c>
      <c r="O135" t="s">
        <v>87</v>
      </c>
      <c r="P135" t="str">
        <f t="shared" si="31"/>
        <v>IXDLA</v>
      </c>
      <c r="Q135" s="77">
        <f>'BY_Demands_Drivers (4)'!$F$35*$T15</f>
        <v>0</v>
      </c>
      <c r="X135" s="102" t="str">
        <f t="shared" si="37"/>
        <v>\I:</v>
      </c>
      <c r="Y135">
        <f>$AD$15</f>
        <v>2021</v>
      </c>
      <c r="Z135" t="s">
        <v>87</v>
      </c>
      <c r="AA135" t="str">
        <f t="shared" si="32"/>
        <v>IRDLA</v>
      </c>
      <c r="AB135" s="77">
        <f>'BY_Demands_Drivers (4)'!$F$49*$AE15</f>
        <v>0</v>
      </c>
      <c r="AI135" s="102" t="str">
        <f t="shared" si="38"/>
        <v>\I:</v>
      </c>
      <c r="AJ135">
        <f>$AO$15</f>
        <v>2021</v>
      </c>
      <c r="AK135" t="s">
        <v>87</v>
      </c>
      <c r="AL135" t="str">
        <f t="shared" si="33"/>
        <v>ISDLA</v>
      </c>
      <c r="AM135" s="77">
        <f>'BY_Demands_Drivers (4)'!$F$56*$AP15</f>
        <v>0</v>
      </c>
      <c r="AT135" s="102" t="str">
        <f t="shared" si="39"/>
        <v>\I:</v>
      </c>
      <c r="AU135">
        <f>$AZ$15</f>
        <v>2021</v>
      </c>
      <c r="AV135" t="s">
        <v>87</v>
      </c>
      <c r="AW135" t="str">
        <f t="shared" si="34"/>
        <v>IIDLA</v>
      </c>
      <c r="AX135" s="77">
        <f>'BY_Demands_Drivers (4)'!$F$91*$BA15</f>
        <v>0</v>
      </c>
    </row>
    <row r="136" spans="2:50" x14ac:dyDescent="0.3">
      <c r="B136" s="102" t="str">
        <f t="shared" si="35"/>
        <v>\I:</v>
      </c>
      <c r="C136">
        <f>$H$16</f>
        <v>2022</v>
      </c>
      <c r="D136" t="s">
        <v>87</v>
      </c>
      <c r="E136" t="str">
        <f t="shared" si="30"/>
        <v>IGDLA</v>
      </c>
      <c r="F136" s="77">
        <f>'BY_Demands_Drivers (4)'!$F$28*$I16</f>
        <v>0</v>
      </c>
      <c r="M136" s="102" t="str">
        <f t="shared" si="36"/>
        <v>\I:</v>
      </c>
      <c r="N136">
        <f>$S$16</f>
        <v>2022</v>
      </c>
      <c r="O136" t="s">
        <v>87</v>
      </c>
      <c r="P136" t="str">
        <f t="shared" si="31"/>
        <v>IXDLA</v>
      </c>
      <c r="Q136" s="77">
        <f>'BY_Demands_Drivers (4)'!$F$35*$T16</f>
        <v>0</v>
      </c>
      <c r="X136" s="102" t="str">
        <f t="shared" si="37"/>
        <v>\I:</v>
      </c>
      <c r="Y136">
        <f>$AD$16</f>
        <v>2022</v>
      </c>
      <c r="Z136" t="s">
        <v>87</v>
      </c>
      <c r="AA136" t="str">
        <f t="shared" si="32"/>
        <v>IRDLA</v>
      </c>
      <c r="AB136" s="77">
        <f>'BY_Demands_Drivers (4)'!$F$49*$AE16</f>
        <v>0</v>
      </c>
      <c r="AI136" s="102" t="str">
        <f t="shared" si="38"/>
        <v>\I:</v>
      </c>
      <c r="AJ136">
        <f>$AO$16</f>
        <v>2022</v>
      </c>
      <c r="AK136" t="s">
        <v>87</v>
      </c>
      <c r="AL136" t="str">
        <f t="shared" si="33"/>
        <v>ISDLA</v>
      </c>
      <c r="AM136" s="77">
        <f>'BY_Demands_Drivers (4)'!$F$56*$AP16</f>
        <v>0</v>
      </c>
      <c r="AT136" s="102" t="str">
        <f t="shared" si="39"/>
        <v>\I:</v>
      </c>
      <c r="AU136">
        <f>$AZ$16</f>
        <v>2022</v>
      </c>
      <c r="AV136" t="s">
        <v>87</v>
      </c>
      <c r="AW136" t="str">
        <f t="shared" si="34"/>
        <v>IIDLA</v>
      </c>
      <c r="AX136" s="77">
        <f>'BY_Demands_Drivers (4)'!$F$91*$BA16</f>
        <v>0</v>
      </c>
    </row>
    <row r="137" spans="2:50" x14ac:dyDescent="0.3">
      <c r="B137" s="102" t="str">
        <f t="shared" si="35"/>
        <v>\I:</v>
      </c>
      <c r="C137">
        <f>$H$17</f>
        <v>2023</v>
      </c>
      <c r="D137" t="s">
        <v>87</v>
      </c>
      <c r="E137" t="str">
        <f t="shared" si="30"/>
        <v>IGDLA</v>
      </c>
      <c r="F137" s="77">
        <f>'BY_Demands_Drivers (4)'!$F$28*$I17</f>
        <v>0</v>
      </c>
      <c r="M137" s="102" t="str">
        <f t="shared" si="36"/>
        <v>\I:</v>
      </c>
      <c r="N137">
        <f>$S$17</f>
        <v>2023</v>
      </c>
      <c r="O137" t="s">
        <v>87</v>
      </c>
      <c r="P137" t="str">
        <f t="shared" si="31"/>
        <v>IXDLA</v>
      </c>
      <c r="Q137" s="77">
        <f>'BY_Demands_Drivers (4)'!$F$35*$T17</f>
        <v>0</v>
      </c>
      <c r="X137" s="102" t="str">
        <f t="shared" si="37"/>
        <v>\I:</v>
      </c>
      <c r="Y137">
        <f>$AD$17</f>
        <v>2023</v>
      </c>
      <c r="Z137" t="s">
        <v>87</v>
      </c>
      <c r="AA137" t="str">
        <f t="shared" si="32"/>
        <v>IRDLA</v>
      </c>
      <c r="AB137" s="77">
        <f>'BY_Demands_Drivers (4)'!$F$49*$AE17</f>
        <v>0</v>
      </c>
      <c r="AI137" s="102" t="str">
        <f t="shared" si="38"/>
        <v>\I:</v>
      </c>
      <c r="AJ137">
        <f>$AO$17</f>
        <v>2023</v>
      </c>
      <c r="AK137" t="s">
        <v>87</v>
      </c>
      <c r="AL137" t="str">
        <f t="shared" si="33"/>
        <v>ISDLA</v>
      </c>
      <c r="AM137" s="77">
        <f>'BY_Demands_Drivers (4)'!$F$56*$AP17</f>
        <v>0</v>
      </c>
      <c r="AT137" s="102" t="str">
        <f t="shared" si="39"/>
        <v>\I:</v>
      </c>
      <c r="AU137">
        <f>$AZ$17</f>
        <v>2023</v>
      </c>
      <c r="AV137" t="s">
        <v>87</v>
      </c>
      <c r="AW137" t="str">
        <f t="shared" si="34"/>
        <v>IIDLA</v>
      </c>
      <c r="AX137" s="77">
        <f>'BY_Demands_Drivers (4)'!$F$91*$BA17</f>
        <v>0</v>
      </c>
    </row>
    <row r="138" spans="2:50" x14ac:dyDescent="0.3">
      <c r="B138" s="102" t="str">
        <f t="shared" si="35"/>
        <v>\I:</v>
      </c>
      <c r="C138">
        <f>$H$18</f>
        <v>2024</v>
      </c>
      <c r="D138" t="s">
        <v>87</v>
      </c>
      <c r="E138" t="str">
        <f t="shared" si="30"/>
        <v>IGDLA</v>
      </c>
      <c r="F138" s="77">
        <f>'BY_Demands_Drivers (4)'!$F$28*$I18</f>
        <v>0</v>
      </c>
      <c r="M138" s="102" t="str">
        <f t="shared" si="36"/>
        <v>\I:</v>
      </c>
      <c r="N138">
        <f>$S$18</f>
        <v>2024</v>
      </c>
      <c r="O138" t="s">
        <v>87</v>
      </c>
      <c r="P138" t="str">
        <f t="shared" si="31"/>
        <v>IXDLA</v>
      </c>
      <c r="Q138" s="77">
        <f>'BY_Demands_Drivers (4)'!$F$35*$T18</f>
        <v>0</v>
      </c>
      <c r="X138" s="102" t="str">
        <f t="shared" si="37"/>
        <v>\I:</v>
      </c>
      <c r="Y138">
        <f>$AD$18</f>
        <v>2024</v>
      </c>
      <c r="Z138" t="s">
        <v>87</v>
      </c>
      <c r="AA138" t="str">
        <f t="shared" si="32"/>
        <v>IRDLA</v>
      </c>
      <c r="AB138" s="77">
        <f>'BY_Demands_Drivers (4)'!$F$49*$AE18</f>
        <v>0</v>
      </c>
      <c r="AI138" s="102" t="str">
        <f t="shared" si="38"/>
        <v>\I:</v>
      </c>
      <c r="AJ138">
        <f>$AO$18</f>
        <v>2024</v>
      </c>
      <c r="AK138" t="s">
        <v>87</v>
      </c>
      <c r="AL138" t="str">
        <f t="shared" si="33"/>
        <v>ISDLA</v>
      </c>
      <c r="AM138" s="77">
        <f>'BY_Demands_Drivers (4)'!$F$56*$AP18</f>
        <v>0</v>
      </c>
      <c r="AT138" s="102" t="str">
        <f t="shared" si="39"/>
        <v>\I:</v>
      </c>
      <c r="AU138">
        <f>$AZ$18</f>
        <v>2024</v>
      </c>
      <c r="AV138" t="s">
        <v>87</v>
      </c>
      <c r="AW138" t="str">
        <f t="shared" si="34"/>
        <v>IIDLA</v>
      </c>
      <c r="AX138" s="77">
        <f>'BY_Demands_Drivers (4)'!$F$91*$BA18</f>
        <v>0</v>
      </c>
    </row>
    <row r="139" spans="2:50" x14ac:dyDescent="0.3">
      <c r="B139" s="102" t="str">
        <f t="shared" si="35"/>
        <v>\I:</v>
      </c>
      <c r="C139">
        <f>$H$19</f>
        <v>2025</v>
      </c>
      <c r="D139" t="s">
        <v>87</v>
      </c>
      <c r="E139" t="str">
        <f t="shared" si="30"/>
        <v>IGDLA</v>
      </c>
      <c r="F139" s="77">
        <f>'BY_Demands_Drivers (4)'!$F$28*$I19</f>
        <v>0</v>
      </c>
      <c r="M139" s="102" t="str">
        <f t="shared" si="36"/>
        <v>\I:</v>
      </c>
      <c r="N139">
        <f>$S$19</f>
        <v>2025</v>
      </c>
      <c r="O139" t="s">
        <v>87</v>
      </c>
      <c r="P139" t="str">
        <f t="shared" si="31"/>
        <v>IXDLA</v>
      </c>
      <c r="Q139" s="77">
        <f>'BY_Demands_Drivers (4)'!$F$35*$T19</f>
        <v>0</v>
      </c>
      <c r="X139" s="102" t="str">
        <f t="shared" si="37"/>
        <v>\I:</v>
      </c>
      <c r="Y139">
        <f>$AD$19</f>
        <v>2025</v>
      </c>
      <c r="Z139" t="s">
        <v>87</v>
      </c>
      <c r="AA139" t="str">
        <f t="shared" si="32"/>
        <v>IRDLA</v>
      </c>
      <c r="AB139" s="77">
        <f>'BY_Demands_Drivers (4)'!$F$49*$AE19</f>
        <v>0</v>
      </c>
      <c r="AI139" s="102" t="str">
        <f t="shared" si="38"/>
        <v>\I:</v>
      </c>
      <c r="AJ139">
        <f>$AO$19</f>
        <v>2025</v>
      </c>
      <c r="AK139" t="s">
        <v>87</v>
      </c>
      <c r="AL139" t="str">
        <f t="shared" si="33"/>
        <v>ISDLA</v>
      </c>
      <c r="AM139" s="77">
        <f>'BY_Demands_Drivers (4)'!$F$56*$AP19</f>
        <v>0</v>
      </c>
      <c r="AT139" s="102" t="str">
        <f t="shared" si="39"/>
        <v>\I:</v>
      </c>
      <c r="AU139">
        <f>$AZ$19</f>
        <v>2025</v>
      </c>
      <c r="AV139" t="s">
        <v>87</v>
      </c>
      <c r="AW139" t="str">
        <f t="shared" si="34"/>
        <v>IIDLA</v>
      </c>
      <c r="AX139" s="77">
        <f>'BY_Demands_Drivers (4)'!$F$91*$BA19</f>
        <v>0</v>
      </c>
    </row>
    <row r="140" spans="2:50" x14ac:dyDescent="0.3">
      <c r="B140" s="102" t="str">
        <f t="shared" si="35"/>
        <v>\I:</v>
      </c>
      <c r="C140">
        <f>$H$20</f>
        <v>2026</v>
      </c>
      <c r="D140" t="s">
        <v>87</v>
      </c>
      <c r="E140" t="str">
        <f t="shared" si="30"/>
        <v>IGDLA</v>
      </c>
      <c r="F140" s="77">
        <f>'BY_Demands_Drivers (4)'!$F$28*$I20</f>
        <v>0</v>
      </c>
      <c r="M140" s="102" t="str">
        <f t="shared" si="36"/>
        <v>\I:</v>
      </c>
      <c r="N140">
        <f>$S$20</f>
        <v>2026</v>
      </c>
      <c r="O140" t="s">
        <v>87</v>
      </c>
      <c r="P140" t="str">
        <f t="shared" si="31"/>
        <v>IXDLA</v>
      </c>
      <c r="Q140" s="77">
        <f>'BY_Demands_Drivers (4)'!$F$35*$T20</f>
        <v>0</v>
      </c>
      <c r="X140" s="102" t="str">
        <f t="shared" si="37"/>
        <v>\I:</v>
      </c>
      <c r="Y140">
        <f>$AD$20</f>
        <v>2026</v>
      </c>
      <c r="Z140" t="s">
        <v>87</v>
      </c>
      <c r="AA140" t="str">
        <f t="shared" si="32"/>
        <v>IRDLA</v>
      </c>
      <c r="AB140" s="77">
        <f>'BY_Demands_Drivers (4)'!$F$49*$AE20</f>
        <v>0</v>
      </c>
      <c r="AI140" s="102" t="str">
        <f t="shared" si="38"/>
        <v>\I:</v>
      </c>
      <c r="AJ140">
        <f>$AO$20</f>
        <v>2026</v>
      </c>
      <c r="AK140" t="s">
        <v>87</v>
      </c>
      <c r="AL140" t="str">
        <f t="shared" si="33"/>
        <v>ISDLA</v>
      </c>
      <c r="AM140" s="77">
        <f>'BY_Demands_Drivers (4)'!$F$56*$AP20</f>
        <v>0</v>
      </c>
      <c r="AT140" s="102" t="str">
        <f t="shared" si="39"/>
        <v>\I:</v>
      </c>
      <c r="AU140">
        <f>$AZ$20</f>
        <v>2026</v>
      </c>
      <c r="AV140" t="s">
        <v>87</v>
      </c>
      <c r="AW140" t="str">
        <f t="shared" si="34"/>
        <v>IIDLA</v>
      </c>
      <c r="AX140" s="77">
        <f>'BY_Demands_Drivers (4)'!$F$91*$BA20</f>
        <v>0</v>
      </c>
    </row>
    <row r="141" spans="2:50" x14ac:dyDescent="0.3">
      <c r="B141" s="102" t="str">
        <f t="shared" si="35"/>
        <v>\I:</v>
      </c>
      <c r="C141">
        <f>$H$21</f>
        <v>2027</v>
      </c>
      <c r="D141" t="s">
        <v>87</v>
      </c>
      <c r="E141" t="str">
        <f t="shared" si="30"/>
        <v>IGDLA</v>
      </c>
      <c r="F141" s="77">
        <f>'BY_Demands_Drivers (4)'!$F$28*$I21</f>
        <v>0</v>
      </c>
      <c r="M141" s="102" t="str">
        <f t="shared" si="36"/>
        <v>\I:</v>
      </c>
      <c r="N141">
        <f>$S$21</f>
        <v>2027</v>
      </c>
      <c r="O141" t="s">
        <v>87</v>
      </c>
      <c r="P141" t="str">
        <f t="shared" si="31"/>
        <v>IXDLA</v>
      </c>
      <c r="Q141" s="77">
        <f>'BY_Demands_Drivers (4)'!$F$35*$T21</f>
        <v>0</v>
      </c>
      <c r="X141" s="102" t="str">
        <f t="shared" si="37"/>
        <v>\I:</v>
      </c>
      <c r="Y141">
        <f>$AD$21</f>
        <v>2027</v>
      </c>
      <c r="Z141" t="s">
        <v>87</v>
      </c>
      <c r="AA141" t="str">
        <f t="shared" si="32"/>
        <v>IRDLA</v>
      </c>
      <c r="AB141" s="77">
        <f>'BY_Demands_Drivers (4)'!$F$49*$AE21</f>
        <v>0</v>
      </c>
      <c r="AI141" s="102" t="str">
        <f t="shared" si="38"/>
        <v>\I:</v>
      </c>
      <c r="AJ141">
        <f>$AO$21</f>
        <v>2027</v>
      </c>
      <c r="AK141" t="s">
        <v>87</v>
      </c>
      <c r="AL141" t="str">
        <f t="shared" si="33"/>
        <v>ISDLA</v>
      </c>
      <c r="AM141" s="77">
        <f>'BY_Demands_Drivers (4)'!$F$56*$AP21</f>
        <v>0</v>
      </c>
      <c r="AT141" s="102" t="str">
        <f t="shared" si="39"/>
        <v>\I:</v>
      </c>
      <c r="AU141">
        <f>$AZ$21</f>
        <v>2027</v>
      </c>
      <c r="AV141" t="s">
        <v>87</v>
      </c>
      <c r="AW141" t="str">
        <f t="shared" si="34"/>
        <v>IIDLA</v>
      </c>
      <c r="AX141" s="77">
        <f>'BY_Demands_Drivers (4)'!$F$91*$BA21</f>
        <v>0</v>
      </c>
    </row>
    <row r="142" spans="2:50" x14ac:dyDescent="0.3">
      <c r="B142" s="102" t="str">
        <f t="shared" si="35"/>
        <v>\I:</v>
      </c>
      <c r="C142">
        <f>$H$22</f>
        <v>2028</v>
      </c>
      <c r="D142" t="s">
        <v>87</v>
      </c>
      <c r="E142" t="str">
        <f t="shared" si="30"/>
        <v>IGDLA</v>
      </c>
      <c r="F142" s="77">
        <f>'BY_Demands_Drivers (4)'!$F$28*$I22</f>
        <v>0</v>
      </c>
      <c r="M142" s="102" t="str">
        <f t="shared" si="36"/>
        <v>\I:</v>
      </c>
      <c r="N142">
        <f>$S$22</f>
        <v>2028</v>
      </c>
      <c r="O142" t="s">
        <v>87</v>
      </c>
      <c r="P142" t="str">
        <f t="shared" si="31"/>
        <v>IXDLA</v>
      </c>
      <c r="Q142" s="77">
        <f>'BY_Demands_Drivers (4)'!$F$35*$T22</f>
        <v>0</v>
      </c>
      <c r="X142" s="102" t="str">
        <f t="shared" si="37"/>
        <v>\I:</v>
      </c>
      <c r="Y142">
        <f>$AD$22</f>
        <v>2028</v>
      </c>
      <c r="Z142" t="s">
        <v>87</v>
      </c>
      <c r="AA142" t="str">
        <f t="shared" si="32"/>
        <v>IRDLA</v>
      </c>
      <c r="AB142" s="77">
        <f>'BY_Demands_Drivers (4)'!$F$49*$AE22</f>
        <v>0</v>
      </c>
      <c r="AI142" s="102" t="str">
        <f t="shared" si="38"/>
        <v>\I:</v>
      </c>
      <c r="AJ142">
        <f>$AO$22</f>
        <v>2028</v>
      </c>
      <c r="AK142" t="s">
        <v>87</v>
      </c>
      <c r="AL142" t="str">
        <f t="shared" si="33"/>
        <v>ISDLA</v>
      </c>
      <c r="AM142" s="77">
        <f>'BY_Demands_Drivers (4)'!$F$56*$AP22</f>
        <v>0</v>
      </c>
      <c r="AT142" s="102" t="str">
        <f t="shared" si="39"/>
        <v>\I:</v>
      </c>
      <c r="AU142">
        <f>$AZ$22</f>
        <v>2028</v>
      </c>
      <c r="AV142" t="s">
        <v>87</v>
      </c>
      <c r="AW142" t="str">
        <f t="shared" si="34"/>
        <v>IIDLA</v>
      </c>
      <c r="AX142" s="77">
        <f>'BY_Demands_Drivers (4)'!$F$91*$BA22</f>
        <v>0</v>
      </c>
    </row>
    <row r="143" spans="2:50" x14ac:dyDescent="0.3">
      <c r="B143" s="102" t="str">
        <f t="shared" si="35"/>
        <v>\I:</v>
      </c>
      <c r="C143">
        <f>$H$23</f>
        <v>2029</v>
      </c>
      <c r="D143" t="s">
        <v>87</v>
      </c>
      <c r="E143" t="str">
        <f t="shared" si="30"/>
        <v>IGDLA</v>
      </c>
      <c r="F143" s="77">
        <f>'BY_Demands_Drivers (4)'!$F$28*$I23</f>
        <v>0</v>
      </c>
      <c r="M143" s="102" t="str">
        <f t="shared" si="36"/>
        <v>\I:</v>
      </c>
      <c r="N143">
        <f>$S$23</f>
        <v>2029</v>
      </c>
      <c r="O143" t="s">
        <v>87</v>
      </c>
      <c r="P143" t="str">
        <f t="shared" si="31"/>
        <v>IXDLA</v>
      </c>
      <c r="Q143" s="77">
        <f>'BY_Demands_Drivers (4)'!$F$35*$T23</f>
        <v>0</v>
      </c>
      <c r="X143" s="102" t="str">
        <f t="shared" si="37"/>
        <v>\I:</v>
      </c>
      <c r="Y143">
        <f>$AD$23</f>
        <v>2029</v>
      </c>
      <c r="Z143" t="s">
        <v>87</v>
      </c>
      <c r="AA143" t="str">
        <f t="shared" si="32"/>
        <v>IRDLA</v>
      </c>
      <c r="AB143" s="77">
        <f>'BY_Demands_Drivers (4)'!$F$49*$AE23</f>
        <v>0</v>
      </c>
      <c r="AI143" s="102" t="str">
        <f t="shared" si="38"/>
        <v>\I:</v>
      </c>
      <c r="AJ143">
        <f>$AO$23</f>
        <v>2029</v>
      </c>
      <c r="AK143" t="s">
        <v>87</v>
      </c>
      <c r="AL143" t="str">
        <f t="shared" si="33"/>
        <v>ISDLA</v>
      </c>
      <c r="AM143" s="77">
        <f>'BY_Demands_Drivers (4)'!$F$56*$AP23</f>
        <v>0</v>
      </c>
      <c r="AT143" s="102" t="str">
        <f t="shared" si="39"/>
        <v>\I:</v>
      </c>
      <c r="AU143">
        <f>$AZ$23</f>
        <v>2029</v>
      </c>
      <c r="AV143" t="s">
        <v>87</v>
      </c>
      <c r="AW143" t="str">
        <f t="shared" si="34"/>
        <v>IIDLA</v>
      </c>
      <c r="AX143" s="77">
        <f>'BY_Demands_Drivers (4)'!$F$91*$BA23</f>
        <v>0</v>
      </c>
    </row>
    <row r="144" spans="2:50" x14ac:dyDescent="0.3">
      <c r="B144" s="102" t="str">
        <f t="shared" si="35"/>
        <v>\I:</v>
      </c>
      <c r="C144">
        <f>$H$24</f>
        <v>2030</v>
      </c>
      <c r="D144" t="s">
        <v>87</v>
      </c>
      <c r="E144" t="str">
        <f t="shared" si="30"/>
        <v>IGDLA</v>
      </c>
      <c r="F144" s="77">
        <f>'BY_Demands_Drivers (4)'!$F$28*$I24</f>
        <v>0</v>
      </c>
      <c r="M144" s="102" t="str">
        <f t="shared" si="36"/>
        <v>\I:</v>
      </c>
      <c r="N144">
        <f>$S$24</f>
        <v>2030</v>
      </c>
      <c r="O144" t="s">
        <v>87</v>
      </c>
      <c r="P144" t="str">
        <f t="shared" si="31"/>
        <v>IXDLA</v>
      </c>
      <c r="Q144" s="77">
        <f>'BY_Demands_Drivers (4)'!$F$35*$T24</f>
        <v>0</v>
      </c>
      <c r="X144" s="102" t="str">
        <f t="shared" si="37"/>
        <v>\I:</v>
      </c>
      <c r="Y144">
        <f>$AD$24</f>
        <v>2030</v>
      </c>
      <c r="Z144" t="s">
        <v>87</v>
      </c>
      <c r="AA144" t="str">
        <f t="shared" si="32"/>
        <v>IRDLA</v>
      </c>
      <c r="AB144" s="77">
        <f>'BY_Demands_Drivers (4)'!$F$49*$AE24</f>
        <v>0</v>
      </c>
      <c r="AI144" s="102" t="str">
        <f t="shared" si="38"/>
        <v>\I:</v>
      </c>
      <c r="AJ144">
        <f>$AO$24</f>
        <v>2030</v>
      </c>
      <c r="AK144" t="s">
        <v>87</v>
      </c>
      <c r="AL144" t="str">
        <f t="shared" si="33"/>
        <v>ISDLA</v>
      </c>
      <c r="AM144" s="77">
        <f>'BY_Demands_Drivers (4)'!$F$56*$AP24</f>
        <v>0</v>
      </c>
      <c r="AT144" s="102" t="str">
        <f t="shared" si="39"/>
        <v>\I:</v>
      </c>
      <c r="AU144">
        <f>$AZ$24</f>
        <v>2030</v>
      </c>
      <c r="AV144" t="s">
        <v>87</v>
      </c>
      <c r="AW144" t="str">
        <f t="shared" si="34"/>
        <v>IIDLA</v>
      </c>
      <c r="AX144" s="77">
        <f>'BY_Demands_Drivers (4)'!$F$91*$BA24</f>
        <v>0</v>
      </c>
    </row>
    <row r="145" spans="2:50" x14ac:dyDescent="0.3">
      <c r="B145" s="102" t="str">
        <f t="shared" si="35"/>
        <v>\I:</v>
      </c>
      <c r="C145">
        <f>$H$25</f>
        <v>2031</v>
      </c>
      <c r="D145" t="s">
        <v>87</v>
      </c>
      <c r="E145" t="str">
        <f t="shared" si="30"/>
        <v>IGDLA</v>
      </c>
      <c r="F145" s="77">
        <f>'BY_Demands_Drivers (4)'!$F$28*$I25</f>
        <v>0</v>
      </c>
      <c r="M145" s="102" t="str">
        <f t="shared" si="36"/>
        <v>\I:</v>
      </c>
      <c r="N145">
        <f>$S$25</f>
        <v>2031</v>
      </c>
      <c r="O145" t="s">
        <v>87</v>
      </c>
      <c r="P145" t="str">
        <f t="shared" si="31"/>
        <v>IXDLA</v>
      </c>
      <c r="Q145" s="77">
        <f>'BY_Demands_Drivers (4)'!$F$35*$T25</f>
        <v>0</v>
      </c>
      <c r="X145" s="102" t="str">
        <f t="shared" si="37"/>
        <v>\I:</v>
      </c>
      <c r="Y145">
        <f>$AD$25</f>
        <v>2031</v>
      </c>
      <c r="Z145" t="s">
        <v>87</v>
      </c>
      <c r="AA145" t="str">
        <f t="shared" si="32"/>
        <v>IRDLA</v>
      </c>
      <c r="AB145" s="77">
        <f>'BY_Demands_Drivers (4)'!$F$49*$AE25</f>
        <v>0</v>
      </c>
      <c r="AI145" s="102" t="str">
        <f t="shared" si="38"/>
        <v>\I:</v>
      </c>
      <c r="AJ145">
        <f>$AO$25</f>
        <v>2031</v>
      </c>
      <c r="AK145" t="s">
        <v>87</v>
      </c>
      <c r="AL145" t="str">
        <f t="shared" si="33"/>
        <v>ISDLA</v>
      </c>
      <c r="AM145" s="77">
        <f>'BY_Demands_Drivers (4)'!$F$56*$AP25</f>
        <v>0</v>
      </c>
      <c r="AT145" s="102" t="str">
        <f t="shared" si="39"/>
        <v>\I:</v>
      </c>
      <c r="AU145">
        <f>$AZ$25</f>
        <v>2031</v>
      </c>
      <c r="AV145" t="s">
        <v>87</v>
      </c>
      <c r="AW145" t="str">
        <f t="shared" si="34"/>
        <v>IIDLA</v>
      </c>
      <c r="AX145" s="77">
        <f>'BY_Demands_Drivers (4)'!$F$91*$BA25</f>
        <v>0</v>
      </c>
    </row>
    <row r="146" spans="2:50" x14ac:dyDescent="0.3">
      <c r="B146" s="102" t="str">
        <f t="shared" si="35"/>
        <v>\I:</v>
      </c>
      <c r="C146">
        <f>$H$26</f>
        <v>2032</v>
      </c>
      <c r="D146" t="s">
        <v>87</v>
      </c>
      <c r="E146" t="str">
        <f t="shared" si="30"/>
        <v>IGDLA</v>
      </c>
      <c r="F146" s="77">
        <f>'BY_Demands_Drivers (4)'!$F$28*$I26</f>
        <v>0</v>
      </c>
      <c r="M146" s="102" t="str">
        <f t="shared" si="36"/>
        <v>\I:</v>
      </c>
      <c r="N146">
        <f>$S$26</f>
        <v>2032</v>
      </c>
      <c r="O146" t="s">
        <v>87</v>
      </c>
      <c r="P146" t="str">
        <f t="shared" si="31"/>
        <v>IXDLA</v>
      </c>
      <c r="Q146" s="77">
        <f>'BY_Demands_Drivers (4)'!$F$35*$T26</f>
        <v>0</v>
      </c>
      <c r="X146" s="102" t="str">
        <f t="shared" si="37"/>
        <v>\I:</v>
      </c>
      <c r="Y146">
        <f>$AD$26</f>
        <v>2032</v>
      </c>
      <c r="Z146" t="s">
        <v>87</v>
      </c>
      <c r="AA146" t="str">
        <f t="shared" si="32"/>
        <v>IRDLA</v>
      </c>
      <c r="AB146" s="77">
        <f>'BY_Demands_Drivers (4)'!$F$49*$AE26</f>
        <v>0</v>
      </c>
      <c r="AI146" s="102" t="str">
        <f t="shared" si="38"/>
        <v>\I:</v>
      </c>
      <c r="AJ146">
        <f>$AO$26</f>
        <v>2032</v>
      </c>
      <c r="AK146" t="s">
        <v>87</v>
      </c>
      <c r="AL146" t="str">
        <f t="shared" si="33"/>
        <v>ISDLA</v>
      </c>
      <c r="AM146" s="77">
        <f>'BY_Demands_Drivers (4)'!$F$56*$AP26</f>
        <v>0</v>
      </c>
      <c r="AT146" s="102" t="str">
        <f t="shared" si="39"/>
        <v>\I:</v>
      </c>
      <c r="AU146">
        <f>$AZ$26</f>
        <v>2032</v>
      </c>
      <c r="AV146" t="s">
        <v>87</v>
      </c>
      <c r="AW146" t="str">
        <f t="shared" si="34"/>
        <v>IIDLA</v>
      </c>
      <c r="AX146" s="77">
        <f>'BY_Demands_Drivers (4)'!$F$91*$BA26</f>
        <v>0</v>
      </c>
    </row>
    <row r="147" spans="2:50" x14ac:dyDescent="0.3">
      <c r="B147" s="102" t="str">
        <f t="shared" si="35"/>
        <v>\I:</v>
      </c>
      <c r="C147">
        <f>$H$27</f>
        <v>2033</v>
      </c>
      <c r="D147" t="s">
        <v>87</v>
      </c>
      <c r="E147" t="str">
        <f t="shared" si="30"/>
        <v>IGDLA</v>
      </c>
      <c r="F147" s="77">
        <f>'BY_Demands_Drivers (4)'!$F$28*$I27</f>
        <v>0</v>
      </c>
      <c r="M147" s="102" t="str">
        <f t="shared" si="36"/>
        <v>\I:</v>
      </c>
      <c r="N147">
        <f>$S$27</f>
        <v>2033</v>
      </c>
      <c r="O147" t="s">
        <v>87</v>
      </c>
      <c r="P147" t="str">
        <f t="shared" si="31"/>
        <v>IXDLA</v>
      </c>
      <c r="Q147" s="77">
        <f>'BY_Demands_Drivers (4)'!$F$35*$T27</f>
        <v>0</v>
      </c>
      <c r="X147" s="102" t="str">
        <f t="shared" si="37"/>
        <v>\I:</v>
      </c>
      <c r="Y147">
        <f>$AD$27</f>
        <v>2033</v>
      </c>
      <c r="Z147" t="s">
        <v>87</v>
      </c>
      <c r="AA147" t="str">
        <f t="shared" si="32"/>
        <v>IRDLA</v>
      </c>
      <c r="AB147" s="77">
        <f>'BY_Demands_Drivers (4)'!$F$49*$AE27</f>
        <v>0</v>
      </c>
      <c r="AI147" s="102" t="str">
        <f t="shared" si="38"/>
        <v>\I:</v>
      </c>
      <c r="AJ147">
        <f>$AO$27</f>
        <v>2033</v>
      </c>
      <c r="AK147" t="s">
        <v>87</v>
      </c>
      <c r="AL147" t="str">
        <f t="shared" si="33"/>
        <v>ISDLA</v>
      </c>
      <c r="AM147" s="77">
        <f>'BY_Demands_Drivers (4)'!$F$56*$AP27</f>
        <v>0</v>
      </c>
      <c r="AT147" s="102" t="str">
        <f t="shared" si="39"/>
        <v>\I:</v>
      </c>
      <c r="AU147">
        <f>$AZ$27</f>
        <v>2033</v>
      </c>
      <c r="AV147" t="s">
        <v>87</v>
      </c>
      <c r="AW147" t="str">
        <f t="shared" si="34"/>
        <v>IIDLA</v>
      </c>
      <c r="AX147" s="77">
        <f>'BY_Demands_Drivers (4)'!$F$91*$BA27</f>
        <v>0</v>
      </c>
    </row>
    <row r="148" spans="2:50" x14ac:dyDescent="0.3">
      <c r="B148" s="102" t="str">
        <f t="shared" si="35"/>
        <v>\I:</v>
      </c>
      <c r="C148">
        <f>$H$28</f>
        <v>2034</v>
      </c>
      <c r="D148" t="s">
        <v>87</v>
      </c>
      <c r="E148" t="str">
        <f t="shared" si="30"/>
        <v>IGDLA</v>
      </c>
      <c r="F148" s="77">
        <f>'BY_Demands_Drivers (4)'!$F$28*$I28</f>
        <v>0</v>
      </c>
      <c r="M148" s="102" t="str">
        <f t="shared" si="36"/>
        <v>\I:</v>
      </c>
      <c r="N148">
        <f>$S$28</f>
        <v>2034</v>
      </c>
      <c r="O148" t="s">
        <v>87</v>
      </c>
      <c r="P148" t="str">
        <f t="shared" si="31"/>
        <v>IXDLA</v>
      </c>
      <c r="Q148" s="77">
        <f>'BY_Demands_Drivers (4)'!$F$35*$T28</f>
        <v>0</v>
      </c>
      <c r="X148" s="102" t="str">
        <f t="shared" si="37"/>
        <v>\I:</v>
      </c>
      <c r="Y148">
        <f>$AD$28</f>
        <v>2034</v>
      </c>
      <c r="Z148" t="s">
        <v>87</v>
      </c>
      <c r="AA148" t="str">
        <f t="shared" si="32"/>
        <v>IRDLA</v>
      </c>
      <c r="AB148" s="77">
        <f>'BY_Demands_Drivers (4)'!$F$49*$AE28</f>
        <v>0</v>
      </c>
      <c r="AI148" s="102" t="str">
        <f t="shared" si="38"/>
        <v>\I:</v>
      </c>
      <c r="AJ148">
        <f>$AO$28</f>
        <v>2034</v>
      </c>
      <c r="AK148" t="s">
        <v>87</v>
      </c>
      <c r="AL148" t="str">
        <f t="shared" si="33"/>
        <v>ISDLA</v>
      </c>
      <c r="AM148" s="77">
        <f>'BY_Demands_Drivers (4)'!$F$56*$AP28</f>
        <v>0</v>
      </c>
      <c r="AT148" s="102" t="str">
        <f t="shared" si="39"/>
        <v>\I:</v>
      </c>
      <c r="AU148">
        <f>$AZ$28</f>
        <v>2034</v>
      </c>
      <c r="AV148" t="s">
        <v>87</v>
      </c>
      <c r="AW148" t="str">
        <f t="shared" si="34"/>
        <v>IIDLA</v>
      </c>
      <c r="AX148" s="77">
        <f>'BY_Demands_Drivers (4)'!$F$91*$BA28</f>
        <v>0</v>
      </c>
    </row>
    <row r="149" spans="2:50" x14ac:dyDescent="0.3">
      <c r="B149" s="102" t="str">
        <f t="shared" si="35"/>
        <v>\I:</v>
      </c>
      <c r="C149">
        <f>$H$29</f>
        <v>2035</v>
      </c>
      <c r="D149" t="s">
        <v>87</v>
      </c>
      <c r="E149" t="str">
        <f t="shared" si="30"/>
        <v>IGDLA</v>
      </c>
      <c r="F149" s="77">
        <f>'BY_Demands_Drivers (4)'!$F$28*$I29</f>
        <v>0</v>
      </c>
      <c r="M149" s="102" t="str">
        <f t="shared" si="36"/>
        <v>\I:</v>
      </c>
      <c r="N149">
        <f>$S$29</f>
        <v>2035</v>
      </c>
      <c r="O149" t="s">
        <v>87</v>
      </c>
      <c r="P149" t="str">
        <f t="shared" si="31"/>
        <v>IXDLA</v>
      </c>
      <c r="Q149" s="77">
        <f>'BY_Demands_Drivers (4)'!$F$35*$T29</f>
        <v>0</v>
      </c>
      <c r="X149" s="102" t="str">
        <f t="shared" si="37"/>
        <v>\I:</v>
      </c>
      <c r="Y149">
        <f>$AD$29</f>
        <v>2035</v>
      </c>
      <c r="Z149" t="s">
        <v>87</v>
      </c>
      <c r="AA149" t="str">
        <f t="shared" si="32"/>
        <v>IRDLA</v>
      </c>
      <c r="AB149" s="77">
        <f>'BY_Demands_Drivers (4)'!$F$49*$AE29</f>
        <v>0</v>
      </c>
      <c r="AI149" s="102" t="str">
        <f t="shared" si="38"/>
        <v>\I:</v>
      </c>
      <c r="AJ149">
        <f>$AO$29</f>
        <v>2035</v>
      </c>
      <c r="AK149" t="s">
        <v>87</v>
      </c>
      <c r="AL149" t="str">
        <f t="shared" si="33"/>
        <v>ISDLA</v>
      </c>
      <c r="AM149" s="77">
        <f>'BY_Demands_Drivers (4)'!$F$56*$AP29</f>
        <v>0</v>
      </c>
      <c r="AT149" s="102" t="str">
        <f t="shared" si="39"/>
        <v>\I:</v>
      </c>
      <c r="AU149">
        <f>$AZ$29</f>
        <v>2035</v>
      </c>
      <c r="AV149" t="s">
        <v>87</v>
      </c>
      <c r="AW149" t="str">
        <f t="shared" si="34"/>
        <v>IIDLA</v>
      </c>
      <c r="AX149" s="77">
        <f>'BY_Demands_Drivers (4)'!$F$91*$BA29</f>
        <v>0</v>
      </c>
    </row>
    <row r="150" spans="2:50" x14ac:dyDescent="0.3">
      <c r="B150" s="102" t="str">
        <f t="shared" si="35"/>
        <v>\I:</v>
      </c>
      <c r="C150">
        <f>$H$30</f>
        <v>2036</v>
      </c>
      <c r="D150" t="s">
        <v>87</v>
      </c>
      <c r="E150" t="str">
        <f t="shared" si="30"/>
        <v>IGDLA</v>
      </c>
      <c r="F150" s="77">
        <f>'BY_Demands_Drivers (4)'!$F$28*$I30</f>
        <v>0</v>
      </c>
      <c r="M150" s="102" t="str">
        <f t="shared" si="36"/>
        <v>\I:</v>
      </c>
      <c r="N150">
        <f>$S$30</f>
        <v>2036</v>
      </c>
      <c r="O150" t="s">
        <v>87</v>
      </c>
      <c r="P150" t="str">
        <f t="shared" si="31"/>
        <v>IXDLA</v>
      </c>
      <c r="Q150" s="77">
        <f>'BY_Demands_Drivers (4)'!$F$35*$T30</f>
        <v>0</v>
      </c>
      <c r="X150" s="102" t="str">
        <f t="shared" si="37"/>
        <v>\I:</v>
      </c>
      <c r="Y150">
        <f>$AD$30</f>
        <v>2036</v>
      </c>
      <c r="Z150" t="s">
        <v>87</v>
      </c>
      <c r="AA150" t="str">
        <f t="shared" si="32"/>
        <v>IRDLA</v>
      </c>
      <c r="AB150" s="77">
        <f>'BY_Demands_Drivers (4)'!$F$49*$AE30</f>
        <v>0</v>
      </c>
      <c r="AI150" s="102" t="str">
        <f t="shared" si="38"/>
        <v>\I:</v>
      </c>
      <c r="AJ150">
        <f>$AO$30</f>
        <v>2036</v>
      </c>
      <c r="AK150" t="s">
        <v>87</v>
      </c>
      <c r="AL150" t="str">
        <f t="shared" si="33"/>
        <v>ISDLA</v>
      </c>
      <c r="AM150" s="77">
        <f>'BY_Demands_Drivers (4)'!$F$56*$AP30</f>
        <v>0</v>
      </c>
      <c r="AT150" s="102" t="str">
        <f t="shared" si="39"/>
        <v>\I:</v>
      </c>
      <c r="AU150">
        <f>$AZ$30</f>
        <v>2036</v>
      </c>
      <c r="AV150" t="s">
        <v>87</v>
      </c>
      <c r="AW150" t="str">
        <f t="shared" si="34"/>
        <v>IIDLA</v>
      </c>
      <c r="AX150" s="77">
        <f>'BY_Demands_Drivers (4)'!$F$91*$BA30</f>
        <v>0</v>
      </c>
    </row>
    <row r="151" spans="2:50" x14ac:dyDescent="0.3">
      <c r="B151" s="102" t="str">
        <f t="shared" si="35"/>
        <v>\I:</v>
      </c>
      <c r="C151">
        <f>$H$31</f>
        <v>2037</v>
      </c>
      <c r="D151" t="s">
        <v>87</v>
      </c>
      <c r="E151" t="str">
        <f t="shared" si="30"/>
        <v>IGDLA</v>
      </c>
      <c r="F151" s="77">
        <f>'BY_Demands_Drivers (4)'!$F$28*$I31</f>
        <v>0</v>
      </c>
      <c r="M151" s="102" t="str">
        <f t="shared" si="36"/>
        <v>\I:</v>
      </c>
      <c r="N151">
        <f>$S$31</f>
        <v>2037</v>
      </c>
      <c r="O151" t="s">
        <v>87</v>
      </c>
      <c r="P151" t="str">
        <f t="shared" si="31"/>
        <v>IXDLA</v>
      </c>
      <c r="Q151" s="77">
        <f>'BY_Demands_Drivers (4)'!$F$35*$T31</f>
        <v>0</v>
      </c>
      <c r="X151" s="102" t="str">
        <f t="shared" si="37"/>
        <v>\I:</v>
      </c>
      <c r="Y151">
        <f>$AD$31</f>
        <v>2037</v>
      </c>
      <c r="Z151" t="s">
        <v>87</v>
      </c>
      <c r="AA151" t="str">
        <f t="shared" si="32"/>
        <v>IRDLA</v>
      </c>
      <c r="AB151" s="77">
        <f>'BY_Demands_Drivers (4)'!$F$49*$AE31</f>
        <v>0</v>
      </c>
      <c r="AI151" s="102" t="str">
        <f t="shared" si="38"/>
        <v>\I:</v>
      </c>
      <c r="AJ151">
        <f>$AO$31</f>
        <v>2037</v>
      </c>
      <c r="AK151" t="s">
        <v>87</v>
      </c>
      <c r="AL151" t="str">
        <f t="shared" si="33"/>
        <v>ISDLA</v>
      </c>
      <c r="AM151" s="77">
        <f>'BY_Demands_Drivers (4)'!$F$56*$AP31</f>
        <v>0</v>
      </c>
      <c r="AT151" s="102" t="str">
        <f t="shared" si="39"/>
        <v>\I:</v>
      </c>
      <c r="AU151">
        <f>$AZ$31</f>
        <v>2037</v>
      </c>
      <c r="AV151" t="s">
        <v>87</v>
      </c>
      <c r="AW151" t="str">
        <f t="shared" si="34"/>
        <v>IIDLA</v>
      </c>
      <c r="AX151" s="77">
        <f>'BY_Demands_Drivers (4)'!$F$91*$BA31</f>
        <v>0</v>
      </c>
    </row>
    <row r="152" spans="2:50" x14ac:dyDescent="0.3">
      <c r="B152" s="102" t="str">
        <f t="shared" si="35"/>
        <v>\I:</v>
      </c>
      <c r="C152">
        <f>$H$32</f>
        <v>2038</v>
      </c>
      <c r="D152" t="s">
        <v>87</v>
      </c>
      <c r="E152" t="str">
        <f t="shared" si="30"/>
        <v>IGDLA</v>
      </c>
      <c r="F152" s="77">
        <f>'BY_Demands_Drivers (4)'!$F$28*$I32</f>
        <v>0</v>
      </c>
      <c r="M152" s="102" t="str">
        <f t="shared" si="36"/>
        <v>\I:</v>
      </c>
      <c r="N152">
        <f>$S$32</f>
        <v>2038</v>
      </c>
      <c r="O152" t="s">
        <v>87</v>
      </c>
      <c r="P152" t="str">
        <f t="shared" si="31"/>
        <v>IXDLA</v>
      </c>
      <c r="Q152" s="77">
        <f>'BY_Demands_Drivers (4)'!$F$35*$T32</f>
        <v>0</v>
      </c>
      <c r="X152" s="102" t="str">
        <f t="shared" si="37"/>
        <v>\I:</v>
      </c>
      <c r="Y152">
        <f>$AD$32</f>
        <v>2038</v>
      </c>
      <c r="Z152" t="s">
        <v>87</v>
      </c>
      <c r="AA152" t="str">
        <f t="shared" si="32"/>
        <v>IRDLA</v>
      </c>
      <c r="AB152" s="77">
        <f>'BY_Demands_Drivers (4)'!$F$49*$AE32</f>
        <v>0</v>
      </c>
      <c r="AI152" s="102" t="str">
        <f t="shared" si="38"/>
        <v>\I:</v>
      </c>
      <c r="AJ152">
        <f>$AO$32</f>
        <v>2038</v>
      </c>
      <c r="AK152" t="s">
        <v>87</v>
      </c>
      <c r="AL152" t="str">
        <f t="shared" si="33"/>
        <v>ISDLA</v>
      </c>
      <c r="AM152" s="77">
        <f>'BY_Demands_Drivers (4)'!$F$56*$AP32</f>
        <v>0</v>
      </c>
      <c r="AT152" s="102" t="str">
        <f t="shared" si="39"/>
        <v>\I:</v>
      </c>
      <c r="AU152">
        <f>$AZ$32</f>
        <v>2038</v>
      </c>
      <c r="AV152" t="s">
        <v>87</v>
      </c>
      <c r="AW152" t="str">
        <f t="shared" si="34"/>
        <v>IIDLA</v>
      </c>
      <c r="AX152" s="77">
        <f>'BY_Demands_Drivers (4)'!$F$91*$BA32</f>
        <v>0</v>
      </c>
    </row>
    <row r="153" spans="2:50" x14ac:dyDescent="0.3">
      <c r="B153" s="102" t="str">
        <f t="shared" si="35"/>
        <v>\I:</v>
      </c>
      <c r="C153">
        <f>$H$33</f>
        <v>2039</v>
      </c>
      <c r="D153" t="s">
        <v>87</v>
      </c>
      <c r="E153" t="str">
        <f t="shared" si="30"/>
        <v>IGDLA</v>
      </c>
      <c r="F153" s="77">
        <f>'BY_Demands_Drivers (4)'!$F$28*$I33</f>
        <v>0</v>
      </c>
      <c r="M153" s="102" t="str">
        <f t="shared" si="36"/>
        <v>\I:</v>
      </c>
      <c r="N153">
        <f>$S$33</f>
        <v>2039</v>
      </c>
      <c r="O153" t="s">
        <v>87</v>
      </c>
      <c r="P153" t="str">
        <f t="shared" si="31"/>
        <v>IXDLA</v>
      </c>
      <c r="Q153" s="77">
        <f>'BY_Demands_Drivers (4)'!$F$35*$T33</f>
        <v>0</v>
      </c>
      <c r="X153" s="102" t="str">
        <f t="shared" si="37"/>
        <v>\I:</v>
      </c>
      <c r="Y153">
        <f>$AD$33</f>
        <v>2039</v>
      </c>
      <c r="Z153" t="s">
        <v>87</v>
      </c>
      <c r="AA153" t="str">
        <f t="shared" si="32"/>
        <v>IRDLA</v>
      </c>
      <c r="AB153" s="77">
        <f>'BY_Demands_Drivers (4)'!$F$49*$AE33</f>
        <v>0</v>
      </c>
      <c r="AI153" s="102" t="str">
        <f t="shared" si="38"/>
        <v>\I:</v>
      </c>
      <c r="AJ153">
        <f>$AO$33</f>
        <v>2039</v>
      </c>
      <c r="AK153" t="s">
        <v>87</v>
      </c>
      <c r="AL153" t="str">
        <f t="shared" si="33"/>
        <v>ISDLA</v>
      </c>
      <c r="AM153" s="77">
        <f>'BY_Demands_Drivers (4)'!$F$56*$AP33</f>
        <v>0</v>
      </c>
      <c r="AT153" s="102" t="str">
        <f t="shared" si="39"/>
        <v>\I:</v>
      </c>
      <c r="AU153">
        <f>$AZ$33</f>
        <v>2039</v>
      </c>
      <c r="AV153" t="s">
        <v>87</v>
      </c>
      <c r="AW153" t="str">
        <f t="shared" si="34"/>
        <v>IIDLA</v>
      </c>
      <c r="AX153" s="77">
        <f>'BY_Demands_Drivers (4)'!$F$91*$BA33</f>
        <v>0</v>
      </c>
    </row>
    <row r="154" spans="2:50" x14ac:dyDescent="0.3">
      <c r="B154" s="102" t="str">
        <f t="shared" si="35"/>
        <v>\I:</v>
      </c>
      <c r="C154">
        <f>$H$34</f>
        <v>2040</v>
      </c>
      <c r="D154" t="s">
        <v>87</v>
      </c>
      <c r="E154" t="str">
        <f t="shared" si="30"/>
        <v>IGDLA</v>
      </c>
      <c r="F154" s="77">
        <f>'BY_Demands_Drivers (4)'!$F$28*$I34</f>
        <v>0</v>
      </c>
      <c r="M154" s="102" t="str">
        <f t="shared" si="36"/>
        <v>\I:</v>
      </c>
      <c r="N154">
        <f>$S$34</f>
        <v>2040</v>
      </c>
      <c r="O154" t="s">
        <v>87</v>
      </c>
      <c r="P154" t="str">
        <f t="shared" si="31"/>
        <v>IXDLA</v>
      </c>
      <c r="Q154" s="77">
        <f>'BY_Demands_Drivers (4)'!$F$35*$T34</f>
        <v>0</v>
      </c>
      <c r="X154" s="102" t="str">
        <f t="shared" si="37"/>
        <v>\I:</v>
      </c>
      <c r="Y154">
        <f>$AD$34</f>
        <v>2040</v>
      </c>
      <c r="Z154" t="s">
        <v>87</v>
      </c>
      <c r="AA154" t="str">
        <f t="shared" si="32"/>
        <v>IRDLA</v>
      </c>
      <c r="AB154" s="77">
        <f>'BY_Demands_Drivers (4)'!$F$49*$AE34</f>
        <v>0</v>
      </c>
      <c r="AI154" s="102" t="str">
        <f t="shared" si="38"/>
        <v>\I:</v>
      </c>
      <c r="AJ154">
        <f>$AO$34</f>
        <v>2040</v>
      </c>
      <c r="AK154" t="s">
        <v>87</v>
      </c>
      <c r="AL154" t="str">
        <f t="shared" si="33"/>
        <v>ISDLA</v>
      </c>
      <c r="AM154" s="77">
        <f>'BY_Demands_Drivers (4)'!$F$56*$AP34</f>
        <v>0</v>
      </c>
      <c r="AT154" s="102" t="str">
        <f t="shared" si="39"/>
        <v>\I:</v>
      </c>
      <c r="AU154">
        <f>$AZ$34</f>
        <v>2040</v>
      </c>
      <c r="AV154" t="s">
        <v>87</v>
      </c>
      <c r="AW154" t="str">
        <f t="shared" si="34"/>
        <v>IIDLA</v>
      </c>
      <c r="AX154" s="77">
        <f>'BY_Demands_Drivers (4)'!$F$91*$BA34</f>
        <v>0</v>
      </c>
    </row>
    <row r="155" spans="2:50" x14ac:dyDescent="0.3">
      <c r="B155" s="102" t="str">
        <f t="shared" si="35"/>
        <v>\I:</v>
      </c>
      <c r="C155">
        <f>$H$35</f>
        <v>2041</v>
      </c>
      <c r="D155" t="s">
        <v>87</v>
      </c>
      <c r="E155" t="str">
        <f t="shared" si="30"/>
        <v>IGDLA</v>
      </c>
      <c r="F155" s="77">
        <f>'BY_Demands_Drivers (4)'!$F$28*$I35</f>
        <v>0</v>
      </c>
      <c r="M155" s="102" t="str">
        <f t="shared" si="36"/>
        <v>\I:</v>
      </c>
      <c r="N155">
        <f>$S$35</f>
        <v>2041</v>
      </c>
      <c r="O155" t="s">
        <v>87</v>
      </c>
      <c r="P155" t="str">
        <f t="shared" si="31"/>
        <v>IXDLA</v>
      </c>
      <c r="Q155" s="77">
        <f>'BY_Demands_Drivers (4)'!$F$35*$T35</f>
        <v>0</v>
      </c>
      <c r="X155" s="102" t="str">
        <f t="shared" si="37"/>
        <v>\I:</v>
      </c>
      <c r="Y155">
        <f>$AD$35</f>
        <v>2041</v>
      </c>
      <c r="Z155" t="s">
        <v>87</v>
      </c>
      <c r="AA155" t="str">
        <f t="shared" si="32"/>
        <v>IRDLA</v>
      </c>
      <c r="AB155" s="77">
        <f>'BY_Demands_Drivers (4)'!$F$49*$AE35</f>
        <v>0</v>
      </c>
      <c r="AI155" s="102" t="str">
        <f t="shared" si="38"/>
        <v>\I:</v>
      </c>
      <c r="AJ155">
        <f>$AO$35</f>
        <v>2041</v>
      </c>
      <c r="AK155" t="s">
        <v>87</v>
      </c>
      <c r="AL155" t="str">
        <f t="shared" si="33"/>
        <v>ISDLA</v>
      </c>
      <c r="AM155" s="77">
        <f>'BY_Demands_Drivers (4)'!$F$56*$AP35</f>
        <v>0</v>
      </c>
      <c r="AT155" s="102" t="str">
        <f t="shared" si="39"/>
        <v>\I:</v>
      </c>
      <c r="AU155">
        <f>$AZ$35</f>
        <v>2041</v>
      </c>
      <c r="AV155" t="s">
        <v>87</v>
      </c>
      <c r="AW155" t="str">
        <f t="shared" si="34"/>
        <v>IIDLA</v>
      </c>
      <c r="AX155" s="77">
        <f>'BY_Demands_Drivers (4)'!$F$91*$BA35</f>
        <v>0</v>
      </c>
    </row>
    <row r="156" spans="2:50" x14ac:dyDescent="0.3">
      <c r="B156" s="102" t="str">
        <f t="shared" si="35"/>
        <v>\I:</v>
      </c>
      <c r="C156">
        <f>$H$36</f>
        <v>2042</v>
      </c>
      <c r="D156" t="s">
        <v>87</v>
      </c>
      <c r="E156" t="str">
        <f t="shared" si="30"/>
        <v>IGDLA</v>
      </c>
      <c r="F156" s="77">
        <f>'BY_Demands_Drivers (4)'!$F$28*$I36</f>
        <v>0</v>
      </c>
      <c r="M156" s="102" t="str">
        <f t="shared" si="36"/>
        <v>\I:</v>
      </c>
      <c r="N156">
        <f>$S$36</f>
        <v>2042</v>
      </c>
      <c r="O156" t="s">
        <v>87</v>
      </c>
      <c r="P156" t="str">
        <f t="shared" si="31"/>
        <v>IXDLA</v>
      </c>
      <c r="Q156" s="77">
        <f>'BY_Demands_Drivers (4)'!$F$35*$T36</f>
        <v>0</v>
      </c>
      <c r="X156" s="102" t="str">
        <f t="shared" si="37"/>
        <v>\I:</v>
      </c>
      <c r="Y156">
        <f>$AD$36</f>
        <v>2042</v>
      </c>
      <c r="Z156" t="s">
        <v>87</v>
      </c>
      <c r="AA156" t="str">
        <f t="shared" si="32"/>
        <v>IRDLA</v>
      </c>
      <c r="AB156" s="77">
        <f>'BY_Demands_Drivers (4)'!$F$49*$AE36</f>
        <v>0</v>
      </c>
      <c r="AI156" s="102" t="str">
        <f t="shared" si="38"/>
        <v>\I:</v>
      </c>
      <c r="AJ156">
        <f>$AO$36</f>
        <v>2042</v>
      </c>
      <c r="AK156" t="s">
        <v>87</v>
      </c>
      <c r="AL156" t="str">
        <f t="shared" si="33"/>
        <v>ISDLA</v>
      </c>
      <c r="AM156" s="77">
        <f>'BY_Demands_Drivers (4)'!$F$56*$AP36</f>
        <v>0</v>
      </c>
      <c r="AT156" s="102" t="str">
        <f t="shared" si="39"/>
        <v>\I:</v>
      </c>
      <c r="AU156">
        <f>$AZ$36</f>
        <v>2042</v>
      </c>
      <c r="AV156" t="s">
        <v>87</v>
      </c>
      <c r="AW156" t="str">
        <f t="shared" si="34"/>
        <v>IIDLA</v>
      </c>
      <c r="AX156" s="77">
        <f>'BY_Demands_Drivers (4)'!$F$91*$BA36</f>
        <v>0</v>
      </c>
    </row>
    <row r="157" spans="2:50" x14ac:dyDescent="0.3">
      <c r="B157" s="102" t="str">
        <f t="shared" si="35"/>
        <v>\I:</v>
      </c>
      <c r="C157">
        <f>$H$37</f>
        <v>2043</v>
      </c>
      <c r="D157" t="s">
        <v>87</v>
      </c>
      <c r="E157" t="str">
        <f t="shared" si="30"/>
        <v>IGDLA</v>
      </c>
      <c r="F157" s="77">
        <f>'BY_Demands_Drivers (4)'!$F$28*$I37</f>
        <v>0</v>
      </c>
      <c r="M157" s="102" t="str">
        <f t="shared" si="36"/>
        <v>\I:</v>
      </c>
      <c r="N157">
        <f>$S$37</f>
        <v>2043</v>
      </c>
      <c r="O157" t="s">
        <v>87</v>
      </c>
      <c r="P157" t="str">
        <f t="shared" si="31"/>
        <v>IXDLA</v>
      </c>
      <c r="Q157" s="77">
        <f>'BY_Demands_Drivers (4)'!$F$35*$T37</f>
        <v>0</v>
      </c>
      <c r="X157" s="102" t="str">
        <f t="shared" si="37"/>
        <v>\I:</v>
      </c>
      <c r="Y157">
        <f>$AD$37</f>
        <v>2043</v>
      </c>
      <c r="Z157" t="s">
        <v>87</v>
      </c>
      <c r="AA157" t="str">
        <f t="shared" si="32"/>
        <v>IRDLA</v>
      </c>
      <c r="AB157" s="77">
        <f>'BY_Demands_Drivers (4)'!$F$49*$AE37</f>
        <v>0</v>
      </c>
      <c r="AI157" s="102" t="str">
        <f t="shared" si="38"/>
        <v>\I:</v>
      </c>
      <c r="AJ157">
        <f>$AO$37</f>
        <v>2043</v>
      </c>
      <c r="AK157" t="s">
        <v>87</v>
      </c>
      <c r="AL157" t="str">
        <f t="shared" si="33"/>
        <v>ISDLA</v>
      </c>
      <c r="AM157" s="77">
        <f>'BY_Demands_Drivers (4)'!$F$56*$AP37</f>
        <v>0</v>
      </c>
      <c r="AT157" s="102" t="str">
        <f t="shared" si="39"/>
        <v>\I:</v>
      </c>
      <c r="AU157">
        <f>$AZ$37</f>
        <v>2043</v>
      </c>
      <c r="AV157" t="s">
        <v>87</v>
      </c>
      <c r="AW157" t="str">
        <f t="shared" si="34"/>
        <v>IIDLA</v>
      </c>
      <c r="AX157" s="77">
        <f>'BY_Demands_Drivers (4)'!$F$91*$BA37</f>
        <v>0</v>
      </c>
    </row>
    <row r="158" spans="2:50" x14ac:dyDescent="0.3">
      <c r="B158" s="102" t="str">
        <f t="shared" si="35"/>
        <v>\I:</v>
      </c>
      <c r="C158">
        <f>$H$38</f>
        <v>2044</v>
      </c>
      <c r="D158" t="s">
        <v>87</v>
      </c>
      <c r="E158" t="str">
        <f t="shared" si="30"/>
        <v>IGDLA</v>
      </c>
      <c r="F158" s="77">
        <f>'BY_Demands_Drivers (4)'!$F$28*$I38</f>
        <v>0</v>
      </c>
      <c r="M158" s="102" t="str">
        <f t="shared" si="36"/>
        <v>\I:</v>
      </c>
      <c r="N158">
        <f>$S$38</f>
        <v>2044</v>
      </c>
      <c r="O158" t="s">
        <v>87</v>
      </c>
      <c r="P158" t="str">
        <f t="shared" si="31"/>
        <v>IXDLA</v>
      </c>
      <c r="Q158" s="77">
        <f>'BY_Demands_Drivers (4)'!$F$35*$T38</f>
        <v>0</v>
      </c>
      <c r="X158" s="102" t="str">
        <f t="shared" si="37"/>
        <v>\I:</v>
      </c>
      <c r="Y158">
        <f>$AD$38</f>
        <v>2044</v>
      </c>
      <c r="Z158" t="s">
        <v>87</v>
      </c>
      <c r="AA158" t="str">
        <f t="shared" si="32"/>
        <v>IRDLA</v>
      </c>
      <c r="AB158" s="77">
        <f>'BY_Demands_Drivers (4)'!$F$49*$AE38</f>
        <v>0</v>
      </c>
      <c r="AI158" s="102" t="str">
        <f t="shared" si="38"/>
        <v>\I:</v>
      </c>
      <c r="AJ158">
        <f>$AO$38</f>
        <v>2044</v>
      </c>
      <c r="AK158" t="s">
        <v>87</v>
      </c>
      <c r="AL158" t="str">
        <f t="shared" si="33"/>
        <v>ISDLA</v>
      </c>
      <c r="AM158" s="77">
        <f>'BY_Demands_Drivers (4)'!$F$56*$AP38</f>
        <v>0</v>
      </c>
      <c r="AT158" s="102" t="str">
        <f t="shared" si="39"/>
        <v>\I:</v>
      </c>
      <c r="AU158">
        <f>$AZ$38</f>
        <v>2044</v>
      </c>
      <c r="AV158" t="s">
        <v>87</v>
      </c>
      <c r="AW158" t="str">
        <f t="shared" si="34"/>
        <v>IIDLA</v>
      </c>
      <c r="AX158" s="77">
        <f>'BY_Demands_Drivers (4)'!$F$91*$BA38</f>
        <v>0</v>
      </c>
    </row>
    <row r="159" spans="2:50" x14ac:dyDescent="0.3">
      <c r="B159" s="102" t="str">
        <f t="shared" si="35"/>
        <v>\I:</v>
      </c>
      <c r="C159">
        <f>$H$39</f>
        <v>2045</v>
      </c>
      <c r="D159" t="s">
        <v>87</v>
      </c>
      <c r="E159" t="str">
        <f t="shared" si="30"/>
        <v>IGDLA</v>
      </c>
      <c r="F159" s="77">
        <f>'BY_Demands_Drivers (4)'!$F$28*$I39</f>
        <v>0</v>
      </c>
      <c r="M159" s="102" t="str">
        <f t="shared" si="36"/>
        <v>\I:</v>
      </c>
      <c r="N159">
        <f>$S$39</f>
        <v>2045</v>
      </c>
      <c r="O159" t="s">
        <v>87</v>
      </c>
      <c r="P159" t="str">
        <f t="shared" si="31"/>
        <v>IXDLA</v>
      </c>
      <c r="Q159" s="77">
        <f>'BY_Demands_Drivers (4)'!$F$35*$T39</f>
        <v>0</v>
      </c>
      <c r="X159" s="102" t="str">
        <f t="shared" si="37"/>
        <v>\I:</v>
      </c>
      <c r="Y159">
        <f>$AD$39</f>
        <v>2045</v>
      </c>
      <c r="Z159" t="s">
        <v>87</v>
      </c>
      <c r="AA159" t="str">
        <f t="shared" si="32"/>
        <v>IRDLA</v>
      </c>
      <c r="AB159" s="77">
        <f>'BY_Demands_Drivers (4)'!$F$49*$AE39</f>
        <v>0</v>
      </c>
      <c r="AI159" s="102" t="str">
        <f t="shared" si="38"/>
        <v>\I:</v>
      </c>
      <c r="AJ159">
        <f>$AO$39</f>
        <v>2045</v>
      </c>
      <c r="AK159" t="s">
        <v>87</v>
      </c>
      <c r="AL159" t="str">
        <f t="shared" si="33"/>
        <v>ISDLA</v>
      </c>
      <c r="AM159" s="77">
        <f>'BY_Demands_Drivers (4)'!$F$56*$AP39</f>
        <v>0</v>
      </c>
      <c r="AT159" s="102" t="str">
        <f t="shared" si="39"/>
        <v>\I:</v>
      </c>
      <c r="AU159">
        <f>$AZ$39</f>
        <v>2045</v>
      </c>
      <c r="AV159" t="s">
        <v>87</v>
      </c>
      <c r="AW159" t="str">
        <f t="shared" si="34"/>
        <v>IIDLA</v>
      </c>
      <c r="AX159" s="77">
        <f>'BY_Demands_Drivers (4)'!$F$91*$BA39</f>
        <v>0</v>
      </c>
    </row>
    <row r="160" spans="2:50" x14ac:dyDescent="0.3">
      <c r="B160" s="102" t="str">
        <f t="shared" si="35"/>
        <v>\I:</v>
      </c>
      <c r="C160">
        <f>$H$40</f>
        <v>2046</v>
      </c>
      <c r="D160" t="s">
        <v>87</v>
      </c>
      <c r="E160" t="str">
        <f t="shared" si="30"/>
        <v>IGDLA</v>
      </c>
      <c r="F160" s="77">
        <f>'BY_Demands_Drivers (4)'!$F$28*$I40</f>
        <v>0</v>
      </c>
      <c r="M160" s="102" t="str">
        <f t="shared" si="36"/>
        <v>\I:</v>
      </c>
      <c r="N160">
        <f>$S$40</f>
        <v>2046</v>
      </c>
      <c r="O160" t="s">
        <v>87</v>
      </c>
      <c r="P160" t="str">
        <f t="shared" si="31"/>
        <v>IXDLA</v>
      </c>
      <c r="Q160" s="77">
        <f>'BY_Demands_Drivers (4)'!$F$35*$T40</f>
        <v>0</v>
      </c>
      <c r="X160" s="102" t="str">
        <f t="shared" si="37"/>
        <v>\I:</v>
      </c>
      <c r="Y160">
        <f>$AD$40</f>
        <v>2046</v>
      </c>
      <c r="Z160" t="s">
        <v>87</v>
      </c>
      <c r="AA160" t="str">
        <f t="shared" si="32"/>
        <v>IRDLA</v>
      </c>
      <c r="AB160" s="77">
        <f>'BY_Demands_Drivers (4)'!$F$49*$AE40</f>
        <v>0</v>
      </c>
      <c r="AI160" s="102" t="str">
        <f t="shared" si="38"/>
        <v>\I:</v>
      </c>
      <c r="AJ160">
        <f>$AO$40</f>
        <v>2046</v>
      </c>
      <c r="AK160" t="s">
        <v>87</v>
      </c>
      <c r="AL160" t="str">
        <f t="shared" si="33"/>
        <v>ISDLA</v>
      </c>
      <c r="AM160" s="77">
        <f>'BY_Demands_Drivers (4)'!$F$56*$AP40</f>
        <v>0</v>
      </c>
      <c r="AT160" s="102" t="str">
        <f t="shared" si="39"/>
        <v>\I:</v>
      </c>
      <c r="AU160">
        <f>$AZ$40</f>
        <v>2046</v>
      </c>
      <c r="AV160" t="s">
        <v>87</v>
      </c>
      <c r="AW160" t="str">
        <f t="shared" si="34"/>
        <v>IIDLA</v>
      </c>
      <c r="AX160" s="77">
        <f>'BY_Demands_Drivers (4)'!$F$91*$BA40</f>
        <v>0</v>
      </c>
    </row>
    <row r="161" spans="2:50" x14ac:dyDescent="0.3">
      <c r="B161" s="102" t="str">
        <f t="shared" si="35"/>
        <v>\I:</v>
      </c>
      <c r="C161">
        <f>$H$41</f>
        <v>2047</v>
      </c>
      <c r="D161" t="s">
        <v>87</v>
      </c>
      <c r="E161" t="str">
        <f t="shared" si="30"/>
        <v>IGDLA</v>
      </c>
      <c r="F161" s="77">
        <f>'BY_Demands_Drivers (4)'!$F$28*$I41</f>
        <v>0</v>
      </c>
      <c r="M161" s="102" t="str">
        <f t="shared" si="36"/>
        <v>\I:</v>
      </c>
      <c r="N161">
        <f>$S$41</f>
        <v>2047</v>
      </c>
      <c r="O161" t="s">
        <v>87</v>
      </c>
      <c r="P161" t="str">
        <f t="shared" si="31"/>
        <v>IXDLA</v>
      </c>
      <c r="Q161" s="77">
        <f>'BY_Demands_Drivers (4)'!$F$35*$T41</f>
        <v>0</v>
      </c>
      <c r="X161" s="102" t="str">
        <f t="shared" si="37"/>
        <v>\I:</v>
      </c>
      <c r="Y161">
        <f>$AD$41</f>
        <v>2047</v>
      </c>
      <c r="Z161" t="s">
        <v>87</v>
      </c>
      <c r="AA161" t="str">
        <f t="shared" si="32"/>
        <v>IRDLA</v>
      </c>
      <c r="AB161" s="77">
        <f>'BY_Demands_Drivers (4)'!$F$49*$AE41</f>
        <v>0</v>
      </c>
      <c r="AI161" s="102" t="str">
        <f t="shared" si="38"/>
        <v>\I:</v>
      </c>
      <c r="AJ161">
        <f>$AO$41</f>
        <v>2047</v>
      </c>
      <c r="AK161" t="s">
        <v>87</v>
      </c>
      <c r="AL161" t="str">
        <f t="shared" si="33"/>
        <v>ISDLA</v>
      </c>
      <c r="AM161" s="77">
        <f>'BY_Demands_Drivers (4)'!$F$56*$AP41</f>
        <v>0</v>
      </c>
      <c r="AT161" s="102" t="str">
        <f t="shared" si="39"/>
        <v>\I:</v>
      </c>
      <c r="AU161">
        <f>$AZ$41</f>
        <v>2047</v>
      </c>
      <c r="AV161" t="s">
        <v>87</v>
      </c>
      <c r="AW161" t="str">
        <f t="shared" si="34"/>
        <v>IIDLA</v>
      </c>
      <c r="AX161" s="77">
        <f>'BY_Demands_Drivers (4)'!$F$91*$BA41</f>
        <v>0</v>
      </c>
    </row>
    <row r="162" spans="2:50" x14ac:dyDescent="0.3">
      <c r="B162" s="102" t="str">
        <f t="shared" si="35"/>
        <v>\I:</v>
      </c>
      <c r="C162">
        <f>$H$42</f>
        <v>2048</v>
      </c>
      <c r="D162" t="s">
        <v>87</v>
      </c>
      <c r="E162" t="str">
        <f t="shared" si="30"/>
        <v>IGDLA</v>
      </c>
      <c r="F162" s="77">
        <f>'BY_Demands_Drivers (4)'!$F$28*$I42</f>
        <v>0</v>
      </c>
      <c r="M162" s="102" t="str">
        <f t="shared" si="36"/>
        <v>\I:</v>
      </c>
      <c r="N162">
        <f>$S$42</f>
        <v>2048</v>
      </c>
      <c r="O162" t="s">
        <v>87</v>
      </c>
      <c r="P162" t="str">
        <f t="shared" si="31"/>
        <v>IXDLA</v>
      </c>
      <c r="Q162" s="77">
        <f>'BY_Demands_Drivers (4)'!$F$35*$T42</f>
        <v>0</v>
      </c>
      <c r="X162" s="102" t="str">
        <f t="shared" si="37"/>
        <v>\I:</v>
      </c>
      <c r="Y162">
        <f>$AD$42</f>
        <v>2048</v>
      </c>
      <c r="Z162" t="s">
        <v>87</v>
      </c>
      <c r="AA162" t="str">
        <f t="shared" si="32"/>
        <v>IRDLA</v>
      </c>
      <c r="AB162" s="77">
        <f>'BY_Demands_Drivers (4)'!$F$49*$AE42</f>
        <v>0</v>
      </c>
      <c r="AI162" s="102" t="str">
        <f t="shared" si="38"/>
        <v>\I:</v>
      </c>
      <c r="AJ162">
        <f>$AO$42</f>
        <v>2048</v>
      </c>
      <c r="AK162" t="s">
        <v>87</v>
      </c>
      <c r="AL162" t="str">
        <f t="shared" si="33"/>
        <v>ISDLA</v>
      </c>
      <c r="AM162" s="77">
        <f>'BY_Demands_Drivers (4)'!$F$56*$AP42</f>
        <v>0</v>
      </c>
      <c r="AT162" s="102" t="str">
        <f t="shared" si="39"/>
        <v>\I:</v>
      </c>
      <c r="AU162">
        <f>$AZ$42</f>
        <v>2048</v>
      </c>
      <c r="AV162" t="s">
        <v>87</v>
      </c>
      <c r="AW162" t="str">
        <f t="shared" si="34"/>
        <v>IIDLA</v>
      </c>
      <c r="AX162" s="77">
        <f>'BY_Demands_Drivers (4)'!$F$91*$BA42</f>
        <v>0</v>
      </c>
    </row>
    <row r="163" spans="2:50" x14ac:dyDescent="0.3">
      <c r="B163" s="102" t="str">
        <f t="shared" si="35"/>
        <v>\I:</v>
      </c>
      <c r="C163">
        <f>$H$43</f>
        <v>2049</v>
      </c>
      <c r="D163" t="s">
        <v>87</v>
      </c>
      <c r="E163" t="str">
        <f t="shared" si="30"/>
        <v>IGDLA</v>
      </c>
      <c r="F163" s="77">
        <f>'BY_Demands_Drivers (4)'!$F$28*$I43</f>
        <v>0</v>
      </c>
      <c r="M163" s="102" t="str">
        <f t="shared" si="36"/>
        <v>\I:</v>
      </c>
      <c r="N163">
        <f>$S$43</f>
        <v>2049</v>
      </c>
      <c r="O163" t="s">
        <v>87</v>
      </c>
      <c r="P163" t="str">
        <f t="shared" si="31"/>
        <v>IXDLA</v>
      </c>
      <c r="Q163" s="77">
        <f>'BY_Demands_Drivers (4)'!$F$35*$T43</f>
        <v>0</v>
      </c>
      <c r="X163" s="102" t="str">
        <f t="shared" si="37"/>
        <v>\I:</v>
      </c>
      <c r="Y163">
        <f>$AD$43</f>
        <v>2049</v>
      </c>
      <c r="Z163" t="s">
        <v>87</v>
      </c>
      <c r="AA163" t="str">
        <f t="shared" si="32"/>
        <v>IRDLA</v>
      </c>
      <c r="AB163" s="77">
        <f>'BY_Demands_Drivers (4)'!$F$49*$AE43</f>
        <v>0</v>
      </c>
      <c r="AI163" s="102" t="str">
        <f t="shared" si="38"/>
        <v>\I:</v>
      </c>
      <c r="AJ163">
        <f>$AO$43</f>
        <v>2049</v>
      </c>
      <c r="AK163" t="s">
        <v>87</v>
      </c>
      <c r="AL163" t="str">
        <f t="shared" si="33"/>
        <v>ISDLA</v>
      </c>
      <c r="AM163" s="77">
        <f>'BY_Demands_Drivers (4)'!$F$56*$AP43</f>
        <v>0</v>
      </c>
      <c r="AT163" s="102" t="str">
        <f t="shared" si="39"/>
        <v>\I:</v>
      </c>
      <c r="AU163">
        <f>$AZ$43</f>
        <v>2049</v>
      </c>
      <c r="AV163" t="s">
        <v>87</v>
      </c>
      <c r="AW163" t="str">
        <f t="shared" si="34"/>
        <v>IIDLA</v>
      </c>
      <c r="AX163" s="77">
        <f>'BY_Demands_Drivers (4)'!$F$91*$BA43</f>
        <v>0</v>
      </c>
    </row>
    <row r="164" spans="2:50" x14ac:dyDescent="0.3">
      <c r="B164" s="102" t="str">
        <f t="shared" si="35"/>
        <v>\I:</v>
      </c>
      <c r="C164" s="19">
        <f>$H$44</f>
        <v>2050</v>
      </c>
      <c r="D164" s="19" t="s">
        <v>87</v>
      </c>
      <c r="E164" t="str">
        <f t="shared" si="30"/>
        <v>IGDLA</v>
      </c>
      <c r="F164" s="77">
        <f>'BY_Demands_Drivers (4)'!$F$28*$I44</f>
        <v>0</v>
      </c>
      <c r="M164" s="102" t="str">
        <f t="shared" si="36"/>
        <v>\I:</v>
      </c>
      <c r="N164" s="19">
        <f>$S$44</f>
        <v>2050</v>
      </c>
      <c r="O164" s="19" t="s">
        <v>87</v>
      </c>
      <c r="P164" s="19" t="str">
        <f t="shared" si="31"/>
        <v>IXDLA</v>
      </c>
      <c r="Q164" s="77">
        <f>'BY_Demands_Drivers (4)'!$F$35*$T44</f>
        <v>0</v>
      </c>
      <c r="X164" s="102" t="str">
        <f t="shared" si="37"/>
        <v>\I:</v>
      </c>
      <c r="Y164" s="19">
        <f>$AD$44</f>
        <v>2050</v>
      </c>
      <c r="Z164" s="19" t="s">
        <v>87</v>
      </c>
      <c r="AA164" s="19" t="str">
        <f t="shared" si="32"/>
        <v>IRDLA</v>
      </c>
      <c r="AB164" s="77">
        <f>'BY_Demands_Drivers (4)'!$F$49*$AE44</f>
        <v>0</v>
      </c>
      <c r="AI164" s="102" t="str">
        <f t="shared" si="38"/>
        <v>\I:</v>
      </c>
      <c r="AJ164" s="19">
        <f>$AO$44</f>
        <v>2050</v>
      </c>
      <c r="AK164" s="19" t="s">
        <v>87</v>
      </c>
      <c r="AL164" s="19" t="str">
        <f t="shared" si="33"/>
        <v>ISDLA</v>
      </c>
      <c r="AM164" s="77">
        <f>'BY_Demands_Drivers (4)'!$F$56*$AP44</f>
        <v>0</v>
      </c>
      <c r="AT164" s="102" t="str">
        <f t="shared" si="39"/>
        <v>\I:</v>
      </c>
      <c r="AU164" s="19">
        <f>$AZ$44</f>
        <v>2050</v>
      </c>
      <c r="AV164" s="19" t="s">
        <v>87</v>
      </c>
      <c r="AW164" s="19" t="str">
        <f t="shared" si="34"/>
        <v>IIDLA</v>
      </c>
      <c r="AX164" s="77">
        <f>'BY_Demands_Drivers (4)'!$F$91*$BA44</f>
        <v>0</v>
      </c>
    </row>
    <row r="165" spans="2:50" x14ac:dyDescent="0.3">
      <c r="B165" s="102" t="str">
        <f t="shared" si="35"/>
        <v>\I:</v>
      </c>
      <c r="C165">
        <f>$H$5</f>
        <v>2011</v>
      </c>
      <c r="D165" t="s">
        <v>87</v>
      </c>
      <c r="E165" t="str">
        <f>'BY_Demands_Drivers (4)'!$G$29</f>
        <v>IGDEM</v>
      </c>
      <c r="F165" s="77">
        <f>'BY_Demands_Drivers (4)'!$F$29*$I5</f>
        <v>0</v>
      </c>
      <c r="M165" s="102" t="str">
        <f t="shared" si="36"/>
        <v>\I:</v>
      </c>
      <c r="N165">
        <f>$S$5</f>
        <v>2011</v>
      </c>
      <c r="O165" t="s">
        <v>87</v>
      </c>
      <c r="P165" t="str">
        <f>'BY_Demands_Drivers (4)'!$G$36</f>
        <v>IXDEM</v>
      </c>
      <c r="Q165" s="77">
        <f>'BY_Demands_Drivers (4)'!$F$36*$T5</f>
        <v>0</v>
      </c>
      <c r="X165" s="102" t="str">
        <f t="shared" si="37"/>
        <v>\I:</v>
      </c>
      <c r="Y165">
        <f>$AD$5</f>
        <v>2011</v>
      </c>
      <c r="Z165" t="s">
        <v>87</v>
      </c>
      <c r="AA165" t="str">
        <f>'BY_Demands_Drivers (4)'!$G$50</f>
        <v>IRDEM</v>
      </c>
      <c r="AB165" s="77">
        <f>'BY_Demands_Drivers (4)'!$F$50*$AE5</f>
        <v>0</v>
      </c>
      <c r="AI165" s="102" t="str">
        <f t="shared" si="38"/>
        <v>\I:</v>
      </c>
      <c r="AJ165">
        <f>$AO$5</f>
        <v>2011</v>
      </c>
      <c r="AK165" t="s">
        <v>87</v>
      </c>
      <c r="AL165" t="str">
        <f>'BY_Demands_Drivers (4)'!$G$57</f>
        <v>ISDEM</v>
      </c>
      <c r="AM165" s="77">
        <f>'BY_Demands_Drivers (4)'!$F$57*$AP5</f>
        <v>0</v>
      </c>
      <c r="AT165" s="102" t="str">
        <f t="shared" si="39"/>
        <v>\I:</v>
      </c>
      <c r="AU165">
        <f>$AZ$5</f>
        <v>2011</v>
      </c>
      <c r="AV165" t="s">
        <v>87</v>
      </c>
      <c r="AW165" t="str">
        <f>'BY_Demands_Drivers (4)'!$G$92</f>
        <v>IIDEM</v>
      </c>
      <c r="AX165" s="77">
        <f>'BY_Demands_Drivers (4)'!$F$92*$BA5</f>
        <v>0</v>
      </c>
    </row>
    <row r="166" spans="2:50" x14ac:dyDescent="0.3">
      <c r="B166" s="102" t="str">
        <f t="shared" si="35"/>
        <v>\I:</v>
      </c>
      <c r="C166">
        <f>$H$6</f>
        <v>2012</v>
      </c>
      <c r="D166" t="s">
        <v>87</v>
      </c>
      <c r="E166" t="str">
        <f t="shared" ref="E166:E204" si="40">$E$165</f>
        <v>IGDEM</v>
      </c>
      <c r="F166" s="77">
        <f>'BY_Demands_Drivers (4)'!$F$29*$I6</f>
        <v>0</v>
      </c>
      <c r="M166" s="102" t="str">
        <f t="shared" si="36"/>
        <v>\I:</v>
      </c>
      <c r="N166">
        <f>$S$6</f>
        <v>2012</v>
      </c>
      <c r="O166" t="s">
        <v>87</v>
      </c>
      <c r="P166" t="str">
        <f t="shared" ref="P166:P204" si="41">$P$165</f>
        <v>IXDEM</v>
      </c>
      <c r="Q166" s="77">
        <f>'BY_Demands_Drivers (4)'!$F$36*$T6</f>
        <v>0</v>
      </c>
      <c r="X166" s="102" t="str">
        <f t="shared" si="37"/>
        <v>\I:</v>
      </c>
      <c r="Y166">
        <f>$AD$6</f>
        <v>2012</v>
      </c>
      <c r="Z166" t="s">
        <v>87</v>
      </c>
      <c r="AA166" t="str">
        <f t="shared" ref="AA166:AA204" si="42">$AA$165</f>
        <v>IRDEM</v>
      </c>
      <c r="AB166" s="77">
        <f>'BY_Demands_Drivers (4)'!$F$50*$AE6</f>
        <v>0</v>
      </c>
      <c r="AI166" s="102" t="str">
        <f t="shared" si="38"/>
        <v>\I:</v>
      </c>
      <c r="AJ166">
        <f>$AO$6</f>
        <v>2012</v>
      </c>
      <c r="AK166" t="s">
        <v>87</v>
      </c>
      <c r="AL166" t="str">
        <f t="shared" ref="AL166:AL204" si="43">$AL$165</f>
        <v>ISDEM</v>
      </c>
      <c r="AM166" s="77">
        <f>'BY_Demands_Drivers (4)'!$F$57*$AP6</f>
        <v>0</v>
      </c>
      <c r="AT166" s="102" t="str">
        <f t="shared" si="39"/>
        <v>\I:</v>
      </c>
      <c r="AU166">
        <f>$AZ$6</f>
        <v>2012</v>
      </c>
      <c r="AV166" t="s">
        <v>87</v>
      </c>
      <c r="AW166" t="str">
        <f t="shared" ref="AW166:AW204" si="44">$AW$165</f>
        <v>IIDEM</v>
      </c>
      <c r="AX166" s="77">
        <f>'BY_Demands_Drivers (4)'!$F$92*$BA6</f>
        <v>0</v>
      </c>
    </row>
    <row r="167" spans="2:50" x14ac:dyDescent="0.3">
      <c r="B167" s="102" t="str">
        <f t="shared" si="35"/>
        <v>\I:</v>
      </c>
      <c r="C167">
        <f>$H$7</f>
        <v>2013</v>
      </c>
      <c r="D167" t="s">
        <v>87</v>
      </c>
      <c r="E167" t="str">
        <f t="shared" si="40"/>
        <v>IGDEM</v>
      </c>
      <c r="F167" s="77">
        <f>'BY_Demands_Drivers (4)'!$F$29*$I7</f>
        <v>0</v>
      </c>
      <c r="M167" s="102" t="str">
        <f t="shared" si="36"/>
        <v>\I:</v>
      </c>
      <c r="N167">
        <f>$S$7</f>
        <v>2013</v>
      </c>
      <c r="O167" t="s">
        <v>87</v>
      </c>
      <c r="P167" t="str">
        <f t="shared" si="41"/>
        <v>IXDEM</v>
      </c>
      <c r="Q167" s="77">
        <f>'BY_Demands_Drivers (4)'!$F$36*$T7</f>
        <v>0</v>
      </c>
      <c r="X167" s="102" t="str">
        <f t="shared" si="37"/>
        <v>\I:</v>
      </c>
      <c r="Y167">
        <f>$AD$7</f>
        <v>2013</v>
      </c>
      <c r="Z167" t="s">
        <v>87</v>
      </c>
      <c r="AA167" t="str">
        <f t="shared" si="42"/>
        <v>IRDEM</v>
      </c>
      <c r="AB167" s="77">
        <f>'BY_Demands_Drivers (4)'!$F$50*$AE7</f>
        <v>0</v>
      </c>
      <c r="AI167" s="102" t="str">
        <f t="shared" si="38"/>
        <v>\I:</v>
      </c>
      <c r="AJ167">
        <f>$AO$7</f>
        <v>2013</v>
      </c>
      <c r="AK167" t="s">
        <v>87</v>
      </c>
      <c r="AL167" t="str">
        <f t="shared" si="43"/>
        <v>ISDEM</v>
      </c>
      <c r="AM167" s="77">
        <f>'BY_Demands_Drivers (4)'!$F$57*$AP7</f>
        <v>0</v>
      </c>
      <c r="AT167" s="102" t="str">
        <f t="shared" si="39"/>
        <v>\I:</v>
      </c>
      <c r="AU167">
        <f>$AZ$7</f>
        <v>2013</v>
      </c>
      <c r="AV167" t="s">
        <v>87</v>
      </c>
      <c r="AW167" t="str">
        <f t="shared" si="44"/>
        <v>IIDEM</v>
      </c>
      <c r="AX167" s="77">
        <f>'BY_Demands_Drivers (4)'!$F$92*$BA7</f>
        <v>0</v>
      </c>
    </row>
    <row r="168" spans="2:50" x14ac:dyDescent="0.3">
      <c r="B168" s="102" t="str">
        <f t="shared" si="35"/>
        <v>\I:</v>
      </c>
      <c r="C168">
        <f>$H$8</f>
        <v>2014</v>
      </c>
      <c r="D168" t="s">
        <v>87</v>
      </c>
      <c r="E168" t="str">
        <f t="shared" si="40"/>
        <v>IGDEM</v>
      </c>
      <c r="F168" s="77">
        <f>'BY_Demands_Drivers (4)'!$F$29*$I8</f>
        <v>0</v>
      </c>
      <c r="M168" s="102" t="str">
        <f t="shared" si="36"/>
        <v>\I:</v>
      </c>
      <c r="N168">
        <f>$S$8</f>
        <v>2014</v>
      </c>
      <c r="O168" t="s">
        <v>87</v>
      </c>
      <c r="P168" t="str">
        <f t="shared" si="41"/>
        <v>IXDEM</v>
      </c>
      <c r="Q168" s="77">
        <f>'BY_Demands_Drivers (4)'!$F$36*$T8</f>
        <v>0</v>
      </c>
      <c r="X168" s="102" t="str">
        <f t="shared" si="37"/>
        <v>\I:</v>
      </c>
      <c r="Y168">
        <f>$AD$8</f>
        <v>2014</v>
      </c>
      <c r="Z168" t="s">
        <v>87</v>
      </c>
      <c r="AA168" t="str">
        <f t="shared" si="42"/>
        <v>IRDEM</v>
      </c>
      <c r="AB168" s="77">
        <f>'BY_Demands_Drivers (4)'!$F$50*$AE8</f>
        <v>0</v>
      </c>
      <c r="AI168" s="102" t="str">
        <f t="shared" si="38"/>
        <v>\I:</v>
      </c>
      <c r="AJ168">
        <f>$AO$8</f>
        <v>2014</v>
      </c>
      <c r="AK168" t="s">
        <v>87</v>
      </c>
      <c r="AL168" t="str">
        <f t="shared" si="43"/>
        <v>ISDEM</v>
      </c>
      <c r="AM168" s="77">
        <f>'BY_Demands_Drivers (4)'!$F$57*$AP8</f>
        <v>0</v>
      </c>
      <c r="AT168" s="102" t="str">
        <f t="shared" si="39"/>
        <v>\I:</v>
      </c>
      <c r="AU168">
        <f>$AZ$8</f>
        <v>2014</v>
      </c>
      <c r="AV168" t="s">
        <v>87</v>
      </c>
      <c r="AW168" t="str">
        <f t="shared" si="44"/>
        <v>IIDEM</v>
      </c>
      <c r="AX168" s="77">
        <f>'BY_Demands_Drivers (4)'!$F$92*$BA8</f>
        <v>0</v>
      </c>
    </row>
    <row r="169" spans="2:50" x14ac:dyDescent="0.3">
      <c r="B169" s="102" t="str">
        <f t="shared" si="35"/>
        <v>\I:</v>
      </c>
      <c r="C169">
        <f>$H$9</f>
        <v>2015</v>
      </c>
      <c r="D169" t="s">
        <v>87</v>
      </c>
      <c r="E169" t="str">
        <f t="shared" si="40"/>
        <v>IGDEM</v>
      </c>
      <c r="F169" s="77">
        <f>'BY_Demands_Drivers (4)'!$F$29*$I9</f>
        <v>0</v>
      </c>
      <c r="M169" s="102" t="str">
        <f t="shared" si="36"/>
        <v>Demand</v>
      </c>
      <c r="N169">
        <f>$S$9</f>
        <v>2015</v>
      </c>
      <c r="O169" t="s">
        <v>87</v>
      </c>
      <c r="P169" t="str">
        <f t="shared" si="41"/>
        <v>IXDEM</v>
      </c>
      <c r="Q169" s="77">
        <f>'BY_Demands_Drivers (4)'!$F$36*$T9</f>
        <v>6.5948900871997891</v>
      </c>
      <c r="X169" s="102" t="str">
        <f t="shared" si="37"/>
        <v>Demand</v>
      </c>
      <c r="Y169">
        <f>$AD$9</f>
        <v>2015</v>
      </c>
      <c r="Z169" t="s">
        <v>87</v>
      </c>
      <c r="AA169" t="str">
        <f t="shared" si="42"/>
        <v>IRDEM</v>
      </c>
      <c r="AB169" s="77">
        <f>'BY_Demands_Drivers (4)'!$F$50*$AE9</f>
        <v>3.4444293180951782E-2</v>
      </c>
      <c r="AI169" s="102" t="str">
        <f t="shared" si="38"/>
        <v>\I:</v>
      </c>
      <c r="AJ169">
        <f>$AO$9</f>
        <v>2015</v>
      </c>
      <c r="AK169" t="s">
        <v>87</v>
      </c>
      <c r="AL169" t="str">
        <f t="shared" si="43"/>
        <v>ISDEM</v>
      </c>
      <c r="AM169" s="77">
        <f>'BY_Demands_Drivers (4)'!$F$57*$AP9</f>
        <v>0</v>
      </c>
      <c r="AT169" s="102" t="str">
        <f t="shared" si="39"/>
        <v>Demand</v>
      </c>
      <c r="AU169">
        <f>$AZ$9</f>
        <v>2015</v>
      </c>
      <c r="AV169" t="s">
        <v>87</v>
      </c>
      <c r="AW169" t="str">
        <f t="shared" si="44"/>
        <v>IIDEM</v>
      </c>
      <c r="AX169" s="77">
        <f>'BY_Demands_Drivers (4)'!$F$92*$BA9</f>
        <v>3.5305296236132966E-3</v>
      </c>
    </row>
    <row r="170" spans="2:50" x14ac:dyDescent="0.3">
      <c r="B170" s="102" t="str">
        <f t="shared" si="35"/>
        <v>\I:</v>
      </c>
      <c r="C170">
        <f>$H$10</f>
        <v>2016</v>
      </c>
      <c r="D170" t="s">
        <v>87</v>
      </c>
      <c r="E170" t="str">
        <f t="shared" si="40"/>
        <v>IGDEM</v>
      </c>
      <c r="F170" s="77">
        <f>'BY_Demands_Drivers (4)'!$F$29*$I10</f>
        <v>0</v>
      </c>
      <c r="M170" s="102" t="str">
        <f t="shared" si="36"/>
        <v>Demand</v>
      </c>
      <c r="N170">
        <f>$S$10</f>
        <v>2016</v>
      </c>
      <c r="O170" t="s">
        <v>87</v>
      </c>
      <c r="P170" t="str">
        <f t="shared" si="41"/>
        <v>IXDEM</v>
      </c>
      <c r="Q170" s="77">
        <f>'BY_Demands_Drivers (4)'!$F$36*$T10</f>
        <v>6.5950080359255203</v>
      </c>
      <c r="X170" s="102" t="str">
        <f t="shared" si="37"/>
        <v>Demand</v>
      </c>
      <c r="Y170">
        <f>$AD$10</f>
        <v>2016</v>
      </c>
      <c r="Z170" t="s">
        <v>87</v>
      </c>
      <c r="AA170" t="str">
        <f t="shared" si="42"/>
        <v>IRDEM</v>
      </c>
      <c r="AB170" s="77">
        <f>'BY_Demands_Drivers (4)'!$F$50*$AE10</f>
        <v>3.4795896094543352E-2</v>
      </c>
      <c r="AI170" s="102" t="str">
        <f t="shared" si="38"/>
        <v>\I:</v>
      </c>
      <c r="AJ170">
        <f>$AO$10</f>
        <v>2016</v>
      </c>
      <c r="AK170" t="s">
        <v>87</v>
      </c>
      <c r="AL170" t="str">
        <f t="shared" si="43"/>
        <v>ISDEM</v>
      </c>
      <c r="AM170" s="77">
        <f>'BY_Demands_Drivers (4)'!$F$57*$AP10</f>
        <v>0</v>
      </c>
      <c r="AT170" s="102" t="str">
        <f t="shared" si="39"/>
        <v>Demand</v>
      </c>
      <c r="AU170">
        <f>$AZ$10</f>
        <v>2016</v>
      </c>
      <c r="AV170" t="s">
        <v>87</v>
      </c>
      <c r="AW170" t="str">
        <f t="shared" si="44"/>
        <v>IIDEM</v>
      </c>
      <c r="AX170" s="77">
        <f>'BY_Demands_Drivers (4)'!$F$92*$BA10</f>
        <v>3.6518307622823137E-3</v>
      </c>
    </row>
    <row r="171" spans="2:50" x14ac:dyDescent="0.3">
      <c r="B171" s="102" t="str">
        <f t="shared" si="35"/>
        <v>\I:</v>
      </c>
      <c r="C171">
        <f>$H$11</f>
        <v>2017</v>
      </c>
      <c r="D171" t="s">
        <v>87</v>
      </c>
      <c r="E171" t="str">
        <f t="shared" si="40"/>
        <v>IGDEM</v>
      </c>
      <c r="F171" s="77">
        <f>'BY_Demands_Drivers (4)'!$F$29*$I11</f>
        <v>0</v>
      </c>
      <c r="M171" s="102" t="str">
        <f t="shared" si="36"/>
        <v>Demand</v>
      </c>
      <c r="N171">
        <f>$S$11</f>
        <v>2017</v>
      </c>
      <c r="O171" t="s">
        <v>87</v>
      </c>
      <c r="P171" t="str">
        <f t="shared" si="41"/>
        <v>IXDEM</v>
      </c>
      <c r="Q171" s="77">
        <f>'BY_Demands_Drivers (4)'!$F$36*$T11</f>
        <v>6.5951259846512524</v>
      </c>
      <c r="X171" s="102" t="str">
        <f t="shared" si="37"/>
        <v>Demand</v>
      </c>
      <c r="Y171">
        <f>$AD$11</f>
        <v>2017</v>
      </c>
      <c r="Z171" t="s">
        <v>87</v>
      </c>
      <c r="AA171" t="str">
        <f t="shared" si="42"/>
        <v>IRDEM</v>
      </c>
      <c r="AB171" s="77">
        <f>'BY_Demands_Drivers (4)'!$F$50*$AE11</f>
        <v>3.5147499008134915E-2</v>
      </c>
      <c r="AI171" s="102" t="str">
        <f t="shared" si="38"/>
        <v>\I:</v>
      </c>
      <c r="AJ171">
        <f>$AO$11</f>
        <v>2017</v>
      </c>
      <c r="AK171" t="s">
        <v>87</v>
      </c>
      <c r="AL171" t="str">
        <f t="shared" si="43"/>
        <v>ISDEM</v>
      </c>
      <c r="AM171" s="77">
        <f>'BY_Demands_Drivers (4)'!$F$57*$AP11</f>
        <v>0</v>
      </c>
      <c r="AT171" s="102" t="str">
        <f t="shared" si="39"/>
        <v>Demand</v>
      </c>
      <c r="AU171">
        <f>$AZ$11</f>
        <v>2017</v>
      </c>
      <c r="AV171" t="s">
        <v>87</v>
      </c>
      <c r="AW171" t="str">
        <f t="shared" si="44"/>
        <v>IIDEM</v>
      </c>
      <c r="AX171" s="77">
        <f>'BY_Demands_Drivers (4)'!$F$92*$BA11</f>
        <v>3.7731319009513312E-3</v>
      </c>
    </row>
    <row r="172" spans="2:50" x14ac:dyDescent="0.3">
      <c r="B172" s="102" t="str">
        <f t="shared" si="35"/>
        <v>\I:</v>
      </c>
      <c r="C172">
        <f>$H$12</f>
        <v>2018</v>
      </c>
      <c r="D172" t="s">
        <v>87</v>
      </c>
      <c r="E172" t="str">
        <f t="shared" si="40"/>
        <v>IGDEM</v>
      </c>
      <c r="F172" s="77">
        <f>'BY_Demands_Drivers (4)'!$F$29*$I12</f>
        <v>0</v>
      </c>
      <c r="M172" s="102" t="str">
        <f t="shared" si="36"/>
        <v>Demand</v>
      </c>
      <c r="N172">
        <f>$S$12</f>
        <v>2018</v>
      </c>
      <c r="O172" t="s">
        <v>87</v>
      </c>
      <c r="P172" t="str">
        <f t="shared" si="41"/>
        <v>IXDEM</v>
      </c>
      <c r="Q172" s="77">
        <f>'BY_Demands_Drivers (4)'!$F$36*$T12</f>
        <v>6.5952439333769837</v>
      </c>
      <c r="X172" s="102" t="str">
        <f t="shared" si="37"/>
        <v>Demand</v>
      </c>
      <c r="Y172">
        <f>$AD$12</f>
        <v>2018</v>
      </c>
      <c r="Z172" t="s">
        <v>87</v>
      </c>
      <c r="AA172" t="str">
        <f t="shared" si="42"/>
        <v>IRDEM</v>
      </c>
      <c r="AB172" s="77">
        <f>'BY_Demands_Drivers (4)'!$F$50*$AE12</f>
        <v>3.5499101921726485E-2</v>
      </c>
      <c r="AI172" s="102" t="str">
        <f t="shared" si="38"/>
        <v>\I:</v>
      </c>
      <c r="AJ172">
        <f>$AO$12</f>
        <v>2018</v>
      </c>
      <c r="AK172" t="s">
        <v>87</v>
      </c>
      <c r="AL172" t="str">
        <f t="shared" si="43"/>
        <v>ISDEM</v>
      </c>
      <c r="AM172" s="77">
        <f>'BY_Demands_Drivers (4)'!$F$57*$AP12</f>
        <v>0</v>
      </c>
      <c r="AT172" s="102" t="str">
        <f t="shared" si="39"/>
        <v>Demand</v>
      </c>
      <c r="AU172">
        <f>$AZ$12</f>
        <v>2018</v>
      </c>
      <c r="AV172" t="s">
        <v>87</v>
      </c>
      <c r="AW172" t="str">
        <f t="shared" si="44"/>
        <v>IIDEM</v>
      </c>
      <c r="AX172" s="77">
        <f>'BY_Demands_Drivers (4)'!$F$92*$BA12</f>
        <v>3.8944330396203488E-3</v>
      </c>
    </row>
    <row r="173" spans="2:50" x14ac:dyDescent="0.3">
      <c r="B173" s="102" t="str">
        <f t="shared" si="35"/>
        <v>\I:</v>
      </c>
      <c r="C173">
        <f>$H$13</f>
        <v>2019</v>
      </c>
      <c r="D173" t="s">
        <v>87</v>
      </c>
      <c r="E173" t="str">
        <f t="shared" si="40"/>
        <v>IGDEM</v>
      </c>
      <c r="F173" s="77">
        <f>'BY_Demands_Drivers (4)'!$F$29*$I13</f>
        <v>0</v>
      </c>
      <c r="M173" s="102" t="str">
        <f t="shared" si="36"/>
        <v>Demand</v>
      </c>
      <c r="N173">
        <f>$S$13</f>
        <v>2019</v>
      </c>
      <c r="O173" t="s">
        <v>87</v>
      </c>
      <c r="P173" t="str">
        <f t="shared" si="41"/>
        <v>IXDEM</v>
      </c>
      <c r="Q173" s="77">
        <f>'BY_Demands_Drivers (4)'!$F$36*$T13</f>
        <v>6.5953618821027158</v>
      </c>
      <c r="X173" s="102" t="str">
        <f t="shared" si="37"/>
        <v>Demand</v>
      </c>
      <c r="Y173">
        <f>$AD$13</f>
        <v>2019</v>
      </c>
      <c r="Z173" t="s">
        <v>87</v>
      </c>
      <c r="AA173" t="str">
        <f t="shared" si="42"/>
        <v>IRDEM</v>
      </c>
      <c r="AB173" s="77">
        <f>'BY_Demands_Drivers (4)'!$F$50*$AE13</f>
        <v>3.5850704835318048E-2</v>
      </c>
      <c r="AI173" s="102" t="str">
        <f t="shared" si="38"/>
        <v>\I:</v>
      </c>
      <c r="AJ173">
        <f>$AO$13</f>
        <v>2019</v>
      </c>
      <c r="AK173" t="s">
        <v>87</v>
      </c>
      <c r="AL173" t="str">
        <f t="shared" si="43"/>
        <v>ISDEM</v>
      </c>
      <c r="AM173" s="77">
        <f>'BY_Demands_Drivers (4)'!$F$57*$AP13</f>
        <v>0</v>
      </c>
      <c r="AT173" s="102" t="str">
        <f t="shared" si="39"/>
        <v>Demand</v>
      </c>
      <c r="AU173">
        <f>$AZ$13</f>
        <v>2019</v>
      </c>
      <c r="AV173" t="s">
        <v>87</v>
      </c>
      <c r="AW173" t="str">
        <f t="shared" si="44"/>
        <v>IIDEM</v>
      </c>
      <c r="AX173" s="77">
        <f>'BY_Demands_Drivers (4)'!$F$92*$BA13</f>
        <v>4.0157341782893659E-3</v>
      </c>
    </row>
    <row r="174" spans="2:50" x14ac:dyDescent="0.3">
      <c r="B174" s="102" t="str">
        <f t="shared" si="35"/>
        <v>\I:</v>
      </c>
      <c r="C174">
        <f>$H$14</f>
        <v>2020</v>
      </c>
      <c r="D174" t="s">
        <v>87</v>
      </c>
      <c r="E174" t="str">
        <f t="shared" si="40"/>
        <v>IGDEM</v>
      </c>
      <c r="F174" s="77">
        <f>'BY_Demands_Drivers (4)'!$F$29*$I14</f>
        <v>0</v>
      </c>
      <c r="M174" s="102" t="str">
        <f t="shared" si="36"/>
        <v>Demand</v>
      </c>
      <c r="N174">
        <f>$S$14</f>
        <v>2020</v>
      </c>
      <c r="O174" t="s">
        <v>87</v>
      </c>
      <c r="P174" t="str">
        <f t="shared" si="41"/>
        <v>IXDEM</v>
      </c>
      <c r="Q174" s="77">
        <f>'BY_Demands_Drivers (4)'!$F$36*$T14</f>
        <v>6.5954798308284444</v>
      </c>
      <c r="X174" s="102" t="str">
        <f t="shared" si="37"/>
        <v>Demand</v>
      </c>
      <c r="Y174">
        <f>$AD$14</f>
        <v>2020</v>
      </c>
      <c r="Z174" t="s">
        <v>87</v>
      </c>
      <c r="AA174" t="str">
        <f t="shared" si="42"/>
        <v>IRDEM</v>
      </c>
      <c r="AB174" s="77">
        <f>'BY_Demands_Drivers (4)'!$F$50*$AE14</f>
        <v>3.6202307748909604E-2</v>
      </c>
      <c r="AI174" s="102" t="str">
        <f t="shared" si="38"/>
        <v>\I:</v>
      </c>
      <c r="AJ174">
        <f>$AO$14</f>
        <v>2020</v>
      </c>
      <c r="AK174" t="s">
        <v>87</v>
      </c>
      <c r="AL174" t="str">
        <f t="shared" si="43"/>
        <v>ISDEM</v>
      </c>
      <c r="AM174" s="77">
        <f>'BY_Demands_Drivers (4)'!$F$57*$AP14</f>
        <v>0</v>
      </c>
      <c r="AT174" s="102" t="str">
        <f t="shared" si="39"/>
        <v>Demand</v>
      </c>
      <c r="AU174">
        <f>$AZ$14</f>
        <v>2020</v>
      </c>
      <c r="AV174" t="s">
        <v>87</v>
      </c>
      <c r="AW174" t="str">
        <f t="shared" si="44"/>
        <v>IIDEM</v>
      </c>
      <c r="AX174" s="77">
        <f>'BY_Demands_Drivers (4)'!$F$92*$BA14</f>
        <v>4.137035316958383E-3</v>
      </c>
    </row>
    <row r="175" spans="2:50" x14ac:dyDescent="0.3">
      <c r="B175" s="102" t="str">
        <f t="shared" si="35"/>
        <v>\I:</v>
      </c>
      <c r="C175">
        <f>$H$15</f>
        <v>2021</v>
      </c>
      <c r="D175" t="s">
        <v>87</v>
      </c>
      <c r="E175" t="str">
        <f t="shared" si="40"/>
        <v>IGDEM</v>
      </c>
      <c r="F175" s="77">
        <f>'BY_Demands_Drivers (4)'!$F$29*$I15</f>
        <v>0</v>
      </c>
      <c r="M175" s="102" t="str">
        <f t="shared" si="36"/>
        <v>Demand</v>
      </c>
      <c r="N175">
        <f>$S$15</f>
        <v>2021</v>
      </c>
      <c r="O175" t="s">
        <v>87</v>
      </c>
      <c r="P175" t="str">
        <f t="shared" si="41"/>
        <v>IXDEM</v>
      </c>
      <c r="Q175" s="77">
        <f>'BY_Demands_Drivers (4)'!$F$36*$T15</f>
        <v>6.6512361479391346</v>
      </c>
      <c r="X175" s="102" t="str">
        <f t="shared" si="37"/>
        <v>Demand</v>
      </c>
      <c r="Y175">
        <f>$AD$15</f>
        <v>2021</v>
      </c>
      <c r="Z175" t="s">
        <v>87</v>
      </c>
      <c r="AA175" t="str">
        <f t="shared" si="42"/>
        <v>IRDEM</v>
      </c>
      <c r="AB175" s="77">
        <f>'BY_Demands_Drivers (4)'!$F$50*$AE15</f>
        <v>3.5999847529316863E-2</v>
      </c>
      <c r="AI175" s="102" t="str">
        <f t="shared" si="38"/>
        <v>\I:</v>
      </c>
      <c r="AJ175">
        <f>$AO$15</f>
        <v>2021</v>
      </c>
      <c r="AK175" t="s">
        <v>87</v>
      </c>
      <c r="AL175" t="str">
        <f t="shared" si="43"/>
        <v>ISDEM</v>
      </c>
      <c r="AM175" s="77">
        <f>'BY_Demands_Drivers (4)'!$F$57*$AP15</f>
        <v>0</v>
      </c>
      <c r="AT175" s="102" t="str">
        <f t="shared" si="39"/>
        <v>Demand</v>
      </c>
      <c r="AU175">
        <f>$AZ$15</f>
        <v>2021</v>
      </c>
      <c r="AV175" t="s">
        <v>87</v>
      </c>
      <c r="AW175" t="str">
        <f t="shared" si="44"/>
        <v>IIDEM</v>
      </c>
      <c r="AX175" s="77">
        <f>'BY_Demands_Drivers (4)'!$F$92*$BA15</f>
        <v>4.217823746690187E-3</v>
      </c>
    </row>
    <row r="176" spans="2:50" x14ac:dyDescent="0.3">
      <c r="B176" s="102" t="str">
        <f t="shared" si="35"/>
        <v>\I:</v>
      </c>
      <c r="C176">
        <f>$H$16</f>
        <v>2022</v>
      </c>
      <c r="D176" t="s">
        <v>87</v>
      </c>
      <c r="E176" t="str">
        <f t="shared" si="40"/>
        <v>IGDEM</v>
      </c>
      <c r="F176" s="77">
        <f>'BY_Demands_Drivers (4)'!$F$29*$I16</f>
        <v>0</v>
      </c>
      <c r="M176" s="102" t="str">
        <f t="shared" si="36"/>
        <v>Demand</v>
      </c>
      <c r="N176">
        <f>$S$16</f>
        <v>2022</v>
      </c>
      <c r="O176" t="s">
        <v>87</v>
      </c>
      <c r="P176" t="str">
        <f t="shared" si="41"/>
        <v>IXDEM</v>
      </c>
      <c r="Q176" s="77">
        <f>'BY_Demands_Drivers (4)'!$F$36*$T16</f>
        <v>6.706992465049824</v>
      </c>
      <c r="X176" s="102" t="str">
        <f t="shared" si="37"/>
        <v>Demand</v>
      </c>
      <c r="Y176">
        <f>$AD$16</f>
        <v>2022</v>
      </c>
      <c r="Z176" t="s">
        <v>87</v>
      </c>
      <c r="AA176" t="str">
        <f t="shared" si="42"/>
        <v>IRDEM</v>
      </c>
      <c r="AB176" s="77">
        <f>'BY_Demands_Drivers (4)'!$F$50*$AE16</f>
        <v>3.5797387309724121E-2</v>
      </c>
      <c r="AI176" s="102" t="str">
        <f t="shared" si="38"/>
        <v>\I:</v>
      </c>
      <c r="AJ176">
        <f>$AO$16</f>
        <v>2022</v>
      </c>
      <c r="AK176" t="s">
        <v>87</v>
      </c>
      <c r="AL176" t="str">
        <f t="shared" si="43"/>
        <v>ISDEM</v>
      </c>
      <c r="AM176" s="77">
        <f>'BY_Demands_Drivers (4)'!$F$57*$AP16</f>
        <v>0</v>
      </c>
      <c r="AT176" s="102" t="str">
        <f t="shared" si="39"/>
        <v>Demand</v>
      </c>
      <c r="AU176">
        <f>$AZ$16</f>
        <v>2022</v>
      </c>
      <c r="AV176" t="s">
        <v>87</v>
      </c>
      <c r="AW176" t="str">
        <f t="shared" si="44"/>
        <v>IIDEM</v>
      </c>
      <c r="AX176" s="77">
        <f>'BY_Demands_Drivers (4)'!$F$92*$BA16</f>
        <v>4.298612176421991E-3</v>
      </c>
    </row>
    <row r="177" spans="2:50" x14ac:dyDescent="0.3">
      <c r="B177" s="102" t="str">
        <f t="shared" si="35"/>
        <v>\I:</v>
      </c>
      <c r="C177">
        <f>$H$17</f>
        <v>2023</v>
      </c>
      <c r="D177" t="s">
        <v>87</v>
      </c>
      <c r="E177" t="str">
        <f t="shared" si="40"/>
        <v>IGDEM</v>
      </c>
      <c r="F177" s="77">
        <f>'BY_Demands_Drivers (4)'!$F$29*$I17</f>
        <v>0</v>
      </c>
      <c r="M177" s="102" t="str">
        <f t="shared" si="36"/>
        <v>Demand</v>
      </c>
      <c r="N177">
        <f>$S$17</f>
        <v>2023</v>
      </c>
      <c r="O177" t="s">
        <v>87</v>
      </c>
      <c r="P177" t="str">
        <f t="shared" si="41"/>
        <v>IXDEM</v>
      </c>
      <c r="Q177" s="77">
        <f>'BY_Demands_Drivers (4)'!$F$36*$T17</f>
        <v>6.7627487821605152</v>
      </c>
      <c r="X177" s="102" t="str">
        <f t="shared" si="37"/>
        <v>Demand</v>
      </c>
      <c r="Y177">
        <f>$AD$17</f>
        <v>2023</v>
      </c>
      <c r="Z177" t="s">
        <v>87</v>
      </c>
      <c r="AA177" t="str">
        <f t="shared" si="42"/>
        <v>IRDEM</v>
      </c>
      <c r="AB177" s="77">
        <f>'BY_Demands_Drivers (4)'!$F$50*$AE17</f>
        <v>3.559492709013138E-2</v>
      </c>
      <c r="AI177" s="102" t="str">
        <f t="shared" si="38"/>
        <v>\I:</v>
      </c>
      <c r="AJ177">
        <f>$AO$17</f>
        <v>2023</v>
      </c>
      <c r="AK177" t="s">
        <v>87</v>
      </c>
      <c r="AL177" t="str">
        <f t="shared" si="43"/>
        <v>ISDEM</v>
      </c>
      <c r="AM177" s="77">
        <f>'BY_Demands_Drivers (4)'!$F$57*$AP17</f>
        <v>0</v>
      </c>
      <c r="AT177" s="102" t="str">
        <f t="shared" si="39"/>
        <v>Demand</v>
      </c>
      <c r="AU177">
        <f>$AZ$17</f>
        <v>2023</v>
      </c>
      <c r="AV177" t="s">
        <v>87</v>
      </c>
      <c r="AW177" t="str">
        <f t="shared" si="44"/>
        <v>IIDEM</v>
      </c>
      <c r="AX177" s="77">
        <f>'BY_Demands_Drivers (4)'!$F$92*$BA17</f>
        <v>4.379400606153795E-3</v>
      </c>
    </row>
    <row r="178" spans="2:50" x14ac:dyDescent="0.3">
      <c r="B178" s="102" t="str">
        <f t="shared" si="35"/>
        <v>\I:</v>
      </c>
      <c r="C178">
        <f>$H$18</f>
        <v>2024</v>
      </c>
      <c r="D178" t="s">
        <v>87</v>
      </c>
      <c r="E178" t="str">
        <f t="shared" si="40"/>
        <v>IGDEM</v>
      </c>
      <c r="F178" s="77">
        <f>'BY_Demands_Drivers (4)'!$F$29*$I18</f>
        <v>0</v>
      </c>
      <c r="M178" s="102" t="str">
        <f t="shared" si="36"/>
        <v>Demand</v>
      </c>
      <c r="N178">
        <f>$S$18</f>
        <v>2024</v>
      </c>
      <c r="O178" t="s">
        <v>87</v>
      </c>
      <c r="P178" t="str">
        <f t="shared" si="41"/>
        <v>IXDEM</v>
      </c>
      <c r="Q178" s="77">
        <f>'BY_Demands_Drivers (4)'!$F$36*$T18</f>
        <v>6.8185050992712046</v>
      </c>
      <c r="X178" s="102" t="str">
        <f t="shared" si="37"/>
        <v>Demand</v>
      </c>
      <c r="Y178">
        <f>$AD$18</f>
        <v>2024</v>
      </c>
      <c r="Z178" t="s">
        <v>87</v>
      </c>
      <c r="AA178" t="str">
        <f t="shared" si="42"/>
        <v>IRDEM</v>
      </c>
      <c r="AB178" s="77">
        <f>'BY_Demands_Drivers (4)'!$F$50*$AE18</f>
        <v>3.5392466870538639E-2</v>
      </c>
      <c r="AI178" s="102" t="str">
        <f t="shared" si="38"/>
        <v>\I:</v>
      </c>
      <c r="AJ178">
        <f>$AO$18</f>
        <v>2024</v>
      </c>
      <c r="AK178" t="s">
        <v>87</v>
      </c>
      <c r="AL178" t="str">
        <f t="shared" si="43"/>
        <v>ISDEM</v>
      </c>
      <c r="AM178" s="77">
        <f>'BY_Demands_Drivers (4)'!$F$57*$AP18</f>
        <v>0</v>
      </c>
      <c r="AT178" s="102" t="str">
        <f t="shared" si="39"/>
        <v>Demand</v>
      </c>
      <c r="AU178">
        <f>$AZ$18</f>
        <v>2024</v>
      </c>
      <c r="AV178" t="s">
        <v>87</v>
      </c>
      <c r="AW178" t="str">
        <f t="shared" si="44"/>
        <v>IIDEM</v>
      </c>
      <c r="AX178" s="77">
        <f>'BY_Demands_Drivers (4)'!$F$92*$BA18</f>
        <v>4.4601890358855981E-3</v>
      </c>
    </row>
    <row r="179" spans="2:50" x14ac:dyDescent="0.3">
      <c r="B179" s="102" t="str">
        <f t="shared" si="35"/>
        <v>\I:</v>
      </c>
      <c r="C179">
        <f>$H$19</f>
        <v>2025</v>
      </c>
      <c r="D179" t="s">
        <v>87</v>
      </c>
      <c r="E179" t="str">
        <f t="shared" si="40"/>
        <v>IGDEM</v>
      </c>
      <c r="F179" s="77">
        <f>'BY_Demands_Drivers (4)'!$F$29*$I19</f>
        <v>0</v>
      </c>
      <c r="M179" s="102" t="str">
        <f t="shared" si="36"/>
        <v>Demand</v>
      </c>
      <c r="N179">
        <f>$S$19</f>
        <v>2025</v>
      </c>
      <c r="O179" t="s">
        <v>87</v>
      </c>
      <c r="P179" t="str">
        <f t="shared" si="41"/>
        <v>IXDEM</v>
      </c>
      <c r="Q179" s="77">
        <f>'BY_Demands_Drivers (4)'!$F$36*$T19</f>
        <v>6.8742614163818931</v>
      </c>
      <c r="X179" s="102" t="str">
        <f t="shared" si="37"/>
        <v>Demand</v>
      </c>
      <c r="Y179">
        <f>$AD$19</f>
        <v>2025</v>
      </c>
      <c r="Z179" t="s">
        <v>87</v>
      </c>
      <c r="AA179" t="str">
        <f t="shared" si="42"/>
        <v>IRDEM</v>
      </c>
      <c r="AB179" s="77">
        <f>'BY_Demands_Drivers (4)'!$F$50*$AE19</f>
        <v>3.5190006650945883E-2</v>
      </c>
      <c r="AI179" s="102" t="str">
        <f t="shared" si="38"/>
        <v>\I:</v>
      </c>
      <c r="AJ179">
        <f>$AO$19</f>
        <v>2025</v>
      </c>
      <c r="AK179" t="s">
        <v>87</v>
      </c>
      <c r="AL179" t="str">
        <f t="shared" si="43"/>
        <v>ISDEM</v>
      </c>
      <c r="AM179" s="77">
        <f>'BY_Demands_Drivers (4)'!$F$57*$AP19</f>
        <v>0</v>
      </c>
      <c r="AT179" s="102" t="str">
        <f t="shared" si="39"/>
        <v>Demand</v>
      </c>
      <c r="AU179">
        <f>$AZ$19</f>
        <v>2025</v>
      </c>
      <c r="AV179" t="s">
        <v>87</v>
      </c>
      <c r="AW179" t="str">
        <f t="shared" si="44"/>
        <v>IIDEM</v>
      </c>
      <c r="AX179" s="77">
        <f>'BY_Demands_Drivers (4)'!$F$92*$BA19</f>
        <v>4.5409774656174013E-3</v>
      </c>
    </row>
    <row r="180" spans="2:50" x14ac:dyDescent="0.3">
      <c r="B180" s="102" t="str">
        <f t="shared" si="35"/>
        <v>\I:</v>
      </c>
      <c r="C180">
        <f>$H$20</f>
        <v>2026</v>
      </c>
      <c r="D180" t="s">
        <v>87</v>
      </c>
      <c r="E180" t="str">
        <f t="shared" si="40"/>
        <v>IGDEM</v>
      </c>
      <c r="F180" s="77">
        <f>'BY_Demands_Drivers (4)'!$F$29*$I20</f>
        <v>0</v>
      </c>
      <c r="M180" s="102" t="str">
        <f t="shared" si="36"/>
        <v>Demand</v>
      </c>
      <c r="N180">
        <f>$S$20</f>
        <v>2026</v>
      </c>
      <c r="O180" t="s">
        <v>87</v>
      </c>
      <c r="P180" t="str">
        <f t="shared" si="41"/>
        <v>IXDEM</v>
      </c>
      <c r="Q180" s="77">
        <f>'BY_Demands_Drivers (4)'!$F$36*$T20</f>
        <v>6.8482960646334243</v>
      </c>
      <c r="X180" s="102" t="str">
        <f t="shared" si="37"/>
        <v>Demand</v>
      </c>
      <c r="Y180">
        <f>$AD$20</f>
        <v>2026</v>
      </c>
      <c r="Z180" t="s">
        <v>87</v>
      </c>
      <c r="AA180" t="str">
        <f t="shared" si="42"/>
        <v>IRDEM</v>
      </c>
      <c r="AB180" s="77">
        <f>'BY_Demands_Drivers (4)'!$F$50*$AE20</f>
        <v>3.5205565511928327E-2</v>
      </c>
      <c r="AI180" s="102" t="str">
        <f t="shared" si="38"/>
        <v>\I:</v>
      </c>
      <c r="AJ180">
        <f>$AO$20</f>
        <v>2026</v>
      </c>
      <c r="AK180" t="s">
        <v>87</v>
      </c>
      <c r="AL180" t="str">
        <f t="shared" si="43"/>
        <v>ISDEM</v>
      </c>
      <c r="AM180" s="77">
        <f>'BY_Demands_Drivers (4)'!$F$57*$AP20</f>
        <v>0</v>
      </c>
      <c r="AT180" s="102" t="str">
        <f t="shared" si="39"/>
        <v>Demand</v>
      </c>
      <c r="AU180">
        <f>$AZ$20</f>
        <v>2026</v>
      </c>
      <c r="AV180" t="s">
        <v>87</v>
      </c>
      <c r="AW180" t="str">
        <f t="shared" si="44"/>
        <v>IIDEM</v>
      </c>
      <c r="AX180" s="77">
        <f>'BY_Demands_Drivers (4)'!$F$92*$BA20</f>
        <v>4.6195940060008555E-3</v>
      </c>
    </row>
    <row r="181" spans="2:50" x14ac:dyDescent="0.3">
      <c r="B181" s="102" t="str">
        <f t="shared" si="35"/>
        <v>\I:</v>
      </c>
      <c r="C181">
        <f>$H$21</f>
        <v>2027</v>
      </c>
      <c r="D181" t="s">
        <v>87</v>
      </c>
      <c r="E181" t="str">
        <f t="shared" si="40"/>
        <v>IGDEM</v>
      </c>
      <c r="F181" s="77">
        <f>'BY_Demands_Drivers (4)'!$F$29*$I21</f>
        <v>0</v>
      </c>
      <c r="M181" s="102" t="str">
        <f t="shared" si="36"/>
        <v>Demand</v>
      </c>
      <c r="N181">
        <f>$S$21</f>
        <v>2027</v>
      </c>
      <c r="O181" t="s">
        <v>87</v>
      </c>
      <c r="P181" t="str">
        <f t="shared" si="41"/>
        <v>IXDEM</v>
      </c>
      <c r="Q181" s="77">
        <f>'BY_Demands_Drivers (4)'!$F$36*$T21</f>
        <v>6.8223307128849546</v>
      </c>
      <c r="X181" s="102" t="str">
        <f t="shared" si="37"/>
        <v>Demand</v>
      </c>
      <c r="Y181">
        <f>$AD$21</f>
        <v>2027</v>
      </c>
      <c r="Z181" t="s">
        <v>87</v>
      </c>
      <c r="AA181" t="str">
        <f t="shared" si="42"/>
        <v>IRDEM</v>
      </c>
      <c r="AB181" s="77">
        <f>'BY_Demands_Drivers (4)'!$F$50*$AE21</f>
        <v>3.5221124372910771E-2</v>
      </c>
      <c r="AI181" s="102" t="str">
        <f t="shared" si="38"/>
        <v>\I:</v>
      </c>
      <c r="AJ181">
        <f>$AO$21</f>
        <v>2027</v>
      </c>
      <c r="AK181" t="s">
        <v>87</v>
      </c>
      <c r="AL181" t="str">
        <f t="shared" si="43"/>
        <v>ISDEM</v>
      </c>
      <c r="AM181" s="77">
        <f>'BY_Demands_Drivers (4)'!$F$57*$AP21</f>
        <v>0</v>
      </c>
      <c r="AT181" s="102" t="str">
        <f t="shared" si="39"/>
        <v>Demand</v>
      </c>
      <c r="AU181">
        <f>$AZ$21</f>
        <v>2027</v>
      </c>
      <c r="AV181" t="s">
        <v>87</v>
      </c>
      <c r="AW181" t="str">
        <f t="shared" si="44"/>
        <v>IIDEM</v>
      </c>
      <c r="AX181" s="77">
        <f>'BY_Demands_Drivers (4)'!$F$92*$BA21</f>
        <v>4.6982105463843097E-3</v>
      </c>
    </row>
    <row r="182" spans="2:50" x14ac:dyDescent="0.3">
      <c r="B182" s="102" t="str">
        <f t="shared" si="35"/>
        <v>\I:</v>
      </c>
      <c r="C182">
        <f>$H$22</f>
        <v>2028</v>
      </c>
      <c r="D182" t="s">
        <v>87</v>
      </c>
      <c r="E182" t="str">
        <f t="shared" si="40"/>
        <v>IGDEM</v>
      </c>
      <c r="F182" s="77">
        <f>'BY_Demands_Drivers (4)'!$F$29*$I22</f>
        <v>0</v>
      </c>
      <c r="M182" s="102" t="str">
        <f t="shared" si="36"/>
        <v>Demand</v>
      </c>
      <c r="N182">
        <f>$S$22</f>
        <v>2028</v>
      </c>
      <c r="O182" t="s">
        <v>87</v>
      </c>
      <c r="P182" t="str">
        <f t="shared" si="41"/>
        <v>IXDEM</v>
      </c>
      <c r="Q182" s="77">
        <f>'BY_Demands_Drivers (4)'!$F$36*$T22</f>
        <v>6.796365361136484</v>
      </c>
      <c r="X182" s="102" t="str">
        <f t="shared" si="37"/>
        <v>Demand</v>
      </c>
      <c r="Y182">
        <f>$AD$22</f>
        <v>2028</v>
      </c>
      <c r="Z182" t="s">
        <v>87</v>
      </c>
      <c r="AA182" t="str">
        <f t="shared" si="42"/>
        <v>IRDEM</v>
      </c>
      <c r="AB182" s="77">
        <f>'BY_Demands_Drivers (4)'!$F$50*$AE22</f>
        <v>3.5236683233893215E-2</v>
      </c>
      <c r="AI182" s="102" t="str">
        <f t="shared" si="38"/>
        <v>\I:</v>
      </c>
      <c r="AJ182">
        <f>$AO$22</f>
        <v>2028</v>
      </c>
      <c r="AK182" t="s">
        <v>87</v>
      </c>
      <c r="AL182" t="str">
        <f t="shared" si="43"/>
        <v>ISDEM</v>
      </c>
      <c r="AM182" s="77">
        <f>'BY_Demands_Drivers (4)'!$F$57*$AP22</f>
        <v>0</v>
      </c>
      <c r="AT182" s="102" t="str">
        <f t="shared" si="39"/>
        <v>Demand</v>
      </c>
      <c r="AU182">
        <f>$AZ$22</f>
        <v>2028</v>
      </c>
      <c r="AV182" t="s">
        <v>87</v>
      </c>
      <c r="AW182" t="str">
        <f t="shared" si="44"/>
        <v>IIDEM</v>
      </c>
      <c r="AX182" s="77">
        <f>'BY_Demands_Drivers (4)'!$F$92*$BA22</f>
        <v>4.7768270867677648E-3</v>
      </c>
    </row>
    <row r="183" spans="2:50" x14ac:dyDescent="0.3">
      <c r="B183" s="102" t="str">
        <f t="shared" si="35"/>
        <v>\I:</v>
      </c>
      <c r="C183">
        <f>$H$23</f>
        <v>2029</v>
      </c>
      <c r="D183" t="s">
        <v>87</v>
      </c>
      <c r="E183" t="str">
        <f t="shared" si="40"/>
        <v>IGDEM</v>
      </c>
      <c r="F183" s="77">
        <f>'BY_Demands_Drivers (4)'!$F$29*$I23</f>
        <v>0</v>
      </c>
      <c r="M183" s="102" t="str">
        <f t="shared" si="36"/>
        <v>Demand</v>
      </c>
      <c r="N183">
        <f>$S$23</f>
        <v>2029</v>
      </c>
      <c r="O183" t="s">
        <v>87</v>
      </c>
      <c r="P183" t="str">
        <f t="shared" si="41"/>
        <v>IXDEM</v>
      </c>
      <c r="Q183" s="77">
        <f>'BY_Demands_Drivers (4)'!$F$36*$T23</f>
        <v>6.7704000093880152</v>
      </c>
      <c r="X183" s="102" t="str">
        <f t="shared" si="37"/>
        <v>Demand</v>
      </c>
      <c r="Y183">
        <f>$AD$23</f>
        <v>2029</v>
      </c>
      <c r="Z183" t="s">
        <v>87</v>
      </c>
      <c r="AA183" t="str">
        <f t="shared" si="42"/>
        <v>IRDEM</v>
      </c>
      <c r="AB183" s="77">
        <f>'BY_Demands_Drivers (4)'!$F$50*$AE23</f>
        <v>3.5252242094875659E-2</v>
      </c>
      <c r="AI183" s="102" t="str">
        <f t="shared" si="38"/>
        <v>\I:</v>
      </c>
      <c r="AJ183">
        <f>$AO$23</f>
        <v>2029</v>
      </c>
      <c r="AK183" t="s">
        <v>87</v>
      </c>
      <c r="AL183" t="str">
        <f t="shared" si="43"/>
        <v>ISDEM</v>
      </c>
      <c r="AM183" s="77">
        <f>'BY_Demands_Drivers (4)'!$F$57*$AP23</f>
        <v>0</v>
      </c>
      <c r="AT183" s="102" t="str">
        <f t="shared" si="39"/>
        <v>Demand</v>
      </c>
      <c r="AU183">
        <f>$AZ$23</f>
        <v>2029</v>
      </c>
      <c r="AV183" t="s">
        <v>87</v>
      </c>
      <c r="AW183" t="str">
        <f t="shared" si="44"/>
        <v>IIDEM</v>
      </c>
      <c r="AX183" s="77">
        <f>'BY_Demands_Drivers (4)'!$F$92*$BA23</f>
        <v>4.8554436271512191E-3</v>
      </c>
    </row>
    <row r="184" spans="2:50" x14ac:dyDescent="0.3">
      <c r="B184" s="102" t="str">
        <f t="shared" si="35"/>
        <v>\I:</v>
      </c>
      <c r="C184">
        <f>$H$24</f>
        <v>2030</v>
      </c>
      <c r="D184" t="s">
        <v>87</v>
      </c>
      <c r="E184" t="str">
        <f t="shared" si="40"/>
        <v>IGDEM</v>
      </c>
      <c r="F184" s="77">
        <f>'BY_Demands_Drivers (4)'!$F$29*$I24</f>
        <v>0</v>
      </c>
      <c r="M184" s="102" t="str">
        <f t="shared" si="36"/>
        <v>Demand</v>
      </c>
      <c r="N184">
        <f>$S$24</f>
        <v>2030</v>
      </c>
      <c r="O184" t="s">
        <v>87</v>
      </c>
      <c r="P184" t="str">
        <f t="shared" si="41"/>
        <v>IXDEM</v>
      </c>
      <c r="Q184" s="77">
        <f>'BY_Demands_Drivers (4)'!$F$36*$T24</f>
        <v>6.7444346576395429</v>
      </c>
      <c r="X184" s="102" t="str">
        <f t="shared" si="37"/>
        <v>Demand</v>
      </c>
      <c r="Y184">
        <f>$AD$24</f>
        <v>2030</v>
      </c>
      <c r="Z184" t="s">
        <v>87</v>
      </c>
      <c r="AA184" t="str">
        <f t="shared" si="42"/>
        <v>IRDEM</v>
      </c>
      <c r="AB184" s="77">
        <f>'BY_Demands_Drivers (4)'!$F$50*$AE24</f>
        <v>3.5267800955858103E-2</v>
      </c>
      <c r="AI184" s="102" t="str">
        <f t="shared" si="38"/>
        <v>\I:</v>
      </c>
      <c r="AJ184">
        <f>$AO$24</f>
        <v>2030</v>
      </c>
      <c r="AK184" t="s">
        <v>87</v>
      </c>
      <c r="AL184" t="str">
        <f t="shared" si="43"/>
        <v>ISDEM</v>
      </c>
      <c r="AM184" s="77">
        <f>'BY_Demands_Drivers (4)'!$F$57*$AP24</f>
        <v>0</v>
      </c>
      <c r="AT184" s="102" t="str">
        <f t="shared" si="39"/>
        <v>Demand</v>
      </c>
      <c r="AU184">
        <f>$AZ$24</f>
        <v>2030</v>
      </c>
      <c r="AV184" t="s">
        <v>87</v>
      </c>
      <c r="AW184" t="str">
        <f t="shared" si="44"/>
        <v>IIDEM</v>
      </c>
      <c r="AX184" s="77">
        <f>'BY_Demands_Drivers (4)'!$F$92*$BA24</f>
        <v>4.9340601675346707E-3</v>
      </c>
    </row>
    <row r="185" spans="2:50" x14ac:dyDescent="0.3">
      <c r="B185" s="102" t="str">
        <f t="shared" si="35"/>
        <v>\I:</v>
      </c>
      <c r="C185">
        <f>$H$25</f>
        <v>2031</v>
      </c>
      <c r="D185" t="s">
        <v>87</v>
      </c>
      <c r="E185" t="str">
        <f t="shared" si="40"/>
        <v>IGDEM</v>
      </c>
      <c r="F185" s="77">
        <f>'BY_Demands_Drivers (4)'!$F$29*$I25</f>
        <v>0</v>
      </c>
      <c r="M185" s="102" t="str">
        <f t="shared" si="36"/>
        <v>Demand</v>
      </c>
      <c r="N185">
        <f>$S$25</f>
        <v>2031</v>
      </c>
      <c r="O185" t="s">
        <v>87</v>
      </c>
      <c r="P185" t="str">
        <f t="shared" si="41"/>
        <v>IXDEM</v>
      </c>
      <c r="Q185" s="77">
        <f>'BY_Demands_Drivers (4)'!$F$36*$T25</f>
        <v>6.7601451302518472</v>
      </c>
      <c r="X185" s="102" t="str">
        <f t="shared" si="37"/>
        <v>Demand</v>
      </c>
      <c r="Y185">
        <f>$AD$25</f>
        <v>2031</v>
      </c>
      <c r="Z185" t="s">
        <v>87</v>
      </c>
      <c r="AA185" t="str">
        <f t="shared" si="42"/>
        <v>IRDEM</v>
      </c>
      <c r="AB185" s="77">
        <f>'BY_Demands_Drivers (4)'!$F$50*$AE25</f>
        <v>3.5486223466417874E-2</v>
      </c>
      <c r="AI185" s="102" t="str">
        <f t="shared" si="38"/>
        <v>\I:</v>
      </c>
      <c r="AJ185">
        <f>$AO$25</f>
        <v>2031</v>
      </c>
      <c r="AK185" t="s">
        <v>87</v>
      </c>
      <c r="AL185" t="str">
        <f t="shared" si="43"/>
        <v>ISDEM</v>
      </c>
      <c r="AM185" s="77">
        <f>'BY_Demands_Drivers (4)'!$F$57*$AP25</f>
        <v>0</v>
      </c>
      <c r="AT185" s="102" t="str">
        <f t="shared" si="39"/>
        <v>Demand</v>
      </c>
      <c r="AU185">
        <f>$AZ$25</f>
        <v>2031</v>
      </c>
      <c r="AV185" t="s">
        <v>87</v>
      </c>
      <c r="AW185" t="str">
        <f t="shared" si="44"/>
        <v>IIDEM</v>
      </c>
      <c r="AX185" s="77">
        <f>'BY_Demands_Drivers (4)'!$F$92*$BA25</f>
        <v>5.0460203346340323E-3</v>
      </c>
    </row>
    <row r="186" spans="2:50" x14ac:dyDescent="0.3">
      <c r="B186" s="102" t="str">
        <f t="shared" si="35"/>
        <v>\I:</v>
      </c>
      <c r="C186">
        <f>$H$26</f>
        <v>2032</v>
      </c>
      <c r="D186" t="s">
        <v>87</v>
      </c>
      <c r="E186" t="str">
        <f t="shared" si="40"/>
        <v>IGDEM</v>
      </c>
      <c r="F186" s="77">
        <f>'BY_Demands_Drivers (4)'!$F$29*$I26</f>
        <v>0</v>
      </c>
      <c r="M186" s="102" t="str">
        <f t="shared" si="36"/>
        <v>Demand</v>
      </c>
      <c r="N186">
        <f>$S$26</f>
        <v>2032</v>
      </c>
      <c r="O186" t="s">
        <v>87</v>
      </c>
      <c r="P186" t="str">
        <f t="shared" si="41"/>
        <v>IXDEM</v>
      </c>
      <c r="Q186" s="77">
        <f>'BY_Demands_Drivers (4)'!$F$36*$T26</f>
        <v>6.7756763819619055</v>
      </c>
      <c r="X186" s="102" t="str">
        <f t="shared" si="37"/>
        <v>Demand</v>
      </c>
      <c r="Y186">
        <f>$AD$26</f>
        <v>2032</v>
      </c>
      <c r="Z186" t="s">
        <v>87</v>
      </c>
      <c r="AA186" t="str">
        <f t="shared" si="42"/>
        <v>IRDEM</v>
      </c>
      <c r="AB186" s="77">
        <f>'BY_Demands_Drivers (4)'!$F$50*$AE26</f>
        <v>3.5705064718328711E-2</v>
      </c>
      <c r="AI186" s="102" t="str">
        <f t="shared" si="38"/>
        <v>\I:</v>
      </c>
      <c r="AJ186">
        <f>$AO$26</f>
        <v>2032</v>
      </c>
      <c r="AK186" t="s">
        <v>87</v>
      </c>
      <c r="AL186" t="str">
        <f t="shared" si="43"/>
        <v>ISDEM</v>
      </c>
      <c r="AM186" s="77">
        <f>'BY_Demands_Drivers (4)'!$F$57*$AP26</f>
        <v>0</v>
      </c>
      <c r="AT186" s="102" t="str">
        <f t="shared" si="39"/>
        <v>Demand</v>
      </c>
      <c r="AU186">
        <f>$AZ$26</f>
        <v>2032</v>
      </c>
      <c r="AV186" t="s">
        <v>87</v>
      </c>
      <c r="AW186" t="str">
        <f t="shared" si="44"/>
        <v>IIDEM</v>
      </c>
      <c r="AX186" s="77">
        <f>'BY_Demands_Drivers (4)'!$F$92*$BA26</f>
        <v>5.1588490576165947E-3</v>
      </c>
    </row>
    <row r="187" spans="2:50" x14ac:dyDescent="0.3">
      <c r="B187" s="102" t="str">
        <f t="shared" si="35"/>
        <v>\I:</v>
      </c>
      <c r="C187">
        <f>$H$27</f>
        <v>2033</v>
      </c>
      <c r="D187" t="s">
        <v>87</v>
      </c>
      <c r="E187" t="str">
        <f t="shared" si="40"/>
        <v>IGDEM</v>
      </c>
      <c r="F187" s="77">
        <f>'BY_Demands_Drivers (4)'!$F$29*$I27</f>
        <v>0</v>
      </c>
      <c r="M187" s="102" t="str">
        <f t="shared" si="36"/>
        <v>Demand</v>
      </c>
      <c r="N187">
        <f>$S$27</f>
        <v>2033</v>
      </c>
      <c r="O187" t="s">
        <v>87</v>
      </c>
      <c r="P187" t="str">
        <f t="shared" si="41"/>
        <v>IXDEM</v>
      </c>
      <c r="Q187" s="77">
        <f>'BY_Demands_Drivers (4)'!$F$36*$T27</f>
        <v>6.7910284127697178</v>
      </c>
      <c r="X187" s="102" t="str">
        <f t="shared" si="37"/>
        <v>Demand</v>
      </c>
      <c r="Y187">
        <f>$AD$27</f>
        <v>2033</v>
      </c>
      <c r="Z187" t="s">
        <v>87</v>
      </c>
      <c r="AA187" t="str">
        <f t="shared" si="42"/>
        <v>IRDEM</v>
      </c>
      <c r="AB187" s="77">
        <f>'BY_Demands_Drivers (4)'!$F$50*$AE27</f>
        <v>3.5924324711590593E-2</v>
      </c>
      <c r="AI187" s="102" t="str">
        <f t="shared" si="38"/>
        <v>\I:</v>
      </c>
      <c r="AJ187">
        <f>$AO$27</f>
        <v>2033</v>
      </c>
      <c r="AK187" t="s">
        <v>87</v>
      </c>
      <c r="AL187" t="str">
        <f t="shared" si="43"/>
        <v>ISDEM</v>
      </c>
      <c r="AM187" s="77">
        <f>'BY_Demands_Drivers (4)'!$F$57*$AP27</f>
        <v>0</v>
      </c>
      <c r="AT187" s="102" t="str">
        <f t="shared" si="39"/>
        <v>Demand</v>
      </c>
      <c r="AU187">
        <f>$AZ$27</f>
        <v>2033</v>
      </c>
      <c r="AV187" t="s">
        <v>87</v>
      </c>
      <c r="AW187" t="str">
        <f t="shared" si="44"/>
        <v>IIDEM</v>
      </c>
      <c r="AX187" s="77">
        <f>'BY_Demands_Drivers (4)'!$F$92*$BA27</f>
        <v>5.2725463364823588E-3</v>
      </c>
    </row>
    <row r="188" spans="2:50" x14ac:dyDescent="0.3">
      <c r="B188" s="102" t="str">
        <f t="shared" si="35"/>
        <v>\I:</v>
      </c>
      <c r="C188">
        <f>$H$28</f>
        <v>2034</v>
      </c>
      <c r="D188" t="s">
        <v>87</v>
      </c>
      <c r="E188" t="str">
        <f t="shared" si="40"/>
        <v>IGDEM</v>
      </c>
      <c r="F188" s="77">
        <f>'BY_Demands_Drivers (4)'!$F$29*$I28</f>
        <v>0</v>
      </c>
      <c r="M188" s="102" t="str">
        <f t="shared" si="36"/>
        <v>Demand</v>
      </c>
      <c r="N188">
        <f>$S$28</f>
        <v>2034</v>
      </c>
      <c r="O188" t="s">
        <v>87</v>
      </c>
      <c r="P188" t="str">
        <f t="shared" si="41"/>
        <v>IXDEM</v>
      </c>
      <c r="Q188" s="77">
        <f>'BY_Demands_Drivers (4)'!$F$36*$T28</f>
        <v>6.8062012226752788</v>
      </c>
      <c r="X188" s="102" t="str">
        <f t="shared" si="37"/>
        <v>Demand</v>
      </c>
      <c r="Y188">
        <f>$AD$28</f>
        <v>2034</v>
      </c>
      <c r="Z188" t="s">
        <v>87</v>
      </c>
      <c r="AA188" t="str">
        <f t="shared" si="42"/>
        <v>IRDEM</v>
      </c>
      <c r="AB188" s="77">
        <f>'BY_Demands_Drivers (4)'!$F$50*$AE28</f>
        <v>3.614400344620352E-2</v>
      </c>
      <c r="AI188" s="102" t="str">
        <f t="shared" si="38"/>
        <v>\I:</v>
      </c>
      <c r="AJ188">
        <f>$AO$28</f>
        <v>2034</v>
      </c>
      <c r="AK188" t="s">
        <v>87</v>
      </c>
      <c r="AL188" t="str">
        <f t="shared" si="43"/>
        <v>ISDEM</v>
      </c>
      <c r="AM188" s="77">
        <f>'BY_Demands_Drivers (4)'!$F$57*$AP28</f>
        <v>0</v>
      </c>
      <c r="AT188" s="102" t="str">
        <f t="shared" si="39"/>
        <v>Demand</v>
      </c>
      <c r="AU188">
        <f>$AZ$28</f>
        <v>2034</v>
      </c>
      <c r="AV188" t="s">
        <v>87</v>
      </c>
      <c r="AW188" t="str">
        <f t="shared" si="44"/>
        <v>IIDEM</v>
      </c>
      <c r="AX188" s="77">
        <f>'BY_Demands_Drivers (4)'!$F$92*$BA28</f>
        <v>5.387112171231322E-3</v>
      </c>
    </row>
    <row r="189" spans="2:50" x14ac:dyDescent="0.3">
      <c r="B189" s="102" t="str">
        <f t="shared" si="35"/>
        <v>\I:</v>
      </c>
      <c r="C189">
        <f>$H$29</f>
        <v>2035</v>
      </c>
      <c r="D189" t="s">
        <v>87</v>
      </c>
      <c r="E189" t="str">
        <f t="shared" si="40"/>
        <v>IGDEM</v>
      </c>
      <c r="F189" s="77">
        <f>'BY_Demands_Drivers (4)'!$F$29*$I29</f>
        <v>0</v>
      </c>
      <c r="M189" s="102" t="str">
        <f t="shared" si="36"/>
        <v>Demand</v>
      </c>
      <c r="N189">
        <f>$S$29</f>
        <v>2035</v>
      </c>
      <c r="O189" t="s">
        <v>87</v>
      </c>
      <c r="P189" t="str">
        <f t="shared" si="41"/>
        <v>IXDEM</v>
      </c>
      <c r="Q189" s="77">
        <f>'BY_Demands_Drivers (4)'!$F$36*$T29</f>
        <v>6.821194811678593</v>
      </c>
      <c r="X189" s="102" t="str">
        <f t="shared" si="37"/>
        <v>Demand</v>
      </c>
      <c r="Y189">
        <f>$AD$29</f>
        <v>2035</v>
      </c>
      <c r="Z189" t="s">
        <v>87</v>
      </c>
      <c r="AA189" t="str">
        <f t="shared" si="42"/>
        <v>IRDEM</v>
      </c>
      <c r="AB189" s="77">
        <f>'BY_Demands_Drivers (4)'!$F$50*$AE29</f>
        <v>3.6364100922167499E-2</v>
      </c>
      <c r="AI189" s="102" t="str">
        <f t="shared" si="38"/>
        <v>\I:</v>
      </c>
      <c r="AJ189">
        <f>$AO$29</f>
        <v>2035</v>
      </c>
      <c r="AK189" t="s">
        <v>87</v>
      </c>
      <c r="AL189" t="str">
        <f t="shared" si="43"/>
        <v>ISDEM</v>
      </c>
      <c r="AM189" s="77">
        <f>'BY_Demands_Drivers (4)'!$F$57*$AP29</f>
        <v>0</v>
      </c>
      <c r="AT189" s="102" t="str">
        <f t="shared" si="39"/>
        <v>Demand</v>
      </c>
      <c r="AU189">
        <f>$AZ$29</f>
        <v>2035</v>
      </c>
      <c r="AV189" t="s">
        <v>87</v>
      </c>
      <c r="AW189" t="str">
        <f t="shared" si="44"/>
        <v>IIDEM</v>
      </c>
      <c r="AX189" s="77">
        <f>'BY_Demands_Drivers (4)'!$F$92*$BA29</f>
        <v>5.5025465618634877E-3</v>
      </c>
    </row>
    <row r="190" spans="2:50" x14ac:dyDescent="0.3">
      <c r="B190" s="102" t="str">
        <f t="shared" si="35"/>
        <v>\I:</v>
      </c>
      <c r="C190">
        <f>$H$30</f>
        <v>2036</v>
      </c>
      <c r="D190" t="s">
        <v>87</v>
      </c>
      <c r="E190" t="str">
        <f t="shared" si="40"/>
        <v>IGDEM</v>
      </c>
      <c r="F190" s="77">
        <f>'BY_Demands_Drivers (4)'!$F$29*$I30</f>
        <v>0</v>
      </c>
      <c r="M190" s="102" t="str">
        <f t="shared" si="36"/>
        <v>Demand</v>
      </c>
      <c r="N190">
        <f>$S$30</f>
        <v>2036</v>
      </c>
      <c r="O190" t="s">
        <v>87</v>
      </c>
      <c r="P190" t="str">
        <f t="shared" si="41"/>
        <v>IXDEM</v>
      </c>
      <c r="Q190" s="77">
        <f>'BY_Demands_Drivers (4)'!$F$36*$T30</f>
        <v>6.8707602040995885</v>
      </c>
      <c r="X190" s="102" t="str">
        <f t="shared" si="37"/>
        <v>Demand</v>
      </c>
      <c r="Y190">
        <f>$AD$30</f>
        <v>2036</v>
      </c>
      <c r="Z190" t="s">
        <v>87</v>
      </c>
      <c r="AA190" t="str">
        <f t="shared" si="42"/>
        <v>IRDEM</v>
      </c>
      <c r="AB190" s="77">
        <f>'BY_Demands_Drivers (4)'!$F$50*$AE30</f>
        <v>3.6578566325426054E-2</v>
      </c>
      <c r="AI190" s="102" t="str">
        <f t="shared" si="38"/>
        <v>\I:</v>
      </c>
      <c r="AJ190">
        <f>$AO$30</f>
        <v>2036</v>
      </c>
      <c r="AK190" t="s">
        <v>87</v>
      </c>
      <c r="AL190" t="str">
        <f t="shared" si="43"/>
        <v>ISDEM</v>
      </c>
      <c r="AM190" s="77">
        <f>'BY_Demands_Drivers (4)'!$F$57*$AP30</f>
        <v>0</v>
      </c>
      <c r="AT190" s="102" t="str">
        <f t="shared" si="39"/>
        <v>Demand</v>
      </c>
      <c r="AU190">
        <f>$AZ$30</f>
        <v>2036</v>
      </c>
      <c r="AV190" t="s">
        <v>87</v>
      </c>
      <c r="AW190" t="str">
        <f t="shared" si="44"/>
        <v>IIDEM</v>
      </c>
      <c r="AX190" s="77">
        <f>'BY_Demands_Drivers (4)'!$F$92*$BA30</f>
        <v>5.6034690257265448E-3</v>
      </c>
    </row>
    <row r="191" spans="2:50" x14ac:dyDescent="0.3">
      <c r="B191" s="102" t="str">
        <f t="shared" si="35"/>
        <v>\I:</v>
      </c>
      <c r="C191">
        <f>$H$31</f>
        <v>2037</v>
      </c>
      <c r="D191" t="s">
        <v>87</v>
      </c>
      <c r="E191" t="str">
        <f t="shared" si="40"/>
        <v>IGDEM</v>
      </c>
      <c r="F191" s="77">
        <f>'BY_Demands_Drivers (4)'!$F$29*$I31</f>
        <v>0</v>
      </c>
      <c r="M191" s="102" t="str">
        <f t="shared" si="36"/>
        <v>Demand</v>
      </c>
      <c r="N191">
        <f>$S$31</f>
        <v>2037</v>
      </c>
      <c r="O191" t="s">
        <v>87</v>
      </c>
      <c r="P191" t="str">
        <f t="shared" si="41"/>
        <v>IXDEM</v>
      </c>
      <c r="Q191" s="77">
        <f>'BY_Demands_Drivers (4)'!$F$36*$T31</f>
        <v>6.9204837642039667</v>
      </c>
      <c r="X191" s="102" t="str">
        <f t="shared" si="37"/>
        <v>Demand</v>
      </c>
      <c r="Y191">
        <f>$AD$31</f>
        <v>2037</v>
      </c>
      <c r="Z191" t="s">
        <v>87</v>
      </c>
      <c r="AA191" t="str">
        <f t="shared" si="42"/>
        <v>IRDEM</v>
      </c>
      <c r="AB191" s="77">
        <f>'BY_Demands_Drivers (4)'!$F$50*$AE31</f>
        <v>3.6793391724268112E-2</v>
      </c>
      <c r="AI191" s="102" t="str">
        <f t="shared" si="38"/>
        <v>\I:</v>
      </c>
      <c r="AJ191">
        <f>$AO$31</f>
        <v>2037</v>
      </c>
      <c r="AK191" t="s">
        <v>87</v>
      </c>
      <c r="AL191" t="str">
        <f t="shared" si="43"/>
        <v>ISDEM</v>
      </c>
      <c r="AM191" s="77">
        <f>'BY_Demands_Drivers (4)'!$F$57*$AP31</f>
        <v>0</v>
      </c>
      <c r="AT191" s="102" t="str">
        <f t="shared" si="39"/>
        <v>Demand</v>
      </c>
      <c r="AU191">
        <f>$AZ$31</f>
        <v>2037</v>
      </c>
      <c r="AV191" t="s">
        <v>87</v>
      </c>
      <c r="AW191" t="str">
        <f t="shared" si="44"/>
        <v>IIDEM</v>
      </c>
      <c r="AX191" s="77">
        <f>'BY_Demands_Drivers (4)'!$F$92*$BA31</f>
        <v>5.7051107203985084E-3</v>
      </c>
    </row>
    <row r="192" spans="2:50" x14ac:dyDescent="0.3">
      <c r="B192" s="102" t="str">
        <f t="shared" si="35"/>
        <v>\I:</v>
      </c>
      <c r="C192">
        <f>$H$32</f>
        <v>2038</v>
      </c>
      <c r="D192" t="s">
        <v>87</v>
      </c>
      <c r="E192" t="str">
        <f t="shared" si="40"/>
        <v>IGDEM</v>
      </c>
      <c r="F192" s="77">
        <f>'BY_Demands_Drivers (4)'!$F$29*$I32</f>
        <v>0</v>
      </c>
      <c r="M192" s="102" t="str">
        <f t="shared" si="36"/>
        <v>Demand</v>
      </c>
      <c r="N192">
        <f>$S$32</f>
        <v>2038</v>
      </c>
      <c r="O192" t="s">
        <v>87</v>
      </c>
      <c r="P192" t="str">
        <f t="shared" si="41"/>
        <v>IXDEM</v>
      </c>
      <c r="Q192" s="77">
        <f>'BY_Demands_Drivers (4)'!$F$36*$T32</f>
        <v>6.9703654919917239</v>
      </c>
      <c r="X192" s="102" t="str">
        <f t="shared" si="37"/>
        <v>Demand</v>
      </c>
      <c r="Y192">
        <f>$AD$32</f>
        <v>2038</v>
      </c>
      <c r="Z192" t="s">
        <v>87</v>
      </c>
      <c r="AA192" t="str">
        <f t="shared" si="42"/>
        <v>IRDEM</v>
      </c>
      <c r="AB192" s="77">
        <f>'BY_Demands_Drivers (4)'!$F$50*$AE32</f>
        <v>3.7008577118693674E-2</v>
      </c>
      <c r="AI192" s="102" t="str">
        <f t="shared" si="38"/>
        <v>\I:</v>
      </c>
      <c r="AJ192">
        <f>$AO$32</f>
        <v>2038</v>
      </c>
      <c r="AK192" t="s">
        <v>87</v>
      </c>
      <c r="AL192" t="str">
        <f t="shared" si="43"/>
        <v>ISDEM</v>
      </c>
      <c r="AM192" s="77">
        <f>'BY_Demands_Drivers (4)'!$F$57*$AP32</f>
        <v>0</v>
      </c>
      <c r="AT192" s="102" t="str">
        <f t="shared" si="39"/>
        <v>Demand</v>
      </c>
      <c r="AU192">
        <f>$AZ$32</f>
        <v>2038</v>
      </c>
      <c r="AV192" t="s">
        <v>87</v>
      </c>
      <c r="AW192" t="str">
        <f t="shared" si="44"/>
        <v>IIDEM</v>
      </c>
      <c r="AX192" s="77">
        <f>'BY_Demands_Drivers (4)'!$F$92*$BA32</f>
        <v>5.8074716458793767E-3</v>
      </c>
    </row>
    <row r="193" spans="2:50" x14ac:dyDescent="0.3">
      <c r="B193" s="102" t="str">
        <f t="shared" si="35"/>
        <v>\I:</v>
      </c>
      <c r="C193">
        <f>$H$33</f>
        <v>2039</v>
      </c>
      <c r="D193" t="s">
        <v>87</v>
      </c>
      <c r="E193" t="str">
        <f t="shared" si="40"/>
        <v>IGDEM</v>
      </c>
      <c r="F193" s="77">
        <f>'BY_Demands_Drivers (4)'!$F$29*$I33</f>
        <v>0</v>
      </c>
      <c r="M193" s="102" t="str">
        <f t="shared" si="36"/>
        <v>Demand</v>
      </c>
      <c r="N193">
        <f>$S$33</f>
        <v>2039</v>
      </c>
      <c r="O193" t="s">
        <v>87</v>
      </c>
      <c r="P193" t="str">
        <f t="shared" si="41"/>
        <v>IXDEM</v>
      </c>
      <c r="Q193" s="77">
        <f>'BY_Demands_Drivers (4)'!$F$36*$T33</f>
        <v>7.0204053874628656</v>
      </c>
      <c r="X193" s="102" t="str">
        <f t="shared" si="37"/>
        <v>Demand</v>
      </c>
      <c r="Y193">
        <f>$AD$33</f>
        <v>2039</v>
      </c>
      <c r="Z193" t="s">
        <v>87</v>
      </c>
      <c r="AA193" t="str">
        <f t="shared" si="42"/>
        <v>IRDEM</v>
      </c>
      <c r="AB193" s="77">
        <f>'BY_Demands_Drivers (4)'!$F$50*$AE33</f>
        <v>3.7224122508702759E-2</v>
      </c>
      <c r="AI193" s="102" t="str">
        <f t="shared" si="38"/>
        <v>\I:</v>
      </c>
      <c r="AJ193">
        <f>$AO$33</f>
        <v>2039</v>
      </c>
      <c r="AK193" t="s">
        <v>87</v>
      </c>
      <c r="AL193" t="str">
        <f t="shared" si="43"/>
        <v>ISDEM</v>
      </c>
      <c r="AM193" s="77">
        <f>'BY_Demands_Drivers (4)'!$F$57*$AP33</f>
        <v>0</v>
      </c>
      <c r="AT193" s="102" t="str">
        <f t="shared" si="39"/>
        <v>Demand</v>
      </c>
      <c r="AU193">
        <f>$AZ$33</f>
        <v>2039</v>
      </c>
      <c r="AV193" t="s">
        <v>87</v>
      </c>
      <c r="AW193" t="str">
        <f t="shared" si="44"/>
        <v>IIDEM</v>
      </c>
      <c r="AX193" s="77">
        <f>'BY_Demands_Drivers (4)'!$F$92*$BA33</f>
        <v>5.9105518021691532E-3</v>
      </c>
    </row>
    <row r="194" spans="2:50" x14ac:dyDescent="0.3">
      <c r="B194" s="102" t="str">
        <f t="shared" si="35"/>
        <v>\I:</v>
      </c>
      <c r="C194">
        <f>$H$34</f>
        <v>2040</v>
      </c>
      <c r="D194" t="s">
        <v>87</v>
      </c>
      <c r="E194" t="str">
        <f t="shared" si="40"/>
        <v>IGDEM</v>
      </c>
      <c r="F194" s="77">
        <f>'BY_Demands_Drivers (4)'!$F$29*$I34</f>
        <v>0</v>
      </c>
      <c r="M194" s="102" t="str">
        <f t="shared" si="36"/>
        <v>Demand</v>
      </c>
      <c r="N194">
        <f>$S$34</f>
        <v>2040</v>
      </c>
      <c r="O194" t="s">
        <v>87</v>
      </c>
      <c r="P194" t="str">
        <f t="shared" si="41"/>
        <v>IXDEM</v>
      </c>
      <c r="Q194" s="77">
        <f>'BY_Demands_Drivers (4)'!$F$36*$T34</f>
        <v>7.0706034506173907</v>
      </c>
      <c r="X194" s="102" t="str">
        <f t="shared" si="37"/>
        <v>Demand</v>
      </c>
      <c r="Y194">
        <f>$AD$34</f>
        <v>2040</v>
      </c>
      <c r="Z194" t="s">
        <v>87</v>
      </c>
      <c r="AA194" t="str">
        <f t="shared" si="42"/>
        <v>IRDEM</v>
      </c>
      <c r="AB194" s="77">
        <f>'BY_Demands_Drivers (4)'!$F$50*$AE34</f>
        <v>3.7440027894295354E-2</v>
      </c>
      <c r="AI194" s="102" t="str">
        <f t="shared" si="38"/>
        <v>\I:</v>
      </c>
      <c r="AJ194">
        <f>$AO$34</f>
        <v>2040</v>
      </c>
      <c r="AK194" t="s">
        <v>87</v>
      </c>
      <c r="AL194" t="str">
        <f t="shared" si="43"/>
        <v>ISDEM</v>
      </c>
      <c r="AM194" s="77">
        <f>'BY_Demands_Drivers (4)'!$F$57*$AP34</f>
        <v>0</v>
      </c>
      <c r="AT194" s="102" t="str">
        <f t="shared" si="39"/>
        <v>Demand</v>
      </c>
      <c r="AU194">
        <f>$AZ$34</f>
        <v>2040</v>
      </c>
      <c r="AV194" t="s">
        <v>87</v>
      </c>
      <c r="AW194" t="str">
        <f t="shared" si="44"/>
        <v>IIDEM</v>
      </c>
      <c r="AX194" s="77">
        <f>'BY_Demands_Drivers (4)'!$F$92*$BA34</f>
        <v>6.014351189267836E-3</v>
      </c>
    </row>
    <row r="195" spans="2:50" x14ac:dyDescent="0.3">
      <c r="B195" s="102" t="str">
        <f t="shared" si="35"/>
        <v>\I:</v>
      </c>
      <c r="C195">
        <f>$H$35</f>
        <v>2041</v>
      </c>
      <c r="D195" t="s">
        <v>87</v>
      </c>
      <c r="E195" t="str">
        <f t="shared" si="40"/>
        <v>IGDEM</v>
      </c>
      <c r="F195" s="77">
        <f>'BY_Demands_Drivers (4)'!$F$29*$I35</f>
        <v>0</v>
      </c>
      <c r="M195" s="102" t="str">
        <f t="shared" si="36"/>
        <v>Demand</v>
      </c>
      <c r="N195">
        <f>$S$35</f>
        <v>2041</v>
      </c>
      <c r="O195" t="s">
        <v>87</v>
      </c>
      <c r="P195" t="str">
        <f t="shared" si="41"/>
        <v>IXDEM</v>
      </c>
      <c r="Q195" s="77">
        <f>'BY_Demands_Drivers (4)'!$F$36*$T35</f>
        <v>7.0458727353894162</v>
      </c>
      <c r="X195" s="102" t="str">
        <f t="shared" si="37"/>
        <v>Demand</v>
      </c>
      <c r="Y195">
        <f>$AD$35</f>
        <v>2041</v>
      </c>
      <c r="Z195" t="s">
        <v>87</v>
      </c>
      <c r="AA195" t="str">
        <f t="shared" si="42"/>
        <v>IRDEM</v>
      </c>
      <c r="AB195" s="77">
        <f>'BY_Demands_Drivers (4)'!$F$50*$AE35</f>
        <v>3.7604235522499009E-2</v>
      </c>
      <c r="AI195" s="102" t="str">
        <f t="shared" si="38"/>
        <v>\I:</v>
      </c>
      <c r="AJ195">
        <f>$AO$35</f>
        <v>2041</v>
      </c>
      <c r="AK195" t="s">
        <v>87</v>
      </c>
      <c r="AL195" t="str">
        <f t="shared" si="43"/>
        <v>ISDEM</v>
      </c>
      <c r="AM195" s="77">
        <f>'BY_Demands_Drivers (4)'!$F$57*$AP35</f>
        <v>0</v>
      </c>
      <c r="AT195" s="102" t="str">
        <f t="shared" si="39"/>
        <v>Demand</v>
      </c>
      <c r="AU195">
        <f>$AZ$35</f>
        <v>2041</v>
      </c>
      <c r="AV195" t="s">
        <v>87</v>
      </c>
      <c r="AW195" t="str">
        <f t="shared" si="44"/>
        <v>IIDEM</v>
      </c>
      <c r="AX195" s="77">
        <f>'BY_Demands_Drivers (4)'!$F$92*$BA35</f>
        <v>6.1163510044834959E-3</v>
      </c>
    </row>
    <row r="196" spans="2:50" x14ac:dyDescent="0.3">
      <c r="B196" s="102" t="str">
        <f t="shared" si="35"/>
        <v>\I:</v>
      </c>
      <c r="C196">
        <f>$H$36</f>
        <v>2042</v>
      </c>
      <c r="D196" t="s">
        <v>87</v>
      </c>
      <c r="E196" t="str">
        <f t="shared" si="40"/>
        <v>IGDEM</v>
      </c>
      <c r="F196" s="77">
        <f>'BY_Demands_Drivers (4)'!$F$29*$I36</f>
        <v>0</v>
      </c>
      <c r="M196" s="102" t="str">
        <f t="shared" si="36"/>
        <v>Demand</v>
      </c>
      <c r="N196">
        <f>$S$36</f>
        <v>2042</v>
      </c>
      <c r="O196" t="s">
        <v>87</v>
      </c>
      <c r="P196" t="str">
        <f t="shared" si="41"/>
        <v>IXDEM</v>
      </c>
      <c r="Q196" s="77">
        <f>'BY_Demands_Drivers (4)'!$F$36*$T36</f>
        <v>7.0205884632375639</v>
      </c>
      <c r="X196" s="102" t="str">
        <f t="shared" si="37"/>
        <v>Demand</v>
      </c>
      <c r="Y196">
        <f>$AD$36</f>
        <v>2042</v>
      </c>
      <c r="Z196" t="s">
        <v>87</v>
      </c>
      <c r="AA196" t="str">
        <f t="shared" si="42"/>
        <v>IRDEM</v>
      </c>
      <c r="AB196" s="77">
        <f>'BY_Demands_Drivers (4)'!$F$50*$AE36</f>
        <v>3.7768309707869346E-2</v>
      </c>
      <c r="AI196" s="102" t="str">
        <f t="shared" si="38"/>
        <v>\I:</v>
      </c>
      <c r="AJ196">
        <f>$AO$36</f>
        <v>2042</v>
      </c>
      <c r="AK196" t="s">
        <v>87</v>
      </c>
      <c r="AL196" t="str">
        <f t="shared" si="43"/>
        <v>ISDEM</v>
      </c>
      <c r="AM196" s="77">
        <f>'BY_Demands_Drivers (4)'!$F$57*$AP36</f>
        <v>0</v>
      </c>
      <c r="AT196" s="102" t="str">
        <f t="shared" si="39"/>
        <v>Demand</v>
      </c>
      <c r="AU196">
        <f>$AZ$36</f>
        <v>2042</v>
      </c>
      <c r="AV196" t="s">
        <v>87</v>
      </c>
      <c r="AW196" t="str">
        <f t="shared" si="44"/>
        <v>IIDEM</v>
      </c>
      <c r="AX196" s="77">
        <f>'BY_Demands_Drivers (4)'!$F$92*$BA36</f>
        <v>6.2190461756010274E-3</v>
      </c>
    </row>
    <row r="197" spans="2:50" x14ac:dyDescent="0.3">
      <c r="B197" s="102" t="str">
        <f t="shared" ref="B197:B260" si="45">IF(SUM(F197:F197)&gt;0,"Demand","\I:")</f>
        <v>\I:</v>
      </c>
      <c r="C197">
        <f>$H$37</f>
        <v>2043</v>
      </c>
      <c r="D197" t="s">
        <v>87</v>
      </c>
      <c r="E197" t="str">
        <f t="shared" si="40"/>
        <v>IGDEM</v>
      </c>
      <c r="F197" s="77">
        <f>'BY_Demands_Drivers (4)'!$F$29*$I37</f>
        <v>0</v>
      </c>
      <c r="M197" s="102" t="str">
        <f t="shared" ref="M197:M260" si="46">IF(SUM(Q197:Q197)&gt;0,"Demand","\I:")</f>
        <v>Demand</v>
      </c>
      <c r="N197">
        <f>$S$37</f>
        <v>2043</v>
      </c>
      <c r="O197" t="s">
        <v>87</v>
      </c>
      <c r="P197" t="str">
        <f t="shared" si="41"/>
        <v>IXDEM</v>
      </c>
      <c r="Q197" s="77">
        <f>'BY_Demands_Drivers (4)'!$F$36*$T37</f>
        <v>6.9947506341618357</v>
      </c>
      <c r="X197" s="102" t="str">
        <f t="shared" ref="X197:X260" si="47">IF(SUM(AB197:AB197)&gt;0,"Demand","\I:")</f>
        <v>Demand</v>
      </c>
      <c r="Y197">
        <f>$AD$37</f>
        <v>2043</v>
      </c>
      <c r="Z197" t="s">
        <v>87</v>
      </c>
      <c r="AA197" t="str">
        <f t="shared" si="42"/>
        <v>IRDEM</v>
      </c>
      <c r="AB197" s="77">
        <f>'BY_Demands_Drivers (4)'!$F$50*$AE37</f>
        <v>3.7932250450406414E-2</v>
      </c>
      <c r="AI197" s="102" t="str">
        <f t="shared" ref="AI197:AI260" si="48">IF(SUM(AM197:AM197)&gt;0,"Demand","\I:")</f>
        <v>\I:</v>
      </c>
      <c r="AJ197">
        <f>$AO$37</f>
        <v>2043</v>
      </c>
      <c r="AK197" t="s">
        <v>87</v>
      </c>
      <c r="AL197" t="str">
        <f t="shared" si="43"/>
        <v>ISDEM</v>
      </c>
      <c r="AM197" s="77">
        <f>'BY_Demands_Drivers (4)'!$F$57*$AP37</f>
        <v>0</v>
      </c>
      <c r="AT197" s="102" t="str">
        <f t="shared" ref="AT197:AT260" si="49">IF(SUM(AX197:AX197)&gt;0,"Demand","\I:")</f>
        <v>Demand</v>
      </c>
      <c r="AU197">
        <f>$AZ$37</f>
        <v>2043</v>
      </c>
      <c r="AV197" t="s">
        <v>87</v>
      </c>
      <c r="AW197" t="str">
        <f t="shared" si="44"/>
        <v>IIDEM</v>
      </c>
      <c r="AX197" s="77">
        <f>'BY_Demands_Drivers (4)'!$F$92*$BA37</f>
        <v>6.3224367026204339E-3</v>
      </c>
    </row>
    <row r="198" spans="2:50" x14ac:dyDescent="0.3">
      <c r="B198" s="102" t="str">
        <f t="shared" si="45"/>
        <v>\I:</v>
      </c>
      <c r="C198">
        <f>$H$38</f>
        <v>2044</v>
      </c>
      <c r="D198" t="s">
        <v>87</v>
      </c>
      <c r="E198" t="str">
        <f t="shared" si="40"/>
        <v>IGDEM</v>
      </c>
      <c r="F198" s="77">
        <f>'BY_Demands_Drivers (4)'!$F$29*$I38</f>
        <v>0</v>
      </c>
      <c r="M198" s="102" t="str">
        <f t="shared" si="46"/>
        <v>Demand</v>
      </c>
      <c r="N198">
        <f>$S$38</f>
        <v>2044</v>
      </c>
      <c r="O198" t="s">
        <v>87</v>
      </c>
      <c r="P198" t="str">
        <f t="shared" si="41"/>
        <v>IXDEM</v>
      </c>
      <c r="Q198" s="77">
        <f>'BY_Demands_Drivers (4)'!$F$36*$T38</f>
        <v>6.968359248162229</v>
      </c>
      <c r="X198" s="102" t="str">
        <f t="shared" si="47"/>
        <v>Demand</v>
      </c>
      <c r="Y198">
        <f>$AD$38</f>
        <v>2044</v>
      </c>
      <c r="Z198" t="s">
        <v>87</v>
      </c>
      <c r="AA198" t="str">
        <f t="shared" si="42"/>
        <v>IRDEM</v>
      </c>
      <c r="AB198" s="77">
        <f>'BY_Demands_Drivers (4)'!$F$50*$AE38</f>
        <v>3.8096057750110171E-2</v>
      </c>
      <c r="AI198" s="102" t="str">
        <f t="shared" si="48"/>
        <v>\I:</v>
      </c>
      <c r="AJ198">
        <f>$AO$38</f>
        <v>2044</v>
      </c>
      <c r="AK198" t="s">
        <v>87</v>
      </c>
      <c r="AL198" t="str">
        <f t="shared" si="43"/>
        <v>ISDEM</v>
      </c>
      <c r="AM198" s="77">
        <f>'BY_Demands_Drivers (4)'!$F$57*$AP38</f>
        <v>0</v>
      </c>
      <c r="AT198" s="102" t="str">
        <f t="shared" si="49"/>
        <v>Demand</v>
      </c>
      <c r="AU198">
        <f>$AZ$38</f>
        <v>2044</v>
      </c>
      <c r="AV198" t="s">
        <v>87</v>
      </c>
      <c r="AW198" t="str">
        <f t="shared" si="44"/>
        <v>IIDEM</v>
      </c>
      <c r="AX198" s="77">
        <f>'BY_Demands_Drivers (4)'!$F$92*$BA38</f>
        <v>6.4265225855417137E-3</v>
      </c>
    </row>
    <row r="199" spans="2:50" x14ac:dyDescent="0.3">
      <c r="B199" s="102" t="str">
        <f t="shared" si="45"/>
        <v>\I:</v>
      </c>
      <c r="C199">
        <f>$H$39</f>
        <v>2045</v>
      </c>
      <c r="D199" t="s">
        <v>87</v>
      </c>
      <c r="E199" t="str">
        <f t="shared" si="40"/>
        <v>IGDEM</v>
      </c>
      <c r="F199" s="77">
        <f>'BY_Demands_Drivers (4)'!$F$29*$I39</f>
        <v>0</v>
      </c>
      <c r="M199" s="102" t="str">
        <f t="shared" si="46"/>
        <v>Demand</v>
      </c>
      <c r="N199">
        <f>$S$39</f>
        <v>2045</v>
      </c>
      <c r="O199" t="s">
        <v>87</v>
      </c>
      <c r="P199" t="str">
        <f t="shared" si="41"/>
        <v>IXDEM</v>
      </c>
      <c r="Q199" s="77">
        <f>'BY_Demands_Drivers (4)'!$F$36*$T39</f>
        <v>6.9414143052387454</v>
      </c>
      <c r="X199" s="102" t="str">
        <f t="shared" si="47"/>
        <v>Demand</v>
      </c>
      <c r="Y199">
        <f>$AD$39</f>
        <v>2045</v>
      </c>
      <c r="Z199" t="s">
        <v>87</v>
      </c>
      <c r="AA199" t="str">
        <f t="shared" si="42"/>
        <v>IRDEM</v>
      </c>
      <c r="AB199" s="77">
        <f>'BY_Demands_Drivers (4)'!$F$50*$AE39</f>
        <v>3.8259731606980672E-2</v>
      </c>
      <c r="AI199" s="102" t="str">
        <f t="shared" si="48"/>
        <v>\I:</v>
      </c>
      <c r="AJ199">
        <f>$AO$39</f>
        <v>2045</v>
      </c>
      <c r="AK199" t="s">
        <v>87</v>
      </c>
      <c r="AL199" t="str">
        <f t="shared" si="43"/>
        <v>ISDEM</v>
      </c>
      <c r="AM199" s="77">
        <f>'BY_Demands_Drivers (4)'!$F$57*$AP39</f>
        <v>0</v>
      </c>
      <c r="AT199" s="102" t="str">
        <f t="shared" si="49"/>
        <v>Demand</v>
      </c>
      <c r="AU199">
        <f>$AZ$39</f>
        <v>2045</v>
      </c>
      <c r="AV199" t="s">
        <v>87</v>
      </c>
      <c r="AW199" t="str">
        <f t="shared" si="44"/>
        <v>IIDEM</v>
      </c>
      <c r="AX199" s="77">
        <f>'BY_Demands_Drivers (4)'!$F$92*$BA39</f>
        <v>6.5313038243648685E-3</v>
      </c>
    </row>
    <row r="200" spans="2:50" x14ac:dyDescent="0.3">
      <c r="B200" s="102" t="str">
        <f t="shared" si="45"/>
        <v>\I:</v>
      </c>
      <c r="C200">
        <f>$H$40</f>
        <v>2046</v>
      </c>
      <c r="D200" t="s">
        <v>87</v>
      </c>
      <c r="E200" t="str">
        <f t="shared" si="40"/>
        <v>IGDEM</v>
      </c>
      <c r="F200" s="77">
        <f>'BY_Demands_Drivers (4)'!$F$29*$I40</f>
        <v>0</v>
      </c>
      <c r="M200" s="102" t="str">
        <f t="shared" si="46"/>
        <v>Demand</v>
      </c>
      <c r="N200">
        <f>$S$40</f>
        <v>2046</v>
      </c>
      <c r="O200" t="s">
        <v>87</v>
      </c>
      <c r="P200" t="str">
        <f t="shared" si="41"/>
        <v>IXDEM</v>
      </c>
      <c r="Q200" s="77">
        <f>'BY_Demands_Drivers (4)'!$F$36*$T40</f>
        <v>6.963612154836385</v>
      </c>
      <c r="X200" s="102" t="str">
        <f t="shared" si="47"/>
        <v>Demand</v>
      </c>
      <c r="Y200">
        <f>$AD$40</f>
        <v>2046</v>
      </c>
      <c r="Z200" t="s">
        <v>87</v>
      </c>
      <c r="AA200" t="str">
        <f t="shared" si="42"/>
        <v>IRDEM</v>
      </c>
      <c r="AB200" s="77">
        <f>'BY_Demands_Drivers (4)'!$F$50*$AE40</f>
        <v>3.84905186577457E-2</v>
      </c>
      <c r="AI200" s="102" t="str">
        <f t="shared" si="48"/>
        <v>\I:</v>
      </c>
      <c r="AJ200">
        <f>$AO$40</f>
        <v>2046</v>
      </c>
      <c r="AK200" t="s">
        <v>87</v>
      </c>
      <c r="AL200" t="str">
        <f t="shared" si="43"/>
        <v>ISDEM</v>
      </c>
      <c r="AM200" s="77">
        <f>'BY_Demands_Drivers (4)'!$F$57*$AP40</f>
        <v>0</v>
      </c>
      <c r="AT200" s="102" t="str">
        <f t="shared" si="49"/>
        <v>Demand</v>
      </c>
      <c r="AU200">
        <f>$AZ$40</f>
        <v>2046</v>
      </c>
      <c r="AV200" t="s">
        <v>87</v>
      </c>
      <c r="AW200" t="str">
        <f t="shared" si="44"/>
        <v>IIDEM</v>
      </c>
      <c r="AX200" s="77">
        <f>'BY_Demands_Drivers (4)'!$F$92*$BA40</f>
        <v>6.634261617010688E-3</v>
      </c>
    </row>
    <row r="201" spans="2:50" x14ac:dyDescent="0.3">
      <c r="B201" s="102" t="str">
        <f t="shared" si="45"/>
        <v>\I:</v>
      </c>
      <c r="C201">
        <f>$H$41</f>
        <v>2047</v>
      </c>
      <c r="D201" t="s">
        <v>87</v>
      </c>
      <c r="E201" t="str">
        <f t="shared" si="40"/>
        <v>IGDEM</v>
      </c>
      <c r="F201" s="77">
        <f>'BY_Demands_Drivers (4)'!$F$29*$I41</f>
        <v>0</v>
      </c>
      <c r="M201" s="102" t="str">
        <f t="shared" si="46"/>
        <v>Demand</v>
      </c>
      <c r="N201">
        <f>$S$41</f>
        <v>2047</v>
      </c>
      <c r="O201" t="s">
        <v>87</v>
      </c>
      <c r="P201" t="str">
        <f t="shared" si="41"/>
        <v>IXDEM</v>
      </c>
      <c r="Q201" s="77">
        <f>'BY_Demands_Drivers (4)'!$F$36*$T41</f>
        <v>6.9857165988938972</v>
      </c>
      <c r="X201" s="102" t="str">
        <f t="shared" si="47"/>
        <v>Demand</v>
      </c>
      <c r="Y201">
        <f>$AD$41</f>
        <v>2047</v>
      </c>
      <c r="Z201" t="s">
        <v>87</v>
      </c>
      <c r="AA201" t="str">
        <f t="shared" si="42"/>
        <v>IRDEM</v>
      </c>
      <c r="AB201" s="77">
        <f>'BY_Demands_Drivers (4)'!$F$50*$AE41</f>
        <v>3.872179491972122E-2</v>
      </c>
      <c r="AI201" s="102" t="str">
        <f t="shared" si="48"/>
        <v>\I:</v>
      </c>
      <c r="AJ201">
        <f>$AO$41</f>
        <v>2047</v>
      </c>
      <c r="AK201" t="s">
        <v>87</v>
      </c>
      <c r="AL201" t="str">
        <f t="shared" si="43"/>
        <v>ISDEM</v>
      </c>
      <c r="AM201" s="77">
        <f>'BY_Demands_Drivers (4)'!$F$57*$AP41</f>
        <v>0</v>
      </c>
      <c r="AT201" s="102" t="str">
        <f t="shared" si="49"/>
        <v>Demand</v>
      </c>
      <c r="AU201">
        <f>$AZ$41</f>
        <v>2047</v>
      </c>
      <c r="AV201" t="s">
        <v>87</v>
      </c>
      <c r="AW201" t="str">
        <f t="shared" si="44"/>
        <v>IIDEM</v>
      </c>
      <c r="AX201" s="77">
        <f>'BY_Demands_Drivers (4)'!$F$92*$BA41</f>
        <v>6.7378914433169059E-3</v>
      </c>
    </row>
    <row r="202" spans="2:50" x14ac:dyDescent="0.3">
      <c r="B202" s="102" t="str">
        <f t="shared" si="45"/>
        <v>\I:</v>
      </c>
      <c r="C202">
        <f>$H$42</f>
        <v>2048</v>
      </c>
      <c r="D202" t="s">
        <v>87</v>
      </c>
      <c r="E202" t="str">
        <f t="shared" si="40"/>
        <v>IGDEM</v>
      </c>
      <c r="F202" s="77">
        <f>'BY_Demands_Drivers (4)'!$F$29*$I42</f>
        <v>0</v>
      </c>
      <c r="M202" s="102" t="str">
        <f t="shared" si="46"/>
        <v>Demand</v>
      </c>
      <c r="N202">
        <f>$S$42</f>
        <v>2048</v>
      </c>
      <c r="O202" t="s">
        <v>87</v>
      </c>
      <c r="P202" t="str">
        <f t="shared" si="41"/>
        <v>IXDEM</v>
      </c>
      <c r="Q202" s="77">
        <f>'BY_Demands_Drivers (4)'!$F$36*$T42</f>
        <v>7.007727637411282</v>
      </c>
      <c r="X202" s="102" t="str">
        <f t="shared" si="47"/>
        <v>Demand</v>
      </c>
      <c r="Y202">
        <f>$AD$42</f>
        <v>2048</v>
      </c>
      <c r="Z202" t="s">
        <v>87</v>
      </c>
      <c r="AA202" t="str">
        <f t="shared" si="42"/>
        <v>IRDEM</v>
      </c>
      <c r="AB202" s="77">
        <f>'BY_Demands_Drivers (4)'!$F$50*$AE42</f>
        <v>3.8953560392907212E-2</v>
      </c>
      <c r="AI202" s="102" t="str">
        <f t="shared" si="48"/>
        <v>\I:</v>
      </c>
      <c r="AJ202">
        <f>$AO$42</f>
        <v>2048</v>
      </c>
      <c r="AK202" t="s">
        <v>87</v>
      </c>
      <c r="AL202" t="str">
        <f t="shared" si="43"/>
        <v>ISDEM</v>
      </c>
      <c r="AM202" s="77">
        <f>'BY_Demands_Drivers (4)'!$F$57*$AP42</f>
        <v>0</v>
      </c>
      <c r="AT202" s="102" t="str">
        <f t="shared" si="49"/>
        <v>Demand</v>
      </c>
      <c r="AU202">
        <f>$AZ$42</f>
        <v>2048</v>
      </c>
      <c r="AV202" t="s">
        <v>87</v>
      </c>
      <c r="AW202" t="str">
        <f t="shared" si="44"/>
        <v>IIDEM</v>
      </c>
      <c r="AX202" s="77">
        <f>'BY_Demands_Drivers (4)'!$F$92*$BA42</f>
        <v>6.842193303283524E-3</v>
      </c>
    </row>
    <row r="203" spans="2:50" x14ac:dyDescent="0.3">
      <c r="B203" s="102" t="str">
        <f t="shared" si="45"/>
        <v>\I:</v>
      </c>
      <c r="C203">
        <f>$H$43</f>
        <v>2049</v>
      </c>
      <c r="D203" t="s">
        <v>87</v>
      </c>
      <c r="E203" t="str">
        <f t="shared" si="40"/>
        <v>IGDEM</v>
      </c>
      <c r="F203" s="77">
        <f>'BY_Demands_Drivers (4)'!$F$29*$I43</f>
        <v>0</v>
      </c>
      <c r="M203" s="102" t="str">
        <f t="shared" si="46"/>
        <v>Demand</v>
      </c>
      <c r="N203">
        <f>$S$43</f>
        <v>2049</v>
      </c>
      <c r="O203" t="s">
        <v>87</v>
      </c>
      <c r="P203" t="str">
        <f t="shared" si="41"/>
        <v>IXDEM</v>
      </c>
      <c r="Q203" s="77">
        <f>'BY_Demands_Drivers (4)'!$F$36*$T43</f>
        <v>7.0296452703885404</v>
      </c>
      <c r="X203" s="102" t="str">
        <f t="shared" si="47"/>
        <v>Demand</v>
      </c>
      <c r="Y203">
        <f>$AD$43</f>
        <v>2049</v>
      </c>
      <c r="Z203" t="s">
        <v>87</v>
      </c>
      <c r="AA203" t="str">
        <f t="shared" si="42"/>
        <v>IRDEM</v>
      </c>
      <c r="AB203" s="77">
        <f>'BY_Demands_Drivers (4)'!$F$50*$AE43</f>
        <v>3.9185815077303711E-2</v>
      </c>
      <c r="AI203" s="102" t="str">
        <f t="shared" si="48"/>
        <v>\I:</v>
      </c>
      <c r="AJ203">
        <f>$AO$43</f>
        <v>2049</v>
      </c>
      <c r="AK203" t="s">
        <v>87</v>
      </c>
      <c r="AL203" t="str">
        <f t="shared" si="43"/>
        <v>ISDEM</v>
      </c>
      <c r="AM203" s="77">
        <f>'BY_Demands_Drivers (4)'!$F$57*$AP43</f>
        <v>0</v>
      </c>
      <c r="AT203" s="102" t="str">
        <f t="shared" si="49"/>
        <v>Demand</v>
      </c>
      <c r="AU203">
        <f>$AZ$43</f>
        <v>2049</v>
      </c>
      <c r="AV203" t="s">
        <v>87</v>
      </c>
      <c r="AW203" t="str">
        <f t="shared" si="44"/>
        <v>IIDEM</v>
      </c>
      <c r="AX203" s="77">
        <f>'BY_Demands_Drivers (4)'!$F$92*$BA43</f>
        <v>6.9471671969105432E-3</v>
      </c>
    </row>
    <row r="204" spans="2:50" x14ac:dyDescent="0.3">
      <c r="B204" s="102" t="str">
        <f t="shared" si="45"/>
        <v>\I:</v>
      </c>
      <c r="C204" s="19">
        <f>$H$44</f>
        <v>2050</v>
      </c>
      <c r="D204" s="19" t="s">
        <v>87</v>
      </c>
      <c r="E204" t="str">
        <f t="shared" si="40"/>
        <v>IGDEM</v>
      </c>
      <c r="F204" s="77">
        <f>'BY_Demands_Drivers (4)'!$F$29*$I44</f>
        <v>0</v>
      </c>
      <c r="M204" s="102" t="str">
        <f t="shared" si="46"/>
        <v>Demand</v>
      </c>
      <c r="N204" s="19">
        <f>$S$44</f>
        <v>2050</v>
      </c>
      <c r="O204" s="19" t="s">
        <v>87</v>
      </c>
      <c r="P204" s="19" t="str">
        <f t="shared" si="41"/>
        <v>IXDEM</v>
      </c>
      <c r="Q204" s="77">
        <f>'BY_Demands_Drivers (4)'!$F$36*$T44</f>
        <v>7.051469497825674</v>
      </c>
      <c r="X204" s="102" t="str">
        <f t="shared" si="47"/>
        <v>Demand</v>
      </c>
      <c r="Y204" s="19">
        <f>$AD$44</f>
        <v>2050</v>
      </c>
      <c r="Z204" s="19" t="s">
        <v>87</v>
      </c>
      <c r="AA204" s="19" t="str">
        <f t="shared" si="42"/>
        <v>IRDEM</v>
      </c>
      <c r="AB204" s="77">
        <f>'BY_Demands_Drivers (4)'!$F$50*$AE44</f>
        <v>3.9418558972910696E-2</v>
      </c>
      <c r="AI204" s="102" t="str">
        <f t="shared" si="48"/>
        <v>\I:</v>
      </c>
      <c r="AJ204" s="19">
        <f>$AO$44</f>
        <v>2050</v>
      </c>
      <c r="AK204" s="19" t="s">
        <v>87</v>
      </c>
      <c r="AL204" s="19" t="str">
        <f t="shared" si="43"/>
        <v>ISDEM</v>
      </c>
      <c r="AM204" s="77">
        <f>'BY_Demands_Drivers (4)'!$F$57*$AP44</f>
        <v>0</v>
      </c>
      <c r="AT204" s="102" t="str">
        <f t="shared" si="49"/>
        <v>Demand</v>
      </c>
      <c r="AU204" s="19">
        <f>$AZ$44</f>
        <v>2050</v>
      </c>
      <c r="AV204" s="19" t="s">
        <v>87</v>
      </c>
      <c r="AW204" s="19" t="str">
        <f t="shared" si="44"/>
        <v>IIDEM</v>
      </c>
      <c r="AX204" s="77">
        <f>'BY_Demands_Drivers (4)'!$F$92*$BA44</f>
        <v>7.0528131241979642E-3</v>
      </c>
    </row>
    <row r="205" spans="2:50" x14ac:dyDescent="0.3">
      <c r="B205" s="102" t="str">
        <f t="shared" si="45"/>
        <v>\I:</v>
      </c>
      <c r="C205">
        <f>$H$5</f>
        <v>2011</v>
      </c>
      <c r="D205" t="s">
        <v>87</v>
      </c>
      <c r="E205" t="str">
        <f>'BY_Demands_Drivers (4)'!$G$30</f>
        <v>IGDTF</v>
      </c>
      <c r="F205" s="77">
        <f>'BY_Demands_Drivers (4)'!$F$30*$I5</f>
        <v>0</v>
      </c>
      <c r="M205" s="102" t="str">
        <f t="shared" si="46"/>
        <v>\I:</v>
      </c>
      <c r="N205">
        <f>$S$5</f>
        <v>2011</v>
      </c>
      <c r="O205" t="s">
        <v>87</v>
      </c>
      <c r="P205" t="str">
        <f>'BY_Demands_Drivers (4)'!$G$37</f>
        <v>IXDTF</v>
      </c>
      <c r="Q205" s="77">
        <f>'BY_Demands_Drivers (4)'!$F$37*$T5</f>
        <v>0</v>
      </c>
      <c r="X205" s="102" t="str">
        <f t="shared" si="47"/>
        <v>\I:</v>
      </c>
      <c r="Y205">
        <f>$AD$5</f>
        <v>2011</v>
      </c>
      <c r="Z205" t="s">
        <v>87</v>
      </c>
      <c r="AA205" t="str">
        <f>'BY_Demands_Drivers (4)'!$G$51</f>
        <v>IRDTF</v>
      </c>
      <c r="AB205" s="77">
        <f>'BY_Demands_Drivers (4)'!$F$51*$AE5</f>
        <v>0</v>
      </c>
      <c r="AI205" s="102" t="str">
        <f t="shared" si="48"/>
        <v>\I:</v>
      </c>
      <c r="AJ205">
        <f>$AO$5</f>
        <v>2011</v>
      </c>
      <c r="AK205" t="s">
        <v>87</v>
      </c>
      <c r="AL205" t="str">
        <f>'BY_Demands_Drivers (4)'!$G$58</f>
        <v>ISDTF</v>
      </c>
      <c r="AM205" s="77">
        <f>'BY_Demands_Drivers (4)'!$F$58*$AP5</f>
        <v>0</v>
      </c>
      <c r="AT205" s="102" t="str">
        <f t="shared" si="49"/>
        <v>\I:</v>
      </c>
      <c r="AU205">
        <f>$AZ$5</f>
        <v>2011</v>
      </c>
      <c r="AV205" t="s">
        <v>87</v>
      </c>
      <c r="AW205" t="str">
        <f>'BY_Demands_Drivers (4)'!$G$93</f>
        <v>IIDTF</v>
      </c>
      <c r="AX205" s="77">
        <f>'BY_Demands_Drivers (4)'!$F$93*$BA5</f>
        <v>0</v>
      </c>
    </row>
    <row r="206" spans="2:50" x14ac:dyDescent="0.3">
      <c r="B206" s="102" t="str">
        <f t="shared" si="45"/>
        <v>\I:</v>
      </c>
      <c r="C206">
        <f>$H$6</f>
        <v>2012</v>
      </c>
      <c r="D206" t="s">
        <v>87</v>
      </c>
      <c r="E206" t="str">
        <f t="shared" ref="E206:E244" si="50">$E$205</f>
        <v>IGDTF</v>
      </c>
      <c r="F206" s="77">
        <f>'BY_Demands_Drivers (4)'!$F$30*$I6</f>
        <v>0</v>
      </c>
      <c r="M206" s="102" t="str">
        <f t="shared" si="46"/>
        <v>\I:</v>
      </c>
      <c r="N206">
        <f>$S$6</f>
        <v>2012</v>
      </c>
      <c r="O206" t="s">
        <v>87</v>
      </c>
      <c r="P206" t="str">
        <f t="shared" ref="P206:P244" si="51">$P$205</f>
        <v>IXDTF</v>
      </c>
      <c r="Q206" s="77">
        <f>'BY_Demands_Drivers (4)'!$F$37*$T6</f>
        <v>0</v>
      </c>
      <c r="X206" s="102" t="str">
        <f t="shared" si="47"/>
        <v>\I:</v>
      </c>
      <c r="Y206">
        <f>$AD$6</f>
        <v>2012</v>
      </c>
      <c r="Z206" t="s">
        <v>87</v>
      </c>
      <c r="AA206" t="str">
        <f t="shared" ref="AA206:AA244" si="52">$AA$205</f>
        <v>IRDTF</v>
      </c>
      <c r="AB206" s="77">
        <f>'BY_Demands_Drivers (4)'!$F$51*$AE6</f>
        <v>0</v>
      </c>
      <c r="AI206" s="102" t="str">
        <f t="shared" si="48"/>
        <v>\I:</v>
      </c>
      <c r="AJ206">
        <f>$AO$6</f>
        <v>2012</v>
      </c>
      <c r="AK206" t="s">
        <v>87</v>
      </c>
      <c r="AL206" t="str">
        <f t="shared" ref="AL206:AL244" si="53">$AL$205</f>
        <v>ISDTF</v>
      </c>
      <c r="AM206" s="77">
        <f>'BY_Demands_Drivers (4)'!$F$58*$AP6</f>
        <v>0</v>
      </c>
      <c r="AT206" s="102" t="str">
        <f t="shared" si="49"/>
        <v>\I:</v>
      </c>
      <c r="AU206">
        <f>$AZ$6</f>
        <v>2012</v>
      </c>
      <c r="AV206" t="s">
        <v>87</v>
      </c>
      <c r="AW206" t="str">
        <f t="shared" ref="AW206:AW244" si="54">$AW$205</f>
        <v>IIDTF</v>
      </c>
      <c r="AX206" s="77">
        <f>'BY_Demands_Drivers (4)'!$F$93*$BA6</f>
        <v>0</v>
      </c>
    </row>
    <row r="207" spans="2:50" x14ac:dyDescent="0.3">
      <c r="B207" s="102" t="str">
        <f t="shared" si="45"/>
        <v>\I:</v>
      </c>
      <c r="C207">
        <f>$H$7</f>
        <v>2013</v>
      </c>
      <c r="D207" t="s">
        <v>87</v>
      </c>
      <c r="E207" t="str">
        <f t="shared" si="50"/>
        <v>IGDTF</v>
      </c>
      <c r="F207" s="77">
        <f>'BY_Demands_Drivers (4)'!$F$30*$I7</f>
        <v>0</v>
      </c>
      <c r="M207" s="102" t="str">
        <f t="shared" si="46"/>
        <v>\I:</v>
      </c>
      <c r="N207">
        <f>$S$7</f>
        <v>2013</v>
      </c>
      <c r="O207" t="s">
        <v>87</v>
      </c>
      <c r="P207" t="str">
        <f t="shared" si="51"/>
        <v>IXDTF</v>
      </c>
      <c r="Q207" s="77">
        <f>'BY_Demands_Drivers (4)'!$F$37*$T7</f>
        <v>0</v>
      </c>
      <c r="X207" s="102" t="str">
        <f t="shared" si="47"/>
        <v>\I:</v>
      </c>
      <c r="Y207">
        <f>$AD$7</f>
        <v>2013</v>
      </c>
      <c r="Z207" t="s">
        <v>87</v>
      </c>
      <c r="AA207" t="str">
        <f t="shared" si="52"/>
        <v>IRDTF</v>
      </c>
      <c r="AB207" s="77">
        <f>'BY_Demands_Drivers (4)'!$F$51*$AE7</f>
        <v>0</v>
      </c>
      <c r="AI207" s="102" t="str">
        <f t="shared" si="48"/>
        <v>\I:</v>
      </c>
      <c r="AJ207">
        <f>$AO$7</f>
        <v>2013</v>
      </c>
      <c r="AK207" t="s">
        <v>87</v>
      </c>
      <c r="AL207" t="str">
        <f t="shared" si="53"/>
        <v>ISDTF</v>
      </c>
      <c r="AM207" s="77">
        <f>'BY_Demands_Drivers (4)'!$F$58*$AP7</f>
        <v>0</v>
      </c>
      <c r="AT207" s="102" t="str">
        <f t="shared" si="49"/>
        <v>\I:</v>
      </c>
      <c r="AU207">
        <f>$AZ$7</f>
        <v>2013</v>
      </c>
      <c r="AV207" t="s">
        <v>87</v>
      </c>
      <c r="AW207" t="str">
        <f t="shared" si="54"/>
        <v>IIDTF</v>
      </c>
      <c r="AX207" s="77">
        <f>'BY_Demands_Drivers (4)'!$F$93*$BA7</f>
        <v>0</v>
      </c>
    </row>
    <row r="208" spans="2:50" x14ac:dyDescent="0.3">
      <c r="B208" s="102" t="str">
        <f t="shared" si="45"/>
        <v>\I:</v>
      </c>
      <c r="C208">
        <f>$H$8</f>
        <v>2014</v>
      </c>
      <c r="D208" t="s">
        <v>87</v>
      </c>
      <c r="E208" t="str">
        <f t="shared" si="50"/>
        <v>IGDTF</v>
      </c>
      <c r="F208" s="77">
        <f>'BY_Demands_Drivers (4)'!$F$30*$I8</f>
        <v>0</v>
      </c>
      <c r="M208" s="102" t="str">
        <f t="shared" si="46"/>
        <v>\I:</v>
      </c>
      <c r="N208">
        <f>$S$8</f>
        <v>2014</v>
      </c>
      <c r="O208" t="s">
        <v>87</v>
      </c>
      <c r="P208" t="str">
        <f t="shared" si="51"/>
        <v>IXDTF</v>
      </c>
      <c r="Q208" s="77">
        <f>'BY_Demands_Drivers (4)'!$F$37*$T8</f>
        <v>0</v>
      </c>
      <c r="X208" s="102" t="str">
        <f t="shared" si="47"/>
        <v>\I:</v>
      </c>
      <c r="Y208">
        <f>$AD$8</f>
        <v>2014</v>
      </c>
      <c r="Z208" t="s">
        <v>87</v>
      </c>
      <c r="AA208" t="str">
        <f t="shared" si="52"/>
        <v>IRDTF</v>
      </c>
      <c r="AB208" s="77">
        <f>'BY_Demands_Drivers (4)'!$F$51*$AE8</f>
        <v>0</v>
      </c>
      <c r="AI208" s="102" t="str">
        <f t="shared" si="48"/>
        <v>\I:</v>
      </c>
      <c r="AJ208">
        <f>$AO$8</f>
        <v>2014</v>
      </c>
      <c r="AK208" t="s">
        <v>87</v>
      </c>
      <c r="AL208" t="str">
        <f t="shared" si="53"/>
        <v>ISDTF</v>
      </c>
      <c r="AM208" s="77">
        <f>'BY_Demands_Drivers (4)'!$F$58*$AP8</f>
        <v>0</v>
      </c>
      <c r="AT208" s="102" t="str">
        <f t="shared" si="49"/>
        <v>\I:</v>
      </c>
      <c r="AU208">
        <f>$AZ$8</f>
        <v>2014</v>
      </c>
      <c r="AV208" t="s">
        <v>87</v>
      </c>
      <c r="AW208" t="str">
        <f t="shared" si="54"/>
        <v>IIDTF</v>
      </c>
      <c r="AX208" s="77">
        <f>'BY_Demands_Drivers (4)'!$F$93*$BA8</f>
        <v>0</v>
      </c>
    </row>
    <row r="209" spans="2:50" x14ac:dyDescent="0.3">
      <c r="B209" s="102" t="str">
        <f t="shared" si="45"/>
        <v>\I:</v>
      </c>
      <c r="C209">
        <f>$H$9</f>
        <v>2015</v>
      </c>
      <c r="D209" t="s">
        <v>87</v>
      </c>
      <c r="E209" t="str">
        <f t="shared" si="50"/>
        <v>IGDTF</v>
      </c>
      <c r="F209" s="77">
        <f>'BY_Demands_Drivers (4)'!$F$30*$I9</f>
        <v>0</v>
      </c>
      <c r="M209" s="102" t="str">
        <f t="shared" si="46"/>
        <v>\I:</v>
      </c>
      <c r="N209">
        <f>$S$9</f>
        <v>2015</v>
      </c>
      <c r="O209" t="s">
        <v>87</v>
      </c>
      <c r="P209" t="str">
        <f t="shared" si="51"/>
        <v>IXDTF</v>
      </c>
      <c r="Q209" s="77">
        <f>'BY_Demands_Drivers (4)'!$F$37*$T9</f>
        <v>0</v>
      </c>
      <c r="X209" s="102" t="str">
        <f t="shared" si="47"/>
        <v>\I:</v>
      </c>
      <c r="Y209">
        <f>$AD$9</f>
        <v>2015</v>
      </c>
      <c r="Z209" t="s">
        <v>87</v>
      </c>
      <c r="AA209" t="str">
        <f t="shared" si="52"/>
        <v>IRDTF</v>
      </c>
      <c r="AB209" s="77">
        <f>'BY_Demands_Drivers (4)'!$F$51*$AE9</f>
        <v>0</v>
      </c>
      <c r="AI209" s="102" t="str">
        <f t="shared" si="48"/>
        <v>\I:</v>
      </c>
      <c r="AJ209">
        <f>$AO$9</f>
        <v>2015</v>
      </c>
      <c r="AK209" t="s">
        <v>87</v>
      </c>
      <c r="AL209" t="str">
        <f t="shared" si="53"/>
        <v>ISDTF</v>
      </c>
      <c r="AM209" s="77">
        <f>'BY_Demands_Drivers (4)'!$F$58*$AP9</f>
        <v>0</v>
      </c>
      <c r="AT209" s="102" t="str">
        <f t="shared" si="49"/>
        <v>\I:</v>
      </c>
      <c r="AU209">
        <f>$AZ$9</f>
        <v>2015</v>
      </c>
      <c r="AV209" t="s">
        <v>87</v>
      </c>
      <c r="AW209" t="str">
        <f t="shared" si="54"/>
        <v>IIDTF</v>
      </c>
      <c r="AX209" s="77">
        <f>'BY_Demands_Drivers (4)'!$F$93*$BA9</f>
        <v>0</v>
      </c>
    </row>
    <row r="210" spans="2:50" x14ac:dyDescent="0.3">
      <c r="B210" s="102" t="str">
        <f t="shared" si="45"/>
        <v>\I:</v>
      </c>
      <c r="C210">
        <f>$H$10</f>
        <v>2016</v>
      </c>
      <c r="D210" t="s">
        <v>87</v>
      </c>
      <c r="E210" t="str">
        <f t="shared" si="50"/>
        <v>IGDTF</v>
      </c>
      <c r="F210" s="77">
        <f>'BY_Demands_Drivers (4)'!$F$30*$I10</f>
        <v>0</v>
      </c>
      <c r="M210" s="102" t="str">
        <f t="shared" si="46"/>
        <v>\I:</v>
      </c>
      <c r="N210">
        <f>$S$10</f>
        <v>2016</v>
      </c>
      <c r="O210" t="s">
        <v>87</v>
      </c>
      <c r="P210" t="str">
        <f t="shared" si="51"/>
        <v>IXDTF</v>
      </c>
      <c r="Q210" s="77">
        <f>'BY_Demands_Drivers (4)'!$F$37*$T10</f>
        <v>0</v>
      </c>
      <c r="X210" s="102" t="str">
        <f t="shared" si="47"/>
        <v>\I:</v>
      </c>
      <c r="Y210">
        <f>$AD$10</f>
        <v>2016</v>
      </c>
      <c r="Z210" t="s">
        <v>87</v>
      </c>
      <c r="AA210" t="str">
        <f t="shared" si="52"/>
        <v>IRDTF</v>
      </c>
      <c r="AB210" s="77">
        <f>'BY_Demands_Drivers (4)'!$F$51*$AE10</f>
        <v>0</v>
      </c>
      <c r="AI210" s="102" t="str">
        <f t="shared" si="48"/>
        <v>\I:</v>
      </c>
      <c r="AJ210">
        <f>$AO$10</f>
        <v>2016</v>
      </c>
      <c r="AK210" t="s">
        <v>87</v>
      </c>
      <c r="AL210" t="str">
        <f t="shared" si="53"/>
        <v>ISDTF</v>
      </c>
      <c r="AM210" s="77">
        <f>'BY_Demands_Drivers (4)'!$F$58*$AP10</f>
        <v>0</v>
      </c>
      <c r="AT210" s="102" t="str">
        <f t="shared" si="49"/>
        <v>\I:</v>
      </c>
      <c r="AU210">
        <f>$AZ$10</f>
        <v>2016</v>
      </c>
      <c r="AV210" t="s">
        <v>87</v>
      </c>
      <c r="AW210" t="str">
        <f t="shared" si="54"/>
        <v>IIDTF</v>
      </c>
      <c r="AX210" s="77">
        <f>'BY_Demands_Drivers (4)'!$F$93*$BA10</f>
        <v>0</v>
      </c>
    </row>
    <row r="211" spans="2:50" x14ac:dyDescent="0.3">
      <c r="B211" s="102" t="str">
        <f t="shared" si="45"/>
        <v>\I:</v>
      </c>
      <c r="C211">
        <f>$H$11</f>
        <v>2017</v>
      </c>
      <c r="D211" t="s">
        <v>87</v>
      </c>
      <c r="E211" t="str">
        <f t="shared" si="50"/>
        <v>IGDTF</v>
      </c>
      <c r="F211" s="77">
        <f>'BY_Demands_Drivers (4)'!$F$30*$I11</f>
        <v>0</v>
      </c>
      <c r="M211" s="102" t="str">
        <f t="shared" si="46"/>
        <v>\I:</v>
      </c>
      <c r="N211">
        <f>$S$11</f>
        <v>2017</v>
      </c>
      <c r="O211" t="s">
        <v>87</v>
      </c>
      <c r="P211" t="str">
        <f t="shared" si="51"/>
        <v>IXDTF</v>
      </c>
      <c r="Q211" s="77">
        <f>'BY_Demands_Drivers (4)'!$F$37*$T11</f>
        <v>0</v>
      </c>
      <c r="X211" s="102" t="str">
        <f t="shared" si="47"/>
        <v>\I:</v>
      </c>
      <c r="Y211">
        <f>$AD$11</f>
        <v>2017</v>
      </c>
      <c r="Z211" t="s">
        <v>87</v>
      </c>
      <c r="AA211" t="str">
        <f t="shared" si="52"/>
        <v>IRDTF</v>
      </c>
      <c r="AB211" s="77">
        <f>'BY_Demands_Drivers (4)'!$F$51*$AE11</f>
        <v>0</v>
      </c>
      <c r="AI211" s="102" t="str">
        <f t="shared" si="48"/>
        <v>\I:</v>
      </c>
      <c r="AJ211">
        <f>$AO$11</f>
        <v>2017</v>
      </c>
      <c r="AK211" t="s">
        <v>87</v>
      </c>
      <c r="AL211" t="str">
        <f t="shared" si="53"/>
        <v>ISDTF</v>
      </c>
      <c r="AM211" s="77">
        <f>'BY_Demands_Drivers (4)'!$F$58*$AP11</f>
        <v>0</v>
      </c>
      <c r="AT211" s="102" t="str">
        <f t="shared" si="49"/>
        <v>\I:</v>
      </c>
      <c r="AU211">
        <f>$AZ$11</f>
        <v>2017</v>
      </c>
      <c r="AV211" t="s">
        <v>87</v>
      </c>
      <c r="AW211" t="str">
        <f t="shared" si="54"/>
        <v>IIDTF</v>
      </c>
      <c r="AX211" s="77">
        <f>'BY_Demands_Drivers (4)'!$F$93*$BA11</f>
        <v>0</v>
      </c>
    </row>
    <row r="212" spans="2:50" x14ac:dyDescent="0.3">
      <c r="B212" s="102" t="str">
        <f t="shared" si="45"/>
        <v>\I:</v>
      </c>
      <c r="C212">
        <f>$H$12</f>
        <v>2018</v>
      </c>
      <c r="D212" t="s">
        <v>87</v>
      </c>
      <c r="E212" t="str">
        <f t="shared" si="50"/>
        <v>IGDTF</v>
      </c>
      <c r="F212" s="77">
        <f>'BY_Demands_Drivers (4)'!$F$30*$I12</f>
        <v>0</v>
      </c>
      <c r="M212" s="102" t="str">
        <f t="shared" si="46"/>
        <v>\I:</v>
      </c>
      <c r="N212">
        <f>$S$12</f>
        <v>2018</v>
      </c>
      <c r="O212" t="s">
        <v>87</v>
      </c>
      <c r="P212" t="str">
        <f t="shared" si="51"/>
        <v>IXDTF</v>
      </c>
      <c r="Q212" s="77">
        <f>'BY_Demands_Drivers (4)'!$F$37*$T12</f>
        <v>0</v>
      </c>
      <c r="X212" s="102" t="str">
        <f t="shared" si="47"/>
        <v>\I:</v>
      </c>
      <c r="Y212">
        <f>$AD$12</f>
        <v>2018</v>
      </c>
      <c r="Z212" t="s">
        <v>87</v>
      </c>
      <c r="AA212" t="str">
        <f t="shared" si="52"/>
        <v>IRDTF</v>
      </c>
      <c r="AB212" s="77">
        <f>'BY_Demands_Drivers (4)'!$F$51*$AE12</f>
        <v>0</v>
      </c>
      <c r="AI212" s="102" t="str">
        <f t="shared" si="48"/>
        <v>\I:</v>
      </c>
      <c r="AJ212">
        <f>$AO$12</f>
        <v>2018</v>
      </c>
      <c r="AK212" t="s">
        <v>87</v>
      </c>
      <c r="AL212" t="str">
        <f t="shared" si="53"/>
        <v>ISDTF</v>
      </c>
      <c r="AM212" s="77">
        <f>'BY_Demands_Drivers (4)'!$F$58*$AP12</f>
        <v>0</v>
      </c>
      <c r="AT212" s="102" t="str">
        <f t="shared" si="49"/>
        <v>\I:</v>
      </c>
      <c r="AU212">
        <f>$AZ$12</f>
        <v>2018</v>
      </c>
      <c r="AV212" t="s">
        <v>87</v>
      </c>
      <c r="AW212" t="str">
        <f t="shared" si="54"/>
        <v>IIDTF</v>
      </c>
      <c r="AX212" s="77">
        <f>'BY_Demands_Drivers (4)'!$F$93*$BA12</f>
        <v>0</v>
      </c>
    </row>
    <row r="213" spans="2:50" x14ac:dyDescent="0.3">
      <c r="B213" s="102" t="str">
        <f t="shared" si="45"/>
        <v>\I:</v>
      </c>
      <c r="C213">
        <f>$H$13</f>
        <v>2019</v>
      </c>
      <c r="D213" t="s">
        <v>87</v>
      </c>
      <c r="E213" t="str">
        <f t="shared" si="50"/>
        <v>IGDTF</v>
      </c>
      <c r="F213" s="77">
        <f>'BY_Demands_Drivers (4)'!$F$30*$I13</f>
        <v>0</v>
      </c>
      <c r="M213" s="102" t="str">
        <f t="shared" si="46"/>
        <v>\I:</v>
      </c>
      <c r="N213">
        <f>$S$13</f>
        <v>2019</v>
      </c>
      <c r="O213" t="s">
        <v>87</v>
      </c>
      <c r="P213" t="str">
        <f t="shared" si="51"/>
        <v>IXDTF</v>
      </c>
      <c r="Q213" s="77">
        <f>'BY_Demands_Drivers (4)'!$F$37*$T13</f>
        <v>0</v>
      </c>
      <c r="X213" s="102" t="str">
        <f t="shared" si="47"/>
        <v>\I:</v>
      </c>
      <c r="Y213">
        <f>$AD$13</f>
        <v>2019</v>
      </c>
      <c r="Z213" t="s">
        <v>87</v>
      </c>
      <c r="AA213" t="str">
        <f t="shared" si="52"/>
        <v>IRDTF</v>
      </c>
      <c r="AB213" s="77">
        <f>'BY_Demands_Drivers (4)'!$F$51*$AE13</f>
        <v>0</v>
      </c>
      <c r="AI213" s="102" t="str">
        <f t="shared" si="48"/>
        <v>\I:</v>
      </c>
      <c r="AJ213">
        <f>$AO$13</f>
        <v>2019</v>
      </c>
      <c r="AK213" t="s">
        <v>87</v>
      </c>
      <c r="AL213" t="str">
        <f t="shared" si="53"/>
        <v>ISDTF</v>
      </c>
      <c r="AM213" s="77">
        <f>'BY_Demands_Drivers (4)'!$F$58*$AP13</f>
        <v>0</v>
      </c>
      <c r="AT213" s="102" t="str">
        <f t="shared" si="49"/>
        <v>\I:</v>
      </c>
      <c r="AU213">
        <f>$AZ$13</f>
        <v>2019</v>
      </c>
      <c r="AV213" t="s">
        <v>87</v>
      </c>
      <c r="AW213" t="str">
        <f t="shared" si="54"/>
        <v>IIDTF</v>
      </c>
      <c r="AX213" s="77">
        <f>'BY_Demands_Drivers (4)'!$F$93*$BA13</f>
        <v>0</v>
      </c>
    </row>
    <row r="214" spans="2:50" x14ac:dyDescent="0.3">
      <c r="B214" s="102" t="str">
        <f t="shared" si="45"/>
        <v>\I:</v>
      </c>
      <c r="C214">
        <f>$H$14</f>
        <v>2020</v>
      </c>
      <c r="D214" t="s">
        <v>87</v>
      </c>
      <c r="E214" t="str">
        <f t="shared" si="50"/>
        <v>IGDTF</v>
      </c>
      <c r="F214" s="77">
        <f>'BY_Demands_Drivers (4)'!$F$30*$I14</f>
        <v>0</v>
      </c>
      <c r="M214" s="102" t="str">
        <f t="shared" si="46"/>
        <v>\I:</v>
      </c>
      <c r="N214">
        <f>$S$14</f>
        <v>2020</v>
      </c>
      <c r="O214" t="s">
        <v>87</v>
      </c>
      <c r="P214" t="str">
        <f t="shared" si="51"/>
        <v>IXDTF</v>
      </c>
      <c r="Q214" s="77">
        <f>'BY_Demands_Drivers (4)'!$F$37*$T14</f>
        <v>0</v>
      </c>
      <c r="X214" s="102" t="str">
        <f t="shared" si="47"/>
        <v>\I:</v>
      </c>
      <c r="Y214">
        <f>$AD$14</f>
        <v>2020</v>
      </c>
      <c r="Z214" t="s">
        <v>87</v>
      </c>
      <c r="AA214" t="str">
        <f t="shared" si="52"/>
        <v>IRDTF</v>
      </c>
      <c r="AB214" s="77">
        <f>'BY_Demands_Drivers (4)'!$F$51*$AE14</f>
        <v>0</v>
      </c>
      <c r="AI214" s="102" t="str">
        <f t="shared" si="48"/>
        <v>\I:</v>
      </c>
      <c r="AJ214">
        <f>$AO$14</f>
        <v>2020</v>
      </c>
      <c r="AK214" t="s">
        <v>87</v>
      </c>
      <c r="AL214" t="str">
        <f t="shared" si="53"/>
        <v>ISDTF</v>
      </c>
      <c r="AM214" s="77">
        <f>'BY_Demands_Drivers (4)'!$F$58*$AP14</f>
        <v>0</v>
      </c>
      <c r="AT214" s="102" t="str">
        <f t="shared" si="49"/>
        <v>\I:</v>
      </c>
      <c r="AU214">
        <f>$AZ$14</f>
        <v>2020</v>
      </c>
      <c r="AV214" t="s">
        <v>87</v>
      </c>
      <c r="AW214" t="str">
        <f t="shared" si="54"/>
        <v>IIDTF</v>
      </c>
      <c r="AX214" s="77">
        <f>'BY_Demands_Drivers (4)'!$F$93*$BA14</f>
        <v>0</v>
      </c>
    </row>
    <row r="215" spans="2:50" x14ac:dyDescent="0.3">
      <c r="B215" s="102" t="str">
        <f t="shared" si="45"/>
        <v>\I:</v>
      </c>
      <c r="C215">
        <f>$H$15</f>
        <v>2021</v>
      </c>
      <c r="D215" t="s">
        <v>87</v>
      </c>
      <c r="E215" t="str">
        <f t="shared" si="50"/>
        <v>IGDTF</v>
      </c>
      <c r="F215" s="77">
        <f>'BY_Demands_Drivers (4)'!$F$30*$I15</f>
        <v>0</v>
      </c>
      <c r="M215" s="102" t="str">
        <f t="shared" si="46"/>
        <v>\I:</v>
      </c>
      <c r="N215">
        <f>$S$15</f>
        <v>2021</v>
      </c>
      <c r="O215" t="s">
        <v>87</v>
      </c>
      <c r="P215" t="str">
        <f t="shared" si="51"/>
        <v>IXDTF</v>
      </c>
      <c r="Q215" s="77">
        <f>'BY_Demands_Drivers (4)'!$F$37*$T15</f>
        <v>0</v>
      </c>
      <c r="X215" s="102" t="str">
        <f t="shared" si="47"/>
        <v>\I:</v>
      </c>
      <c r="Y215">
        <f>$AD$15</f>
        <v>2021</v>
      </c>
      <c r="Z215" t="s">
        <v>87</v>
      </c>
      <c r="AA215" t="str">
        <f t="shared" si="52"/>
        <v>IRDTF</v>
      </c>
      <c r="AB215" s="77">
        <f>'BY_Demands_Drivers (4)'!$F$51*$AE15</f>
        <v>0</v>
      </c>
      <c r="AI215" s="102" t="str">
        <f t="shared" si="48"/>
        <v>\I:</v>
      </c>
      <c r="AJ215">
        <f>$AO$15</f>
        <v>2021</v>
      </c>
      <c r="AK215" t="s">
        <v>87</v>
      </c>
      <c r="AL215" t="str">
        <f t="shared" si="53"/>
        <v>ISDTF</v>
      </c>
      <c r="AM215" s="77">
        <f>'BY_Demands_Drivers (4)'!$F$58*$AP15</f>
        <v>0</v>
      </c>
      <c r="AT215" s="102" t="str">
        <f t="shared" si="49"/>
        <v>\I:</v>
      </c>
      <c r="AU215">
        <f>$AZ$15</f>
        <v>2021</v>
      </c>
      <c r="AV215" t="s">
        <v>87</v>
      </c>
      <c r="AW215" t="str">
        <f t="shared" si="54"/>
        <v>IIDTF</v>
      </c>
      <c r="AX215" s="77">
        <f>'BY_Demands_Drivers (4)'!$F$93*$BA15</f>
        <v>0</v>
      </c>
    </row>
    <row r="216" spans="2:50" x14ac:dyDescent="0.3">
      <c r="B216" s="102" t="str">
        <f t="shared" si="45"/>
        <v>\I:</v>
      </c>
      <c r="C216">
        <f>$H$16</f>
        <v>2022</v>
      </c>
      <c r="D216" t="s">
        <v>87</v>
      </c>
      <c r="E216" t="str">
        <f t="shared" si="50"/>
        <v>IGDTF</v>
      </c>
      <c r="F216" s="77">
        <f>'BY_Demands_Drivers (4)'!$F$30*$I16</f>
        <v>0</v>
      </c>
      <c r="M216" s="102" t="str">
        <f t="shared" si="46"/>
        <v>\I:</v>
      </c>
      <c r="N216">
        <f>$S$16</f>
        <v>2022</v>
      </c>
      <c r="O216" t="s">
        <v>87</v>
      </c>
      <c r="P216" t="str">
        <f t="shared" si="51"/>
        <v>IXDTF</v>
      </c>
      <c r="Q216" s="77">
        <f>'BY_Demands_Drivers (4)'!$F$37*$T16</f>
        <v>0</v>
      </c>
      <c r="X216" s="102" t="str">
        <f t="shared" si="47"/>
        <v>\I:</v>
      </c>
      <c r="Y216">
        <f>$AD$16</f>
        <v>2022</v>
      </c>
      <c r="Z216" t="s">
        <v>87</v>
      </c>
      <c r="AA216" t="str">
        <f t="shared" si="52"/>
        <v>IRDTF</v>
      </c>
      <c r="AB216" s="77">
        <f>'BY_Demands_Drivers (4)'!$F$51*$AE16</f>
        <v>0</v>
      </c>
      <c r="AI216" s="102" t="str">
        <f t="shared" si="48"/>
        <v>\I:</v>
      </c>
      <c r="AJ216">
        <f>$AO$16</f>
        <v>2022</v>
      </c>
      <c r="AK216" t="s">
        <v>87</v>
      </c>
      <c r="AL216" t="str">
        <f t="shared" si="53"/>
        <v>ISDTF</v>
      </c>
      <c r="AM216" s="77">
        <f>'BY_Demands_Drivers (4)'!$F$58*$AP16</f>
        <v>0</v>
      </c>
      <c r="AT216" s="102" t="str">
        <f t="shared" si="49"/>
        <v>\I:</v>
      </c>
      <c r="AU216">
        <f>$AZ$16</f>
        <v>2022</v>
      </c>
      <c r="AV216" t="s">
        <v>87</v>
      </c>
      <c r="AW216" t="str">
        <f t="shared" si="54"/>
        <v>IIDTF</v>
      </c>
      <c r="AX216" s="77">
        <f>'BY_Demands_Drivers (4)'!$F$93*$BA16</f>
        <v>0</v>
      </c>
    </row>
    <row r="217" spans="2:50" x14ac:dyDescent="0.3">
      <c r="B217" s="102" t="str">
        <f t="shared" si="45"/>
        <v>\I:</v>
      </c>
      <c r="C217">
        <f>$H$17</f>
        <v>2023</v>
      </c>
      <c r="D217" t="s">
        <v>87</v>
      </c>
      <c r="E217" t="str">
        <f t="shared" si="50"/>
        <v>IGDTF</v>
      </c>
      <c r="F217" s="77">
        <f>'BY_Demands_Drivers (4)'!$F$30*$I17</f>
        <v>0</v>
      </c>
      <c r="M217" s="102" t="str">
        <f t="shared" si="46"/>
        <v>\I:</v>
      </c>
      <c r="N217">
        <f>$S$17</f>
        <v>2023</v>
      </c>
      <c r="O217" t="s">
        <v>87</v>
      </c>
      <c r="P217" t="str">
        <f t="shared" si="51"/>
        <v>IXDTF</v>
      </c>
      <c r="Q217" s="77">
        <f>'BY_Demands_Drivers (4)'!$F$37*$T17</f>
        <v>0</v>
      </c>
      <c r="X217" s="102" t="str">
        <f t="shared" si="47"/>
        <v>\I:</v>
      </c>
      <c r="Y217">
        <f>$AD$17</f>
        <v>2023</v>
      </c>
      <c r="Z217" t="s">
        <v>87</v>
      </c>
      <c r="AA217" t="str">
        <f t="shared" si="52"/>
        <v>IRDTF</v>
      </c>
      <c r="AB217" s="77">
        <f>'BY_Demands_Drivers (4)'!$F$51*$AE17</f>
        <v>0</v>
      </c>
      <c r="AI217" s="102" t="str">
        <f t="shared" si="48"/>
        <v>\I:</v>
      </c>
      <c r="AJ217">
        <f>$AO$17</f>
        <v>2023</v>
      </c>
      <c r="AK217" t="s">
        <v>87</v>
      </c>
      <c r="AL217" t="str">
        <f t="shared" si="53"/>
        <v>ISDTF</v>
      </c>
      <c r="AM217" s="77">
        <f>'BY_Demands_Drivers (4)'!$F$58*$AP17</f>
        <v>0</v>
      </c>
      <c r="AT217" s="102" t="str">
        <f t="shared" si="49"/>
        <v>\I:</v>
      </c>
      <c r="AU217">
        <f>$AZ$17</f>
        <v>2023</v>
      </c>
      <c r="AV217" t="s">
        <v>87</v>
      </c>
      <c r="AW217" t="str">
        <f t="shared" si="54"/>
        <v>IIDTF</v>
      </c>
      <c r="AX217" s="77">
        <f>'BY_Demands_Drivers (4)'!$F$93*$BA17</f>
        <v>0</v>
      </c>
    </row>
    <row r="218" spans="2:50" x14ac:dyDescent="0.3">
      <c r="B218" s="102" t="str">
        <f t="shared" si="45"/>
        <v>\I:</v>
      </c>
      <c r="C218">
        <f>$H$18</f>
        <v>2024</v>
      </c>
      <c r="D218" t="s">
        <v>87</v>
      </c>
      <c r="E218" t="str">
        <f t="shared" si="50"/>
        <v>IGDTF</v>
      </c>
      <c r="F218" s="77">
        <f>'BY_Demands_Drivers (4)'!$F$30*$I18</f>
        <v>0</v>
      </c>
      <c r="M218" s="102" t="str">
        <f t="shared" si="46"/>
        <v>\I:</v>
      </c>
      <c r="N218">
        <f>$S$18</f>
        <v>2024</v>
      </c>
      <c r="O218" t="s">
        <v>87</v>
      </c>
      <c r="P218" t="str">
        <f t="shared" si="51"/>
        <v>IXDTF</v>
      </c>
      <c r="Q218" s="77">
        <f>'BY_Demands_Drivers (4)'!$F$37*$T18</f>
        <v>0</v>
      </c>
      <c r="X218" s="102" t="str">
        <f t="shared" si="47"/>
        <v>\I:</v>
      </c>
      <c r="Y218">
        <f>$AD$18</f>
        <v>2024</v>
      </c>
      <c r="Z218" t="s">
        <v>87</v>
      </c>
      <c r="AA218" t="str">
        <f t="shared" si="52"/>
        <v>IRDTF</v>
      </c>
      <c r="AB218" s="77">
        <f>'BY_Demands_Drivers (4)'!$F$51*$AE18</f>
        <v>0</v>
      </c>
      <c r="AI218" s="102" t="str">
        <f t="shared" si="48"/>
        <v>\I:</v>
      </c>
      <c r="AJ218">
        <f>$AO$18</f>
        <v>2024</v>
      </c>
      <c r="AK218" t="s">
        <v>87</v>
      </c>
      <c r="AL218" t="str">
        <f t="shared" si="53"/>
        <v>ISDTF</v>
      </c>
      <c r="AM218" s="77">
        <f>'BY_Demands_Drivers (4)'!$F$58*$AP18</f>
        <v>0</v>
      </c>
      <c r="AT218" s="102" t="str">
        <f t="shared" si="49"/>
        <v>\I:</v>
      </c>
      <c r="AU218">
        <f>$AZ$18</f>
        <v>2024</v>
      </c>
      <c r="AV218" t="s">
        <v>87</v>
      </c>
      <c r="AW218" t="str">
        <f t="shared" si="54"/>
        <v>IIDTF</v>
      </c>
      <c r="AX218" s="77">
        <f>'BY_Demands_Drivers (4)'!$F$93*$BA18</f>
        <v>0</v>
      </c>
    </row>
    <row r="219" spans="2:50" x14ac:dyDescent="0.3">
      <c r="B219" s="102" t="str">
        <f t="shared" si="45"/>
        <v>\I:</v>
      </c>
      <c r="C219">
        <f>$H$19</f>
        <v>2025</v>
      </c>
      <c r="D219" t="s">
        <v>87</v>
      </c>
      <c r="E219" t="str">
        <f t="shared" si="50"/>
        <v>IGDTF</v>
      </c>
      <c r="F219" s="77">
        <f>'BY_Demands_Drivers (4)'!$F$30*$I19</f>
        <v>0</v>
      </c>
      <c r="M219" s="102" t="str">
        <f t="shared" si="46"/>
        <v>\I:</v>
      </c>
      <c r="N219">
        <f>$S$19</f>
        <v>2025</v>
      </c>
      <c r="O219" t="s">
        <v>87</v>
      </c>
      <c r="P219" t="str">
        <f t="shared" si="51"/>
        <v>IXDTF</v>
      </c>
      <c r="Q219" s="77">
        <f>'BY_Demands_Drivers (4)'!$F$37*$T19</f>
        <v>0</v>
      </c>
      <c r="X219" s="102" t="str">
        <f t="shared" si="47"/>
        <v>\I:</v>
      </c>
      <c r="Y219">
        <f>$AD$19</f>
        <v>2025</v>
      </c>
      <c r="Z219" t="s">
        <v>87</v>
      </c>
      <c r="AA219" t="str">
        <f t="shared" si="52"/>
        <v>IRDTF</v>
      </c>
      <c r="AB219" s="77">
        <f>'BY_Demands_Drivers (4)'!$F$51*$AE19</f>
        <v>0</v>
      </c>
      <c r="AI219" s="102" t="str">
        <f t="shared" si="48"/>
        <v>\I:</v>
      </c>
      <c r="AJ219">
        <f>$AO$19</f>
        <v>2025</v>
      </c>
      <c r="AK219" t="s">
        <v>87</v>
      </c>
      <c r="AL219" t="str">
        <f t="shared" si="53"/>
        <v>ISDTF</v>
      </c>
      <c r="AM219" s="77">
        <f>'BY_Demands_Drivers (4)'!$F$58*$AP19</f>
        <v>0</v>
      </c>
      <c r="AT219" s="102" t="str">
        <f t="shared" si="49"/>
        <v>\I:</v>
      </c>
      <c r="AU219">
        <f>$AZ$19</f>
        <v>2025</v>
      </c>
      <c r="AV219" t="s">
        <v>87</v>
      </c>
      <c r="AW219" t="str">
        <f t="shared" si="54"/>
        <v>IIDTF</v>
      </c>
      <c r="AX219" s="77">
        <f>'BY_Demands_Drivers (4)'!$F$93*$BA19</f>
        <v>0</v>
      </c>
    </row>
    <row r="220" spans="2:50" x14ac:dyDescent="0.3">
      <c r="B220" s="102" t="str">
        <f t="shared" si="45"/>
        <v>\I:</v>
      </c>
      <c r="C220">
        <f>$H$20</f>
        <v>2026</v>
      </c>
      <c r="D220" t="s">
        <v>87</v>
      </c>
      <c r="E220" t="str">
        <f t="shared" si="50"/>
        <v>IGDTF</v>
      </c>
      <c r="F220" s="77">
        <f>'BY_Demands_Drivers (4)'!$F$30*$I20</f>
        <v>0</v>
      </c>
      <c r="M220" s="102" t="str">
        <f t="shared" si="46"/>
        <v>\I:</v>
      </c>
      <c r="N220">
        <f>$S$20</f>
        <v>2026</v>
      </c>
      <c r="O220" t="s">
        <v>87</v>
      </c>
      <c r="P220" t="str">
        <f t="shared" si="51"/>
        <v>IXDTF</v>
      </c>
      <c r="Q220" s="77">
        <f>'BY_Demands_Drivers (4)'!$F$37*$T20</f>
        <v>0</v>
      </c>
      <c r="X220" s="102" t="str">
        <f t="shared" si="47"/>
        <v>\I:</v>
      </c>
      <c r="Y220">
        <f>$AD$20</f>
        <v>2026</v>
      </c>
      <c r="Z220" t="s">
        <v>87</v>
      </c>
      <c r="AA220" t="str">
        <f t="shared" si="52"/>
        <v>IRDTF</v>
      </c>
      <c r="AB220" s="77">
        <f>'BY_Demands_Drivers (4)'!$F$51*$AE20</f>
        <v>0</v>
      </c>
      <c r="AI220" s="102" t="str">
        <f t="shared" si="48"/>
        <v>\I:</v>
      </c>
      <c r="AJ220">
        <f>$AO$20</f>
        <v>2026</v>
      </c>
      <c r="AK220" t="s">
        <v>87</v>
      </c>
      <c r="AL220" t="str">
        <f t="shared" si="53"/>
        <v>ISDTF</v>
      </c>
      <c r="AM220" s="77">
        <f>'BY_Demands_Drivers (4)'!$F$58*$AP20</f>
        <v>0</v>
      </c>
      <c r="AT220" s="102" t="str">
        <f t="shared" si="49"/>
        <v>\I:</v>
      </c>
      <c r="AU220">
        <f>$AZ$20</f>
        <v>2026</v>
      </c>
      <c r="AV220" t="s">
        <v>87</v>
      </c>
      <c r="AW220" t="str">
        <f t="shared" si="54"/>
        <v>IIDTF</v>
      </c>
      <c r="AX220" s="77">
        <f>'BY_Demands_Drivers (4)'!$F$93*$BA20</f>
        <v>0</v>
      </c>
    </row>
    <row r="221" spans="2:50" x14ac:dyDescent="0.3">
      <c r="B221" s="102" t="str">
        <f t="shared" si="45"/>
        <v>\I:</v>
      </c>
      <c r="C221">
        <f>$H$21</f>
        <v>2027</v>
      </c>
      <c r="D221" t="s">
        <v>87</v>
      </c>
      <c r="E221" t="str">
        <f t="shared" si="50"/>
        <v>IGDTF</v>
      </c>
      <c r="F221" s="77">
        <f>'BY_Demands_Drivers (4)'!$F$30*$I21</f>
        <v>0</v>
      </c>
      <c r="M221" s="102" t="str">
        <f t="shared" si="46"/>
        <v>\I:</v>
      </c>
      <c r="N221">
        <f>$S$21</f>
        <v>2027</v>
      </c>
      <c r="O221" t="s">
        <v>87</v>
      </c>
      <c r="P221" t="str">
        <f t="shared" si="51"/>
        <v>IXDTF</v>
      </c>
      <c r="Q221" s="77">
        <f>'BY_Demands_Drivers (4)'!$F$37*$T21</f>
        <v>0</v>
      </c>
      <c r="X221" s="102" t="str">
        <f t="shared" si="47"/>
        <v>\I:</v>
      </c>
      <c r="Y221">
        <f>$AD$21</f>
        <v>2027</v>
      </c>
      <c r="Z221" t="s">
        <v>87</v>
      </c>
      <c r="AA221" t="str">
        <f t="shared" si="52"/>
        <v>IRDTF</v>
      </c>
      <c r="AB221" s="77">
        <f>'BY_Demands_Drivers (4)'!$F$51*$AE21</f>
        <v>0</v>
      </c>
      <c r="AI221" s="102" t="str">
        <f t="shared" si="48"/>
        <v>\I:</v>
      </c>
      <c r="AJ221">
        <f>$AO$21</f>
        <v>2027</v>
      </c>
      <c r="AK221" t="s">
        <v>87</v>
      </c>
      <c r="AL221" t="str">
        <f t="shared" si="53"/>
        <v>ISDTF</v>
      </c>
      <c r="AM221" s="77">
        <f>'BY_Demands_Drivers (4)'!$F$58*$AP21</f>
        <v>0</v>
      </c>
      <c r="AT221" s="102" t="str">
        <f t="shared" si="49"/>
        <v>\I:</v>
      </c>
      <c r="AU221">
        <f>$AZ$21</f>
        <v>2027</v>
      </c>
      <c r="AV221" t="s">
        <v>87</v>
      </c>
      <c r="AW221" t="str">
        <f t="shared" si="54"/>
        <v>IIDTF</v>
      </c>
      <c r="AX221" s="77">
        <f>'BY_Demands_Drivers (4)'!$F$93*$BA21</f>
        <v>0</v>
      </c>
    </row>
    <row r="222" spans="2:50" x14ac:dyDescent="0.3">
      <c r="B222" s="102" t="str">
        <f t="shared" si="45"/>
        <v>\I:</v>
      </c>
      <c r="C222">
        <f>$H$22</f>
        <v>2028</v>
      </c>
      <c r="D222" t="s">
        <v>87</v>
      </c>
      <c r="E222" t="str">
        <f t="shared" si="50"/>
        <v>IGDTF</v>
      </c>
      <c r="F222" s="77">
        <f>'BY_Demands_Drivers (4)'!$F$30*$I22</f>
        <v>0</v>
      </c>
      <c r="M222" s="102" t="str">
        <f t="shared" si="46"/>
        <v>\I:</v>
      </c>
      <c r="N222">
        <f>$S$22</f>
        <v>2028</v>
      </c>
      <c r="O222" t="s">
        <v>87</v>
      </c>
      <c r="P222" t="str">
        <f t="shared" si="51"/>
        <v>IXDTF</v>
      </c>
      <c r="Q222" s="77">
        <f>'BY_Demands_Drivers (4)'!$F$37*$T22</f>
        <v>0</v>
      </c>
      <c r="X222" s="102" t="str">
        <f t="shared" si="47"/>
        <v>\I:</v>
      </c>
      <c r="Y222">
        <f>$AD$22</f>
        <v>2028</v>
      </c>
      <c r="Z222" t="s">
        <v>87</v>
      </c>
      <c r="AA222" t="str">
        <f t="shared" si="52"/>
        <v>IRDTF</v>
      </c>
      <c r="AB222" s="77">
        <f>'BY_Demands_Drivers (4)'!$F$51*$AE22</f>
        <v>0</v>
      </c>
      <c r="AI222" s="102" t="str">
        <f t="shared" si="48"/>
        <v>\I:</v>
      </c>
      <c r="AJ222">
        <f>$AO$22</f>
        <v>2028</v>
      </c>
      <c r="AK222" t="s">
        <v>87</v>
      </c>
      <c r="AL222" t="str">
        <f t="shared" si="53"/>
        <v>ISDTF</v>
      </c>
      <c r="AM222" s="77">
        <f>'BY_Demands_Drivers (4)'!$F$58*$AP22</f>
        <v>0</v>
      </c>
      <c r="AT222" s="102" t="str">
        <f t="shared" si="49"/>
        <v>\I:</v>
      </c>
      <c r="AU222">
        <f>$AZ$22</f>
        <v>2028</v>
      </c>
      <c r="AV222" t="s">
        <v>87</v>
      </c>
      <c r="AW222" t="str">
        <f t="shared" si="54"/>
        <v>IIDTF</v>
      </c>
      <c r="AX222" s="77">
        <f>'BY_Demands_Drivers (4)'!$F$93*$BA22</f>
        <v>0</v>
      </c>
    </row>
    <row r="223" spans="2:50" x14ac:dyDescent="0.3">
      <c r="B223" s="102" t="str">
        <f t="shared" si="45"/>
        <v>\I:</v>
      </c>
      <c r="C223">
        <f>$H$23</f>
        <v>2029</v>
      </c>
      <c r="D223" t="s">
        <v>87</v>
      </c>
      <c r="E223" t="str">
        <f t="shared" si="50"/>
        <v>IGDTF</v>
      </c>
      <c r="F223" s="77">
        <f>'BY_Demands_Drivers (4)'!$F$30*$I23</f>
        <v>0</v>
      </c>
      <c r="M223" s="102" t="str">
        <f t="shared" si="46"/>
        <v>\I:</v>
      </c>
      <c r="N223">
        <f>$S$23</f>
        <v>2029</v>
      </c>
      <c r="O223" t="s">
        <v>87</v>
      </c>
      <c r="P223" t="str">
        <f t="shared" si="51"/>
        <v>IXDTF</v>
      </c>
      <c r="Q223" s="77">
        <f>'BY_Demands_Drivers (4)'!$F$37*$T23</f>
        <v>0</v>
      </c>
      <c r="X223" s="102" t="str">
        <f t="shared" si="47"/>
        <v>\I:</v>
      </c>
      <c r="Y223">
        <f>$AD$23</f>
        <v>2029</v>
      </c>
      <c r="Z223" t="s">
        <v>87</v>
      </c>
      <c r="AA223" t="str">
        <f t="shared" si="52"/>
        <v>IRDTF</v>
      </c>
      <c r="AB223" s="77">
        <f>'BY_Demands_Drivers (4)'!$F$51*$AE23</f>
        <v>0</v>
      </c>
      <c r="AI223" s="102" t="str">
        <f t="shared" si="48"/>
        <v>\I:</v>
      </c>
      <c r="AJ223">
        <f>$AO$23</f>
        <v>2029</v>
      </c>
      <c r="AK223" t="s">
        <v>87</v>
      </c>
      <c r="AL223" t="str">
        <f t="shared" si="53"/>
        <v>ISDTF</v>
      </c>
      <c r="AM223" s="77">
        <f>'BY_Demands_Drivers (4)'!$F$58*$AP23</f>
        <v>0</v>
      </c>
      <c r="AT223" s="102" t="str">
        <f t="shared" si="49"/>
        <v>\I:</v>
      </c>
      <c r="AU223">
        <f>$AZ$23</f>
        <v>2029</v>
      </c>
      <c r="AV223" t="s">
        <v>87</v>
      </c>
      <c r="AW223" t="str">
        <f t="shared" si="54"/>
        <v>IIDTF</v>
      </c>
      <c r="AX223" s="77">
        <f>'BY_Demands_Drivers (4)'!$F$93*$BA23</f>
        <v>0</v>
      </c>
    </row>
    <row r="224" spans="2:50" x14ac:dyDescent="0.3">
      <c r="B224" s="102" t="str">
        <f t="shared" si="45"/>
        <v>\I:</v>
      </c>
      <c r="C224">
        <f>$H$24</f>
        <v>2030</v>
      </c>
      <c r="D224" t="s">
        <v>87</v>
      </c>
      <c r="E224" t="str">
        <f t="shared" si="50"/>
        <v>IGDTF</v>
      </c>
      <c r="F224" s="77">
        <f>'BY_Demands_Drivers (4)'!$F$30*$I24</f>
        <v>0</v>
      </c>
      <c r="M224" s="102" t="str">
        <f t="shared" si="46"/>
        <v>\I:</v>
      </c>
      <c r="N224">
        <f>$S$24</f>
        <v>2030</v>
      </c>
      <c r="O224" t="s">
        <v>87</v>
      </c>
      <c r="P224" t="str">
        <f t="shared" si="51"/>
        <v>IXDTF</v>
      </c>
      <c r="Q224" s="77">
        <f>'BY_Demands_Drivers (4)'!$F$37*$T24</f>
        <v>0</v>
      </c>
      <c r="X224" s="102" t="str">
        <f t="shared" si="47"/>
        <v>\I:</v>
      </c>
      <c r="Y224">
        <f>$AD$24</f>
        <v>2030</v>
      </c>
      <c r="Z224" t="s">
        <v>87</v>
      </c>
      <c r="AA224" t="str">
        <f t="shared" si="52"/>
        <v>IRDTF</v>
      </c>
      <c r="AB224" s="77">
        <f>'BY_Demands_Drivers (4)'!$F$51*$AE24</f>
        <v>0</v>
      </c>
      <c r="AI224" s="102" t="str">
        <f t="shared" si="48"/>
        <v>\I:</v>
      </c>
      <c r="AJ224">
        <f>$AO$24</f>
        <v>2030</v>
      </c>
      <c r="AK224" t="s">
        <v>87</v>
      </c>
      <c r="AL224" t="str">
        <f t="shared" si="53"/>
        <v>ISDTF</v>
      </c>
      <c r="AM224" s="77">
        <f>'BY_Demands_Drivers (4)'!$F$58*$AP24</f>
        <v>0</v>
      </c>
      <c r="AT224" s="102" t="str">
        <f t="shared" si="49"/>
        <v>\I:</v>
      </c>
      <c r="AU224">
        <f>$AZ$24</f>
        <v>2030</v>
      </c>
      <c r="AV224" t="s">
        <v>87</v>
      </c>
      <c r="AW224" t="str">
        <f t="shared" si="54"/>
        <v>IIDTF</v>
      </c>
      <c r="AX224" s="77">
        <f>'BY_Demands_Drivers (4)'!$F$93*$BA24</f>
        <v>0</v>
      </c>
    </row>
    <row r="225" spans="2:50" x14ac:dyDescent="0.3">
      <c r="B225" s="102" t="str">
        <f t="shared" si="45"/>
        <v>\I:</v>
      </c>
      <c r="C225">
        <f>$H$25</f>
        <v>2031</v>
      </c>
      <c r="D225" t="s">
        <v>87</v>
      </c>
      <c r="E225" t="str">
        <f t="shared" si="50"/>
        <v>IGDTF</v>
      </c>
      <c r="F225" s="77">
        <f>'BY_Demands_Drivers (4)'!$F$30*$I25</f>
        <v>0</v>
      </c>
      <c r="M225" s="102" t="str">
        <f t="shared" si="46"/>
        <v>\I:</v>
      </c>
      <c r="N225">
        <f>$S$25</f>
        <v>2031</v>
      </c>
      <c r="O225" t="s">
        <v>87</v>
      </c>
      <c r="P225" t="str">
        <f t="shared" si="51"/>
        <v>IXDTF</v>
      </c>
      <c r="Q225" s="77">
        <f>'BY_Demands_Drivers (4)'!$F$37*$T25</f>
        <v>0</v>
      </c>
      <c r="X225" s="102" t="str">
        <f t="shared" si="47"/>
        <v>\I:</v>
      </c>
      <c r="Y225">
        <f>$AD$25</f>
        <v>2031</v>
      </c>
      <c r="Z225" t="s">
        <v>87</v>
      </c>
      <c r="AA225" t="str">
        <f t="shared" si="52"/>
        <v>IRDTF</v>
      </c>
      <c r="AB225" s="77">
        <f>'BY_Demands_Drivers (4)'!$F$51*$AE25</f>
        <v>0</v>
      </c>
      <c r="AI225" s="102" t="str">
        <f t="shared" si="48"/>
        <v>\I:</v>
      </c>
      <c r="AJ225">
        <f>$AO$25</f>
        <v>2031</v>
      </c>
      <c r="AK225" t="s">
        <v>87</v>
      </c>
      <c r="AL225" t="str">
        <f t="shared" si="53"/>
        <v>ISDTF</v>
      </c>
      <c r="AM225" s="77">
        <f>'BY_Demands_Drivers (4)'!$F$58*$AP25</f>
        <v>0</v>
      </c>
      <c r="AT225" s="102" t="str">
        <f t="shared" si="49"/>
        <v>\I:</v>
      </c>
      <c r="AU225">
        <f>$AZ$25</f>
        <v>2031</v>
      </c>
      <c r="AV225" t="s">
        <v>87</v>
      </c>
      <c r="AW225" t="str">
        <f t="shared" si="54"/>
        <v>IIDTF</v>
      </c>
      <c r="AX225" s="77">
        <f>'BY_Demands_Drivers (4)'!$F$93*$BA25</f>
        <v>0</v>
      </c>
    </row>
    <row r="226" spans="2:50" x14ac:dyDescent="0.3">
      <c r="B226" s="102" t="str">
        <f t="shared" si="45"/>
        <v>\I:</v>
      </c>
      <c r="C226">
        <f>$H$26</f>
        <v>2032</v>
      </c>
      <c r="D226" t="s">
        <v>87</v>
      </c>
      <c r="E226" t="str">
        <f t="shared" si="50"/>
        <v>IGDTF</v>
      </c>
      <c r="F226" s="77">
        <f>'BY_Demands_Drivers (4)'!$F$30*$I26</f>
        <v>0</v>
      </c>
      <c r="M226" s="102" t="str">
        <f t="shared" si="46"/>
        <v>\I:</v>
      </c>
      <c r="N226">
        <f>$S$26</f>
        <v>2032</v>
      </c>
      <c r="O226" t="s">
        <v>87</v>
      </c>
      <c r="P226" t="str">
        <f t="shared" si="51"/>
        <v>IXDTF</v>
      </c>
      <c r="Q226" s="77">
        <f>'BY_Demands_Drivers (4)'!$F$37*$T26</f>
        <v>0</v>
      </c>
      <c r="X226" s="102" t="str">
        <f t="shared" si="47"/>
        <v>\I:</v>
      </c>
      <c r="Y226">
        <f>$AD$26</f>
        <v>2032</v>
      </c>
      <c r="Z226" t="s">
        <v>87</v>
      </c>
      <c r="AA226" t="str">
        <f t="shared" si="52"/>
        <v>IRDTF</v>
      </c>
      <c r="AB226" s="77">
        <f>'BY_Demands_Drivers (4)'!$F$51*$AE26</f>
        <v>0</v>
      </c>
      <c r="AI226" s="102" t="str">
        <f t="shared" si="48"/>
        <v>\I:</v>
      </c>
      <c r="AJ226">
        <f>$AO$26</f>
        <v>2032</v>
      </c>
      <c r="AK226" t="s">
        <v>87</v>
      </c>
      <c r="AL226" t="str">
        <f t="shared" si="53"/>
        <v>ISDTF</v>
      </c>
      <c r="AM226" s="77">
        <f>'BY_Demands_Drivers (4)'!$F$58*$AP26</f>
        <v>0</v>
      </c>
      <c r="AT226" s="102" t="str">
        <f t="shared" si="49"/>
        <v>\I:</v>
      </c>
      <c r="AU226">
        <f>$AZ$26</f>
        <v>2032</v>
      </c>
      <c r="AV226" t="s">
        <v>87</v>
      </c>
      <c r="AW226" t="str">
        <f t="shared" si="54"/>
        <v>IIDTF</v>
      </c>
      <c r="AX226" s="77">
        <f>'BY_Demands_Drivers (4)'!$F$93*$BA26</f>
        <v>0</v>
      </c>
    </row>
    <row r="227" spans="2:50" x14ac:dyDescent="0.3">
      <c r="B227" s="102" t="str">
        <f t="shared" si="45"/>
        <v>\I:</v>
      </c>
      <c r="C227">
        <f>$H$27</f>
        <v>2033</v>
      </c>
      <c r="D227" t="s">
        <v>87</v>
      </c>
      <c r="E227" t="str">
        <f t="shared" si="50"/>
        <v>IGDTF</v>
      </c>
      <c r="F227" s="77">
        <f>'BY_Demands_Drivers (4)'!$F$30*$I27</f>
        <v>0</v>
      </c>
      <c r="M227" s="102" t="str">
        <f t="shared" si="46"/>
        <v>\I:</v>
      </c>
      <c r="N227">
        <f>$S$27</f>
        <v>2033</v>
      </c>
      <c r="O227" t="s">
        <v>87</v>
      </c>
      <c r="P227" t="str">
        <f t="shared" si="51"/>
        <v>IXDTF</v>
      </c>
      <c r="Q227" s="77">
        <f>'BY_Demands_Drivers (4)'!$F$37*$T27</f>
        <v>0</v>
      </c>
      <c r="X227" s="102" t="str">
        <f t="shared" si="47"/>
        <v>\I:</v>
      </c>
      <c r="Y227">
        <f>$AD$27</f>
        <v>2033</v>
      </c>
      <c r="Z227" t="s">
        <v>87</v>
      </c>
      <c r="AA227" t="str">
        <f t="shared" si="52"/>
        <v>IRDTF</v>
      </c>
      <c r="AB227" s="77">
        <f>'BY_Demands_Drivers (4)'!$F$51*$AE27</f>
        <v>0</v>
      </c>
      <c r="AI227" s="102" t="str">
        <f t="shared" si="48"/>
        <v>\I:</v>
      </c>
      <c r="AJ227">
        <f>$AO$27</f>
        <v>2033</v>
      </c>
      <c r="AK227" t="s">
        <v>87</v>
      </c>
      <c r="AL227" t="str">
        <f t="shared" si="53"/>
        <v>ISDTF</v>
      </c>
      <c r="AM227" s="77">
        <f>'BY_Demands_Drivers (4)'!$F$58*$AP27</f>
        <v>0</v>
      </c>
      <c r="AT227" s="102" t="str">
        <f t="shared" si="49"/>
        <v>\I:</v>
      </c>
      <c r="AU227">
        <f>$AZ$27</f>
        <v>2033</v>
      </c>
      <c r="AV227" t="s">
        <v>87</v>
      </c>
      <c r="AW227" t="str">
        <f t="shared" si="54"/>
        <v>IIDTF</v>
      </c>
      <c r="AX227" s="77">
        <f>'BY_Demands_Drivers (4)'!$F$93*$BA27</f>
        <v>0</v>
      </c>
    </row>
    <row r="228" spans="2:50" x14ac:dyDescent="0.3">
      <c r="B228" s="102" t="str">
        <f t="shared" si="45"/>
        <v>\I:</v>
      </c>
      <c r="C228">
        <f>$H$28</f>
        <v>2034</v>
      </c>
      <c r="D228" t="s">
        <v>87</v>
      </c>
      <c r="E228" t="str">
        <f t="shared" si="50"/>
        <v>IGDTF</v>
      </c>
      <c r="F228" s="77">
        <f>'BY_Demands_Drivers (4)'!$F$30*$I28</f>
        <v>0</v>
      </c>
      <c r="M228" s="102" t="str">
        <f t="shared" si="46"/>
        <v>\I:</v>
      </c>
      <c r="N228">
        <f>$S$28</f>
        <v>2034</v>
      </c>
      <c r="O228" t="s">
        <v>87</v>
      </c>
      <c r="P228" t="str">
        <f t="shared" si="51"/>
        <v>IXDTF</v>
      </c>
      <c r="Q228" s="77">
        <f>'BY_Demands_Drivers (4)'!$F$37*$T28</f>
        <v>0</v>
      </c>
      <c r="X228" s="102" t="str">
        <f t="shared" si="47"/>
        <v>\I:</v>
      </c>
      <c r="Y228">
        <f>$AD$28</f>
        <v>2034</v>
      </c>
      <c r="Z228" t="s">
        <v>87</v>
      </c>
      <c r="AA228" t="str">
        <f t="shared" si="52"/>
        <v>IRDTF</v>
      </c>
      <c r="AB228" s="77">
        <f>'BY_Demands_Drivers (4)'!$F$51*$AE28</f>
        <v>0</v>
      </c>
      <c r="AI228" s="102" t="str">
        <f t="shared" si="48"/>
        <v>\I:</v>
      </c>
      <c r="AJ228">
        <f>$AO$28</f>
        <v>2034</v>
      </c>
      <c r="AK228" t="s">
        <v>87</v>
      </c>
      <c r="AL228" t="str">
        <f t="shared" si="53"/>
        <v>ISDTF</v>
      </c>
      <c r="AM228" s="77">
        <f>'BY_Demands_Drivers (4)'!$F$58*$AP28</f>
        <v>0</v>
      </c>
      <c r="AT228" s="102" t="str">
        <f t="shared" si="49"/>
        <v>\I:</v>
      </c>
      <c r="AU228">
        <f>$AZ$28</f>
        <v>2034</v>
      </c>
      <c r="AV228" t="s">
        <v>87</v>
      </c>
      <c r="AW228" t="str">
        <f t="shared" si="54"/>
        <v>IIDTF</v>
      </c>
      <c r="AX228" s="77">
        <f>'BY_Demands_Drivers (4)'!$F$93*$BA28</f>
        <v>0</v>
      </c>
    </row>
    <row r="229" spans="2:50" x14ac:dyDescent="0.3">
      <c r="B229" s="102" t="str">
        <f t="shared" si="45"/>
        <v>\I:</v>
      </c>
      <c r="C229">
        <f>$H$29</f>
        <v>2035</v>
      </c>
      <c r="D229" t="s">
        <v>87</v>
      </c>
      <c r="E229" t="str">
        <f t="shared" si="50"/>
        <v>IGDTF</v>
      </c>
      <c r="F229" s="77">
        <f>'BY_Demands_Drivers (4)'!$F$30*$I29</f>
        <v>0</v>
      </c>
      <c r="M229" s="102" t="str">
        <f t="shared" si="46"/>
        <v>\I:</v>
      </c>
      <c r="N229">
        <f>$S$29</f>
        <v>2035</v>
      </c>
      <c r="O229" t="s">
        <v>87</v>
      </c>
      <c r="P229" t="str">
        <f t="shared" si="51"/>
        <v>IXDTF</v>
      </c>
      <c r="Q229" s="77">
        <f>'BY_Demands_Drivers (4)'!$F$37*$T29</f>
        <v>0</v>
      </c>
      <c r="X229" s="102" t="str">
        <f t="shared" si="47"/>
        <v>\I:</v>
      </c>
      <c r="Y229">
        <f>$AD$29</f>
        <v>2035</v>
      </c>
      <c r="Z229" t="s">
        <v>87</v>
      </c>
      <c r="AA229" t="str">
        <f t="shared" si="52"/>
        <v>IRDTF</v>
      </c>
      <c r="AB229" s="77">
        <f>'BY_Demands_Drivers (4)'!$F$51*$AE29</f>
        <v>0</v>
      </c>
      <c r="AI229" s="102" t="str">
        <f t="shared" si="48"/>
        <v>\I:</v>
      </c>
      <c r="AJ229">
        <f>$AO$29</f>
        <v>2035</v>
      </c>
      <c r="AK229" t="s">
        <v>87</v>
      </c>
      <c r="AL229" t="str">
        <f t="shared" si="53"/>
        <v>ISDTF</v>
      </c>
      <c r="AM229" s="77">
        <f>'BY_Demands_Drivers (4)'!$F$58*$AP29</f>
        <v>0</v>
      </c>
      <c r="AT229" s="102" t="str">
        <f t="shared" si="49"/>
        <v>\I:</v>
      </c>
      <c r="AU229">
        <f>$AZ$29</f>
        <v>2035</v>
      </c>
      <c r="AV229" t="s">
        <v>87</v>
      </c>
      <c r="AW229" t="str">
        <f t="shared" si="54"/>
        <v>IIDTF</v>
      </c>
      <c r="AX229" s="77">
        <f>'BY_Demands_Drivers (4)'!$F$93*$BA29</f>
        <v>0</v>
      </c>
    </row>
    <row r="230" spans="2:50" x14ac:dyDescent="0.3">
      <c r="B230" s="102" t="str">
        <f t="shared" si="45"/>
        <v>\I:</v>
      </c>
      <c r="C230">
        <f>$H$30</f>
        <v>2036</v>
      </c>
      <c r="D230" t="s">
        <v>87</v>
      </c>
      <c r="E230" t="str">
        <f t="shared" si="50"/>
        <v>IGDTF</v>
      </c>
      <c r="F230" s="77">
        <f>'BY_Demands_Drivers (4)'!$F$30*$I30</f>
        <v>0</v>
      </c>
      <c r="M230" s="102" t="str">
        <f t="shared" si="46"/>
        <v>\I:</v>
      </c>
      <c r="N230">
        <f>$S$30</f>
        <v>2036</v>
      </c>
      <c r="O230" t="s">
        <v>87</v>
      </c>
      <c r="P230" t="str">
        <f t="shared" si="51"/>
        <v>IXDTF</v>
      </c>
      <c r="Q230" s="77">
        <f>'BY_Demands_Drivers (4)'!$F$37*$T30</f>
        <v>0</v>
      </c>
      <c r="X230" s="102" t="str">
        <f t="shared" si="47"/>
        <v>\I:</v>
      </c>
      <c r="Y230">
        <f>$AD$30</f>
        <v>2036</v>
      </c>
      <c r="Z230" t="s">
        <v>87</v>
      </c>
      <c r="AA230" t="str">
        <f t="shared" si="52"/>
        <v>IRDTF</v>
      </c>
      <c r="AB230" s="77">
        <f>'BY_Demands_Drivers (4)'!$F$51*$AE30</f>
        <v>0</v>
      </c>
      <c r="AI230" s="102" t="str">
        <f t="shared" si="48"/>
        <v>\I:</v>
      </c>
      <c r="AJ230">
        <f>$AO$30</f>
        <v>2036</v>
      </c>
      <c r="AK230" t="s">
        <v>87</v>
      </c>
      <c r="AL230" t="str">
        <f t="shared" si="53"/>
        <v>ISDTF</v>
      </c>
      <c r="AM230" s="77">
        <f>'BY_Demands_Drivers (4)'!$F$58*$AP30</f>
        <v>0</v>
      </c>
      <c r="AT230" s="102" t="str">
        <f t="shared" si="49"/>
        <v>\I:</v>
      </c>
      <c r="AU230">
        <f>$AZ$30</f>
        <v>2036</v>
      </c>
      <c r="AV230" t="s">
        <v>87</v>
      </c>
      <c r="AW230" t="str">
        <f t="shared" si="54"/>
        <v>IIDTF</v>
      </c>
      <c r="AX230" s="77">
        <f>'BY_Demands_Drivers (4)'!$F$93*$BA30</f>
        <v>0</v>
      </c>
    </row>
    <row r="231" spans="2:50" x14ac:dyDescent="0.3">
      <c r="B231" s="102" t="str">
        <f t="shared" si="45"/>
        <v>\I:</v>
      </c>
      <c r="C231">
        <f>$H$31</f>
        <v>2037</v>
      </c>
      <c r="D231" t="s">
        <v>87</v>
      </c>
      <c r="E231" t="str">
        <f t="shared" si="50"/>
        <v>IGDTF</v>
      </c>
      <c r="F231" s="77">
        <f>'BY_Demands_Drivers (4)'!$F$30*$I31</f>
        <v>0</v>
      </c>
      <c r="M231" s="102" t="str">
        <f t="shared" si="46"/>
        <v>\I:</v>
      </c>
      <c r="N231">
        <f>$S$31</f>
        <v>2037</v>
      </c>
      <c r="O231" t="s">
        <v>87</v>
      </c>
      <c r="P231" t="str">
        <f t="shared" si="51"/>
        <v>IXDTF</v>
      </c>
      <c r="Q231" s="77">
        <f>'BY_Demands_Drivers (4)'!$F$37*$T31</f>
        <v>0</v>
      </c>
      <c r="X231" s="102" t="str">
        <f t="shared" si="47"/>
        <v>\I:</v>
      </c>
      <c r="Y231">
        <f>$AD$31</f>
        <v>2037</v>
      </c>
      <c r="Z231" t="s">
        <v>87</v>
      </c>
      <c r="AA231" t="str">
        <f t="shared" si="52"/>
        <v>IRDTF</v>
      </c>
      <c r="AB231" s="77">
        <f>'BY_Demands_Drivers (4)'!$F$51*$AE31</f>
        <v>0</v>
      </c>
      <c r="AI231" s="102" t="str">
        <f t="shared" si="48"/>
        <v>\I:</v>
      </c>
      <c r="AJ231">
        <f>$AO$31</f>
        <v>2037</v>
      </c>
      <c r="AK231" t="s">
        <v>87</v>
      </c>
      <c r="AL231" t="str">
        <f t="shared" si="53"/>
        <v>ISDTF</v>
      </c>
      <c r="AM231" s="77">
        <f>'BY_Demands_Drivers (4)'!$F$58*$AP31</f>
        <v>0</v>
      </c>
      <c r="AT231" s="102" t="str">
        <f t="shared" si="49"/>
        <v>\I:</v>
      </c>
      <c r="AU231">
        <f>$AZ$31</f>
        <v>2037</v>
      </c>
      <c r="AV231" t="s">
        <v>87</v>
      </c>
      <c r="AW231" t="str">
        <f t="shared" si="54"/>
        <v>IIDTF</v>
      </c>
      <c r="AX231" s="77">
        <f>'BY_Demands_Drivers (4)'!$F$93*$BA31</f>
        <v>0</v>
      </c>
    </row>
    <row r="232" spans="2:50" x14ac:dyDescent="0.3">
      <c r="B232" s="102" t="str">
        <f t="shared" si="45"/>
        <v>\I:</v>
      </c>
      <c r="C232">
        <f>$H$32</f>
        <v>2038</v>
      </c>
      <c r="D232" t="s">
        <v>87</v>
      </c>
      <c r="E232" t="str">
        <f t="shared" si="50"/>
        <v>IGDTF</v>
      </c>
      <c r="F232" s="77">
        <f>'BY_Demands_Drivers (4)'!$F$30*$I32</f>
        <v>0</v>
      </c>
      <c r="M232" s="102" t="str">
        <f t="shared" si="46"/>
        <v>\I:</v>
      </c>
      <c r="N232">
        <f>$S$32</f>
        <v>2038</v>
      </c>
      <c r="O232" t="s">
        <v>87</v>
      </c>
      <c r="P232" t="str">
        <f t="shared" si="51"/>
        <v>IXDTF</v>
      </c>
      <c r="Q232" s="77">
        <f>'BY_Demands_Drivers (4)'!$F$37*$T32</f>
        <v>0</v>
      </c>
      <c r="X232" s="102" t="str">
        <f t="shared" si="47"/>
        <v>\I:</v>
      </c>
      <c r="Y232">
        <f>$AD$32</f>
        <v>2038</v>
      </c>
      <c r="Z232" t="s">
        <v>87</v>
      </c>
      <c r="AA232" t="str">
        <f t="shared" si="52"/>
        <v>IRDTF</v>
      </c>
      <c r="AB232" s="77">
        <f>'BY_Demands_Drivers (4)'!$F$51*$AE32</f>
        <v>0</v>
      </c>
      <c r="AI232" s="102" t="str">
        <f t="shared" si="48"/>
        <v>\I:</v>
      </c>
      <c r="AJ232">
        <f>$AO$32</f>
        <v>2038</v>
      </c>
      <c r="AK232" t="s">
        <v>87</v>
      </c>
      <c r="AL232" t="str">
        <f t="shared" si="53"/>
        <v>ISDTF</v>
      </c>
      <c r="AM232" s="77">
        <f>'BY_Demands_Drivers (4)'!$F$58*$AP32</f>
        <v>0</v>
      </c>
      <c r="AT232" s="102" t="str">
        <f t="shared" si="49"/>
        <v>\I:</v>
      </c>
      <c r="AU232">
        <f>$AZ$32</f>
        <v>2038</v>
      </c>
      <c r="AV232" t="s">
        <v>87</v>
      </c>
      <c r="AW232" t="str">
        <f t="shared" si="54"/>
        <v>IIDTF</v>
      </c>
      <c r="AX232" s="77">
        <f>'BY_Demands_Drivers (4)'!$F$93*$BA32</f>
        <v>0</v>
      </c>
    </row>
    <row r="233" spans="2:50" x14ac:dyDescent="0.3">
      <c r="B233" s="102" t="str">
        <f t="shared" si="45"/>
        <v>\I:</v>
      </c>
      <c r="C233">
        <f>$H$33</f>
        <v>2039</v>
      </c>
      <c r="D233" t="s">
        <v>87</v>
      </c>
      <c r="E233" t="str">
        <f t="shared" si="50"/>
        <v>IGDTF</v>
      </c>
      <c r="F233" s="77">
        <f>'BY_Demands_Drivers (4)'!$F$30*$I33</f>
        <v>0</v>
      </c>
      <c r="M233" s="102" t="str">
        <f t="shared" si="46"/>
        <v>\I:</v>
      </c>
      <c r="N233">
        <f>$S$33</f>
        <v>2039</v>
      </c>
      <c r="O233" t="s">
        <v>87</v>
      </c>
      <c r="P233" t="str">
        <f t="shared" si="51"/>
        <v>IXDTF</v>
      </c>
      <c r="Q233" s="77">
        <f>'BY_Demands_Drivers (4)'!$F$37*$T33</f>
        <v>0</v>
      </c>
      <c r="X233" s="102" t="str">
        <f t="shared" si="47"/>
        <v>\I:</v>
      </c>
      <c r="Y233">
        <f>$AD$33</f>
        <v>2039</v>
      </c>
      <c r="Z233" t="s">
        <v>87</v>
      </c>
      <c r="AA233" t="str">
        <f t="shared" si="52"/>
        <v>IRDTF</v>
      </c>
      <c r="AB233" s="77">
        <f>'BY_Demands_Drivers (4)'!$F$51*$AE33</f>
        <v>0</v>
      </c>
      <c r="AI233" s="102" t="str">
        <f t="shared" si="48"/>
        <v>\I:</v>
      </c>
      <c r="AJ233">
        <f>$AO$33</f>
        <v>2039</v>
      </c>
      <c r="AK233" t="s">
        <v>87</v>
      </c>
      <c r="AL233" t="str">
        <f t="shared" si="53"/>
        <v>ISDTF</v>
      </c>
      <c r="AM233" s="77">
        <f>'BY_Demands_Drivers (4)'!$F$58*$AP33</f>
        <v>0</v>
      </c>
      <c r="AT233" s="102" t="str">
        <f t="shared" si="49"/>
        <v>\I:</v>
      </c>
      <c r="AU233">
        <f>$AZ$33</f>
        <v>2039</v>
      </c>
      <c r="AV233" t="s">
        <v>87</v>
      </c>
      <c r="AW233" t="str">
        <f t="shared" si="54"/>
        <v>IIDTF</v>
      </c>
      <c r="AX233" s="77">
        <f>'BY_Demands_Drivers (4)'!$F$93*$BA33</f>
        <v>0</v>
      </c>
    </row>
    <row r="234" spans="2:50" x14ac:dyDescent="0.3">
      <c r="B234" s="102" t="str">
        <f t="shared" si="45"/>
        <v>\I:</v>
      </c>
      <c r="C234">
        <f>$H$34</f>
        <v>2040</v>
      </c>
      <c r="D234" t="s">
        <v>87</v>
      </c>
      <c r="E234" t="str">
        <f t="shared" si="50"/>
        <v>IGDTF</v>
      </c>
      <c r="F234" s="77">
        <f>'BY_Demands_Drivers (4)'!$F$30*$I34</f>
        <v>0</v>
      </c>
      <c r="M234" s="102" t="str">
        <f t="shared" si="46"/>
        <v>\I:</v>
      </c>
      <c r="N234">
        <f>$S$34</f>
        <v>2040</v>
      </c>
      <c r="O234" t="s">
        <v>87</v>
      </c>
      <c r="P234" t="str">
        <f t="shared" si="51"/>
        <v>IXDTF</v>
      </c>
      <c r="Q234" s="77">
        <f>'BY_Demands_Drivers (4)'!$F$37*$T34</f>
        <v>0</v>
      </c>
      <c r="X234" s="102" t="str">
        <f t="shared" si="47"/>
        <v>\I:</v>
      </c>
      <c r="Y234">
        <f>$AD$34</f>
        <v>2040</v>
      </c>
      <c r="Z234" t="s">
        <v>87</v>
      </c>
      <c r="AA234" t="str">
        <f t="shared" si="52"/>
        <v>IRDTF</v>
      </c>
      <c r="AB234" s="77">
        <f>'BY_Demands_Drivers (4)'!$F$51*$AE34</f>
        <v>0</v>
      </c>
      <c r="AI234" s="102" t="str">
        <f t="shared" si="48"/>
        <v>\I:</v>
      </c>
      <c r="AJ234">
        <f>$AO$34</f>
        <v>2040</v>
      </c>
      <c r="AK234" t="s">
        <v>87</v>
      </c>
      <c r="AL234" t="str">
        <f t="shared" si="53"/>
        <v>ISDTF</v>
      </c>
      <c r="AM234" s="77">
        <f>'BY_Demands_Drivers (4)'!$F$58*$AP34</f>
        <v>0</v>
      </c>
      <c r="AT234" s="102" t="str">
        <f t="shared" si="49"/>
        <v>\I:</v>
      </c>
      <c r="AU234">
        <f>$AZ$34</f>
        <v>2040</v>
      </c>
      <c r="AV234" t="s">
        <v>87</v>
      </c>
      <c r="AW234" t="str">
        <f t="shared" si="54"/>
        <v>IIDTF</v>
      </c>
      <c r="AX234" s="77">
        <f>'BY_Demands_Drivers (4)'!$F$93*$BA34</f>
        <v>0</v>
      </c>
    </row>
    <row r="235" spans="2:50" x14ac:dyDescent="0.3">
      <c r="B235" s="102" t="str">
        <f t="shared" si="45"/>
        <v>\I:</v>
      </c>
      <c r="C235">
        <f>$H$35</f>
        <v>2041</v>
      </c>
      <c r="D235" t="s">
        <v>87</v>
      </c>
      <c r="E235" t="str">
        <f t="shared" si="50"/>
        <v>IGDTF</v>
      </c>
      <c r="F235" s="77">
        <f>'BY_Demands_Drivers (4)'!$F$30*$I35</f>
        <v>0</v>
      </c>
      <c r="M235" s="102" t="str">
        <f t="shared" si="46"/>
        <v>\I:</v>
      </c>
      <c r="N235">
        <f>$S$35</f>
        <v>2041</v>
      </c>
      <c r="O235" t="s">
        <v>87</v>
      </c>
      <c r="P235" t="str">
        <f t="shared" si="51"/>
        <v>IXDTF</v>
      </c>
      <c r="Q235" s="77">
        <f>'BY_Demands_Drivers (4)'!$F$37*$T35</f>
        <v>0</v>
      </c>
      <c r="X235" s="102" t="str">
        <f t="shared" si="47"/>
        <v>\I:</v>
      </c>
      <c r="Y235">
        <f>$AD$35</f>
        <v>2041</v>
      </c>
      <c r="Z235" t="s">
        <v>87</v>
      </c>
      <c r="AA235" t="str">
        <f t="shared" si="52"/>
        <v>IRDTF</v>
      </c>
      <c r="AB235" s="77">
        <f>'BY_Demands_Drivers (4)'!$F$51*$AE35</f>
        <v>0</v>
      </c>
      <c r="AI235" s="102" t="str">
        <f t="shared" si="48"/>
        <v>\I:</v>
      </c>
      <c r="AJ235">
        <f>$AO$35</f>
        <v>2041</v>
      </c>
      <c r="AK235" t="s">
        <v>87</v>
      </c>
      <c r="AL235" t="str">
        <f t="shared" si="53"/>
        <v>ISDTF</v>
      </c>
      <c r="AM235" s="77">
        <f>'BY_Demands_Drivers (4)'!$F$58*$AP35</f>
        <v>0</v>
      </c>
      <c r="AT235" s="102" t="str">
        <f t="shared" si="49"/>
        <v>\I:</v>
      </c>
      <c r="AU235">
        <f>$AZ$35</f>
        <v>2041</v>
      </c>
      <c r="AV235" t="s">
        <v>87</v>
      </c>
      <c r="AW235" t="str">
        <f t="shared" si="54"/>
        <v>IIDTF</v>
      </c>
      <c r="AX235" s="77">
        <f>'BY_Demands_Drivers (4)'!$F$93*$BA35</f>
        <v>0</v>
      </c>
    </row>
    <row r="236" spans="2:50" x14ac:dyDescent="0.3">
      <c r="B236" s="102" t="str">
        <f t="shared" si="45"/>
        <v>\I:</v>
      </c>
      <c r="C236">
        <f>$H$36</f>
        <v>2042</v>
      </c>
      <c r="D236" t="s">
        <v>87</v>
      </c>
      <c r="E236" t="str">
        <f t="shared" si="50"/>
        <v>IGDTF</v>
      </c>
      <c r="F236" s="77">
        <f>'BY_Demands_Drivers (4)'!$F$30*$I36</f>
        <v>0</v>
      </c>
      <c r="M236" s="102" t="str">
        <f t="shared" si="46"/>
        <v>\I:</v>
      </c>
      <c r="N236">
        <f>$S$36</f>
        <v>2042</v>
      </c>
      <c r="O236" t="s">
        <v>87</v>
      </c>
      <c r="P236" t="str">
        <f t="shared" si="51"/>
        <v>IXDTF</v>
      </c>
      <c r="Q236" s="77">
        <f>'BY_Demands_Drivers (4)'!$F$37*$T36</f>
        <v>0</v>
      </c>
      <c r="X236" s="102" t="str">
        <f t="shared" si="47"/>
        <v>\I:</v>
      </c>
      <c r="Y236">
        <f>$AD$36</f>
        <v>2042</v>
      </c>
      <c r="Z236" t="s">
        <v>87</v>
      </c>
      <c r="AA236" t="str">
        <f t="shared" si="52"/>
        <v>IRDTF</v>
      </c>
      <c r="AB236" s="77">
        <f>'BY_Demands_Drivers (4)'!$F$51*$AE36</f>
        <v>0</v>
      </c>
      <c r="AI236" s="102" t="str">
        <f t="shared" si="48"/>
        <v>\I:</v>
      </c>
      <c r="AJ236">
        <f>$AO$36</f>
        <v>2042</v>
      </c>
      <c r="AK236" t="s">
        <v>87</v>
      </c>
      <c r="AL236" t="str">
        <f t="shared" si="53"/>
        <v>ISDTF</v>
      </c>
      <c r="AM236" s="77">
        <f>'BY_Demands_Drivers (4)'!$F$58*$AP36</f>
        <v>0</v>
      </c>
      <c r="AT236" s="102" t="str">
        <f t="shared" si="49"/>
        <v>\I:</v>
      </c>
      <c r="AU236">
        <f>$AZ$36</f>
        <v>2042</v>
      </c>
      <c r="AV236" t="s">
        <v>87</v>
      </c>
      <c r="AW236" t="str">
        <f t="shared" si="54"/>
        <v>IIDTF</v>
      </c>
      <c r="AX236" s="77">
        <f>'BY_Demands_Drivers (4)'!$F$93*$BA36</f>
        <v>0</v>
      </c>
    </row>
    <row r="237" spans="2:50" x14ac:dyDescent="0.3">
      <c r="B237" s="102" t="str">
        <f t="shared" si="45"/>
        <v>\I:</v>
      </c>
      <c r="C237">
        <f>$H$37</f>
        <v>2043</v>
      </c>
      <c r="D237" t="s">
        <v>87</v>
      </c>
      <c r="E237" t="str">
        <f t="shared" si="50"/>
        <v>IGDTF</v>
      </c>
      <c r="F237" s="77">
        <f>'BY_Demands_Drivers (4)'!$F$30*$I37</f>
        <v>0</v>
      </c>
      <c r="M237" s="102" t="str">
        <f t="shared" si="46"/>
        <v>\I:</v>
      </c>
      <c r="N237">
        <f>$S$37</f>
        <v>2043</v>
      </c>
      <c r="O237" t="s">
        <v>87</v>
      </c>
      <c r="P237" t="str">
        <f t="shared" si="51"/>
        <v>IXDTF</v>
      </c>
      <c r="Q237" s="77">
        <f>'BY_Demands_Drivers (4)'!$F$37*$T37</f>
        <v>0</v>
      </c>
      <c r="X237" s="102" t="str">
        <f t="shared" si="47"/>
        <v>\I:</v>
      </c>
      <c r="Y237">
        <f>$AD$37</f>
        <v>2043</v>
      </c>
      <c r="Z237" t="s">
        <v>87</v>
      </c>
      <c r="AA237" t="str">
        <f t="shared" si="52"/>
        <v>IRDTF</v>
      </c>
      <c r="AB237" s="77">
        <f>'BY_Demands_Drivers (4)'!$F$51*$AE37</f>
        <v>0</v>
      </c>
      <c r="AI237" s="102" t="str">
        <f t="shared" si="48"/>
        <v>\I:</v>
      </c>
      <c r="AJ237">
        <f>$AO$37</f>
        <v>2043</v>
      </c>
      <c r="AK237" t="s">
        <v>87</v>
      </c>
      <c r="AL237" t="str">
        <f t="shared" si="53"/>
        <v>ISDTF</v>
      </c>
      <c r="AM237" s="77">
        <f>'BY_Demands_Drivers (4)'!$F$58*$AP37</f>
        <v>0</v>
      </c>
      <c r="AT237" s="102" t="str">
        <f t="shared" si="49"/>
        <v>\I:</v>
      </c>
      <c r="AU237">
        <f>$AZ$37</f>
        <v>2043</v>
      </c>
      <c r="AV237" t="s">
        <v>87</v>
      </c>
      <c r="AW237" t="str">
        <f t="shared" si="54"/>
        <v>IIDTF</v>
      </c>
      <c r="AX237" s="77">
        <f>'BY_Demands_Drivers (4)'!$F$93*$BA37</f>
        <v>0</v>
      </c>
    </row>
    <row r="238" spans="2:50" x14ac:dyDescent="0.3">
      <c r="B238" s="102" t="str">
        <f t="shared" si="45"/>
        <v>\I:</v>
      </c>
      <c r="C238">
        <f>$H$38</f>
        <v>2044</v>
      </c>
      <c r="D238" t="s">
        <v>87</v>
      </c>
      <c r="E238" t="str">
        <f t="shared" si="50"/>
        <v>IGDTF</v>
      </c>
      <c r="F238" s="77">
        <f>'BY_Demands_Drivers (4)'!$F$30*$I38</f>
        <v>0</v>
      </c>
      <c r="M238" s="102" t="str">
        <f t="shared" si="46"/>
        <v>\I:</v>
      </c>
      <c r="N238">
        <f>$S$38</f>
        <v>2044</v>
      </c>
      <c r="O238" t="s">
        <v>87</v>
      </c>
      <c r="P238" t="str">
        <f t="shared" si="51"/>
        <v>IXDTF</v>
      </c>
      <c r="Q238" s="77">
        <f>'BY_Demands_Drivers (4)'!$F$37*$T38</f>
        <v>0</v>
      </c>
      <c r="X238" s="102" t="str">
        <f t="shared" si="47"/>
        <v>\I:</v>
      </c>
      <c r="Y238">
        <f>$AD$38</f>
        <v>2044</v>
      </c>
      <c r="Z238" t="s">
        <v>87</v>
      </c>
      <c r="AA238" t="str">
        <f t="shared" si="52"/>
        <v>IRDTF</v>
      </c>
      <c r="AB238" s="77">
        <f>'BY_Demands_Drivers (4)'!$F$51*$AE38</f>
        <v>0</v>
      </c>
      <c r="AI238" s="102" t="str">
        <f t="shared" si="48"/>
        <v>\I:</v>
      </c>
      <c r="AJ238">
        <f>$AO$38</f>
        <v>2044</v>
      </c>
      <c r="AK238" t="s">
        <v>87</v>
      </c>
      <c r="AL238" t="str">
        <f t="shared" si="53"/>
        <v>ISDTF</v>
      </c>
      <c r="AM238" s="77">
        <f>'BY_Demands_Drivers (4)'!$F$58*$AP38</f>
        <v>0</v>
      </c>
      <c r="AT238" s="102" t="str">
        <f t="shared" si="49"/>
        <v>\I:</v>
      </c>
      <c r="AU238">
        <f>$AZ$38</f>
        <v>2044</v>
      </c>
      <c r="AV238" t="s">
        <v>87</v>
      </c>
      <c r="AW238" t="str">
        <f t="shared" si="54"/>
        <v>IIDTF</v>
      </c>
      <c r="AX238" s="77">
        <f>'BY_Demands_Drivers (4)'!$F$93*$BA38</f>
        <v>0</v>
      </c>
    </row>
    <row r="239" spans="2:50" x14ac:dyDescent="0.3">
      <c r="B239" s="102" t="str">
        <f t="shared" si="45"/>
        <v>\I:</v>
      </c>
      <c r="C239">
        <f>$H$39</f>
        <v>2045</v>
      </c>
      <c r="D239" t="s">
        <v>87</v>
      </c>
      <c r="E239" t="str">
        <f t="shared" si="50"/>
        <v>IGDTF</v>
      </c>
      <c r="F239" s="77">
        <f>'BY_Demands_Drivers (4)'!$F$30*$I39</f>
        <v>0</v>
      </c>
      <c r="M239" s="102" t="str">
        <f t="shared" si="46"/>
        <v>\I:</v>
      </c>
      <c r="N239">
        <f>$S$39</f>
        <v>2045</v>
      </c>
      <c r="O239" t="s">
        <v>87</v>
      </c>
      <c r="P239" t="str">
        <f t="shared" si="51"/>
        <v>IXDTF</v>
      </c>
      <c r="Q239" s="77">
        <f>'BY_Demands_Drivers (4)'!$F$37*$T39</f>
        <v>0</v>
      </c>
      <c r="X239" s="102" t="str">
        <f t="shared" si="47"/>
        <v>\I:</v>
      </c>
      <c r="Y239">
        <f>$AD$39</f>
        <v>2045</v>
      </c>
      <c r="Z239" t="s">
        <v>87</v>
      </c>
      <c r="AA239" t="str">
        <f t="shared" si="52"/>
        <v>IRDTF</v>
      </c>
      <c r="AB239" s="77">
        <f>'BY_Demands_Drivers (4)'!$F$51*$AE39</f>
        <v>0</v>
      </c>
      <c r="AI239" s="102" t="str">
        <f t="shared" si="48"/>
        <v>\I:</v>
      </c>
      <c r="AJ239">
        <f>$AO$39</f>
        <v>2045</v>
      </c>
      <c r="AK239" t="s">
        <v>87</v>
      </c>
      <c r="AL239" t="str">
        <f t="shared" si="53"/>
        <v>ISDTF</v>
      </c>
      <c r="AM239" s="77">
        <f>'BY_Demands_Drivers (4)'!$F$58*$AP39</f>
        <v>0</v>
      </c>
      <c r="AT239" s="102" t="str">
        <f t="shared" si="49"/>
        <v>\I:</v>
      </c>
      <c r="AU239">
        <f>$AZ$39</f>
        <v>2045</v>
      </c>
      <c r="AV239" t="s">
        <v>87</v>
      </c>
      <c r="AW239" t="str">
        <f t="shared" si="54"/>
        <v>IIDTF</v>
      </c>
      <c r="AX239" s="77">
        <f>'BY_Demands_Drivers (4)'!$F$93*$BA39</f>
        <v>0</v>
      </c>
    </row>
    <row r="240" spans="2:50" x14ac:dyDescent="0.3">
      <c r="B240" s="102" t="str">
        <f t="shared" si="45"/>
        <v>\I:</v>
      </c>
      <c r="C240">
        <f>$H$40</f>
        <v>2046</v>
      </c>
      <c r="D240" t="s">
        <v>87</v>
      </c>
      <c r="E240" t="str">
        <f t="shared" si="50"/>
        <v>IGDTF</v>
      </c>
      <c r="F240" s="77">
        <f>'BY_Demands_Drivers (4)'!$F$30*$I40</f>
        <v>0</v>
      </c>
      <c r="M240" s="102" t="str">
        <f t="shared" si="46"/>
        <v>\I:</v>
      </c>
      <c r="N240">
        <f>$S$40</f>
        <v>2046</v>
      </c>
      <c r="O240" t="s">
        <v>87</v>
      </c>
      <c r="P240" t="str">
        <f t="shared" si="51"/>
        <v>IXDTF</v>
      </c>
      <c r="Q240" s="77">
        <f>'BY_Demands_Drivers (4)'!$F$37*$T40</f>
        <v>0</v>
      </c>
      <c r="X240" s="102" t="str">
        <f t="shared" si="47"/>
        <v>\I:</v>
      </c>
      <c r="Y240">
        <f>$AD$40</f>
        <v>2046</v>
      </c>
      <c r="Z240" t="s">
        <v>87</v>
      </c>
      <c r="AA240" t="str">
        <f t="shared" si="52"/>
        <v>IRDTF</v>
      </c>
      <c r="AB240" s="77">
        <f>'BY_Demands_Drivers (4)'!$F$51*$AE40</f>
        <v>0</v>
      </c>
      <c r="AI240" s="102" t="str">
        <f t="shared" si="48"/>
        <v>\I:</v>
      </c>
      <c r="AJ240">
        <f>$AO$40</f>
        <v>2046</v>
      </c>
      <c r="AK240" t="s">
        <v>87</v>
      </c>
      <c r="AL240" t="str">
        <f t="shared" si="53"/>
        <v>ISDTF</v>
      </c>
      <c r="AM240" s="77">
        <f>'BY_Demands_Drivers (4)'!$F$58*$AP40</f>
        <v>0</v>
      </c>
      <c r="AT240" s="102" t="str">
        <f t="shared" si="49"/>
        <v>\I:</v>
      </c>
      <c r="AU240">
        <f>$AZ$40</f>
        <v>2046</v>
      </c>
      <c r="AV240" t="s">
        <v>87</v>
      </c>
      <c r="AW240" t="str">
        <f t="shared" si="54"/>
        <v>IIDTF</v>
      </c>
      <c r="AX240" s="77">
        <f>'BY_Demands_Drivers (4)'!$F$93*$BA40</f>
        <v>0</v>
      </c>
    </row>
    <row r="241" spans="2:50" x14ac:dyDescent="0.3">
      <c r="B241" s="102" t="str">
        <f t="shared" si="45"/>
        <v>\I:</v>
      </c>
      <c r="C241">
        <f>$H$41</f>
        <v>2047</v>
      </c>
      <c r="D241" t="s">
        <v>87</v>
      </c>
      <c r="E241" t="str">
        <f t="shared" si="50"/>
        <v>IGDTF</v>
      </c>
      <c r="F241" s="77">
        <f>'BY_Demands_Drivers (4)'!$F$30*$I41</f>
        <v>0</v>
      </c>
      <c r="M241" s="102" t="str">
        <f t="shared" si="46"/>
        <v>\I:</v>
      </c>
      <c r="N241">
        <f>$S$41</f>
        <v>2047</v>
      </c>
      <c r="O241" t="s">
        <v>87</v>
      </c>
      <c r="P241" t="str">
        <f t="shared" si="51"/>
        <v>IXDTF</v>
      </c>
      <c r="Q241" s="77">
        <f>'BY_Demands_Drivers (4)'!$F$37*$T41</f>
        <v>0</v>
      </c>
      <c r="X241" s="102" t="str">
        <f t="shared" si="47"/>
        <v>\I:</v>
      </c>
      <c r="Y241">
        <f>$AD$41</f>
        <v>2047</v>
      </c>
      <c r="Z241" t="s">
        <v>87</v>
      </c>
      <c r="AA241" t="str">
        <f t="shared" si="52"/>
        <v>IRDTF</v>
      </c>
      <c r="AB241" s="77">
        <f>'BY_Demands_Drivers (4)'!$F$51*$AE41</f>
        <v>0</v>
      </c>
      <c r="AI241" s="102" t="str">
        <f t="shared" si="48"/>
        <v>\I:</v>
      </c>
      <c r="AJ241">
        <f>$AO$41</f>
        <v>2047</v>
      </c>
      <c r="AK241" t="s">
        <v>87</v>
      </c>
      <c r="AL241" t="str">
        <f t="shared" si="53"/>
        <v>ISDTF</v>
      </c>
      <c r="AM241" s="77">
        <f>'BY_Demands_Drivers (4)'!$F$58*$AP41</f>
        <v>0</v>
      </c>
      <c r="AT241" s="102" t="str">
        <f t="shared" si="49"/>
        <v>\I:</v>
      </c>
      <c r="AU241">
        <f>$AZ$41</f>
        <v>2047</v>
      </c>
      <c r="AV241" t="s">
        <v>87</v>
      </c>
      <c r="AW241" t="str">
        <f t="shared" si="54"/>
        <v>IIDTF</v>
      </c>
      <c r="AX241" s="77">
        <f>'BY_Demands_Drivers (4)'!$F$93*$BA41</f>
        <v>0</v>
      </c>
    </row>
    <row r="242" spans="2:50" x14ac:dyDescent="0.3">
      <c r="B242" s="102" t="str">
        <f t="shared" si="45"/>
        <v>\I:</v>
      </c>
      <c r="C242">
        <f>$H$42</f>
        <v>2048</v>
      </c>
      <c r="D242" t="s">
        <v>87</v>
      </c>
      <c r="E242" t="str">
        <f t="shared" si="50"/>
        <v>IGDTF</v>
      </c>
      <c r="F242" s="77">
        <f>'BY_Demands_Drivers (4)'!$F$30*$I42</f>
        <v>0</v>
      </c>
      <c r="M242" s="102" t="str">
        <f t="shared" si="46"/>
        <v>\I:</v>
      </c>
      <c r="N242">
        <f>$S$42</f>
        <v>2048</v>
      </c>
      <c r="O242" t="s">
        <v>87</v>
      </c>
      <c r="P242" t="str">
        <f t="shared" si="51"/>
        <v>IXDTF</v>
      </c>
      <c r="Q242" s="77">
        <f>'BY_Demands_Drivers (4)'!$F$37*$T42</f>
        <v>0</v>
      </c>
      <c r="X242" s="102" t="str">
        <f t="shared" si="47"/>
        <v>\I:</v>
      </c>
      <c r="Y242">
        <f>$AD$42</f>
        <v>2048</v>
      </c>
      <c r="Z242" t="s">
        <v>87</v>
      </c>
      <c r="AA242" t="str">
        <f t="shared" si="52"/>
        <v>IRDTF</v>
      </c>
      <c r="AB242" s="77">
        <f>'BY_Demands_Drivers (4)'!$F$51*$AE42</f>
        <v>0</v>
      </c>
      <c r="AI242" s="102" t="str">
        <f t="shared" si="48"/>
        <v>\I:</v>
      </c>
      <c r="AJ242">
        <f>$AO$42</f>
        <v>2048</v>
      </c>
      <c r="AK242" t="s">
        <v>87</v>
      </c>
      <c r="AL242" t="str">
        <f t="shared" si="53"/>
        <v>ISDTF</v>
      </c>
      <c r="AM242" s="77">
        <f>'BY_Demands_Drivers (4)'!$F$58*$AP42</f>
        <v>0</v>
      </c>
      <c r="AT242" s="102" t="str">
        <f t="shared" si="49"/>
        <v>\I:</v>
      </c>
      <c r="AU242">
        <f>$AZ$42</f>
        <v>2048</v>
      </c>
      <c r="AV242" t="s">
        <v>87</v>
      </c>
      <c r="AW242" t="str">
        <f t="shared" si="54"/>
        <v>IIDTF</v>
      </c>
      <c r="AX242" s="77">
        <f>'BY_Demands_Drivers (4)'!$F$93*$BA42</f>
        <v>0</v>
      </c>
    </row>
    <row r="243" spans="2:50" x14ac:dyDescent="0.3">
      <c r="B243" s="102" t="str">
        <f t="shared" si="45"/>
        <v>\I:</v>
      </c>
      <c r="C243">
        <f>$H$43</f>
        <v>2049</v>
      </c>
      <c r="D243" t="s">
        <v>87</v>
      </c>
      <c r="E243" t="str">
        <f t="shared" si="50"/>
        <v>IGDTF</v>
      </c>
      <c r="F243" s="77">
        <f>'BY_Demands_Drivers (4)'!$F$30*$I43</f>
        <v>0</v>
      </c>
      <c r="M243" s="102" t="str">
        <f t="shared" si="46"/>
        <v>\I:</v>
      </c>
      <c r="N243">
        <f>$S$43</f>
        <v>2049</v>
      </c>
      <c r="O243" t="s">
        <v>87</v>
      </c>
      <c r="P243" t="str">
        <f t="shared" si="51"/>
        <v>IXDTF</v>
      </c>
      <c r="Q243" s="77">
        <f>'BY_Demands_Drivers (4)'!$F$37*$T43</f>
        <v>0</v>
      </c>
      <c r="X243" s="102" t="str">
        <f t="shared" si="47"/>
        <v>\I:</v>
      </c>
      <c r="Y243">
        <f>$AD$43</f>
        <v>2049</v>
      </c>
      <c r="Z243" t="s">
        <v>87</v>
      </c>
      <c r="AA243" t="str">
        <f t="shared" si="52"/>
        <v>IRDTF</v>
      </c>
      <c r="AB243" s="77">
        <f>'BY_Demands_Drivers (4)'!$F$51*$AE43</f>
        <v>0</v>
      </c>
      <c r="AI243" s="102" t="str">
        <f t="shared" si="48"/>
        <v>\I:</v>
      </c>
      <c r="AJ243">
        <f>$AO$43</f>
        <v>2049</v>
      </c>
      <c r="AK243" t="s">
        <v>87</v>
      </c>
      <c r="AL243" t="str">
        <f t="shared" si="53"/>
        <v>ISDTF</v>
      </c>
      <c r="AM243" s="77">
        <f>'BY_Demands_Drivers (4)'!$F$58*$AP43</f>
        <v>0</v>
      </c>
      <c r="AT243" s="102" t="str">
        <f t="shared" si="49"/>
        <v>\I:</v>
      </c>
      <c r="AU243">
        <f>$AZ$43</f>
        <v>2049</v>
      </c>
      <c r="AV243" t="s">
        <v>87</v>
      </c>
      <c r="AW243" t="str">
        <f t="shared" si="54"/>
        <v>IIDTF</v>
      </c>
      <c r="AX243" s="77">
        <f>'BY_Demands_Drivers (4)'!$F$93*$BA43</f>
        <v>0</v>
      </c>
    </row>
    <row r="244" spans="2:50" x14ac:dyDescent="0.3">
      <c r="B244" s="102" t="str">
        <f t="shared" si="45"/>
        <v>\I:</v>
      </c>
      <c r="C244" s="19">
        <f>$H$44</f>
        <v>2050</v>
      </c>
      <c r="D244" s="19" t="s">
        <v>87</v>
      </c>
      <c r="E244" t="str">
        <f t="shared" si="50"/>
        <v>IGDTF</v>
      </c>
      <c r="F244" s="77">
        <f>'BY_Demands_Drivers (4)'!$F$30*$I44</f>
        <v>0</v>
      </c>
      <c r="M244" s="102" t="str">
        <f t="shared" si="46"/>
        <v>\I:</v>
      </c>
      <c r="N244" s="19">
        <f>$S$44</f>
        <v>2050</v>
      </c>
      <c r="O244" s="19" t="s">
        <v>87</v>
      </c>
      <c r="P244" t="str">
        <f t="shared" si="51"/>
        <v>IXDTF</v>
      </c>
      <c r="Q244" s="77">
        <f>'BY_Demands_Drivers (4)'!$F$37*$T44</f>
        <v>0</v>
      </c>
      <c r="X244" s="102" t="str">
        <f t="shared" si="47"/>
        <v>\I:</v>
      </c>
      <c r="Y244" s="19">
        <f>$AD$44</f>
        <v>2050</v>
      </c>
      <c r="Z244" s="19" t="s">
        <v>87</v>
      </c>
      <c r="AA244" t="str">
        <f t="shared" si="52"/>
        <v>IRDTF</v>
      </c>
      <c r="AB244" s="77">
        <f>'BY_Demands_Drivers (4)'!$F$51*$AE44</f>
        <v>0</v>
      </c>
      <c r="AI244" s="102" t="str">
        <f t="shared" si="48"/>
        <v>\I:</v>
      </c>
      <c r="AJ244" s="19">
        <f>$AO$44</f>
        <v>2050</v>
      </c>
      <c r="AK244" s="19" t="s">
        <v>87</v>
      </c>
      <c r="AL244" t="str">
        <f t="shared" si="53"/>
        <v>ISDTF</v>
      </c>
      <c r="AM244" s="77">
        <f>'BY_Demands_Drivers (4)'!$F$58*$AP44</f>
        <v>0</v>
      </c>
      <c r="AT244" s="102" t="str">
        <f t="shared" si="49"/>
        <v>\I:</v>
      </c>
      <c r="AU244" s="19">
        <f>$AZ$44</f>
        <v>2050</v>
      </c>
      <c r="AV244" s="19" t="s">
        <v>87</v>
      </c>
      <c r="AW244" s="19" t="str">
        <f t="shared" si="54"/>
        <v>IIDTF</v>
      </c>
      <c r="AX244" s="77">
        <f>'BY_Demands_Drivers (4)'!$F$93*$BA44</f>
        <v>0</v>
      </c>
    </row>
    <row r="245" spans="2:50" x14ac:dyDescent="0.3">
      <c r="B245" s="102" t="str">
        <f t="shared" si="45"/>
        <v>\I:</v>
      </c>
      <c r="C245">
        <f>$H$5</f>
        <v>2011</v>
      </c>
      <c r="D245" t="s">
        <v>87</v>
      </c>
      <c r="E245" s="55" t="str">
        <f>'BY_Demands_Drivers (4)'!$G$31</f>
        <v>IGDFL</v>
      </c>
      <c r="F245" s="77">
        <f>'BY_Demands_Drivers (4)'!$F$31*$I5</f>
        <v>0</v>
      </c>
      <c r="M245" s="102" t="str">
        <f t="shared" si="46"/>
        <v>\I:</v>
      </c>
      <c r="N245">
        <f>$S$5</f>
        <v>2011</v>
      </c>
      <c r="O245" t="s">
        <v>87</v>
      </c>
      <c r="P245" s="55" t="str">
        <f>'BY_Demands_Drivers (4)'!$G$38</f>
        <v>IXDFL</v>
      </c>
      <c r="Q245" s="77">
        <f>'BY_Demands_Drivers (4)'!$F$38*$T5</f>
        <v>0</v>
      </c>
      <c r="X245" s="102" t="str">
        <f t="shared" si="47"/>
        <v>\I:</v>
      </c>
      <c r="Y245">
        <f>$AD$5</f>
        <v>2011</v>
      </c>
      <c r="Z245" t="s">
        <v>87</v>
      </c>
      <c r="AA245" s="55" t="str">
        <f>'BY_Demands_Drivers (4)'!$G$52</f>
        <v>IRDFL</v>
      </c>
      <c r="AB245" s="77">
        <f>'BY_Demands_Drivers (4)'!$F$52*$AE5</f>
        <v>0</v>
      </c>
      <c r="AI245" s="102" t="str">
        <f t="shared" si="48"/>
        <v>\I:</v>
      </c>
      <c r="AJ245">
        <f>$AO$5</f>
        <v>2011</v>
      </c>
      <c r="AK245" t="s">
        <v>87</v>
      </c>
      <c r="AL245" s="55" t="str">
        <f>'BY_Demands_Drivers (4)'!$G$59</f>
        <v>ISDFL</v>
      </c>
      <c r="AM245" s="77">
        <f>'BY_Demands_Drivers (4)'!$F$59*$AP5</f>
        <v>0</v>
      </c>
      <c r="AT245" s="102" t="str">
        <f t="shared" si="49"/>
        <v>\I:</v>
      </c>
      <c r="AU245">
        <f>$AZ$5</f>
        <v>2011</v>
      </c>
      <c r="AV245" t="s">
        <v>87</v>
      </c>
      <c r="AW245" t="str">
        <f>'BY_Demands_Drivers (4)'!$G$94</f>
        <v>IIDFL</v>
      </c>
      <c r="AX245" s="77">
        <f>'BY_Demands_Drivers (4)'!$F$94*$BA5</f>
        <v>0</v>
      </c>
    </row>
    <row r="246" spans="2:50" x14ac:dyDescent="0.3">
      <c r="B246" s="102" t="str">
        <f t="shared" si="45"/>
        <v>\I:</v>
      </c>
      <c r="C246">
        <f>$H$6</f>
        <v>2012</v>
      </c>
      <c r="D246" t="s">
        <v>87</v>
      </c>
      <c r="E246" t="str">
        <f t="shared" ref="E246:E284" si="55">$E$245</f>
        <v>IGDFL</v>
      </c>
      <c r="F246" s="77">
        <f>'BY_Demands_Drivers (4)'!$F$31*$I6</f>
        <v>0</v>
      </c>
      <c r="M246" s="102" t="str">
        <f t="shared" si="46"/>
        <v>\I:</v>
      </c>
      <c r="N246">
        <f>$S$6</f>
        <v>2012</v>
      </c>
      <c r="O246" t="s">
        <v>87</v>
      </c>
      <c r="P246" t="str">
        <f t="shared" ref="P246:P284" si="56">$P$245</f>
        <v>IXDFL</v>
      </c>
      <c r="Q246" s="77">
        <f>'BY_Demands_Drivers (4)'!$F$38*$T6</f>
        <v>0</v>
      </c>
      <c r="X246" s="102" t="str">
        <f t="shared" si="47"/>
        <v>\I:</v>
      </c>
      <c r="Y246">
        <f>$AD$6</f>
        <v>2012</v>
      </c>
      <c r="Z246" t="s">
        <v>87</v>
      </c>
      <c r="AA246" t="str">
        <f t="shared" ref="AA246:AA284" si="57">$AA$245</f>
        <v>IRDFL</v>
      </c>
      <c r="AB246" s="77">
        <f>'BY_Demands_Drivers (4)'!$F$52*$AE6</f>
        <v>0</v>
      </c>
      <c r="AI246" s="102" t="str">
        <f t="shared" si="48"/>
        <v>\I:</v>
      </c>
      <c r="AJ246">
        <f>$AO$6</f>
        <v>2012</v>
      </c>
      <c r="AK246" t="s">
        <v>87</v>
      </c>
      <c r="AL246" t="str">
        <f t="shared" ref="AL246:AL284" si="58">$AL$245</f>
        <v>ISDFL</v>
      </c>
      <c r="AM246" s="77">
        <f>'BY_Demands_Drivers (4)'!$F$59*$AP6</f>
        <v>0</v>
      </c>
      <c r="AT246" s="102" t="str">
        <f t="shared" si="49"/>
        <v>\I:</v>
      </c>
      <c r="AU246">
        <f>$AZ$6</f>
        <v>2012</v>
      </c>
      <c r="AV246" t="s">
        <v>87</v>
      </c>
      <c r="AW246" t="str">
        <f t="shared" ref="AW246:AW284" si="59">$AW$245</f>
        <v>IIDFL</v>
      </c>
      <c r="AX246" s="77">
        <f>'BY_Demands_Drivers (4)'!$F$94*$BA6</f>
        <v>0</v>
      </c>
    </row>
    <row r="247" spans="2:50" x14ac:dyDescent="0.3">
      <c r="B247" s="102" t="str">
        <f t="shared" si="45"/>
        <v>\I:</v>
      </c>
      <c r="C247">
        <f>$H$7</f>
        <v>2013</v>
      </c>
      <c r="D247" t="s">
        <v>87</v>
      </c>
      <c r="E247" t="str">
        <f t="shared" si="55"/>
        <v>IGDFL</v>
      </c>
      <c r="F247" s="77">
        <f>'BY_Demands_Drivers (4)'!$F$31*$I7</f>
        <v>0</v>
      </c>
      <c r="M247" s="102" t="str">
        <f t="shared" si="46"/>
        <v>\I:</v>
      </c>
      <c r="N247">
        <f>$S$7</f>
        <v>2013</v>
      </c>
      <c r="O247" t="s">
        <v>87</v>
      </c>
      <c r="P247" t="str">
        <f t="shared" si="56"/>
        <v>IXDFL</v>
      </c>
      <c r="Q247" s="77">
        <f>'BY_Demands_Drivers (4)'!$F$38*$T7</f>
        <v>0</v>
      </c>
      <c r="X247" s="102" t="str">
        <f t="shared" si="47"/>
        <v>\I:</v>
      </c>
      <c r="Y247">
        <f>$AD$7</f>
        <v>2013</v>
      </c>
      <c r="Z247" t="s">
        <v>87</v>
      </c>
      <c r="AA247" t="str">
        <f t="shared" si="57"/>
        <v>IRDFL</v>
      </c>
      <c r="AB247" s="77">
        <f>'BY_Demands_Drivers (4)'!$F$52*$AE7</f>
        <v>0</v>
      </c>
      <c r="AI247" s="102" t="str">
        <f t="shared" si="48"/>
        <v>\I:</v>
      </c>
      <c r="AJ247">
        <f>$AO$7</f>
        <v>2013</v>
      </c>
      <c r="AK247" t="s">
        <v>87</v>
      </c>
      <c r="AL247" t="str">
        <f t="shared" si="58"/>
        <v>ISDFL</v>
      </c>
      <c r="AM247" s="77">
        <f>'BY_Demands_Drivers (4)'!$F$59*$AP7</f>
        <v>0</v>
      </c>
      <c r="AT247" s="102" t="str">
        <f t="shared" si="49"/>
        <v>\I:</v>
      </c>
      <c r="AU247">
        <f>$AZ$7</f>
        <v>2013</v>
      </c>
      <c r="AV247" t="s">
        <v>87</v>
      </c>
      <c r="AW247" t="str">
        <f t="shared" si="59"/>
        <v>IIDFL</v>
      </c>
      <c r="AX247" s="77">
        <f>'BY_Demands_Drivers (4)'!$F$94*$BA7</f>
        <v>0</v>
      </c>
    </row>
    <row r="248" spans="2:50" x14ac:dyDescent="0.3">
      <c r="B248" s="102" t="str">
        <f t="shared" si="45"/>
        <v>\I:</v>
      </c>
      <c r="C248">
        <f>$H$8</f>
        <v>2014</v>
      </c>
      <c r="D248" t="s">
        <v>87</v>
      </c>
      <c r="E248" t="str">
        <f t="shared" si="55"/>
        <v>IGDFL</v>
      </c>
      <c r="F248" s="77">
        <f>'BY_Demands_Drivers (4)'!$F$31*$I8</f>
        <v>0</v>
      </c>
      <c r="M248" s="102" t="str">
        <f t="shared" si="46"/>
        <v>\I:</v>
      </c>
      <c r="N248">
        <f>$S$8</f>
        <v>2014</v>
      </c>
      <c r="O248" t="s">
        <v>87</v>
      </c>
      <c r="P248" t="str">
        <f t="shared" si="56"/>
        <v>IXDFL</v>
      </c>
      <c r="Q248" s="77">
        <f>'BY_Demands_Drivers (4)'!$F$38*$T8</f>
        <v>0</v>
      </c>
      <c r="X248" s="102" t="str">
        <f t="shared" si="47"/>
        <v>\I:</v>
      </c>
      <c r="Y248">
        <f>$AD$8</f>
        <v>2014</v>
      </c>
      <c r="Z248" t="s">
        <v>87</v>
      </c>
      <c r="AA248" t="str">
        <f t="shared" si="57"/>
        <v>IRDFL</v>
      </c>
      <c r="AB248" s="77">
        <f>'BY_Demands_Drivers (4)'!$F$52*$AE8</f>
        <v>0</v>
      </c>
      <c r="AI248" s="102" t="str">
        <f t="shared" si="48"/>
        <v>\I:</v>
      </c>
      <c r="AJ248">
        <f>$AO$8</f>
        <v>2014</v>
      </c>
      <c r="AK248" t="s">
        <v>87</v>
      </c>
      <c r="AL248" t="str">
        <f t="shared" si="58"/>
        <v>ISDFL</v>
      </c>
      <c r="AM248" s="77">
        <f>'BY_Demands_Drivers (4)'!$F$59*$AP8</f>
        <v>0</v>
      </c>
      <c r="AT248" s="102" t="str">
        <f t="shared" si="49"/>
        <v>\I:</v>
      </c>
      <c r="AU248">
        <f>$AZ$8</f>
        <v>2014</v>
      </c>
      <c r="AV248" t="s">
        <v>87</v>
      </c>
      <c r="AW248" t="str">
        <f t="shared" si="59"/>
        <v>IIDFL</v>
      </c>
      <c r="AX248" s="77">
        <f>'BY_Demands_Drivers (4)'!$F$94*$BA8</f>
        <v>0</v>
      </c>
    </row>
    <row r="249" spans="2:50" x14ac:dyDescent="0.3">
      <c r="B249" s="102" t="str">
        <f t="shared" si="45"/>
        <v>\I:</v>
      </c>
      <c r="C249">
        <f>$H$9</f>
        <v>2015</v>
      </c>
      <c r="D249" t="s">
        <v>87</v>
      </c>
      <c r="E249" t="str">
        <f t="shared" si="55"/>
        <v>IGDFL</v>
      </c>
      <c r="F249" s="77">
        <f>'BY_Demands_Drivers (4)'!$F$31*$I9</f>
        <v>0</v>
      </c>
      <c r="M249" s="102" t="str">
        <f t="shared" si="46"/>
        <v>\I:</v>
      </c>
      <c r="N249">
        <f>$S$9</f>
        <v>2015</v>
      </c>
      <c r="O249" t="s">
        <v>87</v>
      </c>
      <c r="P249" t="str">
        <f t="shared" si="56"/>
        <v>IXDFL</v>
      </c>
      <c r="Q249" s="77">
        <f>'BY_Demands_Drivers (4)'!$F$38*$T9</f>
        <v>0</v>
      </c>
      <c r="X249" s="102" t="str">
        <f t="shared" si="47"/>
        <v>\I:</v>
      </c>
      <c r="Y249">
        <f>$AD$9</f>
        <v>2015</v>
      </c>
      <c r="Z249" t="s">
        <v>87</v>
      </c>
      <c r="AA249" t="str">
        <f t="shared" si="57"/>
        <v>IRDFL</v>
      </c>
      <c r="AB249" s="77">
        <f>'BY_Demands_Drivers (4)'!$F$52*$AE9</f>
        <v>0</v>
      </c>
      <c r="AI249" s="102" t="str">
        <f t="shared" si="48"/>
        <v>\I:</v>
      </c>
      <c r="AJ249">
        <f>$AO$9</f>
        <v>2015</v>
      </c>
      <c r="AK249" t="s">
        <v>87</v>
      </c>
      <c r="AL249" t="str">
        <f t="shared" si="58"/>
        <v>ISDFL</v>
      </c>
      <c r="AM249" s="77">
        <f>'BY_Demands_Drivers (4)'!$F$59*$AP9</f>
        <v>0</v>
      </c>
      <c r="AT249" s="102" t="str">
        <f t="shared" si="49"/>
        <v>\I:</v>
      </c>
      <c r="AU249">
        <f>$AZ$9</f>
        <v>2015</v>
      </c>
      <c r="AV249" t="s">
        <v>87</v>
      </c>
      <c r="AW249" t="str">
        <f t="shared" si="59"/>
        <v>IIDFL</v>
      </c>
      <c r="AX249" s="77">
        <f>'BY_Demands_Drivers (4)'!$F$94*$BA9</f>
        <v>0</v>
      </c>
    </row>
    <row r="250" spans="2:50" x14ac:dyDescent="0.3">
      <c r="B250" s="102" t="str">
        <f t="shared" si="45"/>
        <v>\I:</v>
      </c>
      <c r="C250">
        <f>$H$10</f>
        <v>2016</v>
      </c>
      <c r="D250" t="s">
        <v>87</v>
      </c>
      <c r="E250" t="str">
        <f t="shared" si="55"/>
        <v>IGDFL</v>
      </c>
      <c r="F250" s="77">
        <f>'BY_Demands_Drivers (4)'!$F$31*$I10</f>
        <v>0</v>
      </c>
      <c r="M250" s="102" t="str">
        <f t="shared" si="46"/>
        <v>\I:</v>
      </c>
      <c r="N250">
        <f>$S$10</f>
        <v>2016</v>
      </c>
      <c r="O250" t="s">
        <v>87</v>
      </c>
      <c r="P250" t="str">
        <f t="shared" si="56"/>
        <v>IXDFL</v>
      </c>
      <c r="Q250" s="77">
        <f>'BY_Demands_Drivers (4)'!$F$38*$T10</f>
        <v>0</v>
      </c>
      <c r="X250" s="102" t="str">
        <f t="shared" si="47"/>
        <v>\I:</v>
      </c>
      <c r="Y250">
        <f>$AD$10</f>
        <v>2016</v>
      </c>
      <c r="Z250" t="s">
        <v>87</v>
      </c>
      <c r="AA250" t="str">
        <f t="shared" si="57"/>
        <v>IRDFL</v>
      </c>
      <c r="AB250" s="77">
        <f>'BY_Demands_Drivers (4)'!$F$52*$AE10</f>
        <v>0</v>
      </c>
      <c r="AI250" s="102" t="str">
        <f t="shared" si="48"/>
        <v>\I:</v>
      </c>
      <c r="AJ250">
        <f>$AO$10</f>
        <v>2016</v>
      </c>
      <c r="AK250" t="s">
        <v>87</v>
      </c>
      <c r="AL250" t="str">
        <f t="shared" si="58"/>
        <v>ISDFL</v>
      </c>
      <c r="AM250" s="77">
        <f>'BY_Demands_Drivers (4)'!$F$59*$AP10</f>
        <v>0</v>
      </c>
      <c r="AT250" s="102" t="str">
        <f t="shared" si="49"/>
        <v>\I:</v>
      </c>
      <c r="AU250">
        <f>$AZ$10</f>
        <v>2016</v>
      </c>
      <c r="AV250" t="s">
        <v>87</v>
      </c>
      <c r="AW250" t="str">
        <f t="shared" si="59"/>
        <v>IIDFL</v>
      </c>
      <c r="AX250" s="77">
        <f>'BY_Demands_Drivers (4)'!$F$94*$BA10</f>
        <v>0</v>
      </c>
    </row>
    <row r="251" spans="2:50" x14ac:dyDescent="0.3">
      <c r="B251" s="102" t="str">
        <f t="shared" si="45"/>
        <v>\I:</v>
      </c>
      <c r="C251">
        <f>$H$11</f>
        <v>2017</v>
      </c>
      <c r="D251" t="s">
        <v>87</v>
      </c>
      <c r="E251" t="str">
        <f t="shared" si="55"/>
        <v>IGDFL</v>
      </c>
      <c r="F251" s="77">
        <f>'BY_Demands_Drivers (4)'!$F$31*$I11</f>
        <v>0</v>
      </c>
      <c r="M251" s="102" t="str">
        <f t="shared" si="46"/>
        <v>\I:</v>
      </c>
      <c r="N251">
        <f>$S$11</f>
        <v>2017</v>
      </c>
      <c r="O251" t="s">
        <v>87</v>
      </c>
      <c r="P251" t="str">
        <f t="shared" si="56"/>
        <v>IXDFL</v>
      </c>
      <c r="Q251" s="77">
        <f>'BY_Demands_Drivers (4)'!$F$38*$T11</f>
        <v>0</v>
      </c>
      <c r="X251" s="102" t="str">
        <f t="shared" si="47"/>
        <v>\I:</v>
      </c>
      <c r="Y251">
        <f>$AD$11</f>
        <v>2017</v>
      </c>
      <c r="Z251" t="s">
        <v>87</v>
      </c>
      <c r="AA251" t="str">
        <f t="shared" si="57"/>
        <v>IRDFL</v>
      </c>
      <c r="AB251" s="77">
        <f>'BY_Demands_Drivers (4)'!$F$52*$AE11</f>
        <v>0</v>
      </c>
      <c r="AI251" s="102" t="str">
        <f t="shared" si="48"/>
        <v>\I:</v>
      </c>
      <c r="AJ251">
        <f>$AO$11</f>
        <v>2017</v>
      </c>
      <c r="AK251" t="s">
        <v>87</v>
      </c>
      <c r="AL251" t="str">
        <f t="shared" si="58"/>
        <v>ISDFL</v>
      </c>
      <c r="AM251" s="77">
        <f>'BY_Demands_Drivers (4)'!$F$59*$AP11</f>
        <v>0</v>
      </c>
      <c r="AT251" s="102" t="str">
        <f t="shared" si="49"/>
        <v>\I:</v>
      </c>
      <c r="AU251">
        <f>$AZ$11</f>
        <v>2017</v>
      </c>
      <c r="AV251" t="s">
        <v>87</v>
      </c>
      <c r="AW251" t="str">
        <f t="shared" si="59"/>
        <v>IIDFL</v>
      </c>
      <c r="AX251" s="77">
        <f>'BY_Demands_Drivers (4)'!$F$94*$BA11</f>
        <v>0</v>
      </c>
    </row>
    <row r="252" spans="2:50" x14ac:dyDescent="0.3">
      <c r="B252" s="102" t="str">
        <f t="shared" si="45"/>
        <v>\I:</v>
      </c>
      <c r="C252">
        <f>$H$12</f>
        <v>2018</v>
      </c>
      <c r="D252" t="s">
        <v>87</v>
      </c>
      <c r="E252" t="str">
        <f t="shared" si="55"/>
        <v>IGDFL</v>
      </c>
      <c r="F252" s="77">
        <f>'BY_Demands_Drivers (4)'!$F$31*$I12</f>
        <v>0</v>
      </c>
      <c r="M252" s="102" t="str">
        <f t="shared" si="46"/>
        <v>\I:</v>
      </c>
      <c r="N252">
        <f>$S$12</f>
        <v>2018</v>
      </c>
      <c r="O252" t="s">
        <v>87</v>
      </c>
      <c r="P252" t="str">
        <f t="shared" si="56"/>
        <v>IXDFL</v>
      </c>
      <c r="Q252" s="77">
        <f>'BY_Demands_Drivers (4)'!$F$38*$T12</f>
        <v>0</v>
      </c>
      <c r="X252" s="102" t="str">
        <f t="shared" si="47"/>
        <v>\I:</v>
      </c>
      <c r="Y252">
        <f>$AD$12</f>
        <v>2018</v>
      </c>
      <c r="Z252" t="s">
        <v>87</v>
      </c>
      <c r="AA252" t="str">
        <f t="shared" si="57"/>
        <v>IRDFL</v>
      </c>
      <c r="AB252" s="77">
        <f>'BY_Demands_Drivers (4)'!$F$52*$AE12</f>
        <v>0</v>
      </c>
      <c r="AI252" s="102" t="str">
        <f t="shared" si="48"/>
        <v>\I:</v>
      </c>
      <c r="AJ252">
        <f>$AO$12</f>
        <v>2018</v>
      </c>
      <c r="AK252" t="s">
        <v>87</v>
      </c>
      <c r="AL252" t="str">
        <f t="shared" si="58"/>
        <v>ISDFL</v>
      </c>
      <c r="AM252" s="77">
        <f>'BY_Demands_Drivers (4)'!$F$59*$AP12</f>
        <v>0</v>
      </c>
      <c r="AT252" s="102" t="str">
        <f t="shared" si="49"/>
        <v>\I:</v>
      </c>
      <c r="AU252">
        <f>$AZ$12</f>
        <v>2018</v>
      </c>
      <c r="AV252" t="s">
        <v>87</v>
      </c>
      <c r="AW252" t="str">
        <f t="shared" si="59"/>
        <v>IIDFL</v>
      </c>
      <c r="AX252" s="77">
        <f>'BY_Demands_Drivers (4)'!$F$94*$BA12</f>
        <v>0</v>
      </c>
    </row>
    <row r="253" spans="2:50" x14ac:dyDescent="0.3">
      <c r="B253" s="102" t="str">
        <f t="shared" si="45"/>
        <v>\I:</v>
      </c>
      <c r="C253">
        <f>$H$13</f>
        <v>2019</v>
      </c>
      <c r="D253" t="s">
        <v>87</v>
      </c>
      <c r="E253" t="str">
        <f t="shared" si="55"/>
        <v>IGDFL</v>
      </c>
      <c r="F253" s="77">
        <f>'BY_Demands_Drivers (4)'!$F$31*$I13</f>
        <v>0</v>
      </c>
      <c r="M253" s="102" t="str">
        <f t="shared" si="46"/>
        <v>\I:</v>
      </c>
      <c r="N253">
        <f>$S$13</f>
        <v>2019</v>
      </c>
      <c r="O253" t="s">
        <v>87</v>
      </c>
      <c r="P253" t="str">
        <f t="shared" si="56"/>
        <v>IXDFL</v>
      </c>
      <c r="Q253" s="77">
        <f>'BY_Demands_Drivers (4)'!$F$38*$T13</f>
        <v>0</v>
      </c>
      <c r="X253" s="102" t="str">
        <f t="shared" si="47"/>
        <v>\I:</v>
      </c>
      <c r="Y253">
        <f>$AD$13</f>
        <v>2019</v>
      </c>
      <c r="Z253" t="s">
        <v>87</v>
      </c>
      <c r="AA253" t="str">
        <f t="shared" si="57"/>
        <v>IRDFL</v>
      </c>
      <c r="AB253" s="77">
        <f>'BY_Demands_Drivers (4)'!$F$52*$AE13</f>
        <v>0</v>
      </c>
      <c r="AI253" s="102" t="str">
        <f t="shared" si="48"/>
        <v>\I:</v>
      </c>
      <c r="AJ253">
        <f>$AO$13</f>
        <v>2019</v>
      </c>
      <c r="AK253" t="s">
        <v>87</v>
      </c>
      <c r="AL253" t="str">
        <f t="shared" si="58"/>
        <v>ISDFL</v>
      </c>
      <c r="AM253" s="77">
        <f>'BY_Demands_Drivers (4)'!$F$59*$AP13</f>
        <v>0</v>
      </c>
      <c r="AT253" s="102" t="str">
        <f t="shared" si="49"/>
        <v>\I:</v>
      </c>
      <c r="AU253">
        <f>$AZ$13</f>
        <v>2019</v>
      </c>
      <c r="AV253" t="s">
        <v>87</v>
      </c>
      <c r="AW253" t="str">
        <f t="shared" si="59"/>
        <v>IIDFL</v>
      </c>
      <c r="AX253" s="77">
        <f>'BY_Demands_Drivers (4)'!$F$94*$BA13</f>
        <v>0</v>
      </c>
    </row>
    <row r="254" spans="2:50" x14ac:dyDescent="0.3">
      <c r="B254" s="102" t="str">
        <f t="shared" si="45"/>
        <v>\I:</v>
      </c>
      <c r="C254">
        <f>$H$14</f>
        <v>2020</v>
      </c>
      <c r="D254" t="s">
        <v>87</v>
      </c>
      <c r="E254" t="str">
        <f t="shared" si="55"/>
        <v>IGDFL</v>
      </c>
      <c r="F254" s="77">
        <f>'BY_Demands_Drivers (4)'!$F$31*$I14</f>
        <v>0</v>
      </c>
      <c r="M254" s="102" t="str">
        <f t="shared" si="46"/>
        <v>\I:</v>
      </c>
      <c r="N254">
        <f>$S$14</f>
        <v>2020</v>
      </c>
      <c r="O254" t="s">
        <v>87</v>
      </c>
      <c r="P254" t="str">
        <f t="shared" si="56"/>
        <v>IXDFL</v>
      </c>
      <c r="Q254" s="77">
        <f>'BY_Demands_Drivers (4)'!$F$38*$T14</f>
        <v>0</v>
      </c>
      <c r="X254" s="102" t="str">
        <f t="shared" si="47"/>
        <v>\I:</v>
      </c>
      <c r="Y254">
        <f>$AD$14</f>
        <v>2020</v>
      </c>
      <c r="Z254" t="s">
        <v>87</v>
      </c>
      <c r="AA254" t="str">
        <f t="shared" si="57"/>
        <v>IRDFL</v>
      </c>
      <c r="AB254" s="77">
        <f>'BY_Demands_Drivers (4)'!$F$52*$AE14</f>
        <v>0</v>
      </c>
      <c r="AI254" s="102" t="str">
        <f t="shared" si="48"/>
        <v>\I:</v>
      </c>
      <c r="AJ254">
        <f>$AO$14</f>
        <v>2020</v>
      </c>
      <c r="AK254" t="s">
        <v>87</v>
      </c>
      <c r="AL254" t="str">
        <f t="shared" si="58"/>
        <v>ISDFL</v>
      </c>
      <c r="AM254" s="77">
        <f>'BY_Demands_Drivers (4)'!$F$59*$AP14</f>
        <v>0</v>
      </c>
      <c r="AT254" s="102" t="str">
        <f t="shared" si="49"/>
        <v>\I:</v>
      </c>
      <c r="AU254">
        <f>$AZ$14</f>
        <v>2020</v>
      </c>
      <c r="AV254" t="s">
        <v>87</v>
      </c>
      <c r="AW254" t="str">
        <f t="shared" si="59"/>
        <v>IIDFL</v>
      </c>
      <c r="AX254" s="77">
        <f>'BY_Demands_Drivers (4)'!$F$94*$BA14</f>
        <v>0</v>
      </c>
    </row>
    <row r="255" spans="2:50" x14ac:dyDescent="0.3">
      <c r="B255" s="102" t="str">
        <f t="shared" si="45"/>
        <v>\I:</v>
      </c>
      <c r="C255">
        <f>$H$15</f>
        <v>2021</v>
      </c>
      <c r="D255" t="s">
        <v>87</v>
      </c>
      <c r="E255" t="str">
        <f t="shared" si="55"/>
        <v>IGDFL</v>
      </c>
      <c r="F255" s="77">
        <f>'BY_Demands_Drivers (4)'!$F$31*$I15</f>
        <v>0</v>
      </c>
      <c r="M255" s="102" t="str">
        <f t="shared" si="46"/>
        <v>\I:</v>
      </c>
      <c r="N255">
        <f>$S$15</f>
        <v>2021</v>
      </c>
      <c r="O255" t="s">
        <v>87</v>
      </c>
      <c r="P255" t="str">
        <f t="shared" si="56"/>
        <v>IXDFL</v>
      </c>
      <c r="Q255" s="77">
        <f>'BY_Demands_Drivers (4)'!$F$38*$T15</f>
        <v>0</v>
      </c>
      <c r="X255" s="102" t="str">
        <f t="shared" si="47"/>
        <v>\I:</v>
      </c>
      <c r="Y255">
        <f>$AD$15</f>
        <v>2021</v>
      </c>
      <c r="Z255" t="s">
        <v>87</v>
      </c>
      <c r="AA255" t="str">
        <f t="shared" si="57"/>
        <v>IRDFL</v>
      </c>
      <c r="AB255" s="77">
        <f>'BY_Demands_Drivers (4)'!$F$52*$AE15</f>
        <v>0</v>
      </c>
      <c r="AI255" s="102" t="str">
        <f t="shared" si="48"/>
        <v>\I:</v>
      </c>
      <c r="AJ255">
        <f>$AO$15</f>
        <v>2021</v>
      </c>
      <c r="AK255" t="s">
        <v>87</v>
      </c>
      <c r="AL255" t="str">
        <f t="shared" si="58"/>
        <v>ISDFL</v>
      </c>
      <c r="AM255" s="77">
        <f>'BY_Demands_Drivers (4)'!$F$59*$AP15</f>
        <v>0</v>
      </c>
      <c r="AT255" s="102" t="str">
        <f t="shared" si="49"/>
        <v>\I:</v>
      </c>
      <c r="AU255">
        <f>$AZ$15</f>
        <v>2021</v>
      </c>
      <c r="AV255" t="s">
        <v>87</v>
      </c>
      <c r="AW255" t="str">
        <f t="shared" si="59"/>
        <v>IIDFL</v>
      </c>
      <c r="AX255" s="77">
        <f>'BY_Demands_Drivers (4)'!$F$94*$BA15</f>
        <v>0</v>
      </c>
    </row>
    <row r="256" spans="2:50" x14ac:dyDescent="0.3">
      <c r="B256" s="102" t="str">
        <f t="shared" si="45"/>
        <v>\I:</v>
      </c>
      <c r="C256">
        <f>$H$16</f>
        <v>2022</v>
      </c>
      <c r="D256" t="s">
        <v>87</v>
      </c>
      <c r="E256" t="str">
        <f t="shared" si="55"/>
        <v>IGDFL</v>
      </c>
      <c r="F256" s="77">
        <f>'BY_Demands_Drivers (4)'!$F$31*$I16</f>
        <v>0</v>
      </c>
      <c r="M256" s="102" t="str">
        <f t="shared" si="46"/>
        <v>\I:</v>
      </c>
      <c r="N256">
        <f>$S$16</f>
        <v>2022</v>
      </c>
      <c r="O256" t="s">
        <v>87</v>
      </c>
      <c r="P256" t="str">
        <f t="shared" si="56"/>
        <v>IXDFL</v>
      </c>
      <c r="Q256" s="77">
        <f>'BY_Demands_Drivers (4)'!$F$38*$T16</f>
        <v>0</v>
      </c>
      <c r="X256" s="102" t="str">
        <f t="shared" si="47"/>
        <v>\I:</v>
      </c>
      <c r="Y256">
        <f>$AD$16</f>
        <v>2022</v>
      </c>
      <c r="Z256" t="s">
        <v>87</v>
      </c>
      <c r="AA256" t="str">
        <f t="shared" si="57"/>
        <v>IRDFL</v>
      </c>
      <c r="AB256" s="77">
        <f>'BY_Demands_Drivers (4)'!$F$52*$AE16</f>
        <v>0</v>
      </c>
      <c r="AI256" s="102" t="str">
        <f t="shared" si="48"/>
        <v>\I:</v>
      </c>
      <c r="AJ256">
        <f>$AO$16</f>
        <v>2022</v>
      </c>
      <c r="AK256" t="s">
        <v>87</v>
      </c>
      <c r="AL256" t="str">
        <f t="shared" si="58"/>
        <v>ISDFL</v>
      </c>
      <c r="AM256" s="77">
        <f>'BY_Demands_Drivers (4)'!$F$59*$AP16</f>
        <v>0</v>
      </c>
      <c r="AT256" s="102" t="str">
        <f t="shared" si="49"/>
        <v>\I:</v>
      </c>
      <c r="AU256">
        <f>$AZ$16</f>
        <v>2022</v>
      </c>
      <c r="AV256" t="s">
        <v>87</v>
      </c>
      <c r="AW256" t="str">
        <f t="shared" si="59"/>
        <v>IIDFL</v>
      </c>
      <c r="AX256" s="77">
        <f>'BY_Demands_Drivers (4)'!$F$94*$BA16</f>
        <v>0</v>
      </c>
    </row>
    <row r="257" spans="2:50" x14ac:dyDescent="0.3">
      <c r="B257" s="102" t="str">
        <f t="shared" si="45"/>
        <v>\I:</v>
      </c>
      <c r="C257">
        <f>$H$17</f>
        <v>2023</v>
      </c>
      <c r="D257" t="s">
        <v>87</v>
      </c>
      <c r="E257" t="str">
        <f t="shared" si="55"/>
        <v>IGDFL</v>
      </c>
      <c r="F257" s="77">
        <f>'BY_Demands_Drivers (4)'!$F$31*$I17</f>
        <v>0</v>
      </c>
      <c r="M257" s="102" t="str">
        <f t="shared" si="46"/>
        <v>\I:</v>
      </c>
      <c r="N257">
        <f>$S$17</f>
        <v>2023</v>
      </c>
      <c r="O257" t="s">
        <v>87</v>
      </c>
      <c r="P257" t="str">
        <f t="shared" si="56"/>
        <v>IXDFL</v>
      </c>
      <c r="Q257" s="77">
        <f>'BY_Demands_Drivers (4)'!$F$38*$T17</f>
        <v>0</v>
      </c>
      <c r="X257" s="102" t="str">
        <f t="shared" si="47"/>
        <v>\I:</v>
      </c>
      <c r="Y257">
        <f>$AD$17</f>
        <v>2023</v>
      </c>
      <c r="Z257" t="s">
        <v>87</v>
      </c>
      <c r="AA257" t="str">
        <f t="shared" si="57"/>
        <v>IRDFL</v>
      </c>
      <c r="AB257" s="77">
        <f>'BY_Demands_Drivers (4)'!$F$52*$AE17</f>
        <v>0</v>
      </c>
      <c r="AI257" s="102" t="str">
        <f t="shared" si="48"/>
        <v>\I:</v>
      </c>
      <c r="AJ257">
        <f>$AO$17</f>
        <v>2023</v>
      </c>
      <c r="AK257" t="s">
        <v>87</v>
      </c>
      <c r="AL257" t="str">
        <f t="shared" si="58"/>
        <v>ISDFL</v>
      </c>
      <c r="AM257" s="77">
        <f>'BY_Demands_Drivers (4)'!$F$59*$AP17</f>
        <v>0</v>
      </c>
      <c r="AT257" s="102" t="str">
        <f t="shared" si="49"/>
        <v>\I:</v>
      </c>
      <c r="AU257">
        <f>$AZ$17</f>
        <v>2023</v>
      </c>
      <c r="AV257" t="s">
        <v>87</v>
      </c>
      <c r="AW257" t="str">
        <f t="shared" si="59"/>
        <v>IIDFL</v>
      </c>
      <c r="AX257" s="77">
        <f>'BY_Demands_Drivers (4)'!$F$94*$BA17</f>
        <v>0</v>
      </c>
    </row>
    <row r="258" spans="2:50" x14ac:dyDescent="0.3">
      <c r="B258" s="102" t="str">
        <f t="shared" si="45"/>
        <v>\I:</v>
      </c>
      <c r="C258">
        <f>$H$18</f>
        <v>2024</v>
      </c>
      <c r="D258" t="s">
        <v>87</v>
      </c>
      <c r="E258" t="str">
        <f t="shared" si="55"/>
        <v>IGDFL</v>
      </c>
      <c r="F258" s="77">
        <f>'BY_Demands_Drivers (4)'!$F$31*$I18</f>
        <v>0</v>
      </c>
      <c r="M258" s="102" t="str">
        <f t="shared" si="46"/>
        <v>\I:</v>
      </c>
      <c r="N258">
        <f>$S$18</f>
        <v>2024</v>
      </c>
      <c r="O258" t="s">
        <v>87</v>
      </c>
      <c r="P258" t="str">
        <f t="shared" si="56"/>
        <v>IXDFL</v>
      </c>
      <c r="Q258" s="77">
        <f>'BY_Demands_Drivers (4)'!$F$38*$T18</f>
        <v>0</v>
      </c>
      <c r="X258" s="102" t="str">
        <f t="shared" si="47"/>
        <v>\I:</v>
      </c>
      <c r="Y258">
        <f>$AD$18</f>
        <v>2024</v>
      </c>
      <c r="Z258" t="s">
        <v>87</v>
      </c>
      <c r="AA258" t="str">
        <f t="shared" si="57"/>
        <v>IRDFL</v>
      </c>
      <c r="AB258" s="77">
        <f>'BY_Demands_Drivers (4)'!$F$52*$AE18</f>
        <v>0</v>
      </c>
      <c r="AI258" s="102" t="str">
        <f t="shared" si="48"/>
        <v>\I:</v>
      </c>
      <c r="AJ258">
        <f>$AO$18</f>
        <v>2024</v>
      </c>
      <c r="AK258" t="s">
        <v>87</v>
      </c>
      <c r="AL258" t="str">
        <f t="shared" si="58"/>
        <v>ISDFL</v>
      </c>
      <c r="AM258" s="77">
        <f>'BY_Demands_Drivers (4)'!$F$59*$AP18</f>
        <v>0</v>
      </c>
      <c r="AT258" s="102" t="str">
        <f t="shared" si="49"/>
        <v>\I:</v>
      </c>
      <c r="AU258">
        <f>$AZ$18</f>
        <v>2024</v>
      </c>
      <c r="AV258" t="s">
        <v>87</v>
      </c>
      <c r="AW258" t="str">
        <f t="shared" si="59"/>
        <v>IIDFL</v>
      </c>
      <c r="AX258" s="77">
        <f>'BY_Demands_Drivers (4)'!$F$94*$BA18</f>
        <v>0</v>
      </c>
    </row>
    <row r="259" spans="2:50" x14ac:dyDescent="0.3">
      <c r="B259" s="102" t="str">
        <f t="shared" si="45"/>
        <v>\I:</v>
      </c>
      <c r="C259">
        <f>$H$19</f>
        <v>2025</v>
      </c>
      <c r="D259" t="s">
        <v>87</v>
      </c>
      <c r="E259" t="str">
        <f t="shared" si="55"/>
        <v>IGDFL</v>
      </c>
      <c r="F259" s="77">
        <f>'BY_Demands_Drivers (4)'!$F$31*$I19</f>
        <v>0</v>
      </c>
      <c r="M259" s="102" t="str">
        <f t="shared" si="46"/>
        <v>\I:</v>
      </c>
      <c r="N259">
        <f>$S$19</f>
        <v>2025</v>
      </c>
      <c r="O259" t="s">
        <v>87</v>
      </c>
      <c r="P259" t="str">
        <f t="shared" si="56"/>
        <v>IXDFL</v>
      </c>
      <c r="Q259" s="77">
        <f>'BY_Demands_Drivers (4)'!$F$38*$T19</f>
        <v>0</v>
      </c>
      <c r="X259" s="102" t="str">
        <f t="shared" si="47"/>
        <v>\I:</v>
      </c>
      <c r="Y259">
        <f>$AD$19</f>
        <v>2025</v>
      </c>
      <c r="Z259" t="s">
        <v>87</v>
      </c>
      <c r="AA259" t="str">
        <f t="shared" si="57"/>
        <v>IRDFL</v>
      </c>
      <c r="AB259" s="77">
        <f>'BY_Demands_Drivers (4)'!$F$52*$AE19</f>
        <v>0</v>
      </c>
      <c r="AI259" s="102" t="str">
        <f t="shared" si="48"/>
        <v>\I:</v>
      </c>
      <c r="AJ259">
        <f>$AO$19</f>
        <v>2025</v>
      </c>
      <c r="AK259" t="s">
        <v>87</v>
      </c>
      <c r="AL259" t="str">
        <f t="shared" si="58"/>
        <v>ISDFL</v>
      </c>
      <c r="AM259" s="77">
        <f>'BY_Demands_Drivers (4)'!$F$59*$AP19</f>
        <v>0</v>
      </c>
      <c r="AT259" s="102" t="str">
        <f t="shared" si="49"/>
        <v>\I:</v>
      </c>
      <c r="AU259">
        <f>$AZ$19</f>
        <v>2025</v>
      </c>
      <c r="AV259" t="s">
        <v>87</v>
      </c>
      <c r="AW259" t="str">
        <f t="shared" si="59"/>
        <v>IIDFL</v>
      </c>
      <c r="AX259" s="77">
        <f>'BY_Demands_Drivers (4)'!$F$94*$BA19</f>
        <v>0</v>
      </c>
    </row>
    <row r="260" spans="2:50" x14ac:dyDescent="0.3">
      <c r="B260" s="102" t="str">
        <f t="shared" si="45"/>
        <v>\I:</v>
      </c>
      <c r="C260">
        <f>$H$20</f>
        <v>2026</v>
      </c>
      <c r="D260" t="s">
        <v>87</v>
      </c>
      <c r="E260" t="str">
        <f t="shared" si="55"/>
        <v>IGDFL</v>
      </c>
      <c r="F260" s="77">
        <f>'BY_Demands_Drivers (4)'!$F$31*$I20</f>
        <v>0</v>
      </c>
      <c r="M260" s="102" t="str">
        <f t="shared" si="46"/>
        <v>\I:</v>
      </c>
      <c r="N260">
        <f>$S$20</f>
        <v>2026</v>
      </c>
      <c r="O260" t="s">
        <v>87</v>
      </c>
      <c r="P260" t="str">
        <f t="shared" si="56"/>
        <v>IXDFL</v>
      </c>
      <c r="Q260" s="77">
        <f>'BY_Demands_Drivers (4)'!$F$38*$T20</f>
        <v>0</v>
      </c>
      <c r="X260" s="102" t="str">
        <f t="shared" si="47"/>
        <v>\I:</v>
      </c>
      <c r="Y260">
        <f>$AD$20</f>
        <v>2026</v>
      </c>
      <c r="Z260" t="s">
        <v>87</v>
      </c>
      <c r="AA260" t="str">
        <f t="shared" si="57"/>
        <v>IRDFL</v>
      </c>
      <c r="AB260" s="77">
        <f>'BY_Demands_Drivers (4)'!$F$52*$AE20</f>
        <v>0</v>
      </c>
      <c r="AI260" s="102" t="str">
        <f t="shared" si="48"/>
        <v>\I:</v>
      </c>
      <c r="AJ260">
        <f>$AO$20</f>
        <v>2026</v>
      </c>
      <c r="AK260" t="s">
        <v>87</v>
      </c>
      <c r="AL260" t="str">
        <f t="shared" si="58"/>
        <v>ISDFL</v>
      </c>
      <c r="AM260" s="77">
        <f>'BY_Demands_Drivers (4)'!$F$59*$AP20</f>
        <v>0</v>
      </c>
      <c r="AT260" s="102" t="str">
        <f t="shared" si="49"/>
        <v>\I:</v>
      </c>
      <c r="AU260">
        <f>$AZ$20</f>
        <v>2026</v>
      </c>
      <c r="AV260" t="s">
        <v>87</v>
      </c>
      <c r="AW260" t="str">
        <f t="shared" si="59"/>
        <v>IIDFL</v>
      </c>
      <c r="AX260" s="77">
        <f>'BY_Demands_Drivers (4)'!$F$94*$BA20</f>
        <v>0</v>
      </c>
    </row>
    <row r="261" spans="2:50" x14ac:dyDescent="0.3">
      <c r="B261" s="102" t="str">
        <f t="shared" ref="B261:B284" si="60">IF(SUM(F261:F261)&gt;0,"Demand","\I:")</f>
        <v>\I:</v>
      </c>
      <c r="C261">
        <f>$H$21</f>
        <v>2027</v>
      </c>
      <c r="D261" t="s">
        <v>87</v>
      </c>
      <c r="E261" t="str">
        <f t="shared" si="55"/>
        <v>IGDFL</v>
      </c>
      <c r="F261" s="77">
        <f>'BY_Demands_Drivers (4)'!$F$31*$I21</f>
        <v>0</v>
      </c>
      <c r="M261" s="102" t="str">
        <f t="shared" ref="M261:M284" si="61">IF(SUM(Q261:Q261)&gt;0,"Demand","\I:")</f>
        <v>\I:</v>
      </c>
      <c r="N261">
        <f>$S$21</f>
        <v>2027</v>
      </c>
      <c r="O261" t="s">
        <v>87</v>
      </c>
      <c r="P261" t="str">
        <f t="shared" si="56"/>
        <v>IXDFL</v>
      </c>
      <c r="Q261" s="77">
        <f>'BY_Demands_Drivers (4)'!$F$38*$T21</f>
        <v>0</v>
      </c>
      <c r="X261" s="102" t="str">
        <f t="shared" ref="X261:X284" si="62">IF(SUM(AB261:AB261)&gt;0,"Demand","\I:")</f>
        <v>\I:</v>
      </c>
      <c r="Y261">
        <f>$AD$21</f>
        <v>2027</v>
      </c>
      <c r="Z261" t="s">
        <v>87</v>
      </c>
      <c r="AA261" t="str">
        <f t="shared" si="57"/>
        <v>IRDFL</v>
      </c>
      <c r="AB261" s="77">
        <f>'BY_Demands_Drivers (4)'!$F$52*$AE21</f>
        <v>0</v>
      </c>
      <c r="AI261" s="102" t="str">
        <f t="shared" ref="AI261:AI284" si="63">IF(SUM(AM261:AM261)&gt;0,"Demand","\I:")</f>
        <v>\I:</v>
      </c>
      <c r="AJ261">
        <f>$AO$21</f>
        <v>2027</v>
      </c>
      <c r="AK261" t="s">
        <v>87</v>
      </c>
      <c r="AL261" t="str">
        <f t="shared" si="58"/>
        <v>ISDFL</v>
      </c>
      <c r="AM261" s="77">
        <f>'BY_Demands_Drivers (4)'!$F$59*$AP21</f>
        <v>0</v>
      </c>
      <c r="AT261" s="102" t="str">
        <f t="shared" ref="AT261:AT284" si="64">IF(SUM(AX261:AX261)&gt;0,"Demand","\I:")</f>
        <v>\I:</v>
      </c>
      <c r="AU261">
        <f>$AZ$21</f>
        <v>2027</v>
      </c>
      <c r="AV261" t="s">
        <v>87</v>
      </c>
      <c r="AW261" t="str">
        <f t="shared" si="59"/>
        <v>IIDFL</v>
      </c>
      <c r="AX261" s="77">
        <f>'BY_Demands_Drivers (4)'!$F$94*$BA21</f>
        <v>0</v>
      </c>
    </row>
    <row r="262" spans="2:50" x14ac:dyDescent="0.3">
      <c r="B262" s="102" t="str">
        <f t="shared" si="60"/>
        <v>\I:</v>
      </c>
      <c r="C262">
        <f>$H$22</f>
        <v>2028</v>
      </c>
      <c r="D262" t="s">
        <v>87</v>
      </c>
      <c r="E262" t="str">
        <f t="shared" si="55"/>
        <v>IGDFL</v>
      </c>
      <c r="F262" s="77">
        <f>'BY_Demands_Drivers (4)'!$F$31*$I22</f>
        <v>0</v>
      </c>
      <c r="M262" s="102" t="str">
        <f t="shared" si="61"/>
        <v>\I:</v>
      </c>
      <c r="N262">
        <f>$S$22</f>
        <v>2028</v>
      </c>
      <c r="O262" t="s">
        <v>87</v>
      </c>
      <c r="P262" t="str">
        <f t="shared" si="56"/>
        <v>IXDFL</v>
      </c>
      <c r="Q262" s="77">
        <f>'BY_Demands_Drivers (4)'!$F$38*$T22</f>
        <v>0</v>
      </c>
      <c r="X262" s="102" t="str">
        <f t="shared" si="62"/>
        <v>\I:</v>
      </c>
      <c r="Y262">
        <f>$AD$22</f>
        <v>2028</v>
      </c>
      <c r="Z262" t="s">
        <v>87</v>
      </c>
      <c r="AA262" t="str">
        <f t="shared" si="57"/>
        <v>IRDFL</v>
      </c>
      <c r="AB262" s="77">
        <f>'BY_Demands_Drivers (4)'!$F$52*$AE22</f>
        <v>0</v>
      </c>
      <c r="AI262" s="102" t="str">
        <f t="shared" si="63"/>
        <v>\I:</v>
      </c>
      <c r="AJ262">
        <f>$AO$22</f>
        <v>2028</v>
      </c>
      <c r="AK262" t="s">
        <v>87</v>
      </c>
      <c r="AL262" t="str">
        <f t="shared" si="58"/>
        <v>ISDFL</v>
      </c>
      <c r="AM262" s="77">
        <f>'BY_Demands_Drivers (4)'!$F$59*$AP22</f>
        <v>0</v>
      </c>
      <c r="AT262" s="102" t="str">
        <f t="shared" si="64"/>
        <v>\I:</v>
      </c>
      <c r="AU262">
        <f>$AZ$22</f>
        <v>2028</v>
      </c>
      <c r="AV262" t="s">
        <v>87</v>
      </c>
      <c r="AW262" t="str">
        <f t="shared" si="59"/>
        <v>IIDFL</v>
      </c>
      <c r="AX262" s="77">
        <f>'BY_Demands_Drivers (4)'!$F$94*$BA22</f>
        <v>0</v>
      </c>
    </row>
    <row r="263" spans="2:50" x14ac:dyDescent="0.3">
      <c r="B263" s="102" t="str">
        <f t="shared" si="60"/>
        <v>\I:</v>
      </c>
      <c r="C263">
        <f>$H$23</f>
        <v>2029</v>
      </c>
      <c r="D263" t="s">
        <v>87</v>
      </c>
      <c r="E263" t="str">
        <f t="shared" si="55"/>
        <v>IGDFL</v>
      </c>
      <c r="F263" s="77">
        <f>'BY_Demands_Drivers (4)'!$F$31*$I23</f>
        <v>0</v>
      </c>
      <c r="M263" s="102" t="str">
        <f t="shared" si="61"/>
        <v>\I:</v>
      </c>
      <c r="N263">
        <f>$S$23</f>
        <v>2029</v>
      </c>
      <c r="O263" t="s">
        <v>87</v>
      </c>
      <c r="P263" t="str">
        <f t="shared" si="56"/>
        <v>IXDFL</v>
      </c>
      <c r="Q263" s="77">
        <f>'BY_Demands_Drivers (4)'!$F$38*$T23</f>
        <v>0</v>
      </c>
      <c r="X263" s="102" t="str">
        <f t="shared" si="62"/>
        <v>\I:</v>
      </c>
      <c r="Y263">
        <f>$AD$23</f>
        <v>2029</v>
      </c>
      <c r="Z263" t="s">
        <v>87</v>
      </c>
      <c r="AA263" t="str">
        <f t="shared" si="57"/>
        <v>IRDFL</v>
      </c>
      <c r="AB263" s="77">
        <f>'BY_Demands_Drivers (4)'!$F$52*$AE23</f>
        <v>0</v>
      </c>
      <c r="AI263" s="102" t="str">
        <f t="shared" si="63"/>
        <v>\I:</v>
      </c>
      <c r="AJ263">
        <f>$AO$23</f>
        <v>2029</v>
      </c>
      <c r="AK263" t="s">
        <v>87</v>
      </c>
      <c r="AL263" t="str">
        <f t="shared" si="58"/>
        <v>ISDFL</v>
      </c>
      <c r="AM263" s="77">
        <f>'BY_Demands_Drivers (4)'!$F$59*$AP23</f>
        <v>0</v>
      </c>
      <c r="AT263" s="102" t="str">
        <f t="shared" si="64"/>
        <v>\I:</v>
      </c>
      <c r="AU263">
        <f>$AZ$23</f>
        <v>2029</v>
      </c>
      <c r="AV263" t="s">
        <v>87</v>
      </c>
      <c r="AW263" t="str">
        <f t="shared" si="59"/>
        <v>IIDFL</v>
      </c>
      <c r="AX263" s="77">
        <f>'BY_Demands_Drivers (4)'!$F$94*$BA23</f>
        <v>0</v>
      </c>
    </row>
    <row r="264" spans="2:50" x14ac:dyDescent="0.3">
      <c r="B264" s="102" t="str">
        <f t="shared" si="60"/>
        <v>\I:</v>
      </c>
      <c r="C264">
        <f>$H$24</f>
        <v>2030</v>
      </c>
      <c r="D264" t="s">
        <v>87</v>
      </c>
      <c r="E264" t="str">
        <f t="shared" si="55"/>
        <v>IGDFL</v>
      </c>
      <c r="F264" s="77">
        <f>'BY_Demands_Drivers (4)'!$F$31*$I24</f>
        <v>0</v>
      </c>
      <c r="M264" s="102" t="str">
        <f t="shared" si="61"/>
        <v>\I:</v>
      </c>
      <c r="N264">
        <f>$S$24</f>
        <v>2030</v>
      </c>
      <c r="O264" t="s">
        <v>87</v>
      </c>
      <c r="P264" t="str">
        <f t="shared" si="56"/>
        <v>IXDFL</v>
      </c>
      <c r="Q264" s="77">
        <f>'BY_Demands_Drivers (4)'!$F$38*$T24</f>
        <v>0</v>
      </c>
      <c r="X264" s="102" t="str">
        <f t="shared" si="62"/>
        <v>\I:</v>
      </c>
      <c r="Y264">
        <f>$AD$24</f>
        <v>2030</v>
      </c>
      <c r="Z264" t="s">
        <v>87</v>
      </c>
      <c r="AA264" t="str">
        <f t="shared" si="57"/>
        <v>IRDFL</v>
      </c>
      <c r="AB264" s="77">
        <f>'BY_Demands_Drivers (4)'!$F$52*$AE24</f>
        <v>0</v>
      </c>
      <c r="AI264" s="102" t="str">
        <f t="shared" si="63"/>
        <v>\I:</v>
      </c>
      <c r="AJ264">
        <f>$AO$24</f>
        <v>2030</v>
      </c>
      <c r="AK264" t="s">
        <v>87</v>
      </c>
      <c r="AL264" t="str">
        <f t="shared" si="58"/>
        <v>ISDFL</v>
      </c>
      <c r="AM264" s="77">
        <f>'BY_Demands_Drivers (4)'!$F$59*$AP24</f>
        <v>0</v>
      </c>
      <c r="AT264" s="102" t="str">
        <f t="shared" si="64"/>
        <v>\I:</v>
      </c>
      <c r="AU264">
        <f>$AZ$24</f>
        <v>2030</v>
      </c>
      <c r="AV264" t="s">
        <v>87</v>
      </c>
      <c r="AW264" t="str">
        <f t="shared" si="59"/>
        <v>IIDFL</v>
      </c>
      <c r="AX264" s="77">
        <f>'BY_Demands_Drivers (4)'!$F$94*$BA24</f>
        <v>0</v>
      </c>
    </row>
    <row r="265" spans="2:50" x14ac:dyDescent="0.3">
      <c r="B265" s="102" t="str">
        <f t="shared" si="60"/>
        <v>\I:</v>
      </c>
      <c r="C265">
        <f>$H$25</f>
        <v>2031</v>
      </c>
      <c r="D265" t="s">
        <v>87</v>
      </c>
      <c r="E265" t="str">
        <f t="shared" si="55"/>
        <v>IGDFL</v>
      </c>
      <c r="F265" s="77">
        <f>'BY_Demands_Drivers (4)'!$F$31*$I25</f>
        <v>0</v>
      </c>
      <c r="M265" s="102" t="str">
        <f t="shared" si="61"/>
        <v>\I:</v>
      </c>
      <c r="N265">
        <f>$S$25</f>
        <v>2031</v>
      </c>
      <c r="O265" t="s">
        <v>87</v>
      </c>
      <c r="P265" t="str">
        <f t="shared" si="56"/>
        <v>IXDFL</v>
      </c>
      <c r="Q265" s="77">
        <f>'BY_Demands_Drivers (4)'!$F$38*$T25</f>
        <v>0</v>
      </c>
      <c r="X265" s="102" t="str">
        <f t="shared" si="62"/>
        <v>\I:</v>
      </c>
      <c r="Y265">
        <f>$AD$25</f>
        <v>2031</v>
      </c>
      <c r="Z265" t="s">
        <v>87</v>
      </c>
      <c r="AA265" t="str">
        <f t="shared" si="57"/>
        <v>IRDFL</v>
      </c>
      <c r="AB265" s="77">
        <f>'BY_Demands_Drivers (4)'!$F$52*$AE25</f>
        <v>0</v>
      </c>
      <c r="AI265" s="102" t="str">
        <f t="shared" si="63"/>
        <v>\I:</v>
      </c>
      <c r="AJ265">
        <f>$AO$25</f>
        <v>2031</v>
      </c>
      <c r="AK265" t="s">
        <v>87</v>
      </c>
      <c r="AL265" t="str">
        <f t="shared" si="58"/>
        <v>ISDFL</v>
      </c>
      <c r="AM265" s="77">
        <f>'BY_Demands_Drivers (4)'!$F$59*$AP25</f>
        <v>0</v>
      </c>
      <c r="AT265" s="102" t="str">
        <f t="shared" si="64"/>
        <v>\I:</v>
      </c>
      <c r="AU265">
        <f>$AZ$25</f>
        <v>2031</v>
      </c>
      <c r="AV265" t="s">
        <v>87</v>
      </c>
      <c r="AW265" t="str">
        <f t="shared" si="59"/>
        <v>IIDFL</v>
      </c>
      <c r="AX265" s="77">
        <f>'BY_Demands_Drivers (4)'!$F$94*$BA25</f>
        <v>0</v>
      </c>
    </row>
    <row r="266" spans="2:50" x14ac:dyDescent="0.3">
      <c r="B266" s="102" t="str">
        <f t="shared" si="60"/>
        <v>\I:</v>
      </c>
      <c r="C266">
        <f>$H$26</f>
        <v>2032</v>
      </c>
      <c r="D266" t="s">
        <v>87</v>
      </c>
      <c r="E266" t="str">
        <f t="shared" si="55"/>
        <v>IGDFL</v>
      </c>
      <c r="F266" s="77">
        <f>'BY_Demands_Drivers (4)'!$F$31*$I26</f>
        <v>0</v>
      </c>
      <c r="M266" s="102" t="str">
        <f t="shared" si="61"/>
        <v>\I:</v>
      </c>
      <c r="N266">
        <f>$S$26</f>
        <v>2032</v>
      </c>
      <c r="O266" t="s">
        <v>87</v>
      </c>
      <c r="P266" t="str">
        <f t="shared" si="56"/>
        <v>IXDFL</v>
      </c>
      <c r="Q266" s="77">
        <f>'BY_Demands_Drivers (4)'!$F$38*$T26</f>
        <v>0</v>
      </c>
      <c r="X266" s="102" t="str">
        <f t="shared" si="62"/>
        <v>\I:</v>
      </c>
      <c r="Y266">
        <f>$AD$26</f>
        <v>2032</v>
      </c>
      <c r="Z266" t="s">
        <v>87</v>
      </c>
      <c r="AA266" t="str">
        <f t="shared" si="57"/>
        <v>IRDFL</v>
      </c>
      <c r="AB266" s="77">
        <f>'BY_Demands_Drivers (4)'!$F$52*$AE26</f>
        <v>0</v>
      </c>
      <c r="AI266" s="102" t="str">
        <f t="shared" si="63"/>
        <v>\I:</v>
      </c>
      <c r="AJ266">
        <f>$AO$26</f>
        <v>2032</v>
      </c>
      <c r="AK266" t="s">
        <v>87</v>
      </c>
      <c r="AL266" t="str">
        <f t="shared" si="58"/>
        <v>ISDFL</v>
      </c>
      <c r="AM266" s="77">
        <f>'BY_Demands_Drivers (4)'!$F$59*$AP26</f>
        <v>0</v>
      </c>
      <c r="AT266" s="102" t="str">
        <f t="shared" si="64"/>
        <v>\I:</v>
      </c>
      <c r="AU266">
        <f>$AZ$26</f>
        <v>2032</v>
      </c>
      <c r="AV266" t="s">
        <v>87</v>
      </c>
      <c r="AW266" t="str">
        <f t="shared" si="59"/>
        <v>IIDFL</v>
      </c>
      <c r="AX266" s="77">
        <f>'BY_Demands_Drivers (4)'!$F$94*$BA26</f>
        <v>0</v>
      </c>
    </row>
    <row r="267" spans="2:50" x14ac:dyDescent="0.3">
      <c r="B267" s="102" t="str">
        <f t="shared" si="60"/>
        <v>\I:</v>
      </c>
      <c r="C267">
        <f>$H$27</f>
        <v>2033</v>
      </c>
      <c r="D267" t="s">
        <v>87</v>
      </c>
      <c r="E267" t="str">
        <f t="shared" si="55"/>
        <v>IGDFL</v>
      </c>
      <c r="F267" s="77">
        <f>'BY_Demands_Drivers (4)'!$F$31*$I27</f>
        <v>0</v>
      </c>
      <c r="M267" s="102" t="str">
        <f t="shared" si="61"/>
        <v>\I:</v>
      </c>
      <c r="N267">
        <f>$S$27</f>
        <v>2033</v>
      </c>
      <c r="O267" t="s">
        <v>87</v>
      </c>
      <c r="P267" t="str">
        <f t="shared" si="56"/>
        <v>IXDFL</v>
      </c>
      <c r="Q267" s="77">
        <f>'BY_Demands_Drivers (4)'!$F$38*$T27</f>
        <v>0</v>
      </c>
      <c r="X267" s="102" t="str">
        <f t="shared" si="62"/>
        <v>\I:</v>
      </c>
      <c r="Y267">
        <f>$AD$27</f>
        <v>2033</v>
      </c>
      <c r="Z267" t="s">
        <v>87</v>
      </c>
      <c r="AA267" t="str">
        <f t="shared" si="57"/>
        <v>IRDFL</v>
      </c>
      <c r="AB267" s="77">
        <f>'BY_Demands_Drivers (4)'!$F$52*$AE27</f>
        <v>0</v>
      </c>
      <c r="AI267" s="102" t="str">
        <f t="shared" si="63"/>
        <v>\I:</v>
      </c>
      <c r="AJ267">
        <f>$AO$27</f>
        <v>2033</v>
      </c>
      <c r="AK267" t="s">
        <v>87</v>
      </c>
      <c r="AL267" t="str">
        <f t="shared" si="58"/>
        <v>ISDFL</v>
      </c>
      <c r="AM267" s="77">
        <f>'BY_Demands_Drivers (4)'!$F$59*$AP27</f>
        <v>0</v>
      </c>
      <c r="AT267" s="102" t="str">
        <f t="shared" si="64"/>
        <v>\I:</v>
      </c>
      <c r="AU267">
        <f>$AZ$27</f>
        <v>2033</v>
      </c>
      <c r="AV267" t="s">
        <v>87</v>
      </c>
      <c r="AW267" t="str">
        <f t="shared" si="59"/>
        <v>IIDFL</v>
      </c>
      <c r="AX267" s="77">
        <f>'BY_Demands_Drivers (4)'!$F$94*$BA27</f>
        <v>0</v>
      </c>
    </row>
    <row r="268" spans="2:50" x14ac:dyDescent="0.3">
      <c r="B268" s="102" t="str">
        <f t="shared" si="60"/>
        <v>\I:</v>
      </c>
      <c r="C268">
        <f>$H$28</f>
        <v>2034</v>
      </c>
      <c r="D268" t="s">
        <v>87</v>
      </c>
      <c r="E268" t="str">
        <f t="shared" si="55"/>
        <v>IGDFL</v>
      </c>
      <c r="F268" s="77">
        <f>'BY_Demands_Drivers (4)'!$F$31*$I28</f>
        <v>0</v>
      </c>
      <c r="M268" s="102" t="str">
        <f t="shared" si="61"/>
        <v>\I:</v>
      </c>
      <c r="N268">
        <f>$S$28</f>
        <v>2034</v>
      </c>
      <c r="O268" t="s">
        <v>87</v>
      </c>
      <c r="P268" t="str">
        <f t="shared" si="56"/>
        <v>IXDFL</v>
      </c>
      <c r="Q268" s="77">
        <f>'BY_Demands_Drivers (4)'!$F$38*$T28</f>
        <v>0</v>
      </c>
      <c r="X268" s="102" t="str">
        <f t="shared" si="62"/>
        <v>\I:</v>
      </c>
      <c r="Y268">
        <f>$AD$28</f>
        <v>2034</v>
      </c>
      <c r="Z268" t="s">
        <v>87</v>
      </c>
      <c r="AA268" t="str">
        <f t="shared" si="57"/>
        <v>IRDFL</v>
      </c>
      <c r="AB268" s="77">
        <f>'BY_Demands_Drivers (4)'!$F$52*$AE28</f>
        <v>0</v>
      </c>
      <c r="AI268" s="102" t="str">
        <f t="shared" si="63"/>
        <v>\I:</v>
      </c>
      <c r="AJ268">
        <f>$AO$28</f>
        <v>2034</v>
      </c>
      <c r="AK268" t="s">
        <v>87</v>
      </c>
      <c r="AL268" t="str">
        <f t="shared" si="58"/>
        <v>ISDFL</v>
      </c>
      <c r="AM268" s="77">
        <f>'BY_Demands_Drivers (4)'!$F$59*$AP28</f>
        <v>0</v>
      </c>
      <c r="AT268" s="102" t="str">
        <f t="shared" si="64"/>
        <v>\I:</v>
      </c>
      <c r="AU268">
        <f>$AZ$28</f>
        <v>2034</v>
      </c>
      <c r="AV268" t="s">
        <v>87</v>
      </c>
      <c r="AW268" t="str">
        <f t="shared" si="59"/>
        <v>IIDFL</v>
      </c>
      <c r="AX268" s="77">
        <f>'BY_Demands_Drivers (4)'!$F$94*$BA28</f>
        <v>0</v>
      </c>
    </row>
    <row r="269" spans="2:50" x14ac:dyDescent="0.3">
      <c r="B269" s="102" t="str">
        <f t="shared" si="60"/>
        <v>\I:</v>
      </c>
      <c r="C269">
        <f>$H$29</f>
        <v>2035</v>
      </c>
      <c r="D269" t="s">
        <v>87</v>
      </c>
      <c r="E269" t="str">
        <f t="shared" si="55"/>
        <v>IGDFL</v>
      </c>
      <c r="F269" s="77">
        <f>'BY_Demands_Drivers (4)'!$F$31*$I29</f>
        <v>0</v>
      </c>
      <c r="M269" s="102" t="str">
        <f t="shared" si="61"/>
        <v>\I:</v>
      </c>
      <c r="N269">
        <f>$S$29</f>
        <v>2035</v>
      </c>
      <c r="O269" t="s">
        <v>87</v>
      </c>
      <c r="P269" t="str">
        <f t="shared" si="56"/>
        <v>IXDFL</v>
      </c>
      <c r="Q269" s="77">
        <f>'BY_Demands_Drivers (4)'!$F$38*$T29</f>
        <v>0</v>
      </c>
      <c r="X269" s="102" t="str">
        <f t="shared" si="62"/>
        <v>\I:</v>
      </c>
      <c r="Y269">
        <f>$AD$29</f>
        <v>2035</v>
      </c>
      <c r="Z269" t="s">
        <v>87</v>
      </c>
      <c r="AA269" t="str">
        <f t="shared" si="57"/>
        <v>IRDFL</v>
      </c>
      <c r="AB269" s="77">
        <f>'BY_Demands_Drivers (4)'!$F$52*$AE29</f>
        <v>0</v>
      </c>
      <c r="AI269" s="102" t="str">
        <f t="shared" si="63"/>
        <v>\I:</v>
      </c>
      <c r="AJ269">
        <f>$AO$29</f>
        <v>2035</v>
      </c>
      <c r="AK269" t="s">
        <v>87</v>
      </c>
      <c r="AL269" t="str">
        <f t="shared" si="58"/>
        <v>ISDFL</v>
      </c>
      <c r="AM269" s="77">
        <f>'BY_Demands_Drivers (4)'!$F$59*$AP29</f>
        <v>0</v>
      </c>
      <c r="AT269" s="102" t="str">
        <f t="shared" si="64"/>
        <v>\I:</v>
      </c>
      <c r="AU269">
        <f>$AZ$29</f>
        <v>2035</v>
      </c>
      <c r="AV269" t="s">
        <v>87</v>
      </c>
      <c r="AW269" t="str">
        <f t="shared" si="59"/>
        <v>IIDFL</v>
      </c>
      <c r="AX269" s="77">
        <f>'BY_Demands_Drivers (4)'!$F$94*$BA29</f>
        <v>0</v>
      </c>
    </row>
    <row r="270" spans="2:50" x14ac:dyDescent="0.3">
      <c r="B270" s="102" t="str">
        <f t="shared" si="60"/>
        <v>\I:</v>
      </c>
      <c r="C270">
        <f>$H$30</f>
        <v>2036</v>
      </c>
      <c r="D270" t="s">
        <v>87</v>
      </c>
      <c r="E270" t="str">
        <f t="shared" si="55"/>
        <v>IGDFL</v>
      </c>
      <c r="F270" s="77">
        <f>'BY_Demands_Drivers (4)'!$F$31*$I30</f>
        <v>0</v>
      </c>
      <c r="M270" s="102" t="str">
        <f t="shared" si="61"/>
        <v>\I:</v>
      </c>
      <c r="N270">
        <f>$S$30</f>
        <v>2036</v>
      </c>
      <c r="O270" t="s">
        <v>87</v>
      </c>
      <c r="P270" t="str">
        <f t="shared" si="56"/>
        <v>IXDFL</v>
      </c>
      <c r="Q270" s="77">
        <f>'BY_Demands_Drivers (4)'!$F$38*$T30</f>
        <v>0</v>
      </c>
      <c r="X270" s="102" t="str">
        <f t="shared" si="62"/>
        <v>\I:</v>
      </c>
      <c r="Y270">
        <f>$AD$30</f>
        <v>2036</v>
      </c>
      <c r="Z270" t="s">
        <v>87</v>
      </c>
      <c r="AA270" t="str">
        <f t="shared" si="57"/>
        <v>IRDFL</v>
      </c>
      <c r="AB270" s="77">
        <f>'BY_Demands_Drivers (4)'!$F$52*$AE30</f>
        <v>0</v>
      </c>
      <c r="AI270" s="102" t="str">
        <f t="shared" si="63"/>
        <v>\I:</v>
      </c>
      <c r="AJ270">
        <f>$AO$30</f>
        <v>2036</v>
      </c>
      <c r="AK270" t="s">
        <v>87</v>
      </c>
      <c r="AL270" t="str">
        <f t="shared" si="58"/>
        <v>ISDFL</v>
      </c>
      <c r="AM270" s="77">
        <f>'BY_Demands_Drivers (4)'!$F$59*$AP30</f>
        <v>0</v>
      </c>
      <c r="AT270" s="102" t="str">
        <f t="shared" si="64"/>
        <v>\I:</v>
      </c>
      <c r="AU270">
        <f>$AZ$30</f>
        <v>2036</v>
      </c>
      <c r="AV270" t="s">
        <v>87</v>
      </c>
      <c r="AW270" t="str">
        <f t="shared" si="59"/>
        <v>IIDFL</v>
      </c>
      <c r="AX270" s="77">
        <f>'BY_Demands_Drivers (4)'!$F$94*$BA30</f>
        <v>0</v>
      </c>
    </row>
    <row r="271" spans="2:50" x14ac:dyDescent="0.3">
      <c r="B271" s="102" t="str">
        <f t="shared" si="60"/>
        <v>\I:</v>
      </c>
      <c r="C271">
        <f>$H$31</f>
        <v>2037</v>
      </c>
      <c r="D271" t="s">
        <v>87</v>
      </c>
      <c r="E271" t="str">
        <f t="shared" si="55"/>
        <v>IGDFL</v>
      </c>
      <c r="F271" s="77">
        <f>'BY_Demands_Drivers (4)'!$F$31*$I31</f>
        <v>0</v>
      </c>
      <c r="M271" s="102" t="str">
        <f t="shared" si="61"/>
        <v>\I:</v>
      </c>
      <c r="N271">
        <f>$S$31</f>
        <v>2037</v>
      </c>
      <c r="O271" t="s">
        <v>87</v>
      </c>
      <c r="P271" t="str">
        <f t="shared" si="56"/>
        <v>IXDFL</v>
      </c>
      <c r="Q271" s="77">
        <f>'BY_Demands_Drivers (4)'!$F$38*$T31</f>
        <v>0</v>
      </c>
      <c r="X271" s="102" t="str">
        <f t="shared" si="62"/>
        <v>\I:</v>
      </c>
      <c r="Y271">
        <f>$AD$31</f>
        <v>2037</v>
      </c>
      <c r="Z271" t="s">
        <v>87</v>
      </c>
      <c r="AA271" t="str">
        <f t="shared" si="57"/>
        <v>IRDFL</v>
      </c>
      <c r="AB271" s="77">
        <f>'BY_Demands_Drivers (4)'!$F$52*$AE31</f>
        <v>0</v>
      </c>
      <c r="AI271" s="102" t="str">
        <f t="shared" si="63"/>
        <v>\I:</v>
      </c>
      <c r="AJ271">
        <f>$AO$31</f>
        <v>2037</v>
      </c>
      <c r="AK271" t="s">
        <v>87</v>
      </c>
      <c r="AL271" t="str">
        <f t="shared" si="58"/>
        <v>ISDFL</v>
      </c>
      <c r="AM271" s="77">
        <f>'BY_Demands_Drivers (4)'!$F$59*$AP31</f>
        <v>0</v>
      </c>
      <c r="AT271" s="102" t="str">
        <f t="shared" si="64"/>
        <v>\I:</v>
      </c>
      <c r="AU271">
        <f>$AZ$31</f>
        <v>2037</v>
      </c>
      <c r="AV271" t="s">
        <v>87</v>
      </c>
      <c r="AW271" t="str">
        <f t="shared" si="59"/>
        <v>IIDFL</v>
      </c>
      <c r="AX271" s="77">
        <f>'BY_Demands_Drivers (4)'!$F$94*$BA31</f>
        <v>0</v>
      </c>
    </row>
    <row r="272" spans="2:50" x14ac:dyDescent="0.3">
      <c r="B272" s="102" t="str">
        <f t="shared" si="60"/>
        <v>\I:</v>
      </c>
      <c r="C272">
        <f>$H$32</f>
        <v>2038</v>
      </c>
      <c r="D272" t="s">
        <v>87</v>
      </c>
      <c r="E272" t="str">
        <f t="shared" si="55"/>
        <v>IGDFL</v>
      </c>
      <c r="F272" s="77">
        <f>'BY_Demands_Drivers (4)'!$F$31*$I32</f>
        <v>0</v>
      </c>
      <c r="M272" s="102" t="str">
        <f t="shared" si="61"/>
        <v>\I:</v>
      </c>
      <c r="N272">
        <f>$S$32</f>
        <v>2038</v>
      </c>
      <c r="O272" t="s">
        <v>87</v>
      </c>
      <c r="P272" t="str">
        <f t="shared" si="56"/>
        <v>IXDFL</v>
      </c>
      <c r="Q272" s="77">
        <f>'BY_Demands_Drivers (4)'!$F$38*$T32</f>
        <v>0</v>
      </c>
      <c r="X272" s="102" t="str">
        <f t="shared" si="62"/>
        <v>\I:</v>
      </c>
      <c r="Y272">
        <f>$AD$32</f>
        <v>2038</v>
      </c>
      <c r="Z272" t="s">
        <v>87</v>
      </c>
      <c r="AA272" t="str">
        <f t="shared" si="57"/>
        <v>IRDFL</v>
      </c>
      <c r="AB272" s="77">
        <f>'BY_Demands_Drivers (4)'!$F$52*$AE32</f>
        <v>0</v>
      </c>
      <c r="AI272" s="102" t="str">
        <f t="shared" si="63"/>
        <v>\I:</v>
      </c>
      <c r="AJ272">
        <f>$AO$32</f>
        <v>2038</v>
      </c>
      <c r="AK272" t="s">
        <v>87</v>
      </c>
      <c r="AL272" t="str">
        <f t="shared" si="58"/>
        <v>ISDFL</v>
      </c>
      <c r="AM272" s="77">
        <f>'BY_Demands_Drivers (4)'!$F$59*$AP32</f>
        <v>0</v>
      </c>
      <c r="AT272" s="102" t="str">
        <f t="shared" si="64"/>
        <v>\I:</v>
      </c>
      <c r="AU272">
        <f>$AZ$32</f>
        <v>2038</v>
      </c>
      <c r="AV272" t="s">
        <v>87</v>
      </c>
      <c r="AW272" t="str">
        <f t="shared" si="59"/>
        <v>IIDFL</v>
      </c>
      <c r="AX272" s="77">
        <f>'BY_Demands_Drivers (4)'!$F$94*$BA32</f>
        <v>0</v>
      </c>
    </row>
    <row r="273" spans="2:50" x14ac:dyDescent="0.3">
      <c r="B273" s="102" t="str">
        <f t="shared" si="60"/>
        <v>\I:</v>
      </c>
      <c r="C273">
        <f>$H$33</f>
        <v>2039</v>
      </c>
      <c r="D273" t="s">
        <v>87</v>
      </c>
      <c r="E273" t="str">
        <f t="shared" si="55"/>
        <v>IGDFL</v>
      </c>
      <c r="F273" s="77">
        <f>'BY_Demands_Drivers (4)'!$F$31*$I33</f>
        <v>0</v>
      </c>
      <c r="M273" s="102" t="str">
        <f t="shared" si="61"/>
        <v>\I:</v>
      </c>
      <c r="N273">
        <f>$S$33</f>
        <v>2039</v>
      </c>
      <c r="O273" t="s">
        <v>87</v>
      </c>
      <c r="P273" t="str">
        <f t="shared" si="56"/>
        <v>IXDFL</v>
      </c>
      <c r="Q273" s="77">
        <f>'BY_Demands_Drivers (4)'!$F$38*$T33</f>
        <v>0</v>
      </c>
      <c r="X273" s="102" t="str">
        <f t="shared" si="62"/>
        <v>\I:</v>
      </c>
      <c r="Y273">
        <f>$AD$33</f>
        <v>2039</v>
      </c>
      <c r="Z273" t="s">
        <v>87</v>
      </c>
      <c r="AA273" t="str">
        <f t="shared" si="57"/>
        <v>IRDFL</v>
      </c>
      <c r="AB273" s="77">
        <f>'BY_Demands_Drivers (4)'!$F$52*$AE33</f>
        <v>0</v>
      </c>
      <c r="AI273" s="102" t="str">
        <f t="shared" si="63"/>
        <v>\I:</v>
      </c>
      <c r="AJ273">
        <f>$AO$33</f>
        <v>2039</v>
      </c>
      <c r="AK273" t="s">
        <v>87</v>
      </c>
      <c r="AL273" t="str">
        <f t="shared" si="58"/>
        <v>ISDFL</v>
      </c>
      <c r="AM273" s="77">
        <f>'BY_Demands_Drivers (4)'!$F$59*$AP33</f>
        <v>0</v>
      </c>
      <c r="AT273" s="102" t="str">
        <f t="shared" si="64"/>
        <v>\I:</v>
      </c>
      <c r="AU273">
        <f>$AZ$33</f>
        <v>2039</v>
      </c>
      <c r="AV273" t="s">
        <v>87</v>
      </c>
      <c r="AW273" t="str">
        <f t="shared" si="59"/>
        <v>IIDFL</v>
      </c>
      <c r="AX273" s="77">
        <f>'BY_Demands_Drivers (4)'!$F$94*$BA33</f>
        <v>0</v>
      </c>
    </row>
    <row r="274" spans="2:50" x14ac:dyDescent="0.3">
      <c r="B274" s="102" t="str">
        <f t="shared" si="60"/>
        <v>\I:</v>
      </c>
      <c r="C274">
        <f>$H$34</f>
        <v>2040</v>
      </c>
      <c r="D274" t="s">
        <v>87</v>
      </c>
      <c r="E274" t="str">
        <f t="shared" si="55"/>
        <v>IGDFL</v>
      </c>
      <c r="F274" s="77">
        <f>'BY_Demands_Drivers (4)'!$F$31*$I34</f>
        <v>0</v>
      </c>
      <c r="M274" s="102" t="str">
        <f t="shared" si="61"/>
        <v>\I:</v>
      </c>
      <c r="N274">
        <f>$S$34</f>
        <v>2040</v>
      </c>
      <c r="O274" t="s">
        <v>87</v>
      </c>
      <c r="P274" t="str">
        <f t="shared" si="56"/>
        <v>IXDFL</v>
      </c>
      <c r="Q274" s="77">
        <f>'BY_Demands_Drivers (4)'!$F$38*$T34</f>
        <v>0</v>
      </c>
      <c r="X274" s="102" t="str">
        <f t="shared" si="62"/>
        <v>\I:</v>
      </c>
      <c r="Y274">
        <f>$AD$34</f>
        <v>2040</v>
      </c>
      <c r="Z274" t="s">
        <v>87</v>
      </c>
      <c r="AA274" t="str">
        <f t="shared" si="57"/>
        <v>IRDFL</v>
      </c>
      <c r="AB274" s="77">
        <f>'BY_Demands_Drivers (4)'!$F$52*$AE34</f>
        <v>0</v>
      </c>
      <c r="AI274" s="102" t="str">
        <f t="shared" si="63"/>
        <v>\I:</v>
      </c>
      <c r="AJ274">
        <f>$AO$34</f>
        <v>2040</v>
      </c>
      <c r="AK274" t="s">
        <v>87</v>
      </c>
      <c r="AL274" t="str">
        <f t="shared" si="58"/>
        <v>ISDFL</v>
      </c>
      <c r="AM274" s="77">
        <f>'BY_Demands_Drivers (4)'!$F$59*$AP34</f>
        <v>0</v>
      </c>
      <c r="AT274" s="102" t="str">
        <f t="shared" si="64"/>
        <v>\I:</v>
      </c>
      <c r="AU274">
        <f>$AZ$34</f>
        <v>2040</v>
      </c>
      <c r="AV274" t="s">
        <v>87</v>
      </c>
      <c r="AW274" t="str">
        <f t="shared" si="59"/>
        <v>IIDFL</v>
      </c>
      <c r="AX274" s="77">
        <f>'BY_Demands_Drivers (4)'!$F$94*$BA34</f>
        <v>0</v>
      </c>
    </row>
    <row r="275" spans="2:50" x14ac:dyDescent="0.3">
      <c r="B275" s="102" t="str">
        <f t="shared" si="60"/>
        <v>\I:</v>
      </c>
      <c r="C275">
        <f>$H$35</f>
        <v>2041</v>
      </c>
      <c r="D275" t="s">
        <v>87</v>
      </c>
      <c r="E275" t="str">
        <f t="shared" si="55"/>
        <v>IGDFL</v>
      </c>
      <c r="F275" s="77">
        <f>'BY_Demands_Drivers (4)'!$F$31*$I35</f>
        <v>0</v>
      </c>
      <c r="M275" s="102" t="str">
        <f t="shared" si="61"/>
        <v>\I:</v>
      </c>
      <c r="N275">
        <f>$S$35</f>
        <v>2041</v>
      </c>
      <c r="O275" t="s">
        <v>87</v>
      </c>
      <c r="P275" t="str">
        <f t="shared" si="56"/>
        <v>IXDFL</v>
      </c>
      <c r="Q275" s="77">
        <f>'BY_Demands_Drivers (4)'!$F$38*$T35</f>
        <v>0</v>
      </c>
      <c r="X275" s="102" t="str">
        <f t="shared" si="62"/>
        <v>\I:</v>
      </c>
      <c r="Y275">
        <f>$AD$35</f>
        <v>2041</v>
      </c>
      <c r="Z275" t="s">
        <v>87</v>
      </c>
      <c r="AA275" t="str">
        <f t="shared" si="57"/>
        <v>IRDFL</v>
      </c>
      <c r="AB275" s="77">
        <f>'BY_Demands_Drivers (4)'!$F$52*$AE35</f>
        <v>0</v>
      </c>
      <c r="AI275" s="102" t="str">
        <f t="shared" si="63"/>
        <v>\I:</v>
      </c>
      <c r="AJ275">
        <f>$AO$35</f>
        <v>2041</v>
      </c>
      <c r="AK275" t="s">
        <v>87</v>
      </c>
      <c r="AL275" t="str">
        <f t="shared" si="58"/>
        <v>ISDFL</v>
      </c>
      <c r="AM275" s="77">
        <f>'BY_Demands_Drivers (4)'!$F$59*$AP35</f>
        <v>0</v>
      </c>
      <c r="AT275" s="102" t="str">
        <f t="shared" si="64"/>
        <v>\I:</v>
      </c>
      <c r="AU275">
        <f>$AZ$35</f>
        <v>2041</v>
      </c>
      <c r="AV275" t="s">
        <v>87</v>
      </c>
      <c r="AW275" t="str">
        <f t="shared" si="59"/>
        <v>IIDFL</v>
      </c>
      <c r="AX275" s="77">
        <f>'BY_Demands_Drivers (4)'!$F$94*$BA35</f>
        <v>0</v>
      </c>
    </row>
    <row r="276" spans="2:50" x14ac:dyDescent="0.3">
      <c r="B276" s="102" t="str">
        <f t="shared" si="60"/>
        <v>\I:</v>
      </c>
      <c r="C276">
        <f>$H$36</f>
        <v>2042</v>
      </c>
      <c r="D276" t="s">
        <v>87</v>
      </c>
      <c r="E276" t="str">
        <f t="shared" si="55"/>
        <v>IGDFL</v>
      </c>
      <c r="F276" s="77">
        <f>'BY_Demands_Drivers (4)'!$F$31*$I36</f>
        <v>0</v>
      </c>
      <c r="M276" s="102" t="str">
        <f t="shared" si="61"/>
        <v>\I:</v>
      </c>
      <c r="N276">
        <f>$S$36</f>
        <v>2042</v>
      </c>
      <c r="O276" t="s">
        <v>87</v>
      </c>
      <c r="P276" t="str">
        <f t="shared" si="56"/>
        <v>IXDFL</v>
      </c>
      <c r="Q276" s="77">
        <f>'BY_Demands_Drivers (4)'!$F$38*$T36</f>
        <v>0</v>
      </c>
      <c r="X276" s="102" t="str">
        <f t="shared" si="62"/>
        <v>\I:</v>
      </c>
      <c r="Y276">
        <f>$AD$36</f>
        <v>2042</v>
      </c>
      <c r="Z276" t="s">
        <v>87</v>
      </c>
      <c r="AA276" t="str">
        <f t="shared" si="57"/>
        <v>IRDFL</v>
      </c>
      <c r="AB276" s="77">
        <f>'BY_Demands_Drivers (4)'!$F$52*$AE36</f>
        <v>0</v>
      </c>
      <c r="AI276" s="102" t="str">
        <f t="shared" si="63"/>
        <v>\I:</v>
      </c>
      <c r="AJ276">
        <f>$AO$36</f>
        <v>2042</v>
      </c>
      <c r="AK276" t="s">
        <v>87</v>
      </c>
      <c r="AL276" t="str">
        <f t="shared" si="58"/>
        <v>ISDFL</v>
      </c>
      <c r="AM276" s="77">
        <f>'BY_Demands_Drivers (4)'!$F$59*$AP36</f>
        <v>0</v>
      </c>
      <c r="AT276" s="102" t="str">
        <f t="shared" si="64"/>
        <v>\I:</v>
      </c>
      <c r="AU276">
        <f>$AZ$36</f>
        <v>2042</v>
      </c>
      <c r="AV276" t="s">
        <v>87</v>
      </c>
      <c r="AW276" t="str">
        <f t="shared" si="59"/>
        <v>IIDFL</v>
      </c>
      <c r="AX276" s="77">
        <f>'BY_Demands_Drivers (4)'!$F$94*$BA36</f>
        <v>0</v>
      </c>
    </row>
    <row r="277" spans="2:50" x14ac:dyDescent="0.3">
      <c r="B277" s="102" t="str">
        <f t="shared" si="60"/>
        <v>\I:</v>
      </c>
      <c r="C277">
        <f>$H$37</f>
        <v>2043</v>
      </c>
      <c r="D277" t="s">
        <v>87</v>
      </c>
      <c r="E277" t="str">
        <f t="shared" si="55"/>
        <v>IGDFL</v>
      </c>
      <c r="F277" s="77">
        <f>'BY_Demands_Drivers (4)'!$F$31*$I37</f>
        <v>0</v>
      </c>
      <c r="M277" s="102" t="str">
        <f t="shared" si="61"/>
        <v>\I:</v>
      </c>
      <c r="N277">
        <f>$S$37</f>
        <v>2043</v>
      </c>
      <c r="O277" t="s">
        <v>87</v>
      </c>
      <c r="P277" t="str">
        <f t="shared" si="56"/>
        <v>IXDFL</v>
      </c>
      <c r="Q277" s="77">
        <f>'BY_Demands_Drivers (4)'!$F$38*$T37</f>
        <v>0</v>
      </c>
      <c r="X277" s="102" t="str">
        <f t="shared" si="62"/>
        <v>\I:</v>
      </c>
      <c r="Y277">
        <f>$AD$37</f>
        <v>2043</v>
      </c>
      <c r="Z277" t="s">
        <v>87</v>
      </c>
      <c r="AA277" t="str">
        <f t="shared" si="57"/>
        <v>IRDFL</v>
      </c>
      <c r="AB277" s="77">
        <f>'BY_Demands_Drivers (4)'!$F$52*$AE37</f>
        <v>0</v>
      </c>
      <c r="AI277" s="102" t="str">
        <f t="shared" si="63"/>
        <v>\I:</v>
      </c>
      <c r="AJ277">
        <f>$AO$37</f>
        <v>2043</v>
      </c>
      <c r="AK277" t="s">
        <v>87</v>
      </c>
      <c r="AL277" t="str">
        <f t="shared" si="58"/>
        <v>ISDFL</v>
      </c>
      <c r="AM277" s="77">
        <f>'BY_Demands_Drivers (4)'!$F$59*$AP37</f>
        <v>0</v>
      </c>
      <c r="AT277" s="102" t="str">
        <f t="shared" si="64"/>
        <v>\I:</v>
      </c>
      <c r="AU277">
        <f>$AZ$37</f>
        <v>2043</v>
      </c>
      <c r="AV277" t="s">
        <v>87</v>
      </c>
      <c r="AW277" t="str">
        <f t="shared" si="59"/>
        <v>IIDFL</v>
      </c>
      <c r="AX277" s="77">
        <f>'BY_Demands_Drivers (4)'!$F$94*$BA37</f>
        <v>0</v>
      </c>
    </row>
    <row r="278" spans="2:50" x14ac:dyDescent="0.3">
      <c r="B278" s="102" t="str">
        <f t="shared" si="60"/>
        <v>\I:</v>
      </c>
      <c r="C278">
        <f>$H$38</f>
        <v>2044</v>
      </c>
      <c r="D278" t="s">
        <v>87</v>
      </c>
      <c r="E278" t="str">
        <f t="shared" si="55"/>
        <v>IGDFL</v>
      </c>
      <c r="F278" s="77">
        <f>'BY_Demands_Drivers (4)'!$F$31*$I38</f>
        <v>0</v>
      </c>
      <c r="M278" s="102" t="str">
        <f t="shared" si="61"/>
        <v>\I:</v>
      </c>
      <c r="N278">
        <f>$S$38</f>
        <v>2044</v>
      </c>
      <c r="O278" t="s">
        <v>87</v>
      </c>
      <c r="P278" t="str">
        <f t="shared" si="56"/>
        <v>IXDFL</v>
      </c>
      <c r="Q278" s="77">
        <f>'BY_Demands_Drivers (4)'!$F$38*$T38</f>
        <v>0</v>
      </c>
      <c r="X278" s="102" t="str">
        <f t="shared" si="62"/>
        <v>\I:</v>
      </c>
      <c r="Y278">
        <f>$AD$38</f>
        <v>2044</v>
      </c>
      <c r="Z278" t="s">
        <v>87</v>
      </c>
      <c r="AA278" t="str">
        <f t="shared" si="57"/>
        <v>IRDFL</v>
      </c>
      <c r="AB278" s="77">
        <f>'BY_Demands_Drivers (4)'!$F$52*$AE38</f>
        <v>0</v>
      </c>
      <c r="AI278" s="102" t="str">
        <f t="shared" si="63"/>
        <v>\I:</v>
      </c>
      <c r="AJ278">
        <f>$AO$38</f>
        <v>2044</v>
      </c>
      <c r="AK278" t="s">
        <v>87</v>
      </c>
      <c r="AL278" t="str">
        <f t="shared" si="58"/>
        <v>ISDFL</v>
      </c>
      <c r="AM278" s="77">
        <f>'BY_Demands_Drivers (4)'!$F$59*$AP38</f>
        <v>0</v>
      </c>
      <c r="AT278" s="102" t="str">
        <f t="shared" si="64"/>
        <v>\I:</v>
      </c>
      <c r="AU278">
        <f>$AZ$38</f>
        <v>2044</v>
      </c>
      <c r="AV278" t="s">
        <v>87</v>
      </c>
      <c r="AW278" t="str">
        <f t="shared" si="59"/>
        <v>IIDFL</v>
      </c>
      <c r="AX278" s="77">
        <f>'BY_Demands_Drivers (4)'!$F$94*$BA38</f>
        <v>0</v>
      </c>
    </row>
    <row r="279" spans="2:50" x14ac:dyDescent="0.3">
      <c r="B279" s="102" t="str">
        <f t="shared" si="60"/>
        <v>\I:</v>
      </c>
      <c r="C279">
        <f>$H$39</f>
        <v>2045</v>
      </c>
      <c r="D279" t="s">
        <v>87</v>
      </c>
      <c r="E279" t="str">
        <f t="shared" si="55"/>
        <v>IGDFL</v>
      </c>
      <c r="F279" s="77">
        <f>'BY_Demands_Drivers (4)'!$F$31*$I39</f>
        <v>0</v>
      </c>
      <c r="M279" s="102" t="str">
        <f t="shared" si="61"/>
        <v>\I:</v>
      </c>
      <c r="N279">
        <f>$S$39</f>
        <v>2045</v>
      </c>
      <c r="O279" t="s">
        <v>87</v>
      </c>
      <c r="P279" t="str">
        <f t="shared" si="56"/>
        <v>IXDFL</v>
      </c>
      <c r="Q279" s="77">
        <f>'BY_Demands_Drivers (4)'!$F$38*$T39</f>
        <v>0</v>
      </c>
      <c r="X279" s="102" t="str">
        <f t="shared" si="62"/>
        <v>\I:</v>
      </c>
      <c r="Y279">
        <f>$AD$39</f>
        <v>2045</v>
      </c>
      <c r="Z279" t="s">
        <v>87</v>
      </c>
      <c r="AA279" t="str">
        <f t="shared" si="57"/>
        <v>IRDFL</v>
      </c>
      <c r="AB279" s="77">
        <f>'BY_Demands_Drivers (4)'!$F$52*$AE39</f>
        <v>0</v>
      </c>
      <c r="AI279" s="102" t="str">
        <f t="shared" si="63"/>
        <v>\I:</v>
      </c>
      <c r="AJ279">
        <f>$AO$39</f>
        <v>2045</v>
      </c>
      <c r="AK279" t="s">
        <v>87</v>
      </c>
      <c r="AL279" t="str">
        <f t="shared" si="58"/>
        <v>ISDFL</v>
      </c>
      <c r="AM279" s="77">
        <f>'BY_Demands_Drivers (4)'!$F$59*$AP39</f>
        <v>0</v>
      </c>
      <c r="AT279" s="102" t="str">
        <f t="shared" si="64"/>
        <v>\I:</v>
      </c>
      <c r="AU279">
        <f>$AZ$39</f>
        <v>2045</v>
      </c>
      <c r="AV279" t="s">
        <v>87</v>
      </c>
      <c r="AW279" t="str">
        <f t="shared" si="59"/>
        <v>IIDFL</v>
      </c>
      <c r="AX279" s="77">
        <f>'BY_Demands_Drivers (4)'!$F$94*$BA39</f>
        <v>0</v>
      </c>
    </row>
    <row r="280" spans="2:50" x14ac:dyDescent="0.3">
      <c r="B280" s="102" t="str">
        <f t="shared" si="60"/>
        <v>\I:</v>
      </c>
      <c r="C280">
        <f>$H$40</f>
        <v>2046</v>
      </c>
      <c r="D280" t="s">
        <v>87</v>
      </c>
      <c r="E280" t="str">
        <f t="shared" si="55"/>
        <v>IGDFL</v>
      </c>
      <c r="F280" s="77">
        <f>'BY_Demands_Drivers (4)'!$F$31*$I40</f>
        <v>0</v>
      </c>
      <c r="M280" s="102" t="str">
        <f t="shared" si="61"/>
        <v>\I:</v>
      </c>
      <c r="N280">
        <f>$S$40</f>
        <v>2046</v>
      </c>
      <c r="O280" t="s">
        <v>87</v>
      </c>
      <c r="P280" t="str">
        <f t="shared" si="56"/>
        <v>IXDFL</v>
      </c>
      <c r="Q280" s="77">
        <f>'BY_Demands_Drivers (4)'!$F$38*$T40</f>
        <v>0</v>
      </c>
      <c r="X280" s="102" t="str">
        <f t="shared" si="62"/>
        <v>\I:</v>
      </c>
      <c r="Y280">
        <f>$AD$40</f>
        <v>2046</v>
      </c>
      <c r="Z280" t="s">
        <v>87</v>
      </c>
      <c r="AA280" t="str">
        <f t="shared" si="57"/>
        <v>IRDFL</v>
      </c>
      <c r="AB280" s="77">
        <f>'BY_Demands_Drivers (4)'!$F$52*$AE40</f>
        <v>0</v>
      </c>
      <c r="AI280" s="102" t="str">
        <f t="shared" si="63"/>
        <v>\I:</v>
      </c>
      <c r="AJ280">
        <f>$AO$40</f>
        <v>2046</v>
      </c>
      <c r="AK280" t="s">
        <v>87</v>
      </c>
      <c r="AL280" t="str">
        <f t="shared" si="58"/>
        <v>ISDFL</v>
      </c>
      <c r="AM280" s="77">
        <f>'BY_Demands_Drivers (4)'!$F$59*$AP40</f>
        <v>0</v>
      </c>
      <c r="AT280" s="102" t="str">
        <f t="shared" si="64"/>
        <v>\I:</v>
      </c>
      <c r="AU280">
        <f>$AZ$40</f>
        <v>2046</v>
      </c>
      <c r="AV280" t="s">
        <v>87</v>
      </c>
      <c r="AW280" t="str">
        <f t="shared" si="59"/>
        <v>IIDFL</v>
      </c>
      <c r="AX280" s="77">
        <f>'BY_Demands_Drivers (4)'!$F$94*$BA40</f>
        <v>0</v>
      </c>
    </row>
    <row r="281" spans="2:50" x14ac:dyDescent="0.3">
      <c r="B281" s="102" t="str">
        <f t="shared" si="60"/>
        <v>\I:</v>
      </c>
      <c r="C281">
        <f>$H$41</f>
        <v>2047</v>
      </c>
      <c r="D281" t="s">
        <v>87</v>
      </c>
      <c r="E281" t="str">
        <f t="shared" si="55"/>
        <v>IGDFL</v>
      </c>
      <c r="F281" s="77">
        <f>'BY_Demands_Drivers (4)'!$F$31*$I41</f>
        <v>0</v>
      </c>
      <c r="M281" s="102" t="str">
        <f t="shared" si="61"/>
        <v>\I:</v>
      </c>
      <c r="N281">
        <f>$S$41</f>
        <v>2047</v>
      </c>
      <c r="O281" t="s">
        <v>87</v>
      </c>
      <c r="P281" t="str">
        <f t="shared" si="56"/>
        <v>IXDFL</v>
      </c>
      <c r="Q281" s="77">
        <f>'BY_Demands_Drivers (4)'!$F$38*$T41</f>
        <v>0</v>
      </c>
      <c r="X281" s="102" t="str">
        <f t="shared" si="62"/>
        <v>\I:</v>
      </c>
      <c r="Y281">
        <f>$AD$41</f>
        <v>2047</v>
      </c>
      <c r="Z281" t="s">
        <v>87</v>
      </c>
      <c r="AA281" t="str">
        <f t="shared" si="57"/>
        <v>IRDFL</v>
      </c>
      <c r="AB281" s="77">
        <f>'BY_Demands_Drivers (4)'!$F$52*$AE41</f>
        <v>0</v>
      </c>
      <c r="AI281" s="102" t="str">
        <f t="shared" si="63"/>
        <v>\I:</v>
      </c>
      <c r="AJ281">
        <f>$AO$41</f>
        <v>2047</v>
      </c>
      <c r="AK281" t="s">
        <v>87</v>
      </c>
      <c r="AL281" t="str">
        <f t="shared" si="58"/>
        <v>ISDFL</v>
      </c>
      <c r="AM281" s="77">
        <f>'BY_Demands_Drivers (4)'!$F$59*$AP41</f>
        <v>0</v>
      </c>
      <c r="AT281" s="102" t="str">
        <f t="shared" si="64"/>
        <v>\I:</v>
      </c>
      <c r="AU281">
        <f>$AZ$41</f>
        <v>2047</v>
      </c>
      <c r="AV281" t="s">
        <v>87</v>
      </c>
      <c r="AW281" t="str">
        <f t="shared" si="59"/>
        <v>IIDFL</v>
      </c>
      <c r="AX281" s="77">
        <f>'BY_Demands_Drivers (4)'!$F$94*$BA41</f>
        <v>0</v>
      </c>
    </row>
    <row r="282" spans="2:50" x14ac:dyDescent="0.3">
      <c r="B282" s="102" t="str">
        <f t="shared" si="60"/>
        <v>\I:</v>
      </c>
      <c r="C282">
        <f>$H$42</f>
        <v>2048</v>
      </c>
      <c r="D282" t="s">
        <v>87</v>
      </c>
      <c r="E282" t="str">
        <f t="shared" si="55"/>
        <v>IGDFL</v>
      </c>
      <c r="F282" s="77">
        <f>'BY_Demands_Drivers (4)'!$F$31*$I42</f>
        <v>0</v>
      </c>
      <c r="M282" s="102" t="str">
        <f t="shared" si="61"/>
        <v>\I:</v>
      </c>
      <c r="N282">
        <f>$S$42</f>
        <v>2048</v>
      </c>
      <c r="O282" t="s">
        <v>87</v>
      </c>
      <c r="P282" t="str">
        <f t="shared" si="56"/>
        <v>IXDFL</v>
      </c>
      <c r="Q282" s="77">
        <f>'BY_Demands_Drivers (4)'!$F$38*$T42</f>
        <v>0</v>
      </c>
      <c r="X282" s="102" t="str">
        <f t="shared" si="62"/>
        <v>\I:</v>
      </c>
      <c r="Y282">
        <f>$AD$42</f>
        <v>2048</v>
      </c>
      <c r="Z282" t="s">
        <v>87</v>
      </c>
      <c r="AA282" t="str">
        <f t="shared" si="57"/>
        <v>IRDFL</v>
      </c>
      <c r="AB282" s="77">
        <f>'BY_Demands_Drivers (4)'!$F$52*$AE42</f>
        <v>0</v>
      </c>
      <c r="AI282" s="102" t="str">
        <f t="shared" si="63"/>
        <v>\I:</v>
      </c>
      <c r="AJ282">
        <f>$AO$42</f>
        <v>2048</v>
      </c>
      <c r="AK282" t="s">
        <v>87</v>
      </c>
      <c r="AL282" t="str">
        <f t="shared" si="58"/>
        <v>ISDFL</v>
      </c>
      <c r="AM282" s="77">
        <f>'BY_Demands_Drivers (4)'!$F$59*$AP42</f>
        <v>0</v>
      </c>
      <c r="AT282" s="102" t="str">
        <f t="shared" si="64"/>
        <v>\I:</v>
      </c>
      <c r="AU282">
        <f>$AZ$42</f>
        <v>2048</v>
      </c>
      <c r="AV282" t="s">
        <v>87</v>
      </c>
      <c r="AW282" t="str">
        <f t="shared" si="59"/>
        <v>IIDFL</v>
      </c>
      <c r="AX282" s="77">
        <f>'BY_Demands_Drivers (4)'!$F$94*$BA42</f>
        <v>0</v>
      </c>
    </row>
    <row r="283" spans="2:50" x14ac:dyDescent="0.3">
      <c r="B283" s="102" t="str">
        <f t="shared" si="60"/>
        <v>\I:</v>
      </c>
      <c r="C283">
        <f>$H$43</f>
        <v>2049</v>
      </c>
      <c r="D283" t="s">
        <v>87</v>
      </c>
      <c r="E283" t="str">
        <f t="shared" si="55"/>
        <v>IGDFL</v>
      </c>
      <c r="F283" s="77">
        <f>'BY_Demands_Drivers (4)'!$F$31*$I43</f>
        <v>0</v>
      </c>
      <c r="M283" s="102" t="str">
        <f t="shared" si="61"/>
        <v>\I:</v>
      </c>
      <c r="N283">
        <f>$S$43</f>
        <v>2049</v>
      </c>
      <c r="O283" t="s">
        <v>87</v>
      </c>
      <c r="P283" t="str">
        <f t="shared" si="56"/>
        <v>IXDFL</v>
      </c>
      <c r="Q283" s="77">
        <f>'BY_Demands_Drivers (4)'!$F$38*$T43</f>
        <v>0</v>
      </c>
      <c r="X283" s="102" t="str">
        <f t="shared" si="62"/>
        <v>\I:</v>
      </c>
      <c r="Y283">
        <f>$AD$43</f>
        <v>2049</v>
      </c>
      <c r="Z283" t="s">
        <v>87</v>
      </c>
      <c r="AA283" t="str">
        <f t="shared" si="57"/>
        <v>IRDFL</v>
      </c>
      <c r="AB283" s="77">
        <f>'BY_Demands_Drivers (4)'!$F$52*$AE43</f>
        <v>0</v>
      </c>
      <c r="AI283" s="102" t="str">
        <f t="shared" si="63"/>
        <v>\I:</v>
      </c>
      <c r="AJ283">
        <f>$AO$43</f>
        <v>2049</v>
      </c>
      <c r="AK283" t="s">
        <v>87</v>
      </c>
      <c r="AL283" t="str">
        <f t="shared" si="58"/>
        <v>ISDFL</v>
      </c>
      <c r="AM283" s="77">
        <f>'BY_Demands_Drivers (4)'!$F$59*$AP43</f>
        <v>0</v>
      </c>
      <c r="AT283" s="102" t="str">
        <f t="shared" si="64"/>
        <v>\I:</v>
      </c>
      <c r="AU283">
        <f>$AZ$43</f>
        <v>2049</v>
      </c>
      <c r="AV283" t="s">
        <v>87</v>
      </c>
      <c r="AW283" t="str">
        <f t="shared" si="59"/>
        <v>IIDFL</v>
      </c>
      <c r="AX283" s="77">
        <f>'BY_Demands_Drivers (4)'!$F$94*$BA43</f>
        <v>0</v>
      </c>
    </row>
    <row r="284" spans="2:50" x14ac:dyDescent="0.3">
      <c r="B284" s="102" t="str">
        <f t="shared" si="60"/>
        <v>\I:</v>
      </c>
      <c r="C284" s="19">
        <f>$H$44</f>
        <v>2050</v>
      </c>
      <c r="D284" s="19" t="s">
        <v>87</v>
      </c>
      <c r="E284" t="str">
        <f t="shared" si="55"/>
        <v>IGDFL</v>
      </c>
      <c r="F284" s="77">
        <f>'BY_Demands_Drivers (4)'!$F$31*$I44</f>
        <v>0</v>
      </c>
      <c r="M284" s="102" t="str">
        <f t="shared" si="61"/>
        <v>\I:</v>
      </c>
      <c r="N284" s="19">
        <f>$S$44</f>
        <v>2050</v>
      </c>
      <c r="O284" s="19" t="s">
        <v>87</v>
      </c>
      <c r="P284" t="str">
        <f t="shared" si="56"/>
        <v>IXDFL</v>
      </c>
      <c r="Q284" s="77">
        <f>'BY_Demands_Drivers (4)'!$F$38*$T44</f>
        <v>0</v>
      </c>
      <c r="X284" s="102" t="str">
        <f t="shared" si="62"/>
        <v>\I:</v>
      </c>
      <c r="Y284" s="19">
        <f>$AD$44</f>
        <v>2050</v>
      </c>
      <c r="Z284" s="19" t="s">
        <v>87</v>
      </c>
      <c r="AA284" t="str">
        <f t="shared" si="57"/>
        <v>IRDFL</v>
      </c>
      <c r="AB284" s="77">
        <f>'BY_Demands_Drivers (4)'!$F$52*$AE44</f>
        <v>0</v>
      </c>
      <c r="AI284" s="102" t="str">
        <f t="shared" si="63"/>
        <v>\I:</v>
      </c>
      <c r="AJ284" s="19">
        <f>$AO$44</f>
        <v>2050</v>
      </c>
      <c r="AK284" s="19" t="s">
        <v>87</v>
      </c>
      <c r="AL284" t="str">
        <f t="shared" si="58"/>
        <v>ISDFL</v>
      </c>
      <c r="AM284" s="77">
        <f>'BY_Demands_Drivers (4)'!$F$59*$AP44</f>
        <v>0</v>
      </c>
      <c r="AT284" s="102" t="str">
        <f t="shared" si="64"/>
        <v>\I:</v>
      </c>
      <c r="AU284" s="19">
        <f>$AZ$44</f>
        <v>2050</v>
      </c>
      <c r="AV284" s="19" t="s">
        <v>87</v>
      </c>
      <c r="AW284" s="19" t="str">
        <f t="shared" si="59"/>
        <v>IIDFL</v>
      </c>
      <c r="AX284" s="77">
        <f>'BY_Demands_Drivers (4)'!$F$94*$BA44</f>
        <v>0</v>
      </c>
    </row>
    <row r="285" spans="2:50" x14ac:dyDescent="0.3">
      <c r="X285" s="102"/>
      <c r="AA285" s="55"/>
      <c r="AB285" s="77"/>
    </row>
    <row r="286" spans="2:50" x14ac:dyDescent="0.3">
      <c r="X286" s="102"/>
      <c r="AB286" s="77"/>
    </row>
    <row r="287" spans="2:50" x14ac:dyDescent="0.3">
      <c r="X287" s="102"/>
      <c r="AB287" s="77"/>
    </row>
    <row r="288" spans="2:50" x14ac:dyDescent="0.3">
      <c r="X288" s="102"/>
      <c r="AB288" s="77"/>
    </row>
    <row r="289" spans="24:28" x14ac:dyDescent="0.3">
      <c r="X289" s="102"/>
      <c r="AB289" s="77"/>
    </row>
    <row r="290" spans="24:28" x14ac:dyDescent="0.3">
      <c r="X290" s="102"/>
      <c r="AB290" s="77"/>
    </row>
    <row r="291" spans="24:28" x14ac:dyDescent="0.3">
      <c r="X291" s="102"/>
      <c r="AB291" s="77"/>
    </row>
    <row r="292" spans="24:28" x14ac:dyDescent="0.3">
      <c r="X292" s="102"/>
      <c r="AB292" s="77"/>
    </row>
    <row r="293" spans="24:28" x14ac:dyDescent="0.3">
      <c r="X293" s="102"/>
      <c r="AB293" s="77"/>
    </row>
    <row r="294" spans="24:28" x14ac:dyDescent="0.3">
      <c r="X294" s="102"/>
      <c r="AB294" s="77"/>
    </row>
    <row r="295" spans="24:28" x14ac:dyDescent="0.3">
      <c r="X295" s="102"/>
      <c r="AB295" s="77"/>
    </row>
    <row r="296" spans="24:28" x14ac:dyDescent="0.3">
      <c r="X296" s="102"/>
      <c r="AB296" s="77"/>
    </row>
    <row r="297" spans="24:28" x14ac:dyDescent="0.3">
      <c r="X297" s="102"/>
      <c r="AB297" s="77"/>
    </row>
    <row r="298" spans="24:28" x14ac:dyDescent="0.3">
      <c r="X298" s="102"/>
      <c r="AB298" s="77"/>
    </row>
    <row r="299" spans="24:28" x14ac:dyDescent="0.3">
      <c r="X299" s="102"/>
      <c r="AB299" s="77"/>
    </row>
    <row r="300" spans="24:28" x14ac:dyDescent="0.3">
      <c r="X300" s="102"/>
      <c r="AB300" s="77"/>
    </row>
    <row r="301" spans="24:28" x14ac:dyDescent="0.3">
      <c r="X301" s="102"/>
      <c r="AB301" s="77"/>
    </row>
    <row r="302" spans="24:28" x14ac:dyDescent="0.3">
      <c r="X302" s="102"/>
      <c r="AB302" s="77"/>
    </row>
    <row r="303" spans="24:28" x14ac:dyDescent="0.3">
      <c r="X303" s="102"/>
      <c r="AB303" s="77"/>
    </row>
    <row r="304" spans="24:28" x14ac:dyDescent="0.3">
      <c r="X304" s="102"/>
      <c r="AB304" s="77"/>
    </row>
    <row r="305" spans="24:28" x14ac:dyDescent="0.3">
      <c r="X305" s="102"/>
      <c r="AB305" s="77"/>
    </row>
    <row r="306" spans="24:28" x14ac:dyDescent="0.3">
      <c r="X306" s="102"/>
      <c r="AB306" s="77"/>
    </row>
    <row r="307" spans="24:28" x14ac:dyDescent="0.3">
      <c r="X307" s="102"/>
      <c r="AB307" s="77"/>
    </row>
    <row r="308" spans="24:28" x14ac:dyDescent="0.3">
      <c r="X308" s="102"/>
      <c r="AB308" s="77"/>
    </row>
    <row r="309" spans="24:28" x14ac:dyDescent="0.3">
      <c r="X309" s="102"/>
      <c r="AB309" s="77"/>
    </row>
    <row r="310" spans="24:28" x14ac:dyDescent="0.3">
      <c r="X310" s="102"/>
      <c r="AB310" s="77"/>
    </row>
    <row r="311" spans="24:28" x14ac:dyDescent="0.3">
      <c r="X311" s="102"/>
      <c r="AB311" s="77"/>
    </row>
    <row r="312" spans="24:28" x14ac:dyDescent="0.3">
      <c r="X312" s="102"/>
      <c r="AB312" s="77"/>
    </row>
    <row r="313" spans="24:28" x14ac:dyDescent="0.3">
      <c r="X313" s="102"/>
      <c r="AB313" s="77"/>
    </row>
    <row r="314" spans="24:28" x14ac:dyDescent="0.3">
      <c r="X314" s="102"/>
      <c r="AB314" s="77"/>
    </row>
    <row r="315" spans="24:28" x14ac:dyDescent="0.3">
      <c r="X315" s="102"/>
      <c r="AB315" s="77"/>
    </row>
    <row r="316" spans="24:28" x14ac:dyDescent="0.3">
      <c r="X316" s="102"/>
      <c r="AB316" s="77"/>
    </row>
    <row r="317" spans="24:28" x14ac:dyDescent="0.3">
      <c r="X317" s="102"/>
      <c r="AB317" s="77"/>
    </row>
    <row r="318" spans="24:28" x14ac:dyDescent="0.3">
      <c r="X318" s="102"/>
      <c r="AB318" s="77"/>
    </row>
    <row r="319" spans="24:28" x14ac:dyDescent="0.3">
      <c r="X319" s="102"/>
      <c r="AB319" s="77"/>
    </row>
    <row r="320" spans="24:28" x14ac:dyDescent="0.3">
      <c r="X320" s="102"/>
      <c r="AB320" s="77"/>
    </row>
    <row r="321" spans="24:28" x14ac:dyDescent="0.3">
      <c r="X321" s="102"/>
      <c r="AB321" s="77"/>
    </row>
    <row r="322" spans="24:28" x14ac:dyDescent="0.3">
      <c r="X322" s="102"/>
      <c r="AB322" s="77"/>
    </row>
    <row r="323" spans="24:28" x14ac:dyDescent="0.3">
      <c r="X323" s="102"/>
      <c r="AB323" s="77"/>
    </row>
    <row r="324" spans="24:28" x14ac:dyDescent="0.3">
      <c r="X324" s="102"/>
      <c r="Y324" s="19"/>
      <c r="Z324" s="19"/>
      <c r="AA324" s="19"/>
      <c r="AB324" s="7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ECB9-0675-4D32-90B6-AFA85978779D}">
  <dimension ref="B3:H19"/>
  <sheetViews>
    <sheetView workbookViewId="0">
      <selection activeCell="M24" sqref="M24"/>
    </sheetView>
  </sheetViews>
  <sheetFormatPr defaultRowHeight="14.4" x14ac:dyDescent="0.3"/>
  <cols>
    <col min="4" max="4" width="10.6640625" bestFit="1" customWidth="1"/>
  </cols>
  <sheetData>
    <row r="3" spans="2:8" x14ac:dyDescent="0.3">
      <c r="B3" s="58" t="s">
        <v>63</v>
      </c>
    </row>
    <row r="4" spans="2:8" ht="15" thickBot="1" x14ac:dyDescent="0.35">
      <c r="B4" s="61" t="s">
        <v>1</v>
      </c>
      <c r="C4" s="61" t="s">
        <v>2</v>
      </c>
      <c r="D4" s="61" t="s">
        <v>3</v>
      </c>
      <c r="E4" s="61" t="s">
        <v>4</v>
      </c>
      <c r="F4" s="62" t="s">
        <v>379</v>
      </c>
      <c r="G4" s="63" t="s">
        <v>61</v>
      </c>
      <c r="H4" s="63" t="s">
        <v>62</v>
      </c>
    </row>
    <row r="5" spans="2:8" x14ac:dyDescent="0.3">
      <c r="D5" t="s">
        <v>86</v>
      </c>
      <c r="E5">
        <v>2030</v>
      </c>
      <c r="F5" s="77" t="s">
        <v>121</v>
      </c>
      <c r="G5" t="s">
        <v>87</v>
      </c>
      <c r="H5" s="100" t="s">
        <v>118</v>
      </c>
    </row>
    <row r="6" spans="2:8" x14ac:dyDescent="0.3">
      <c r="D6" t="s">
        <v>86</v>
      </c>
      <c r="E6">
        <v>2035</v>
      </c>
      <c r="F6" s="77" t="s">
        <v>121</v>
      </c>
      <c r="G6" t="s">
        <v>87</v>
      </c>
      <c r="H6" s="100" t="s">
        <v>118</v>
      </c>
    </row>
    <row r="7" spans="2:8" x14ac:dyDescent="0.3">
      <c r="D7" t="s">
        <v>86</v>
      </c>
      <c r="E7">
        <v>2040</v>
      </c>
      <c r="F7" s="77" t="s">
        <v>121</v>
      </c>
      <c r="G7" t="s">
        <v>87</v>
      </c>
      <c r="H7" s="100" t="s">
        <v>118</v>
      </c>
    </row>
    <row r="8" spans="2:8" x14ac:dyDescent="0.3">
      <c r="D8" t="s">
        <v>86</v>
      </c>
      <c r="E8">
        <v>2045</v>
      </c>
      <c r="F8" s="77" t="s">
        <v>121</v>
      </c>
      <c r="G8" t="s">
        <v>87</v>
      </c>
      <c r="H8" s="100" t="s">
        <v>118</v>
      </c>
    </row>
    <row r="9" spans="2:8" x14ac:dyDescent="0.3">
      <c r="D9" t="s">
        <v>86</v>
      </c>
      <c r="E9" s="19">
        <v>2050</v>
      </c>
      <c r="F9" s="77" t="s">
        <v>121</v>
      </c>
      <c r="G9" s="19" t="s">
        <v>87</v>
      </c>
      <c r="H9" s="100" t="s">
        <v>118</v>
      </c>
    </row>
    <row r="10" spans="2:8" x14ac:dyDescent="0.3">
      <c r="D10" t="s">
        <v>86</v>
      </c>
      <c r="E10">
        <v>2030</v>
      </c>
      <c r="F10" s="77" t="s">
        <v>121</v>
      </c>
      <c r="G10" t="s">
        <v>87</v>
      </c>
      <c r="H10" s="100" t="s">
        <v>119</v>
      </c>
    </row>
    <row r="11" spans="2:8" x14ac:dyDescent="0.3">
      <c r="D11" t="s">
        <v>86</v>
      </c>
      <c r="E11">
        <v>2035</v>
      </c>
      <c r="F11" s="77" t="s">
        <v>121</v>
      </c>
      <c r="G11" t="s">
        <v>87</v>
      </c>
      <c r="H11" s="100" t="s">
        <v>119</v>
      </c>
    </row>
    <row r="12" spans="2:8" x14ac:dyDescent="0.3">
      <c r="D12" t="s">
        <v>86</v>
      </c>
      <c r="E12">
        <v>2040</v>
      </c>
      <c r="F12" s="77" t="s">
        <v>121</v>
      </c>
      <c r="G12" t="s">
        <v>87</v>
      </c>
      <c r="H12" s="100" t="s">
        <v>119</v>
      </c>
    </row>
    <row r="13" spans="2:8" x14ac:dyDescent="0.3">
      <c r="D13" t="s">
        <v>86</v>
      </c>
      <c r="E13">
        <v>2045</v>
      </c>
      <c r="F13" s="77" t="s">
        <v>121</v>
      </c>
      <c r="G13" t="s">
        <v>87</v>
      </c>
      <c r="H13" s="100" t="s">
        <v>119</v>
      </c>
    </row>
    <row r="14" spans="2:8" x14ac:dyDescent="0.3">
      <c r="D14" s="19" t="s">
        <v>86</v>
      </c>
      <c r="E14" s="19">
        <v>2050</v>
      </c>
      <c r="F14" s="77" t="s">
        <v>121</v>
      </c>
      <c r="G14" s="19" t="s">
        <v>87</v>
      </c>
      <c r="H14" s="100" t="s">
        <v>119</v>
      </c>
    </row>
    <row r="15" spans="2:8" x14ac:dyDescent="0.3">
      <c r="D15" t="s">
        <v>86</v>
      </c>
      <c r="E15">
        <v>2030</v>
      </c>
      <c r="F15" s="77" t="s">
        <v>121</v>
      </c>
      <c r="G15" t="s">
        <v>87</v>
      </c>
      <c r="H15" s="100" t="s">
        <v>120</v>
      </c>
    </row>
    <row r="16" spans="2:8" x14ac:dyDescent="0.3">
      <c r="D16" t="s">
        <v>86</v>
      </c>
      <c r="E16">
        <v>2035</v>
      </c>
      <c r="F16" s="77" t="s">
        <v>121</v>
      </c>
      <c r="G16" t="s">
        <v>87</v>
      </c>
      <c r="H16" s="100" t="s">
        <v>120</v>
      </c>
    </row>
    <row r="17" spans="4:8" x14ac:dyDescent="0.3">
      <c r="D17" t="s">
        <v>86</v>
      </c>
      <c r="E17">
        <v>2040</v>
      </c>
      <c r="F17" s="77" t="s">
        <v>121</v>
      </c>
      <c r="G17" t="s">
        <v>87</v>
      </c>
      <c r="H17" s="100" t="s">
        <v>120</v>
      </c>
    </row>
    <row r="18" spans="4:8" x14ac:dyDescent="0.3">
      <c r="D18" t="s">
        <v>86</v>
      </c>
      <c r="E18">
        <v>2045</v>
      </c>
      <c r="F18" s="77" t="s">
        <v>121</v>
      </c>
      <c r="G18" t="s">
        <v>87</v>
      </c>
      <c r="H18" s="100" t="s">
        <v>120</v>
      </c>
    </row>
    <row r="19" spans="4:8" x14ac:dyDescent="0.3">
      <c r="D19" s="19" t="s">
        <v>86</v>
      </c>
      <c r="E19" s="19">
        <v>2050</v>
      </c>
      <c r="F19" s="77" t="s">
        <v>121</v>
      </c>
      <c r="G19" s="19" t="s">
        <v>87</v>
      </c>
      <c r="H19" s="100" t="s">
        <v>120</v>
      </c>
    </row>
  </sheetData>
  <phoneticPr fontId="20"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5F290-F3FF-40F4-A598-591E0CCB2444}">
  <dimension ref="B2:W41"/>
  <sheetViews>
    <sheetView workbookViewId="0">
      <selection activeCell="L11" sqref="L11"/>
    </sheetView>
  </sheetViews>
  <sheetFormatPr defaultRowHeight="14.4" x14ac:dyDescent="0.3"/>
  <cols>
    <col min="13" max="13" width="12.109375" bestFit="1" customWidth="1"/>
    <col min="15" max="15" width="11.33203125" customWidth="1"/>
  </cols>
  <sheetData>
    <row r="2" spans="2:17" x14ac:dyDescent="0.3">
      <c r="B2" t="s">
        <v>340</v>
      </c>
    </row>
    <row r="6" spans="2:17" x14ac:dyDescent="0.3">
      <c r="O6" t="s">
        <v>380</v>
      </c>
    </row>
    <row r="8" spans="2:17" x14ac:dyDescent="0.3">
      <c r="B8" s="67" t="s">
        <v>0</v>
      </c>
    </row>
    <row r="9" spans="2:17" ht="15" thickBot="1" x14ac:dyDescent="0.35">
      <c r="B9" s="68" t="s">
        <v>1</v>
      </c>
      <c r="C9" s="68" t="s">
        <v>2</v>
      </c>
      <c r="D9" s="68" t="s">
        <v>3</v>
      </c>
      <c r="E9" s="68" t="s">
        <v>4</v>
      </c>
      <c r="F9" s="69" t="s">
        <v>379</v>
      </c>
      <c r="G9" s="70" t="s">
        <v>347</v>
      </c>
      <c r="H9" s="70" t="s">
        <v>62</v>
      </c>
    </row>
    <row r="10" spans="2:17" x14ac:dyDescent="0.3">
      <c r="B10" s="72" t="s">
        <v>83</v>
      </c>
      <c r="C10" s="73"/>
      <c r="D10" s="73"/>
      <c r="E10" s="72"/>
      <c r="F10" s="72"/>
      <c r="G10" s="72"/>
      <c r="H10" s="72"/>
    </row>
    <row r="11" spans="2:17" x14ac:dyDescent="0.3">
      <c r="C11" t="s">
        <v>350</v>
      </c>
      <c r="D11" t="s">
        <v>349</v>
      </c>
      <c r="E11">
        <v>2030</v>
      </c>
      <c r="F11" s="191">
        <f>SUM(K32:K34)/1000/3</f>
        <v>5.7752927999999999</v>
      </c>
      <c r="G11" t="s">
        <v>348</v>
      </c>
      <c r="H11" t="s">
        <v>346</v>
      </c>
    </row>
    <row r="12" spans="2:17" x14ac:dyDescent="0.3">
      <c r="C12" t="s">
        <v>350</v>
      </c>
      <c r="D12" t="s">
        <v>349</v>
      </c>
      <c r="E12">
        <v>2040</v>
      </c>
      <c r="F12" s="191">
        <f>SUM(L32:L34)/1000/3</f>
        <v>27.557202916495566</v>
      </c>
      <c r="G12" t="s">
        <v>348</v>
      </c>
      <c r="H12" t="s">
        <v>346</v>
      </c>
    </row>
    <row r="13" spans="2:17" x14ac:dyDescent="0.3">
      <c r="C13" t="s">
        <v>350</v>
      </c>
      <c r="D13" t="s">
        <v>349</v>
      </c>
      <c r="E13">
        <v>2050</v>
      </c>
      <c r="F13" s="191">
        <f>SUM(M32:M34)/1000/3</f>
        <v>50.557266676623776</v>
      </c>
      <c r="G13" t="s">
        <v>348</v>
      </c>
      <c r="H13" t="s">
        <v>346</v>
      </c>
    </row>
    <row r="14" spans="2:17" x14ac:dyDescent="0.3">
      <c r="C14" t="s">
        <v>350</v>
      </c>
      <c r="D14" t="s">
        <v>349</v>
      </c>
      <c r="E14">
        <v>0</v>
      </c>
      <c r="F14" s="191">
        <v>5</v>
      </c>
      <c r="G14" t="s">
        <v>348</v>
      </c>
      <c r="H14" t="s">
        <v>346</v>
      </c>
    </row>
    <row r="25" spans="2:23" x14ac:dyDescent="0.3">
      <c r="B25" s="189"/>
      <c r="C25" s="190"/>
      <c r="D25" s="190"/>
      <c r="E25" s="190"/>
      <c r="F25" s="190"/>
      <c r="G25" s="190"/>
      <c r="H25" s="190"/>
    </row>
    <row r="26" spans="2:23" x14ac:dyDescent="0.3">
      <c r="B26" s="187" t="s">
        <v>351</v>
      </c>
      <c r="C26" s="187" t="s">
        <v>341</v>
      </c>
      <c r="D26" s="187"/>
      <c r="E26" s="187"/>
      <c r="F26" s="187"/>
      <c r="G26" s="187"/>
      <c r="H26" s="187"/>
      <c r="I26" s="187"/>
      <c r="J26" s="187"/>
      <c r="K26" s="187"/>
      <c r="L26" s="187"/>
      <c r="M26" s="187"/>
      <c r="N26" s="187"/>
      <c r="O26" s="187"/>
      <c r="P26" s="187"/>
      <c r="Q26" s="187"/>
      <c r="R26" s="187"/>
      <c r="S26" s="187"/>
      <c r="T26" s="187"/>
      <c r="U26" s="187"/>
      <c r="V26" s="187"/>
      <c r="W26" s="187"/>
    </row>
    <row r="27" spans="2:23" x14ac:dyDescent="0.3">
      <c r="B27" s="187"/>
      <c r="C27" s="187" t="s">
        <v>353</v>
      </c>
      <c r="D27" s="187"/>
      <c r="E27" s="187"/>
      <c r="F27" s="194" t="s">
        <v>370</v>
      </c>
      <c r="G27" s="187" t="s">
        <v>354</v>
      </c>
      <c r="H27" s="187"/>
      <c r="I27" s="187"/>
      <c r="J27" s="194" t="s">
        <v>371</v>
      </c>
      <c r="K27" s="187" t="s">
        <v>355</v>
      </c>
      <c r="L27" s="187"/>
      <c r="M27" s="187"/>
      <c r="N27" s="194" t="s">
        <v>372</v>
      </c>
      <c r="O27" s="187" t="s">
        <v>356</v>
      </c>
      <c r="P27" s="187"/>
      <c r="Q27" s="187"/>
      <c r="R27" s="194" t="s">
        <v>373</v>
      </c>
      <c r="S27" s="187" t="s">
        <v>357</v>
      </c>
      <c r="T27" s="187"/>
      <c r="U27" s="187"/>
      <c r="V27" s="194" t="s">
        <v>374</v>
      </c>
      <c r="W27" s="187" t="s">
        <v>352</v>
      </c>
    </row>
    <row r="28" spans="2:23" x14ac:dyDescent="0.3">
      <c r="B28" s="188" t="s">
        <v>342</v>
      </c>
      <c r="C28" s="188" t="s">
        <v>343</v>
      </c>
      <c r="D28" s="188" t="s">
        <v>344</v>
      </c>
      <c r="E28" s="188" t="s">
        <v>345</v>
      </c>
      <c r="F28" s="195"/>
      <c r="G28" s="188" t="s">
        <v>343</v>
      </c>
      <c r="H28" s="188" t="s">
        <v>344</v>
      </c>
      <c r="I28" s="188" t="s">
        <v>345</v>
      </c>
      <c r="J28" s="195"/>
      <c r="K28" s="188" t="s">
        <v>343</v>
      </c>
      <c r="L28" s="188" t="s">
        <v>344</v>
      </c>
      <c r="M28" s="188" t="s">
        <v>345</v>
      </c>
      <c r="N28" s="195"/>
      <c r="O28" s="188" t="s">
        <v>343</v>
      </c>
      <c r="P28" s="188" t="s">
        <v>344</v>
      </c>
      <c r="Q28" s="188" t="s">
        <v>345</v>
      </c>
      <c r="R28" s="195"/>
      <c r="S28" s="188" t="s">
        <v>343</v>
      </c>
      <c r="T28" s="188" t="s">
        <v>344</v>
      </c>
      <c r="U28" s="188" t="s">
        <v>345</v>
      </c>
      <c r="V28" s="195"/>
      <c r="W28" s="188"/>
    </row>
    <row r="29" spans="2:23" x14ac:dyDescent="0.3">
      <c r="B29" s="189" t="s">
        <v>358</v>
      </c>
      <c r="C29" s="190"/>
      <c r="D29" s="190"/>
      <c r="E29" s="190"/>
      <c r="F29" s="196"/>
      <c r="G29" s="190"/>
      <c r="H29" s="190"/>
      <c r="I29" s="190"/>
      <c r="J29" s="196"/>
      <c r="K29" s="190"/>
      <c r="L29" s="190"/>
      <c r="M29" s="190"/>
      <c r="N29" s="196"/>
      <c r="O29" s="190"/>
      <c r="P29" s="190">
        <v>10325.5255100022</v>
      </c>
      <c r="Q29" s="190">
        <v>7553.5601586306202</v>
      </c>
      <c r="R29" s="196">
        <v>17879.085668632819</v>
      </c>
      <c r="S29" s="190">
        <v>983.82914338072703</v>
      </c>
      <c r="T29" s="190"/>
      <c r="U29" s="190"/>
      <c r="V29" s="196">
        <v>983.82914338072703</v>
      </c>
      <c r="W29" s="190">
        <v>18862.914812013547</v>
      </c>
    </row>
    <row r="30" spans="2:23" x14ac:dyDescent="0.3">
      <c r="B30" s="189" t="s">
        <v>359</v>
      </c>
      <c r="C30" s="190"/>
      <c r="D30" s="190"/>
      <c r="E30" s="190"/>
      <c r="F30" s="196"/>
      <c r="G30" s="190"/>
      <c r="H30" s="190">
        <v>150406.20000000001</v>
      </c>
      <c r="I30" s="190">
        <v>207900</v>
      </c>
      <c r="J30" s="196">
        <v>358306.2</v>
      </c>
      <c r="K30" s="190">
        <v>11692.2312</v>
      </c>
      <c r="L30" s="190">
        <v>58461.134399999799</v>
      </c>
      <c r="M30" s="190">
        <v>116922.26880000099</v>
      </c>
      <c r="N30" s="196">
        <v>187075.6344000008</v>
      </c>
      <c r="O30" s="190">
        <v>11692.2312</v>
      </c>
      <c r="P30" s="190">
        <v>24377.391136415699</v>
      </c>
      <c r="Q30" s="190">
        <v>16500.475907808799</v>
      </c>
      <c r="R30" s="196">
        <v>52570.0982442245</v>
      </c>
      <c r="S30" s="190">
        <v>10708.402056619199</v>
      </c>
      <c r="T30" s="190">
        <v>11539.2845410586</v>
      </c>
      <c r="U30" s="190"/>
      <c r="V30" s="196">
        <v>22247.686597677799</v>
      </c>
      <c r="W30" s="190">
        <v>620199.61924190295</v>
      </c>
    </row>
    <row r="31" spans="2:23" x14ac:dyDescent="0.3">
      <c r="B31" s="189" t="s">
        <v>360</v>
      </c>
      <c r="C31" s="190"/>
      <c r="D31" s="190"/>
      <c r="E31" s="190"/>
      <c r="F31" s="196"/>
      <c r="G31" s="190">
        <v>32332.6296</v>
      </c>
      <c r="H31" s="190">
        <v>150684.71915389801</v>
      </c>
      <c r="I31" s="190">
        <v>208383.44901162799</v>
      </c>
      <c r="J31" s="196">
        <v>391400.79776552599</v>
      </c>
      <c r="K31" s="190">
        <v>22304.397599999898</v>
      </c>
      <c r="L31" s="190">
        <v>101450.337161648</v>
      </c>
      <c r="M31" s="190">
        <v>128130.676151964</v>
      </c>
      <c r="N31" s="196">
        <v>251885.41091361188</v>
      </c>
      <c r="O31" s="190">
        <v>22304.397599999898</v>
      </c>
      <c r="P31" s="190">
        <v>111522.009599999</v>
      </c>
      <c r="Q31" s="190">
        <v>223044.01919999899</v>
      </c>
      <c r="R31" s="196">
        <v>356870.4263999979</v>
      </c>
      <c r="S31" s="190">
        <v>22304.397599999898</v>
      </c>
      <c r="T31" s="190">
        <v>111522.009599999</v>
      </c>
      <c r="U31" s="190">
        <v>223044.01919999899</v>
      </c>
      <c r="V31" s="196">
        <v>356870.4263999979</v>
      </c>
      <c r="W31" s="190">
        <v>1357027.0614791338</v>
      </c>
    </row>
    <row r="32" spans="2:23" x14ac:dyDescent="0.3">
      <c r="B32" s="189" t="s">
        <v>361</v>
      </c>
      <c r="C32" s="190"/>
      <c r="D32" s="190"/>
      <c r="E32" s="190"/>
      <c r="F32" s="196"/>
      <c r="G32" s="190"/>
      <c r="H32" s="190">
        <v>15159.749257290299</v>
      </c>
      <c r="I32" s="190">
        <v>10788.939079100999</v>
      </c>
      <c r="J32" s="196">
        <v>25948.6883363913</v>
      </c>
      <c r="K32" s="190"/>
      <c r="L32" s="190">
        <v>19923.995356426702</v>
      </c>
      <c r="M32" s="190">
        <v>17403.5495889993</v>
      </c>
      <c r="N32" s="196">
        <v>37327.544945426002</v>
      </c>
      <c r="O32" s="190"/>
      <c r="P32" s="190">
        <v>47334.672035445903</v>
      </c>
      <c r="Q32" s="190">
        <v>71449.187391607004</v>
      </c>
      <c r="R32" s="196">
        <v>118783.8594270529</v>
      </c>
      <c r="S32" s="190"/>
      <c r="T32" s="190">
        <v>2987.62618120774</v>
      </c>
      <c r="U32" s="190"/>
      <c r="V32" s="196">
        <v>2987.62618120774</v>
      </c>
      <c r="W32" s="190">
        <v>185047.71889007796</v>
      </c>
    </row>
    <row r="33" spans="2:23" x14ac:dyDescent="0.3">
      <c r="B33" s="189" t="s">
        <v>362</v>
      </c>
      <c r="C33" s="190"/>
      <c r="D33" s="190"/>
      <c r="E33" s="190"/>
      <c r="F33" s="196"/>
      <c r="G33" s="190"/>
      <c r="H33" s="190"/>
      <c r="I33" s="190"/>
      <c r="J33" s="196"/>
      <c r="K33" s="190"/>
      <c r="L33" s="190"/>
      <c r="M33" s="190"/>
      <c r="N33" s="196"/>
      <c r="O33" s="190"/>
      <c r="P33" s="190">
        <v>4677.9959922368098</v>
      </c>
      <c r="Q33" s="190">
        <v>31300.7796907263</v>
      </c>
      <c r="R33" s="196">
        <v>35978.775682963111</v>
      </c>
      <c r="S33" s="190"/>
      <c r="T33" s="190"/>
      <c r="U33" s="190"/>
      <c r="V33" s="196"/>
      <c r="W33" s="190">
        <v>35978.775682963111</v>
      </c>
    </row>
    <row r="34" spans="2:23" x14ac:dyDescent="0.3">
      <c r="B34" s="189" t="s">
        <v>363</v>
      </c>
      <c r="C34" s="190"/>
      <c r="D34" s="190"/>
      <c r="E34" s="190"/>
      <c r="F34" s="196"/>
      <c r="G34" s="190">
        <v>24875.499599999901</v>
      </c>
      <c r="H34" s="190">
        <v>71309.167894345097</v>
      </c>
      <c r="I34" s="190">
        <v>137898.029760059</v>
      </c>
      <c r="J34" s="196">
        <v>234082.69725440399</v>
      </c>
      <c r="K34" s="190">
        <v>17325.878400000001</v>
      </c>
      <c r="L34" s="190">
        <v>62747.613393059997</v>
      </c>
      <c r="M34" s="190">
        <v>134268.25044087201</v>
      </c>
      <c r="N34" s="196">
        <v>214341.74223393202</v>
      </c>
      <c r="O34" s="190">
        <v>17325.878400000001</v>
      </c>
      <c r="P34" s="190">
        <v>34616.734772317599</v>
      </c>
      <c r="Q34" s="190">
        <v>56313.463541159101</v>
      </c>
      <c r="R34" s="196">
        <v>108256.07671347671</v>
      </c>
      <c r="S34" s="190">
        <v>17325.878400000001</v>
      </c>
      <c r="T34" s="190">
        <v>62337.879633336197</v>
      </c>
      <c r="U34" s="190">
        <v>89787.882701369002</v>
      </c>
      <c r="V34" s="196">
        <v>169451.6407347052</v>
      </c>
      <c r="W34" s="190">
        <v>726132.15693651792</v>
      </c>
    </row>
    <row r="35" spans="2:23" x14ac:dyDescent="0.3">
      <c r="B35" s="189" t="s">
        <v>364</v>
      </c>
      <c r="C35" s="190"/>
      <c r="D35" s="190"/>
      <c r="E35" s="190"/>
      <c r="F35" s="196"/>
      <c r="G35" s="190"/>
      <c r="H35" s="190"/>
      <c r="I35" s="190"/>
      <c r="J35" s="196"/>
      <c r="K35" s="190"/>
      <c r="L35" s="190"/>
      <c r="M35" s="190"/>
      <c r="N35" s="196"/>
      <c r="O35" s="190"/>
      <c r="P35" s="190"/>
      <c r="Q35" s="190"/>
      <c r="R35" s="196"/>
      <c r="S35" s="190"/>
      <c r="T35" s="190"/>
      <c r="U35" s="190"/>
      <c r="V35" s="196"/>
      <c r="W35" s="190"/>
    </row>
    <row r="36" spans="2:23" x14ac:dyDescent="0.3">
      <c r="B36" s="189" t="s">
        <v>365</v>
      </c>
      <c r="C36" s="190"/>
      <c r="D36" s="190"/>
      <c r="E36" s="190"/>
      <c r="F36" s="196"/>
      <c r="G36" s="190"/>
      <c r="H36" s="190">
        <v>37908.602448364203</v>
      </c>
      <c r="I36" s="190">
        <v>100068.081160838</v>
      </c>
      <c r="J36" s="196">
        <v>137976.68360920221</v>
      </c>
      <c r="K36" s="190"/>
      <c r="L36" s="190">
        <v>3957.7940505096799</v>
      </c>
      <c r="M36" s="190">
        <v>21586.994770127101</v>
      </c>
      <c r="N36" s="196">
        <v>25544.788820636782</v>
      </c>
      <c r="O36" s="190"/>
      <c r="P36" s="190"/>
      <c r="Q36" s="190">
        <v>14195.364176506901</v>
      </c>
      <c r="R36" s="196">
        <v>14195.364176506901</v>
      </c>
      <c r="S36" s="190"/>
      <c r="T36" s="190">
        <v>21303.8969854553</v>
      </c>
      <c r="U36" s="190">
        <v>83470.912098630099</v>
      </c>
      <c r="V36" s="196">
        <v>104774.8090840854</v>
      </c>
      <c r="W36" s="190">
        <v>282491.64569043135</v>
      </c>
    </row>
    <row r="37" spans="2:23" x14ac:dyDescent="0.3">
      <c r="B37" s="189" t="s">
        <v>366</v>
      </c>
      <c r="C37" s="190"/>
      <c r="D37" s="190">
        <v>6824.8730929961803</v>
      </c>
      <c r="E37" s="190">
        <v>33956.467502640699</v>
      </c>
      <c r="F37" s="196">
        <v>40781.340595636881</v>
      </c>
      <c r="G37" s="190">
        <v>30204.953999999801</v>
      </c>
      <c r="H37" s="190">
        <v>70751.472903108996</v>
      </c>
      <c r="I37" s="190">
        <v>142650.300973356</v>
      </c>
      <c r="J37" s="196">
        <v>243606.72787646481</v>
      </c>
      <c r="K37" s="190">
        <v>23797.2923999999</v>
      </c>
      <c r="L37" s="190">
        <v>67306.812020203797</v>
      </c>
      <c r="M37" s="190">
        <v>94738.8985814919</v>
      </c>
      <c r="N37" s="196">
        <v>185843.00300169562</v>
      </c>
      <c r="O37" s="190">
        <v>23797.2923999999</v>
      </c>
      <c r="P37" s="190">
        <v>114625.716913896</v>
      </c>
      <c r="Q37" s="190">
        <v>115045.33857112601</v>
      </c>
      <c r="R37" s="196">
        <v>253468.34788502188</v>
      </c>
      <c r="S37" s="190">
        <v>23797.2923999999</v>
      </c>
      <c r="T37" s="190">
        <v>75054.013274456694</v>
      </c>
      <c r="U37" s="190">
        <v>106585.15377202599</v>
      </c>
      <c r="V37" s="196">
        <v>205436.45944648259</v>
      </c>
      <c r="W37" s="190">
        <v>929135.87880530185</v>
      </c>
    </row>
    <row r="38" spans="2:23" x14ac:dyDescent="0.3">
      <c r="B38" s="189" t="s">
        <v>367</v>
      </c>
      <c r="C38" s="190"/>
      <c r="D38" s="190"/>
      <c r="E38" s="190"/>
      <c r="F38" s="196"/>
      <c r="G38" s="190"/>
      <c r="H38" s="190">
        <v>80273.307896890197</v>
      </c>
      <c r="I38" s="190">
        <v>124401.758512867</v>
      </c>
      <c r="J38" s="196">
        <v>204675.06640975719</v>
      </c>
      <c r="K38" s="190"/>
      <c r="L38" s="190">
        <v>51679.6283797961</v>
      </c>
      <c r="M38" s="190">
        <v>111970.59311886301</v>
      </c>
      <c r="N38" s="196">
        <v>163650.22149865911</v>
      </c>
      <c r="O38" s="190"/>
      <c r="P38" s="190">
        <v>4360.7234861039597</v>
      </c>
      <c r="Q38" s="190">
        <v>679.13668610396405</v>
      </c>
      <c r="R38" s="196">
        <v>5039.8601722079238</v>
      </c>
      <c r="S38" s="190"/>
      <c r="T38" s="190">
        <v>43932.427125542999</v>
      </c>
      <c r="U38" s="190">
        <v>117211.78594812901</v>
      </c>
      <c r="V38" s="196">
        <v>161144.213073672</v>
      </c>
      <c r="W38" s="190">
        <v>534509.3611542962</v>
      </c>
    </row>
    <row r="39" spans="2:23" x14ac:dyDescent="0.3">
      <c r="B39" s="189" t="s">
        <v>368</v>
      </c>
      <c r="C39" s="190"/>
      <c r="D39" s="190"/>
      <c r="E39" s="190"/>
      <c r="F39" s="196"/>
      <c r="G39" s="190"/>
      <c r="H39" s="190"/>
      <c r="I39" s="190"/>
      <c r="J39" s="196"/>
      <c r="K39" s="190"/>
      <c r="L39" s="190"/>
      <c r="M39" s="190"/>
      <c r="N39" s="196"/>
      <c r="O39" s="190"/>
      <c r="P39" s="190"/>
      <c r="Q39" s="190"/>
      <c r="R39" s="196"/>
      <c r="S39" s="190"/>
      <c r="T39" s="190"/>
      <c r="U39" s="190"/>
      <c r="V39" s="196"/>
      <c r="W39" s="190"/>
    </row>
    <row r="40" spans="2:23" x14ac:dyDescent="0.3">
      <c r="B40" s="189" t="s">
        <v>369</v>
      </c>
      <c r="C40" s="190"/>
      <c r="D40" s="190"/>
      <c r="E40" s="190"/>
      <c r="F40" s="196"/>
      <c r="G40" s="190"/>
      <c r="H40" s="190"/>
      <c r="I40" s="190">
        <v>34997.5129137759</v>
      </c>
      <c r="J40" s="196">
        <v>34997.5129137759</v>
      </c>
      <c r="K40" s="190"/>
      <c r="L40" s="190"/>
      <c r="M40" s="190">
        <v>31263.3674996462</v>
      </c>
      <c r="N40" s="196">
        <v>31263.3674996462</v>
      </c>
      <c r="O40" s="190"/>
      <c r="P40" s="190"/>
      <c r="Q40" s="190">
        <v>122248.383942771</v>
      </c>
      <c r="R40" s="196">
        <v>122248.383942771</v>
      </c>
      <c r="S40" s="190"/>
      <c r="T40" s="190"/>
      <c r="U40" s="190"/>
      <c r="V40" s="196"/>
      <c r="W40" s="190">
        <v>188509.2643561931</v>
      </c>
    </row>
    <row r="41" spans="2:23" x14ac:dyDescent="0.3">
      <c r="B41" s="192" t="s">
        <v>352</v>
      </c>
      <c r="C41" s="193"/>
      <c r="D41" s="193">
        <v>6824.8730929961803</v>
      </c>
      <c r="E41" s="193">
        <v>33956.467502640699</v>
      </c>
      <c r="F41" s="193">
        <v>40781.340595636881</v>
      </c>
      <c r="G41" s="193">
        <v>87413.083199999703</v>
      </c>
      <c r="H41" s="193">
        <v>576493.21955389681</v>
      </c>
      <c r="I41" s="193">
        <v>967088.0714116249</v>
      </c>
      <c r="J41" s="193">
        <v>1630994.3741655212</v>
      </c>
      <c r="K41" s="193">
        <v>75119.799599999795</v>
      </c>
      <c r="L41" s="193">
        <v>365527.31476164405</v>
      </c>
      <c r="M41" s="193">
        <v>656284.59895196452</v>
      </c>
      <c r="N41" s="193">
        <v>1096931.7133136084</v>
      </c>
      <c r="O41" s="193">
        <v>75119.799599999795</v>
      </c>
      <c r="P41" s="193">
        <v>351840.76944641711</v>
      </c>
      <c r="Q41" s="193">
        <v>658329.70926643873</v>
      </c>
      <c r="R41" s="193">
        <v>1085290.2783128556</v>
      </c>
      <c r="S41" s="193">
        <v>75119.799599999722</v>
      </c>
      <c r="T41" s="193">
        <v>328677.13734105654</v>
      </c>
      <c r="U41" s="193">
        <v>620099.75372015312</v>
      </c>
      <c r="V41" s="193">
        <v>1023896.6906612093</v>
      </c>
      <c r="W41" s="193">
        <v>4877894.3970488319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2F68-9FA5-4C7B-A54D-C8DC153DF790}">
  <dimension ref="B1:AD128"/>
  <sheetViews>
    <sheetView zoomScale="70" zoomScaleNormal="70" workbookViewId="0">
      <selection activeCell="N29" sqref="N29"/>
    </sheetView>
  </sheetViews>
  <sheetFormatPr defaultColWidth="9.109375" defaultRowHeight="14.4" x14ac:dyDescent="0.3"/>
  <cols>
    <col min="2" max="2" width="10.109375" bestFit="1" customWidth="1"/>
    <col min="3" max="3" width="8.88671875" bestFit="1" customWidth="1"/>
    <col min="4" max="6" width="10.6640625" bestFit="1" customWidth="1"/>
    <col min="7" max="16" width="10.6640625" customWidth="1"/>
    <col min="17" max="17" width="11.44140625" bestFit="1" customWidth="1"/>
    <col min="18" max="18" width="11.109375" bestFit="1" customWidth="1"/>
    <col min="19" max="19" width="8.44140625" customWidth="1"/>
    <col min="22" max="22" width="10.6640625" customWidth="1"/>
    <col min="24" max="24" width="17" customWidth="1"/>
    <col min="25" max="25" width="17.5546875" customWidth="1"/>
    <col min="26" max="26" width="20.6640625" customWidth="1"/>
    <col min="27" max="27" width="23.44140625" customWidth="1"/>
    <col min="28" max="28" width="16.5546875" customWidth="1"/>
  </cols>
  <sheetData>
    <row r="1" spans="2:14" ht="18" x14ac:dyDescent="0.35">
      <c r="B1" s="66" t="s">
        <v>79</v>
      </c>
    </row>
    <row r="3" spans="2:14" x14ac:dyDescent="0.3">
      <c r="B3" s="67" t="s">
        <v>0</v>
      </c>
      <c r="G3" s="60"/>
      <c r="K3" s="60" t="s">
        <v>80</v>
      </c>
    </row>
    <row r="4" spans="2:14" ht="15" thickBot="1" x14ac:dyDescent="0.35">
      <c r="B4" s="68" t="s">
        <v>1</v>
      </c>
      <c r="C4" s="68" t="s">
        <v>2</v>
      </c>
      <c r="D4" s="68" t="s">
        <v>3</v>
      </c>
      <c r="E4" s="68" t="s">
        <v>4</v>
      </c>
      <c r="F4" s="69" t="s">
        <v>379</v>
      </c>
      <c r="G4" s="70" t="s">
        <v>61</v>
      </c>
      <c r="H4" s="70" t="s">
        <v>62</v>
      </c>
      <c r="I4" s="71"/>
      <c r="J4" t="s">
        <v>81</v>
      </c>
      <c r="K4" s="69" t="s">
        <v>6</v>
      </c>
      <c r="L4" s="69" t="s">
        <v>5</v>
      </c>
      <c r="N4" t="s">
        <v>82</v>
      </c>
    </row>
    <row r="5" spans="2:14" ht="63.75" customHeight="1" x14ac:dyDescent="0.3">
      <c r="B5" s="72" t="s">
        <v>83</v>
      </c>
      <c r="C5" s="73"/>
      <c r="D5" s="73"/>
      <c r="E5" s="72"/>
      <c r="F5" s="72"/>
      <c r="G5" s="72"/>
      <c r="H5" s="72"/>
      <c r="I5" s="74"/>
      <c r="J5" t="s">
        <v>84</v>
      </c>
      <c r="K5" s="72"/>
      <c r="L5" s="72"/>
      <c r="N5" t="s">
        <v>85</v>
      </c>
    </row>
    <row r="6" spans="2:14" ht="18" x14ac:dyDescent="0.35">
      <c r="D6" t="s">
        <v>86</v>
      </c>
      <c r="E6">
        <v>2017</v>
      </c>
      <c r="F6">
        <f t="shared" ref="F6:F29" si="0">J6*P105*2</f>
        <v>0</v>
      </c>
      <c r="G6" t="s">
        <v>87</v>
      </c>
      <c r="H6" s="75" t="s">
        <v>88</v>
      </c>
      <c r="J6" s="76">
        <f t="shared" ref="J6:J29" si="1">K6/H77*(F77+SUM(H77:K77))</f>
        <v>0</v>
      </c>
      <c r="K6" s="31">
        <v>0</v>
      </c>
      <c r="L6">
        <v>0</v>
      </c>
      <c r="M6" s="66"/>
      <c r="N6" t="s">
        <v>89</v>
      </c>
    </row>
    <row r="7" spans="2:14" ht="18" x14ac:dyDescent="0.35">
      <c r="D7" t="s">
        <v>86</v>
      </c>
      <c r="E7">
        <v>2018</v>
      </c>
      <c r="F7">
        <f t="shared" si="0"/>
        <v>0</v>
      </c>
      <c r="G7" t="s">
        <v>87</v>
      </c>
      <c r="H7" s="75" t="s">
        <v>88</v>
      </c>
      <c r="J7" s="76">
        <f t="shared" si="1"/>
        <v>0</v>
      </c>
      <c r="K7" s="77">
        <f t="shared" ref="K7:K29" si="2">W77/1000*3.6</f>
        <v>0</v>
      </c>
      <c r="L7">
        <v>0</v>
      </c>
    </row>
    <row r="8" spans="2:14" ht="18" x14ac:dyDescent="0.35">
      <c r="D8" t="s">
        <v>86</v>
      </c>
      <c r="E8">
        <v>2019</v>
      </c>
      <c r="F8">
        <f t="shared" si="0"/>
        <v>0</v>
      </c>
      <c r="G8" t="s">
        <v>87</v>
      </c>
      <c r="H8" s="75" t="s">
        <v>88</v>
      </c>
      <c r="J8" s="76">
        <f t="shared" si="1"/>
        <v>0.71879699248120299</v>
      </c>
      <c r="K8" s="77">
        <f t="shared" si="2"/>
        <v>0.43127819548872176</v>
      </c>
      <c r="L8">
        <v>0</v>
      </c>
    </row>
    <row r="9" spans="2:14" ht="18" x14ac:dyDescent="0.35">
      <c r="D9" t="s">
        <v>86</v>
      </c>
      <c r="E9">
        <v>2020</v>
      </c>
      <c r="F9">
        <f t="shared" si="0"/>
        <v>0</v>
      </c>
      <c r="G9" t="s">
        <v>87</v>
      </c>
      <c r="H9" s="75" t="s">
        <v>88</v>
      </c>
      <c r="J9" s="76">
        <f t="shared" si="1"/>
        <v>2.8719207108680793</v>
      </c>
      <c r="K9" s="77">
        <f t="shared" si="2"/>
        <v>1.7231524265208475</v>
      </c>
      <c r="L9">
        <v>0</v>
      </c>
      <c r="N9" s="78" t="s">
        <v>90</v>
      </c>
    </row>
    <row r="10" spans="2:14" ht="18" x14ac:dyDescent="0.35">
      <c r="D10" t="s">
        <v>86</v>
      </c>
      <c r="E10">
        <v>2021</v>
      </c>
      <c r="F10">
        <f t="shared" si="0"/>
        <v>0</v>
      </c>
      <c r="G10" t="s">
        <v>87</v>
      </c>
      <c r="H10" s="75" t="s">
        <v>88</v>
      </c>
      <c r="J10" s="76">
        <f t="shared" si="1"/>
        <v>5.7471086807928904</v>
      </c>
      <c r="K10" s="77">
        <f t="shared" si="2"/>
        <v>3.4482652084757341</v>
      </c>
      <c r="L10">
        <v>0</v>
      </c>
      <c r="N10" s="78" t="s">
        <v>91</v>
      </c>
    </row>
    <row r="11" spans="2:14" ht="18" x14ac:dyDescent="0.35">
      <c r="D11" t="s">
        <v>86</v>
      </c>
      <c r="E11">
        <v>2022</v>
      </c>
      <c r="F11">
        <f t="shared" si="0"/>
        <v>0</v>
      </c>
      <c r="G11" t="s">
        <v>87</v>
      </c>
      <c r="H11" s="75" t="s">
        <v>88</v>
      </c>
      <c r="J11" s="76">
        <f t="shared" si="1"/>
        <v>8.5471496924128516</v>
      </c>
      <c r="K11" s="77">
        <f t="shared" si="2"/>
        <v>5.1282898154477108</v>
      </c>
      <c r="L11">
        <v>0</v>
      </c>
    </row>
    <row r="12" spans="2:14" ht="18" x14ac:dyDescent="0.35">
      <c r="D12" t="s">
        <v>86</v>
      </c>
      <c r="E12">
        <v>2023</v>
      </c>
      <c r="F12">
        <f t="shared" si="0"/>
        <v>7.1262840738209174</v>
      </c>
      <c r="G12" t="s">
        <v>87</v>
      </c>
      <c r="H12" s="75" t="s">
        <v>88</v>
      </c>
      <c r="J12" s="76">
        <f t="shared" si="1"/>
        <v>17.815710184552294</v>
      </c>
      <c r="K12" s="77">
        <f t="shared" si="2"/>
        <v>6.6808913192071095</v>
      </c>
      <c r="L12">
        <v>0</v>
      </c>
    </row>
    <row r="13" spans="2:14" ht="18" x14ac:dyDescent="0.35">
      <c r="D13" t="s">
        <v>86</v>
      </c>
      <c r="E13">
        <v>2024</v>
      </c>
      <c r="F13">
        <f t="shared" si="0"/>
        <v>8.5962892686261103</v>
      </c>
      <c r="G13" t="s">
        <v>87</v>
      </c>
      <c r="H13" s="75" t="s">
        <v>88</v>
      </c>
      <c r="J13" s="76">
        <f t="shared" si="1"/>
        <v>21.490723171565278</v>
      </c>
      <c r="K13" s="77">
        <f t="shared" si="2"/>
        <v>8.0590211893369776</v>
      </c>
      <c r="L13">
        <v>0</v>
      </c>
    </row>
    <row r="14" spans="2:14" ht="18" x14ac:dyDescent="0.35">
      <c r="D14" t="s">
        <v>86</v>
      </c>
      <c r="E14">
        <v>2025</v>
      </c>
      <c r="F14">
        <f t="shared" si="0"/>
        <v>9.8843734791524227</v>
      </c>
      <c r="G14" t="s">
        <v>87</v>
      </c>
      <c r="H14" s="75" t="s">
        <v>88</v>
      </c>
      <c r="J14" s="76">
        <f t="shared" si="1"/>
        <v>24.71093369788106</v>
      </c>
      <c r="K14" s="77">
        <f t="shared" si="2"/>
        <v>9.2666001367053976</v>
      </c>
      <c r="L14">
        <v>0</v>
      </c>
    </row>
    <row r="15" spans="2:14" ht="18" x14ac:dyDescent="0.35">
      <c r="D15" t="s">
        <v>86</v>
      </c>
      <c r="E15">
        <v>2026</v>
      </c>
      <c r="F15">
        <f t="shared" si="0"/>
        <v>18.341236363636369</v>
      </c>
      <c r="G15" t="s">
        <v>87</v>
      </c>
      <c r="H15" s="75" t="s">
        <v>88</v>
      </c>
      <c r="J15" s="76">
        <f t="shared" si="1"/>
        <v>45.853090909090923</v>
      </c>
      <c r="K15" s="77">
        <f t="shared" si="2"/>
        <v>17.194909090909093</v>
      </c>
      <c r="L15">
        <v>0</v>
      </c>
    </row>
    <row r="16" spans="2:14" ht="18" x14ac:dyDescent="0.35">
      <c r="D16" t="s">
        <v>86</v>
      </c>
      <c r="E16">
        <v>2027</v>
      </c>
      <c r="F16">
        <f t="shared" si="0"/>
        <v>19.954036363636362</v>
      </c>
      <c r="G16" t="s">
        <v>87</v>
      </c>
      <c r="H16" s="75" t="s">
        <v>88</v>
      </c>
      <c r="J16" s="76">
        <f t="shared" si="1"/>
        <v>49.885090909090906</v>
      </c>
      <c r="K16" s="77">
        <f t="shared" si="2"/>
        <v>18.70690909090909</v>
      </c>
      <c r="L16">
        <v>0</v>
      </c>
    </row>
    <row r="17" spans="4:12" ht="18" x14ac:dyDescent="0.35">
      <c r="D17" t="s">
        <v>86</v>
      </c>
      <c r="E17">
        <v>2028</v>
      </c>
      <c r="F17">
        <f t="shared" si="0"/>
        <v>21.49003636363636</v>
      </c>
      <c r="G17" t="s">
        <v>87</v>
      </c>
      <c r="H17" s="75" t="s">
        <v>88</v>
      </c>
      <c r="J17" s="76">
        <f t="shared" si="1"/>
        <v>53.725090909090909</v>
      </c>
      <c r="K17" s="77">
        <f t="shared" si="2"/>
        <v>20.146909090909091</v>
      </c>
      <c r="L17">
        <v>0</v>
      </c>
    </row>
    <row r="18" spans="4:12" ht="18" x14ac:dyDescent="0.35">
      <c r="D18" t="s">
        <v>86</v>
      </c>
      <c r="E18">
        <v>2029</v>
      </c>
      <c r="F18">
        <f t="shared" si="0"/>
        <v>23.022545454545451</v>
      </c>
      <c r="G18" t="s">
        <v>87</v>
      </c>
      <c r="H18" s="75" t="s">
        <v>88</v>
      </c>
      <c r="J18" s="76">
        <f t="shared" si="1"/>
        <v>57.556363636363635</v>
      </c>
      <c r="K18" s="77">
        <f t="shared" si="2"/>
        <v>21.583636363636362</v>
      </c>
      <c r="L18">
        <v>0</v>
      </c>
    </row>
    <row r="19" spans="4:12" ht="18" x14ac:dyDescent="0.35">
      <c r="D19" t="s">
        <v>86</v>
      </c>
      <c r="E19">
        <v>2030</v>
      </c>
      <c r="F19">
        <f t="shared" si="0"/>
        <v>24.558545454545449</v>
      </c>
      <c r="G19" t="s">
        <v>87</v>
      </c>
      <c r="H19" s="75" t="s">
        <v>88</v>
      </c>
      <c r="J19" s="76">
        <f t="shared" si="1"/>
        <v>61.396363636363631</v>
      </c>
      <c r="K19" s="77">
        <f t="shared" si="2"/>
        <v>23.02363636363636</v>
      </c>
      <c r="L19">
        <v>0</v>
      </c>
    </row>
    <row r="20" spans="4:12" ht="18" x14ac:dyDescent="0.35">
      <c r="D20" t="s">
        <v>86</v>
      </c>
      <c r="E20">
        <v>2031</v>
      </c>
      <c r="F20">
        <f t="shared" si="0"/>
        <v>26.09454545454545</v>
      </c>
      <c r="G20" t="s">
        <v>87</v>
      </c>
      <c r="H20" s="75" t="s">
        <v>88</v>
      </c>
      <c r="J20" s="76">
        <f t="shared" si="1"/>
        <v>65.236363636363635</v>
      </c>
      <c r="K20" s="77">
        <f t="shared" si="2"/>
        <v>24.463636363636361</v>
      </c>
      <c r="L20">
        <v>0</v>
      </c>
    </row>
    <row r="21" spans="4:12" ht="18" x14ac:dyDescent="0.35">
      <c r="D21" t="s">
        <v>86</v>
      </c>
      <c r="E21">
        <v>2032</v>
      </c>
      <c r="F21">
        <f t="shared" si="0"/>
        <v>27.627054545454545</v>
      </c>
      <c r="G21" t="s">
        <v>87</v>
      </c>
      <c r="H21" s="75" t="s">
        <v>88</v>
      </c>
      <c r="J21" s="76">
        <f t="shared" si="1"/>
        <v>69.067636363636367</v>
      </c>
      <c r="K21" s="77">
        <f t="shared" si="2"/>
        <v>25.900363636363636</v>
      </c>
      <c r="L21">
        <v>0</v>
      </c>
    </row>
    <row r="22" spans="4:12" ht="18" x14ac:dyDescent="0.35">
      <c r="D22" t="s">
        <v>86</v>
      </c>
      <c r="E22">
        <v>2033</v>
      </c>
      <c r="F22">
        <f t="shared" si="0"/>
        <v>29.159563636363639</v>
      </c>
      <c r="G22" t="s">
        <v>87</v>
      </c>
      <c r="H22" s="75" t="s">
        <v>88</v>
      </c>
      <c r="J22" s="76">
        <f t="shared" si="1"/>
        <v>72.8989090909091</v>
      </c>
      <c r="K22" s="77">
        <f t="shared" si="2"/>
        <v>27.337090909090907</v>
      </c>
      <c r="L22">
        <v>0</v>
      </c>
    </row>
    <row r="23" spans="4:12" ht="18" x14ac:dyDescent="0.35">
      <c r="D23" t="s">
        <v>86</v>
      </c>
      <c r="E23">
        <v>2034</v>
      </c>
      <c r="F23">
        <f t="shared" si="0"/>
        <v>30.692072727272731</v>
      </c>
      <c r="G23" t="s">
        <v>87</v>
      </c>
      <c r="H23" s="75" t="s">
        <v>88</v>
      </c>
      <c r="J23" s="76">
        <f t="shared" si="1"/>
        <v>76.730181818181833</v>
      </c>
      <c r="K23" s="77">
        <f t="shared" si="2"/>
        <v>28.773818181818182</v>
      </c>
      <c r="L23">
        <v>0</v>
      </c>
    </row>
    <row r="24" spans="4:12" ht="18" x14ac:dyDescent="0.35">
      <c r="D24" t="s">
        <v>86</v>
      </c>
      <c r="E24">
        <v>2035</v>
      </c>
      <c r="F24">
        <f t="shared" si="0"/>
        <v>32.224581818181825</v>
      </c>
      <c r="G24" t="s">
        <v>87</v>
      </c>
      <c r="H24" s="75" t="s">
        <v>88</v>
      </c>
      <c r="J24" s="76">
        <f t="shared" si="1"/>
        <v>80.561454545454566</v>
      </c>
      <c r="K24" s="77">
        <f t="shared" si="2"/>
        <v>30.210545454545457</v>
      </c>
      <c r="L24">
        <v>0</v>
      </c>
    </row>
    <row r="25" spans="4:12" ht="18" x14ac:dyDescent="0.35">
      <c r="D25" t="s">
        <v>86</v>
      </c>
      <c r="E25">
        <v>2036</v>
      </c>
      <c r="F25">
        <f t="shared" si="0"/>
        <v>33.757090909090898</v>
      </c>
      <c r="G25" t="s">
        <v>87</v>
      </c>
      <c r="H25" s="75" t="s">
        <v>88</v>
      </c>
      <c r="J25" s="76">
        <f t="shared" si="1"/>
        <v>84.392727272727257</v>
      </c>
      <c r="K25" s="77">
        <f t="shared" si="2"/>
        <v>31.647272727272721</v>
      </c>
      <c r="L25">
        <v>0</v>
      </c>
    </row>
    <row r="26" spans="4:12" ht="18" x14ac:dyDescent="0.35">
      <c r="D26" t="s">
        <v>86</v>
      </c>
      <c r="E26">
        <v>2037</v>
      </c>
      <c r="F26">
        <f t="shared" si="0"/>
        <v>35.289599999999993</v>
      </c>
      <c r="G26" t="s">
        <v>87</v>
      </c>
      <c r="H26" s="75" t="s">
        <v>88</v>
      </c>
      <c r="J26" s="76">
        <f t="shared" si="1"/>
        <v>88.22399999999999</v>
      </c>
      <c r="K26" s="77">
        <f t="shared" si="2"/>
        <v>33.083999999999996</v>
      </c>
      <c r="L26">
        <v>0</v>
      </c>
    </row>
    <row r="27" spans="4:12" ht="18" x14ac:dyDescent="0.35">
      <c r="D27" t="s">
        <v>86</v>
      </c>
      <c r="E27">
        <v>2038</v>
      </c>
      <c r="F27">
        <f t="shared" si="0"/>
        <v>36.822109090909088</v>
      </c>
      <c r="G27" t="s">
        <v>87</v>
      </c>
      <c r="H27" s="75" t="s">
        <v>88</v>
      </c>
      <c r="J27" s="76">
        <f t="shared" si="1"/>
        <v>92.055272727272722</v>
      </c>
      <c r="K27" s="77">
        <f t="shared" si="2"/>
        <v>34.520727272727271</v>
      </c>
      <c r="L27">
        <v>0</v>
      </c>
    </row>
    <row r="28" spans="4:12" ht="18" x14ac:dyDescent="0.35">
      <c r="D28" t="s">
        <v>86</v>
      </c>
      <c r="E28">
        <v>2039</v>
      </c>
      <c r="F28">
        <f t="shared" si="0"/>
        <v>38.354618181818182</v>
      </c>
      <c r="G28" t="s">
        <v>87</v>
      </c>
      <c r="H28" s="75" t="s">
        <v>88</v>
      </c>
      <c r="J28" s="76">
        <f t="shared" si="1"/>
        <v>95.886545454545455</v>
      </c>
      <c r="K28" s="77">
        <f t="shared" si="2"/>
        <v>35.957454545454539</v>
      </c>
      <c r="L28">
        <v>0</v>
      </c>
    </row>
    <row r="29" spans="4:12" ht="18" x14ac:dyDescent="0.35">
      <c r="D29" t="s">
        <v>86</v>
      </c>
      <c r="E29">
        <v>2040</v>
      </c>
      <c r="F29">
        <f t="shared" si="0"/>
        <v>39.88712727272727</v>
      </c>
      <c r="G29" t="s">
        <v>87</v>
      </c>
      <c r="H29" s="75" t="s">
        <v>88</v>
      </c>
      <c r="J29" s="76">
        <f t="shared" si="1"/>
        <v>99.717818181818188</v>
      </c>
      <c r="K29" s="77">
        <f t="shared" si="2"/>
        <v>37.394181818181821</v>
      </c>
      <c r="L29">
        <v>0</v>
      </c>
    </row>
    <row r="33" spans="2:12" x14ac:dyDescent="0.3">
      <c r="B33" s="67" t="s">
        <v>0</v>
      </c>
      <c r="G33" s="60"/>
      <c r="H33" s="60"/>
      <c r="I33" s="60"/>
    </row>
    <row r="34" spans="2:12" ht="15" thickBot="1" x14ac:dyDescent="0.35">
      <c r="B34" s="68" t="s">
        <v>1</v>
      </c>
      <c r="C34" s="68" t="s">
        <v>2</v>
      </c>
      <c r="D34" s="68" t="s">
        <v>3</v>
      </c>
      <c r="E34" s="68" t="s">
        <v>4</v>
      </c>
      <c r="F34" s="69" t="s">
        <v>379</v>
      </c>
      <c r="G34" s="70" t="s">
        <v>61</v>
      </c>
      <c r="H34" s="70" t="s">
        <v>62</v>
      </c>
      <c r="I34" s="71"/>
      <c r="K34" s="69" t="s">
        <v>6</v>
      </c>
      <c r="L34" s="69" t="s">
        <v>5</v>
      </c>
    </row>
    <row r="35" spans="2:12" x14ac:dyDescent="0.3">
      <c r="B35" s="72" t="s">
        <v>83</v>
      </c>
      <c r="C35" s="73"/>
      <c r="D35" s="73"/>
      <c r="E35" s="72"/>
      <c r="F35" s="72"/>
      <c r="G35" s="72"/>
      <c r="H35" s="72"/>
      <c r="I35" s="74"/>
      <c r="K35" s="72"/>
      <c r="L35" s="72"/>
    </row>
    <row r="36" spans="2:12" ht="18" x14ac:dyDescent="0.35">
      <c r="D36" t="s">
        <v>86</v>
      </c>
      <c r="E36">
        <v>2017</v>
      </c>
      <c r="F36">
        <f t="shared" ref="F36:F59" si="3">J36*P105*2</f>
        <v>0</v>
      </c>
      <c r="G36" t="s">
        <v>87</v>
      </c>
      <c r="H36" s="75" t="s">
        <v>92</v>
      </c>
      <c r="J36" s="76">
        <f t="shared" ref="J36:J59" si="4">K36/H77*(F77+SUM(H77:K77))</f>
        <v>0</v>
      </c>
      <c r="K36" s="31">
        <v>0</v>
      </c>
      <c r="L36">
        <v>0</v>
      </c>
    </row>
    <row r="37" spans="2:12" ht="18" x14ac:dyDescent="0.35">
      <c r="D37" t="s">
        <v>86</v>
      </c>
      <c r="E37">
        <v>2018</v>
      </c>
      <c r="F37">
        <f t="shared" si="3"/>
        <v>0</v>
      </c>
      <c r="G37" t="s">
        <v>87</v>
      </c>
      <c r="H37" s="75" t="s">
        <v>92</v>
      </c>
      <c r="J37" s="76">
        <f t="shared" si="4"/>
        <v>0</v>
      </c>
      <c r="K37" s="77">
        <f t="shared" ref="K37:K59" si="5">X77/1000*3.6</f>
        <v>0</v>
      </c>
      <c r="L37">
        <v>0</v>
      </c>
    </row>
    <row r="38" spans="2:12" ht="18" x14ac:dyDescent="0.35">
      <c r="D38" t="s">
        <v>86</v>
      </c>
      <c r="E38">
        <v>2019</v>
      </c>
      <c r="F38">
        <f t="shared" si="3"/>
        <v>0</v>
      </c>
      <c r="G38" t="s">
        <v>87</v>
      </c>
      <c r="H38" s="75" t="s">
        <v>92</v>
      </c>
      <c r="J38" s="76">
        <f t="shared" si="4"/>
        <v>0.48120300751879697</v>
      </c>
      <c r="K38" s="77">
        <f t="shared" si="5"/>
        <v>0.28872180451127816</v>
      </c>
      <c r="L38">
        <v>0</v>
      </c>
    </row>
    <row r="39" spans="2:12" ht="18" x14ac:dyDescent="0.35">
      <c r="D39" t="s">
        <v>86</v>
      </c>
      <c r="E39">
        <v>2020</v>
      </c>
      <c r="F39">
        <f t="shared" si="3"/>
        <v>0</v>
      </c>
      <c r="G39" t="s">
        <v>87</v>
      </c>
      <c r="H39" s="75" t="s">
        <v>92</v>
      </c>
      <c r="J39" s="76">
        <f t="shared" si="4"/>
        <v>1.9226247436773751</v>
      </c>
      <c r="K39" s="77">
        <f t="shared" si="5"/>
        <v>1.153574846206425</v>
      </c>
      <c r="L39">
        <v>0</v>
      </c>
    </row>
    <row r="40" spans="2:12" ht="18" x14ac:dyDescent="0.35">
      <c r="D40" t="s">
        <v>86</v>
      </c>
      <c r="E40">
        <v>2021</v>
      </c>
      <c r="F40">
        <f t="shared" si="3"/>
        <v>0</v>
      </c>
      <c r="G40" t="s">
        <v>87</v>
      </c>
      <c r="H40" s="75" t="s">
        <v>92</v>
      </c>
      <c r="J40" s="76">
        <f t="shared" si="4"/>
        <v>3.8474367737525617</v>
      </c>
      <c r="K40" s="77">
        <f t="shared" si="5"/>
        <v>2.308462064251537</v>
      </c>
      <c r="L40">
        <v>0</v>
      </c>
    </row>
    <row r="41" spans="2:12" ht="18" x14ac:dyDescent="0.35">
      <c r="D41" t="s">
        <v>86</v>
      </c>
      <c r="E41">
        <v>2022</v>
      </c>
      <c r="F41">
        <f t="shared" si="3"/>
        <v>0</v>
      </c>
      <c r="G41" t="s">
        <v>87</v>
      </c>
      <c r="H41" s="75" t="s">
        <v>92</v>
      </c>
      <c r="J41" s="76">
        <f t="shared" si="4"/>
        <v>5.7219412166780588</v>
      </c>
      <c r="K41" s="77">
        <f t="shared" si="5"/>
        <v>3.4331647300068351</v>
      </c>
      <c r="L41">
        <v>0</v>
      </c>
    </row>
    <row r="42" spans="2:12" ht="18" x14ac:dyDescent="0.35">
      <c r="D42" t="s">
        <v>86</v>
      </c>
      <c r="E42">
        <v>2023</v>
      </c>
      <c r="F42">
        <f t="shared" si="3"/>
        <v>4.7707341079972663</v>
      </c>
      <c r="G42" t="s">
        <v>87</v>
      </c>
      <c r="H42" s="75" t="s">
        <v>92</v>
      </c>
      <c r="J42" s="76">
        <f t="shared" si="4"/>
        <v>11.926835269993166</v>
      </c>
      <c r="K42" s="77">
        <f t="shared" si="5"/>
        <v>4.4725632262474369</v>
      </c>
      <c r="L42">
        <v>0</v>
      </c>
    </row>
    <row r="43" spans="2:12" ht="18" x14ac:dyDescent="0.35">
      <c r="D43" t="s">
        <v>86</v>
      </c>
      <c r="E43">
        <v>2024</v>
      </c>
      <c r="F43">
        <f t="shared" si="3"/>
        <v>5.7548380041011615</v>
      </c>
      <c r="G43" t="s">
        <v>87</v>
      </c>
      <c r="H43" s="75" t="s">
        <v>92</v>
      </c>
      <c r="J43" s="76">
        <f t="shared" si="4"/>
        <v>14.387095010252905</v>
      </c>
      <c r="K43" s="77">
        <f t="shared" si="5"/>
        <v>5.395160628844839</v>
      </c>
      <c r="L43">
        <v>0</v>
      </c>
    </row>
    <row r="44" spans="2:12" ht="18" x14ac:dyDescent="0.35">
      <c r="D44" t="s">
        <v>86</v>
      </c>
      <c r="E44">
        <v>2025</v>
      </c>
      <c r="F44">
        <f t="shared" si="3"/>
        <v>6.6171537935748441</v>
      </c>
      <c r="G44" t="s">
        <v>87</v>
      </c>
      <c r="H44" s="75" t="s">
        <v>92</v>
      </c>
      <c r="J44" s="76">
        <f t="shared" si="4"/>
        <v>16.542884483937112</v>
      </c>
      <c r="K44" s="77">
        <f t="shared" si="5"/>
        <v>6.2035816814764155</v>
      </c>
      <c r="L44">
        <v>0</v>
      </c>
    </row>
    <row r="45" spans="2:12" ht="18" x14ac:dyDescent="0.35">
      <c r="D45" t="s">
        <v>86</v>
      </c>
      <c r="E45">
        <v>2026</v>
      </c>
      <c r="F45">
        <f t="shared" si="3"/>
        <v>6.6171537935748441</v>
      </c>
      <c r="G45" t="s">
        <v>87</v>
      </c>
      <c r="H45" s="75" t="s">
        <v>92</v>
      </c>
      <c r="J45" s="76">
        <f t="shared" si="4"/>
        <v>16.542884483937112</v>
      </c>
      <c r="K45" s="77">
        <f t="shared" si="5"/>
        <v>6.2035816814764155</v>
      </c>
      <c r="L45">
        <v>0</v>
      </c>
    </row>
    <row r="46" spans="2:12" ht="18" x14ac:dyDescent="0.35">
      <c r="D46" t="s">
        <v>86</v>
      </c>
      <c r="E46">
        <v>2027</v>
      </c>
      <c r="F46">
        <f t="shared" si="3"/>
        <v>6.6171537935748441</v>
      </c>
      <c r="G46" t="s">
        <v>87</v>
      </c>
      <c r="H46" s="75" t="s">
        <v>92</v>
      </c>
      <c r="J46" s="76">
        <f t="shared" si="4"/>
        <v>16.542884483937112</v>
      </c>
      <c r="K46" s="77">
        <f t="shared" si="5"/>
        <v>6.2035816814764155</v>
      </c>
      <c r="L46">
        <v>0</v>
      </c>
    </row>
    <row r="47" spans="2:12" ht="18" x14ac:dyDescent="0.35">
      <c r="D47" t="s">
        <v>86</v>
      </c>
      <c r="E47">
        <v>2028</v>
      </c>
      <c r="F47">
        <f t="shared" si="3"/>
        <v>6.6171537935748441</v>
      </c>
      <c r="G47" t="s">
        <v>87</v>
      </c>
      <c r="H47" s="75" t="s">
        <v>92</v>
      </c>
      <c r="J47" s="76">
        <f t="shared" si="4"/>
        <v>16.542884483937112</v>
      </c>
      <c r="K47" s="77">
        <f t="shared" si="5"/>
        <v>6.2035816814764155</v>
      </c>
      <c r="L47">
        <v>0</v>
      </c>
    </row>
    <row r="48" spans="2:12" ht="18" x14ac:dyDescent="0.35">
      <c r="D48" t="s">
        <v>86</v>
      </c>
      <c r="E48">
        <v>2029</v>
      </c>
      <c r="F48">
        <f t="shared" si="3"/>
        <v>6.6171537935748441</v>
      </c>
      <c r="G48" t="s">
        <v>87</v>
      </c>
      <c r="H48" s="75" t="s">
        <v>92</v>
      </c>
      <c r="J48" s="76">
        <f t="shared" si="4"/>
        <v>16.542884483937112</v>
      </c>
      <c r="K48" s="77">
        <f t="shared" si="5"/>
        <v>6.2035816814764155</v>
      </c>
      <c r="L48">
        <v>0</v>
      </c>
    </row>
    <row r="49" spans="2:12" ht="18" x14ac:dyDescent="0.35">
      <c r="D49" t="s">
        <v>86</v>
      </c>
      <c r="E49">
        <v>2030</v>
      </c>
      <c r="F49">
        <f t="shared" si="3"/>
        <v>6.6171537935748441</v>
      </c>
      <c r="G49" t="s">
        <v>87</v>
      </c>
      <c r="H49" s="75" t="s">
        <v>92</v>
      </c>
      <c r="J49" s="76">
        <f t="shared" si="4"/>
        <v>16.542884483937112</v>
      </c>
      <c r="K49" s="77">
        <f t="shared" si="5"/>
        <v>6.2035816814764155</v>
      </c>
      <c r="L49">
        <v>0</v>
      </c>
    </row>
    <row r="50" spans="2:12" ht="18" x14ac:dyDescent="0.35">
      <c r="D50" t="s">
        <v>86</v>
      </c>
      <c r="E50">
        <v>2031</v>
      </c>
      <c r="F50">
        <f t="shared" si="3"/>
        <v>6.6171537935748441</v>
      </c>
      <c r="G50" t="s">
        <v>87</v>
      </c>
      <c r="H50" s="75" t="s">
        <v>92</v>
      </c>
      <c r="J50" s="76">
        <f t="shared" si="4"/>
        <v>16.542884483937112</v>
      </c>
      <c r="K50" s="77">
        <f t="shared" si="5"/>
        <v>6.2035816814764155</v>
      </c>
      <c r="L50">
        <v>0</v>
      </c>
    </row>
    <row r="51" spans="2:12" ht="18" x14ac:dyDescent="0.35">
      <c r="D51" t="s">
        <v>86</v>
      </c>
      <c r="E51">
        <v>2032</v>
      </c>
      <c r="F51">
        <f t="shared" si="3"/>
        <v>6.6171537935748441</v>
      </c>
      <c r="G51" t="s">
        <v>87</v>
      </c>
      <c r="H51" s="75" t="s">
        <v>92</v>
      </c>
      <c r="J51" s="76">
        <f t="shared" si="4"/>
        <v>16.542884483937112</v>
      </c>
      <c r="K51" s="77">
        <f t="shared" si="5"/>
        <v>6.2035816814764155</v>
      </c>
      <c r="L51">
        <v>0</v>
      </c>
    </row>
    <row r="52" spans="2:12" ht="18" x14ac:dyDescent="0.35">
      <c r="D52" t="s">
        <v>86</v>
      </c>
      <c r="E52">
        <v>2033</v>
      </c>
      <c r="F52">
        <f t="shared" si="3"/>
        <v>6.6171537935748441</v>
      </c>
      <c r="G52" t="s">
        <v>87</v>
      </c>
      <c r="H52" s="75" t="s">
        <v>92</v>
      </c>
      <c r="J52" s="76">
        <f t="shared" si="4"/>
        <v>16.542884483937112</v>
      </c>
      <c r="K52" s="77">
        <f t="shared" si="5"/>
        <v>6.2035816814764155</v>
      </c>
      <c r="L52">
        <v>0</v>
      </c>
    </row>
    <row r="53" spans="2:12" ht="18" x14ac:dyDescent="0.35">
      <c r="D53" t="s">
        <v>86</v>
      </c>
      <c r="E53">
        <v>2034</v>
      </c>
      <c r="F53">
        <f t="shared" si="3"/>
        <v>6.6171537935748441</v>
      </c>
      <c r="G53" t="s">
        <v>87</v>
      </c>
      <c r="H53" s="75" t="s">
        <v>92</v>
      </c>
      <c r="J53" s="76">
        <f t="shared" si="4"/>
        <v>16.542884483937112</v>
      </c>
      <c r="K53" s="77">
        <f t="shared" si="5"/>
        <v>6.2035816814764155</v>
      </c>
      <c r="L53">
        <v>0</v>
      </c>
    </row>
    <row r="54" spans="2:12" ht="18" x14ac:dyDescent="0.35">
      <c r="D54" t="s">
        <v>86</v>
      </c>
      <c r="E54">
        <v>2035</v>
      </c>
      <c r="F54">
        <f t="shared" si="3"/>
        <v>6.6171537935748441</v>
      </c>
      <c r="G54" t="s">
        <v>87</v>
      </c>
      <c r="H54" s="75" t="s">
        <v>92</v>
      </c>
      <c r="J54" s="76">
        <f t="shared" si="4"/>
        <v>16.542884483937112</v>
      </c>
      <c r="K54" s="77">
        <f t="shared" si="5"/>
        <v>6.2035816814764155</v>
      </c>
      <c r="L54">
        <v>0</v>
      </c>
    </row>
    <row r="55" spans="2:12" ht="18" x14ac:dyDescent="0.35">
      <c r="D55" t="s">
        <v>86</v>
      </c>
      <c r="E55">
        <v>2036</v>
      </c>
      <c r="F55">
        <f t="shared" si="3"/>
        <v>6.6171537935748441</v>
      </c>
      <c r="G55" t="s">
        <v>87</v>
      </c>
      <c r="H55" s="75" t="s">
        <v>92</v>
      </c>
      <c r="J55" s="76">
        <f t="shared" si="4"/>
        <v>16.542884483937112</v>
      </c>
      <c r="K55" s="77">
        <f t="shared" si="5"/>
        <v>6.2035816814764155</v>
      </c>
      <c r="L55">
        <v>0</v>
      </c>
    </row>
    <row r="56" spans="2:12" ht="18" x14ac:dyDescent="0.35">
      <c r="D56" t="s">
        <v>86</v>
      </c>
      <c r="E56">
        <v>2037</v>
      </c>
      <c r="F56">
        <f t="shared" si="3"/>
        <v>6.6171537935748441</v>
      </c>
      <c r="G56" t="s">
        <v>87</v>
      </c>
      <c r="H56" s="75" t="s">
        <v>92</v>
      </c>
      <c r="J56" s="76">
        <f t="shared" si="4"/>
        <v>16.542884483937112</v>
      </c>
      <c r="K56" s="77">
        <f t="shared" si="5"/>
        <v>6.2035816814764155</v>
      </c>
      <c r="L56">
        <v>0</v>
      </c>
    </row>
    <row r="57" spans="2:12" ht="18" x14ac:dyDescent="0.35">
      <c r="D57" t="s">
        <v>86</v>
      </c>
      <c r="E57">
        <v>2038</v>
      </c>
      <c r="F57">
        <f t="shared" si="3"/>
        <v>6.6171537935748441</v>
      </c>
      <c r="G57" t="s">
        <v>87</v>
      </c>
      <c r="H57" s="75" t="s">
        <v>92</v>
      </c>
      <c r="J57" s="76">
        <f t="shared" si="4"/>
        <v>16.542884483937112</v>
      </c>
      <c r="K57" s="77">
        <f t="shared" si="5"/>
        <v>6.2035816814764155</v>
      </c>
      <c r="L57">
        <v>0</v>
      </c>
    </row>
    <row r="58" spans="2:12" ht="18" x14ac:dyDescent="0.35">
      <c r="D58" t="s">
        <v>86</v>
      </c>
      <c r="E58">
        <v>2039</v>
      </c>
      <c r="F58">
        <f t="shared" si="3"/>
        <v>6.6171537935748441</v>
      </c>
      <c r="G58" t="s">
        <v>87</v>
      </c>
      <c r="H58" s="75" t="s">
        <v>92</v>
      </c>
      <c r="J58" s="76">
        <f t="shared" si="4"/>
        <v>16.542884483937112</v>
      </c>
      <c r="K58" s="77">
        <f t="shared" si="5"/>
        <v>6.2035816814764155</v>
      </c>
      <c r="L58">
        <v>0</v>
      </c>
    </row>
    <row r="59" spans="2:12" ht="18" x14ac:dyDescent="0.35">
      <c r="D59" t="s">
        <v>86</v>
      </c>
      <c r="E59">
        <v>2040</v>
      </c>
      <c r="F59">
        <f t="shared" si="3"/>
        <v>6.6171537935748441</v>
      </c>
      <c r="G59" t="s">
        <v>87</v>
      </c>
      <c r="H59" s="75" t="s">
        <v>92</v>
      </c>
      <c r="J59" s="76">
        <f t="shared" si="4"/>
        <v>16.542884483937112</v>
      </c>
      <c r="K59" s="77">
        <f t="shared" si="5"/>
        <v>6.2035816814764155</v>
      </c>
      <c r="L59">
        <v>0</v>
      </c>
    </row>
    <row r="63" spans="2:12" x14ac:dyDescent="0.3">
      <c r="B63" s="67" t="s">
        <v>63</v>
      </c>
    </row>
    <row r="64" spans="2:12" ht="15" thickBot="1" x14ac:dyDescent="0.35">
      <c r="B64" s="68" t="s">
        <v>1</v>
      </c>
      <c r="C64" s="68" t="s">
        <v>2</v>
      </c>
      <c r="D64" s="68" t="s">
        <v>3</v>
      </c>
      <c r="E64" s="68" t="s">
        <v>4</v>
      </c>
      <c r="F64" s="69" t="str">
        <f>F34</f>
        <v>ISL</v>
      </c>
      <c r="G64" s="70" t="s">
        <v>8</v>
      </c>
      <c r="H64" s="70" t="s">
        <v>62</v>
      </c>
    </row>
    <row r="65" spans="2:30" x14ac:dyDescent="0.3">
      <c r="B65" s="72" t="s">
        <v>83</v>
      </c>
      <c r="C65" s="73"/>
      <c r="D65" s="73"/>
      <c r="E65" s="72"/>
      <c r="F65" s="72"/>
      <c r="G65" s="72"/>
      <c r="H65" s="72"/>
    </row>
    <row r="66" spans="2:30" x14ac:dyDescent="0.3">
      <c r="D66" t="s">
        <v>93</v>
      </c>
      <c r="F66" s="79">
        <v>7.8953563529345808E-2</v>
      </c>
      <c r="G66" t="s">
        <v>94</v>
      </c>
      <c r="H66" t="s">
        <v>95</v>
      </c>
    </row>
    <row r="67" spans="2:30" x14ac:dyDescent="0.3">
      <c r="D67" t="s">
        <v>93</v>
      </c>
      <c r="F67" s="79">
        <v>0.58104487243701186</v>
      </c>
      <c r="G67" t="s">
        <v>94</v>
      </c>
      <c r="H67" t="s">
        <v>96</v>
      </c>
    </row>
    <row r="74" spans="2:30" x14ac:dyDescent="0.3">
      <c r="S74" t="s">
        <v>97</v>
      </c>
    </row>
    <row r="75" spans="2:30" ht="86.4" x14ac:dyDescent="0.3">
      <c r="D75" s="80" t="s">
        <v>98</v>
      </c>
      <c r="E75" s="197" t="s">
        <v>99</v>
      </c>
      <c r="F75" s="197"/>
      <c r="G75" s="197"/>
      <c r="H75" s="197"/>
      <c r="I75" s="197"/>
      <c r="J75" s="197"/>
      <c r="K75" s="197"/>
      <c r="L75" s="197"/>
      <c r="T75" s="81" t="s">
        <v>100</v>
      </c>
      <c r="U75" s="81" t="s">
        <v>101</v>
      </c>
      <c r="V75" s="81" t="s">
        <v>102</v>
      </c>
      <c r="W75" s="81" t="s">
        <v>103</v>
      </c>
      <c r="X75" s="81" t="s">
        <v>104</v>
      </c>
      <c r="AC75" t="s">
        <v>105</v>
      </c>
    </row>
    <row r="76" spans="2:30" x14ac:dyDescent="0.3">
      <c r="D76" t="s">
        <v>76</v>
      </c>
      <c r="E76" t="s">
        <v>106</v>
      </c>
      <c r="F76" t="s">
        <v>77</v>
      </c>
      <c r="G76" t="s">
        <v>107</v>
      </c>
      <c r="H76" t="s">
        <v>76</v>
      </c>
      <c r="I76" t="s">
        <v>108</v>
      </c>
      <c r="J76" t="s">
        <v>109</v>
      </c>
      <c r="K76" t="s">
        <v>75</v>
      </c>
      <c r="L76" t="s">
        <v>110</v>
      </c>
      <c r="S76">
        <v>2017</v>
      </c>
      <c r="T76" s="82">
        <v>0</v>
      </c>
      <c r="U76" s="83">
        <f t="shared" ref="U76:U99" si="6">T76/(1+$Y$79)</f>
        <v>0</v>
      </c>
      <c r="V76" s="82">
        <f t="shared" ref="V76:V99" si="7">U76/8760</f>
        <v>0</v>
      </c>
      <c r="W76" s="82">
        <f t="shared" ref="W76:W84" si="8">V76*(1-$Y$82)*8760/1000</f>
        <v>0</v>
      </c>
      <c r="X76" s="82">
        <f>V76*$Y$82*SUM($AD$78:$AD$101)*365/1000</f>
        <v>0</v>
      </c>
      <c r="AA76" s="84"/>
      <c r="AC76" s="198" t="s">
        <v>111</v>
      </c>
      <c r="AD76" s="199"/>
    </row>
    <row r="77" spans="2:30" x14ac:dyDescent="0.3">
      <c r="C77">
        <v>2017</v>
      </c>
      <c r="E77" s="84">
        <v>0.3</v>
      </c>
      <c r="F77" s="84">
        <v>0.2</v>
      </c>
      <c r="G77" s="84">
        <v>0.2</v>
      </c>
      <c r="H77" s="84">
        <v>0.3</v>
      </c>
      <c r="I77" s="84">
        <v>0</v>
      </c>
      <c r="J77" s="84">
        <v>0</v>
      </c>
      <c r="K77" s="84">
        <v>0</v>
      </c>
      <c r="L77" s="84">
        <v>0</v>
      </c>
      <c r="S77">
        <v>2018</v>
      </c>
      <c r="T77" s="82">
        <f t="shared" ref="T77:T99" si="9">D78*1000000</f>
        <v>0</v>
      </c>
      <c r="U77" s="82">
        <f t="shared" si="6"/>
        <v>0</v>
      </c>
      <c r="V77" s="82">
        <f t="shared" si="7"/>
        <v>0</v>
      </c>
      <c r="W77" s="82">
        <f t="shared" si="8"/>
        <v>0</v>
      </c>
      <c r="X77" s="82">
        <f t="shared" ref="X77:X84" si="10">V77*$Y$82*8760/1000</f>
        <v>0</v>
      </c>
      <c r="AC77" s="85" t="s">
        <v>112</v>
      </c>
      <c r="AD77" s="85" t="s">
        <v>113</v>
      </c>
    </row>
    <row r="78" spans="2:30" x14ac:dyDescent="0.3">
      <c r="C78">
        <v>2018</v>
      </c>
      <c r="D78">
        <v>0</v>
      </c>
      <c r="E78" s="84">
        <v>0.3</v>
      </c>
      <c r="F78" s="84">
        <v>0.2</v>
      </c>
      <c r="G78" s="84">
        <v>0.2</v>
      </c>
      <c r="H78" s="84">
        <v>0.3</v>
      </c>
      <c r="I78" s="84">
        <v>0</v>
      </c>
      <c r="J78" s="84">
        <v>0</v>
      </c>
      <c r="K78" s="84">
        <v>0</v>
      </c>
      <c r="L78" s="84">
        <v>0</v>
      </c>
      <c r="S78">
        <v>2019</v>
      </c>
      <c r="T78" s="82">
        <f t="shared" si="9"/>
        <v>220000</v>
      </c>
      <c r="U78" s="82">
        <f t="shared" si="6"/>
        <v>199999.99999999997</v>
      </c>
      <c r="V78" s="82">
        <f>U78/8760</f>
        <v>22.831050228310499</v>
      </c>
      <c r="W78" s="82">
        <f t="shared" si="8"/>
        <v>119.79949874686716</v>
      </c>
      <c r="X78" s="82">
        <f t="shared" si="10"/>
        <v>80.200501253132813</v>
      </c>
      <c r="Y78" t="s">
        <v>114</v>
      </c>
      <c r="AC78" s="86">
        <v>1</v>
      </c>
      <c r="AD78" s="87">
        <v>0.53</v>
      </c>
    </row>
    <row r="79" spans="2:30" x14ac:dyDescent="0.3">
      <c r="C79">
        <v>2019</v>
      </c>
      <c r="D79">
        <v>0.22</v>
      </c>
      <c r="E79" s="84">
        <v>0.3</v>
      </c>
      <c r="F79" s="84">
        <v>0.2</v>
      </c>
      <c r="G79" s="84">
        <v>0.2</v>
      </c>
      <c r="H79" s="84">
        <v>0.3</v>
      </c>
      <c r="I79" s="84">
        <v>0</v>
      </c>
      <c r="J79" s="84">
        <v>0</v>
      </c>
      <c r="K79" s="84">
        <v>0</v>
      </c>
      <c r="L79" s="84">
        <v>0</v>
      </c>
      <c r="S79">
        <v>2020</v>
      </c>
      <c r="T79" s="82">
        <f t="shared" si="9"/>
        <v>879000</v>
      </c>
      <c r="U79" s="82">
        <f t="shared" si="6"/>
        <v>799090.90909090906</v>
      </c>
      <c r="V79" s="82">
        <f t="shared" si="7"/>
        <v>91.220423412204227</v>
      </c>
      <c r="W79" s="82">
        <f t="shared" si="8"/>
        <v>478.65345181134654</v>
      </c>
      <c r="X79" s="82">
        <f t="shared" si="10"/>
        <v>320.43745727956252</v>
      </c>
      <c r="Y79" s="88">
        <v>0.1</v>
      </c>
      <c r="AC79" s="86">
        <v>2</v>
      </c>
      <c r="AD79" s="89">
        <v>0.5</v>
      </c>
    </row>
    <row r="80" spans="2:30" x14ac:dyDescent="0.3">
      <c r="C80">
        <v>2020</v>
      </c>
      <c r="D80">
        <v>0.879</v>
      </c>
      <c r="E80" s="84">
        <v>0.3</v>
      </c>
      <c r="F80" s="84">
        <v>0.2</v>
      </c>
      <c r="G80" s="84">
        <v>0.2</v>
      </c>
      <c r="H80" s="84">
        <v>0.3</v>
      </c>
      <c r="I80" s="84">
        <v>0</v>
      </c>
      <c r="J80" s="84">
        <v>0</v>
      </c>
      <c r="K80" s="84">
        <v>0</v>
      </c>
      <c r="L80" s="84">
        <v>0</v>
      </c>
      <c r="S80">
        <v>2021</v>
      </c>
      <c r="T80" s="82">
        <f t="shared" si="9"/>
        <v>1759000</v>
      </c>
      <c r="U80" s="82">
        <f t="shared" si="6"/>
        <v>1599090.9090909089</v>
      </c>
      <c r="V80" s="82">
        <f t="shared" si="7"/>
        <v>182.54462432544622</v>
      </c>
      <c r="W80" s="82">
        <f t="shared" si="8"/>
        <v>957.85144679881512</v>
      </c>
      <c r="X80" s="82">
        <f t="shared" si="10"/>
        <v>641.23946229209366</v>
      </c>
      <c r="AC80" s="86">
        <v>3</v>
      </c>
      <c r="AD80" s="89">
        <v>0.49</v>
      </c>
    </row>
    <row r="81" spans="3:30" x14ac:dyDescent="0.3">
      <c r="C81">
        <v>2021</v>
      </c>
      <c r="D81">
        <v>1.7589999999999999</v>
      </c>
      <c r="E81" s="84">
        <v>0.3</v>
      </c>
      <c r="F81" s="84">
        <v>0.2</v>
      </c>
      <c r="G81" s="84">
        <v>0.2</v>
      </c>
      <c r="H81" s="84">
        <v>0.3</v>
      </c>
      <c r="I81" s="84">
        <v>0</v>
      </c>
      <c r="J81" s="84">
        <v>0</v>
      </c>
      <c r="K81" s="84">
        <v>0</v>
      </c>
      <c r="L81" s="84">
        <v>0</v>
      </c>
      <c r="S81">
        <v>2022</v>
      </c>
      <c r="T81" s="82">
        <f t="shared" si="9"/>
        <v>2616000</v>
      </c>
      <c r="U81" s="82">
        <f t="shared" si="6"/>
        <v>2378181.8181818179</v>
      </c>
      <c r="V81" s="82">
        <f t="shared" si="7"/>
        <v>271.48194271481941</v>
      </c>
      <c r="W81" s="82">
        <f t="shared" si="8"/>
        <v>1424.5249487354752</v>
      </c>
      <c r="X81" s="82">
        <f t="shared" si="10"/>
        <v>953.65686944634308</v>
      </c>
      <c r="Y81" t="s">
        <v>115</v>
      </c>
      <c r="AC81" s="86">
        <v>4</v>
      </c>
      <c r="AD81" s="89">
        <v>0.49</v>
      </c>
    </row>
    <row r="82" spans="3:30" x14ac:dyDescent="0.3">
      <c r="C82">
        <v>2022</v>
      </c>
      <c r="D82">
        <v>2.6160000000000001</v>
      </c>
      <c r="E82" s="84">
        <v>0.3</v>
      </c>
      <c r="F82" s="84">
        <v>0.2</v>
      </c>
      <c r="G82" s="84">
        <v>0.2</v>
      </c>
      <c r="H82" s="84">
        <v>0.3</v>
      </c>
      <c r="I82" s="84">
        <v>0</v>
      </c>
      <c r="J82" s="84">
        <v>0</v>
      </c>
      <c r="K82" s="84">
        <v>0</v>
      </c>
      <c r="L82" s="84">
        <v>0</v>
      </c>
      <c r="S82">
        <v>2023</v>
      </c>
      <c r="T82" s="82">
        <f t="shared" si="9"/>
        <v>3408000</v>
      </c>
      <c r="U82" s="82">
        <f t="shared" si="6"/>
        <v>3098181.8181818179</v>
      </c>
      <c r="V82" s="82">
        <f t="shared" si="7"/>
        <v>353.67372353673721</v>
      </c>
      <c r="W82" s="82">
        <f t="shared" si="8"/>
        <v>1855.803144224197</v>
      </c>
      <c r="X82" s="82">
        <f t="shared" si="10"/>
        <v>1242.3786739576212</v>
      </c>
      <c r="Y82" s="88">
        <f>160/399</f>
        <v>0.40100250626566414</v>
      </c>
      <c r="AC82" s="86">
        <v>5</v>
      </c>
      <c r="AD82" s="89">
        <v>0.49</v>
      </c>
    </row>
    <row r="83" spans="3:30" x14ac:dyDescent="0.3">
      <c r="C83">
        <v>2023</v>
      </c>
      <c r="D83">
        <v>3.4079999999999999</v>
      </c>
      <c r="E83" s="84">
        <v>0.15</v>
      </c>
      <c r="F83" s="84">
        <v>0.15</v>
      </c>
      <c r="G83" s="84">
        <v>0.1</v>
      </c>
      <c r="H83" s="84">
        <v>0.15</v>
      </c>
      <c r="I83" s="84">
        <v>0</v>
      </c>
      <c r="J83" s="84">
        <v>0</v>
      </c>
      <c r="K83" s="84">
        <v>0.1</v>
      </c>
      <c r="L83" s="84">
        <v>0.35</v>
      </c>
      <c r="S83">
        <v>2024</v>
      </c>
      <c r="T83" s="82">
        <f t="shared" si="9"/>
        <v>4110999.9999999995</v>
      </c>
      <c r="U83" s="82">
        <f t="shared" si="6"/>
        <v>3737272.7272727266</v>
      </c>
      <c r="V83" s="82">
        <f t="shared" si="7"/>
        <v>426.62930676629298</v>
      </c>
      <c r="W83" s="82">
        <f t="shared" si="8"/>
        <v>2238.6169970380492</v>
      </c>
      <c r="X83" s="82">
        <f t="shared" si="10"/>
        <v>1498.6557302346775</v>
      </c>
      <c r="AC83" s="86">
        <v>6</v>
      </c>
      <c r="AD83" s="89">
        <v>0.53</v>
      </c>
    </row>
    <row r="84" spans="3:30" x14ac:dyDescent="0.3">
      <c r="C84">
        <v>2024</v>
      </c>
      <c r="D84">
        <v>4.1109999999999998</v>
      </c>
      <c r="E84" s="84">
        <v>0.15</v>
      </c>
      <c r="F84" s="84">
        <v>0.15</v>
      </c>
      <c r="G84" s="84">
        <v>0.1</v>
      </c>
      <c r="H84" s="84">
        <v>0.15</v>
      </c>
      <c r="I84" s="84">
        <v>0</v>
      </c>
      <c r="J84" s="84">
        <v>0</v>
      </c>
      <c r="K84" s="84">
        <v>0.1</v>
      </c>
      <c r="L84" s="84">
        <v>0.35</v>
      </c>
      <c r="S84">
        <v>2025</v>
      </c>
      <c r="T84" s="82">
        <f t="shared" si="9"/>
        <v>4727000</v>
      </c>
      <c r="U84" s="82">
        <f t="shared" si="6"/>
        <v>4297272.7272727266</v>
      </c>
      <c r="V84" s="82">
        <f t="shared" si="7"/>
        <v>490.55624740556237</v>
      </c>
      <c r="W84" s="82">
        <f t="shared" si="8"/>
        <v>2574.0555935292768</v>
      </c>
      <c r="X84" s="82">
        <f t="shared" si="10"/>
        <v>1723.2171337434488</v>
      </c>
      <c r="AC84" s="86">
        <v>7</v>
      </c>
      <c r="AD84" s="89">
        <v>0.58000000000000007</v>
      </c>
    </row>
    <row r="85" spans="3:30" x14ac:dyDescent="0.3">
      <c r="C85">
        <v>2025</v>
      </c>
      <c r="D85">
        <v>4.7270000000000003</v>
      </c>
      <c r="E85" s="84">
        <v>0.15</v>
      </c>
      <c r="F85" s="84">
        <v>0.15</v>
      </c>
      <c r="G85" s="84">
        <v>0.1</v>
      </c>
      <c r="H85" s="84">
        <v>0.15</v>
      </c>
      <c r="I85" s="84">
        <v>0</v>
      </c>
      <c r="J85" s="84">
        <v>0</v>
      </c>
      <c r="K85" s="84">
        <v>0.1</v>
      </c>
      <c r="L85" s="84">
        <v>0.35</v>
      </c>
      <c r="S85">
        <v>2026</v>
      </c>
      <c r="T85" s="82">
        <f t="shared" si="9"/>
        <v>5254000</v>
      </c>
      <c r="U85" s="82">
        <f t="shared" si="6"/>
        <v>4776363.6363636358</v>
      </c>
      <c r="V85" s="82">
        <f t="shared" si="7"/>
        <v>545.24699045246984</v>
      </c>
      <c r="W85" s="82">
        <f t="shared" ref="W85:W99" si="11">V85*(1)*8760/1000</f>
        <v>4776.363636363636</v>
      </c>
      <c r="X85" s="82">
        <f t="shared" ref="X85:X99" si="12">$X$84</f>
        <v>1723.2171337434488</v>
      </c>
      <c r="AC85" s="86">
        <v>8</v>
      </c>
      <c r="AD85" s="89">
        <v>0.58000000000000007</v>
      </c>
    </row>
    <row r="86" spans="3:30" x14ac:dyDescent="0.3">
      <c r="C86">
        <v>2026</v>
      </c>
      <c r="D86">
        <v>5.2539999999999996</v>
      </c>
      <c r="E86" s="84">
        <v>0.15</v>
      </c>
      <c r="F86" s="84">
        <v>0.15</v>
      </c>
      <c r="G86" s="84">
        <v>0.1</v>
      </c>
      <c r="H86" s="84">
        <v>0.15</v>
      </c>
      <c r="I86" s="84">
        <v>0</v>
      </c>
      <c r="J86" s="84">
        <v>0</v>
      </c>
      <c r="K86" s="84">
        <v>0.1</v>
      </c>
      <c r="L86" s="84">
        <v>0.35</v>
      </c>
      <c r="S86">
        <v>2027</v>
      </c>
      <c r="T86" s="82">
        <f t="shared" si="9"/>
        <v>5716000</v>
      </c>
      <c r="U86" s="82">
        <f t="shared" si="6"/>
        <v>5196363.6363636358</v>
      </c>
      <c r="V86" s="82">
        <f t="shared" si="7"/>
        <v>593.1921959319219</v>
      </c>
      <c r="W86" s="82">
        <f t="shared" si="11"/>
        <v>5196.363636363636</v>
      </c>
      <c r="X86" s="82">
        <f t="shared" si="12"/>
        <v>1723.2171337434488</v>
      </c>
      <c r="AC86" s="86">
        <v>9</v>
      </c>
      <c r="AD86" s="89">
        <v>0.63000000000000012</v>
      </c>
    </row>
    <row r="87" spans="3:30" x14ac:dyDescent="0.3">
      <c r="C87">
        <v>2027</v>
      </c>
      <c r="D87">
        <v>5.7160000000000002</v>
      </c>
      <c r="E87" s="84">
        <v>0.15</v>
      </c>
      <c r="F87" s="84">
        <v>0.15</v>
      </c>
      <c r="G87" s="84">
        <v>0.1</v>
      </c>
      <c r="H87" s="84">
        <v>0.15</v>
      </c>
      <c r="I87" s="84">
        <v>0</v>
      </c>
      <c r="J87" s="84">
        <v>0</v>
      </c>
      <c r="K87" s="84">
        <v>0.1</v>
      </c>
      <c r="L87" s="84">
        <v>0.35</v>
      </c>
      <c r="S87">
        <v>2028</v>
      </c>
      <c r="T87" s="82">
        <f t="shared" si="9"/>
        <v>6156000</v>
      </c>
      <c r="U87" s="82">
        <f t="shared" si="6"/>
        <v>5596363.6363636358</v>
      </c>
      <c r="V87" s="82">
        <f t="shared" si="7"/>
        <v>638.85429638854293</v>
      </c>
      <c r="W87" s="82">
        <f t="shared" si="11"/>
        <v>5596.363636363636</v>
      </c>
      <c r="X87" s="82">
        <f t="shared" si="12"/>
        <v>1723.2171337434488</v>
      </c>
      <c r="AC87" s="86">
        <v>10</v>
      </c>
      <c r="AD87" s="89">
        <v>0.67999999999999994</v>
      </c>
    </row>
    <row r="88" spans="3:30" x14ac:dyDescent="0.3">
      <c r="C88">
        <v>2028</v>
      </c>
      <c r="D88">
        <v>6.1559999999999997</v>
      </c>
      <c r="E88" s="84">
        <v>0.15</v>
      </c>
      <c r="F88" s="84">
        <v>0.15</v>
      </c>
      <c r="G88" s="84">
        <v>0.1</v>
      </c>
      <c r="H88" s="84">
        <v>0.15</v>
      </c>
      <c r="I88" s="84">
        <v>0</v>
      </c>
      <c r="J88" s="84">
        <v>0</v>
      </c>
      <c r="K88" s="84">
        <v>0.1</v>
      </c>
      <c r="L88" s="84">
        <v>0.35</v>
      </c>
      <c r="S88">
        <v>2029</v>
      </c>
      <c r="T88" s="82">
        <f t="shared" si="9"/>
        <v>6595000</v>
      </c>
      <c r="U88" s="82">
        <f t="shared" si="6"/>
        <v>5995454.5454545449</v>
      </c>
      <c r="V88" s="82">
        <f t="shared" si="7"/>
        <v>684.41261934412614</v>
      </c>
      <c r="W88" s="82">
        <f t="shared" si="11"/>
        <v>5995.454545454545</v>
      </c>
      <c r="X88" s="82">
        <f t="shared" si="12"/>
        <v>1723.2171337434488</v>
      </c>
      <c r="AC88" s="86">
        <v>11</v>
      </c>
      <c r="AD88" s="89">
        <v>0.67999999999999994</v>
      </c>
    </row>
    <row r="89" spans="3:30" x14ac:dyDescent="0.3">
      <c r="C89">
        <v>2029</v>
      </c>
      <c r="D89">
        <v>6.5949999999999998</v>
      </c>
      <c r="E89" s="84">
        <v>0.15</v>
      </c>
      <c r="F89" s="84">
        <v>0.15</v>
      </c>
      <c r="G89" s="84">
        <v>0.1</v>
      </c>
      <c r="H89" s="84">
        <v>0.15</v>
      </c>
      <c r="I89" s="84">
        <v>0</v>
      </c>
      <c r="J89" s="84">
        <v>0</v>
      </c>
      <c r="K89" s="84">
        <v>0.1</v>
      </c>
      <c r="L89" s="84">
        <v>0.35</v>
      </c>
      <c r="S89">
        <v>2030</v>
      </c>
      <c r="T89" s="82">
        <f t="shared" si="9"/>
        <v>7035000</v>
      </c>
      <c r="U89" s="82">
        <f t="shared" si="6"/>
        <v>6395454.5454545449</v>
      </c>
      <c r="V89" s="82">
        <f t="shared" si="7"/>
        <v>730.07471980074718</v>
      </c>
      <c r="W89" s="82">
        <f t="shared" si="11"/>
        <v>6395.454545454545</v>
      </c>
      <c r="X89" s="82">
        <f t="shared" si="12"/>
        <v>1723.2171337434488</v>
      </c>
      <c r="AC89" s="86">
        <v>12</v>
      </c>
      <c r="AD89" s="89">
        <v>0.67999999999999994</v>
      </c>
    </row>
    <row r="90" spans="3:30" x14ac:dyDescent="0.3">
      <c r="C90">
        <v>2030</v>
      </c>
      <c r="D90">
        <v>7.0350000000000001</v>
      </c>
      <c r="E90" s="84">
        <v>0.15</v>
      </c>
      <c r="F90" s="84">
        <v>0.15</v>
      </c>
      <c r="G90" s="84">
        <v>0.1</v>
      </c>
      <c r="H90" s="84">
        <v>0.15</v>
      </c>
      <c r="I90" s="84">
        <v>0</v>
      </c>
      <c r="J90" s="84">
        <v>0</v>
      </c>
      <c r="K90" s="84">
        <v>0.1</v>
      </c>
      <c r="L90" s="84">
        <v>0.35</v>
      </c>
      <c r="S90">
        <v>2031</v>
      </c>
      <c r="T90" s="82">
        <f t="shared" si="9"/>
        <v>7475000</v>
      </c>
      <c r="U90" s="82">
        <f t="shared" si="6"/>
        <v>6795454.5454545449</v>
      </c>
      <c r="V90" s="82">
        <f t="shared" si="7"/>
        <v>775.73682025736809</v>
      </c>
      <c r="W90" s="82">
        <f t="shared" si="11"/>
        <v>6795.454545454545</v>
      </c>
      <c r="X90" s="82">
        <f t="shared" si="12"/>
        <v>1723.2171337434488</v>
      </c>
      <c r="AC90" s="86">
        <v>13</v>
      </c>
      <c r="AD90" s="89">
        <v>0.67999999999999994</v>
      </c>
    </row>
    <row r="91" spans="3:30" x14ac:dyDescent="0.3">
      <c r="C91">
        <v>2031</v>
      </c>
      <c r="D91">
        <v>7.4749999999999996</v>
      </c>
      <c r="E91" s="84">
        <v>0.15</v>
      </c>
      <c r="F91" s="84">
        <v>0.15</v>
      </c>
      <c r="G91" s="84">
        <v>0.1</v>
      </c>
      <c r="H91" s="84">
        <v>0.15</v>
      </c>
      <c r="I91" s="84">
        <v>0</v>
      </c>
      <c r="J91" s="84">
        <v>0</v>
      </c>
      <c r="K91" s="84">
        <v>0.1</v>
      </c>
      <c r="L91" s="84">
        <v>0.35</v>
      </c>
      <c r="S91">
        <v>2032</v>
      </c>
      <c r="T91" s="82">
        <f t="shared" si="9"/>
        <v>7914000</v>
      </c>
      <c r="U91" s="82">
        <f t="shared" si="6"/>
        <v>7194545.4545454541</v>
      </c>
      <c r="V91" s="82">
        <f t="shared" si="7"/>
        <v>821.29514321295142</v>
      </c>
      <c r="W91" s="82">
        <f t="shared" si="11"/>
        <v>7194.545454545454</v>
      </c>
      <c r="X91" s="82">
        <f t="shared" si="12"/>
        <v>1723.2171337434488</v>
      </c>
      <c r="AC91" s="86">
        <v>14</v>
      </c>
      <c r="AD91" s="89">
        <v>0.67999999999999994</v>
      </c>
    </row>
    <row r="92" spans="3:30" x14ac:dyDescent="0.3">
      <c r="C92">
        <v>2032</v>
      </c>
      <c r="D92">
        <v>7.9139999999999997</v>
      </c>
      <c r="E92" s="84">
        <v>0.15</v>
      </c>
      <c r="F92" s="84">
        <v>0.15</v>
      </c>
      <c r="G92" s="84">
        <v>0.1</v>
      </c>
      <c r="H92" s="84">
        <v>0.15</v>
      </c>
      <c r="I92" s="84">
        <v>0</v>
      </c>
      <c r="J92" s="84">
        <v>0</v>
      </c>
      <c r="K92" s="84">
        <v>0.1</v>
      </c>
      <c r="L92" s="84">
        <v>0.35</v>
      </c>
      <c r="S92">
        <v>2033</v>
      </c>
      <c r="T92" s="82">
        <f t="shared" si="9"/>
        <v>8353000</v>
      </c>
      <c r="U92" s="82">
        <f t="shared" si="6"/>
        <v>7593636.3636363633</v>
      </c>
      <c r="V92" s="82">
        <f t="shared" si="7"/>
        <v>866.85346616853462</v>
      </c>
      <c r="W92" s="82">
        <f t="shared" si="11"/>
        <v>7593.6363636363631</v>
      </c>
      <c r="X92" s="82">
        <f t="shared" si="12"/>
        <v>1723.2171337434488</v>
      </c>
      <c r="AC92" s="86">
        <v>15</v>
      </c>
      <c r="AD92" s="89">
        <v>0.67999999999999994</v>
      </c>
    </row>
    <row r="93" spans="3:30" x14ac:dyDescent="0.3">
      <c r="C93">
        <v>2033</v>
      </c>
      <c r="D93">
        <f t="shared" ref="D93:D100" si="13">D92-D91+D92</f>
        <v>8.3529999999999998</v>
      </c>
      <c r="E93" s="84">
        <v>0.15</v>
      </c>
      <c r="F93" s="84">
        <v>0.15</v>
      </c>
      <c r="G93" s="84">
        <v>0.1</v>
      </c>
      <c r="H93" s="84">
        <v>0.15</v>
      </c>
      <c r="I93" s="84">
        <v>0</v>
      </c>
      <c r="J93" s="84">
        <v>0</v>
      </c>
      <c r="K93" s="84">
        <v>0.1</v>
      </c>
      <c r="L93" s="84">
        <v>0.35</v>
      </c>
      <c r="S93">
        <v>2034</v>
      </c>
      <c r="T93" s="82">
        <f t="shared" si="9"/>
        <v>8792000</v>
      </c>
      <c r="U93" s="82">
        <f t="shared" si="6"/>
        <v>7992727.2727272725</v>
      </c>
      <c r="V93" s="82">
        <f t="shared" si="7"/>
        <v>912.41178912411783</v>
      </c>
      <c r="W93" s="82">
        <f t="shared" si="11"/>
        <v>7992.7272727272721</v>
      </c>
      <c r="X93" s="82">
        <f t="shared" si="12"/>
        <v>1723.2171337434488</v>
      </c>
      <c r="AC93" s="86">
        <v>16</v>
      </c>
      <c r="AD93" s="89">
        <v>0.67999999999999994</v>
      </c>
    </row>
    <row r="94" spans="3:30" x14ac:dyDescent="0.3">
      <c r="C94">
        <v>2034</v>
      </c>
      <c r="D94">
        <f t="shared" si="13"/>
        <v>8.7919999999999998</v>
      </c>
      <c r="E94" s="84">
        <v>0.15</v>
      </c>
      <c r="F94" s="84">
        <v>0.15</v>
      </c>
      <c r="G94" s="84">
        <v>0.1</v>
      </c>
      <c r="H94" s="84">
        <v>0.15</v>
      </c>
      <c r="I94" s="84">
        <v>0</v>
      </c>
      <c r="J94" s="84">
        <v>0</v>
      </c>
      <c r="K94" s="84">
        <v>0.1</v>
      </c>
      <c r="L94" s="84">
        <v>0.35</v>
      </c>
      <c r="S94">
        <v>2035</v>
      </c>
      <c r="T94" s="82">
        <f t="shared" si="9"/>
        <v>9231000</v>
      </c>
      <c r="U94" s="82">
        <f t="shared" si="6"/>
        <v>8391818.1818181816</v>
      </c>
      <c r="V94" s="82">
        <f t="shared" si="7"/>
        <v>957.97011207970115</v>
      </c>
      <c r="W94" s="82">
        <f t="shared" si="11"/>
        <v>8391.818181818182</v>
      </c>
      <c r="X94" s="82">
        <f t="shared" si="12"/>
        <v>1723.2171337434488</v>
      </c>
      <c r="AC94" s="86">
        <v>17</v>
      </c>
      <c r="AD94" s="89">
        <v>0.67999999999999994</v>
      </c>
    </row>
    <row r="95" spans="3:30" x14ac:dyDescent="0.3">
      <c r="C95">
        <v>2035</v>
      </c>
      <c r="D95">
        <f t="shared" si="13"/>
        <v>9.2309999999999999</v>
      </c>
      <c r="E95" s="84">
        <v>0.15</v>
      </c>
      <c r="F95" s="84">
        <v>0.15</v>
      </c>
      <c r="G95" s="84">
        <v>0.1</v>
      </c>
      <c r="H95" s="84">
        <v>0.15</v>
      </c>
      <c r="I95" s="84">
        <v>0</v>
      </c>
      <c r="J95" s="84">
        <v>0</v>
      </c>
      <c r="K95" s="84">
        <v>0.1</v>
      </c>
      <c r="L95" s="84">
        <v>0.35</v>
      </c>
      <c r="S95">
        <v>2036</v>
      </c>
      <c r="T95" s="82">
        <f t="shared" si="9"/>
        <v>9670000</v>
      </c>
      <c r="U95" s="82">
        <f t="shared" si="6"/>
        <v>8790909.0909090899</v>
      </c>
      <c r="V95" s="82">
        <f t="shared" si="7"/>
        <v>1003.5284350352842</v>
      </c>
      <c r="W95" s="82">
        <f t="shared" si="11"/>
        <v>8790.9090909090901</v>
      </c>
      <c r="X95" s="82">
        <f t="shared" si="12"/>
        <v>1723.2171337434488</v>
      </c>
      <c r="AC95" s="86">
        <v>18</v>
      </c>
      <c r="AD95" s="89">
        <v>0.67999999999999994</v>
      </c>
    </row>
    <row r="96" spans="3:30" x14ac:dyDescent="0.3">
      <c r="C96">
        <v>2036</v>
      </c>
      <c r="D96">
        <f t="shared" si="13"/>
        <v>9.67</v>
      </c>
      <c r="E96" s="84">
        <v>0.15</v>
      </c>
      <c r="F96" s="84">
        <v>0.15</v>
      </c>
      <c r="G96" s="84">
        <v>0.1</v>
      </c>
      <c r="H96" s="84">
        <v>0.15</v>
      </c>
      <c r="I96" s="84">
        <v>0</v>
      </c>
      <c r="J96" s="84">
        <v>0</v>
      </c>
      <c r="K96" s="84">
        <v>0.1</v>
      </c>
      <c r="L96" s="84">
        <v>0.35</v>
      </c>
      <c r="S96">
        <v>2037</v>
      </c>
      <c r="T96" s="82">
        <f t="shared" si="9"/>
        <v>10109000</v>
      </c>
      <c r="U96" s="82">
        <f t="shared" si="6"/>
        <v>9190000</v>
      </c>
      <c r="V96" s="82">
        <f t="shared" si="7"/>
        <v>1049.0867579908677</v>
      </c>
      <c r="W96" s="82">
        <f t="shared" si="11"/>
        <v>9190</v>
      </c>
      <c r="X96" s="82">
        <f t="shared" si="12"/>
        <v>1723.2171337434488</v>
      </c>
      <c r="AC96" s="86">
        <v>19</v>
      </c>
      <c r="AD96" s="89">
        <v>0.67999999999999994</v>
      </c>
    </row>
    <row r="97" spans="3:30" x14ac:dyDescent="0.3">
      <c r="C97">
        <v>2037</v>
      </c>
      <c r="D97">
        <f t="shared" si="13"/>
        <v>10.109</v>
      </c>
      <c r="E97" s="84">
        <v>0.15</v>
      </c>
      <c r="F97" s="84">
        <v>0.15</v>
      </c>
      <c r="G97" s="84">
        <v>0.1</v>
      </c>
      <c r="H97" s="84">
        <v>0.15</v>
      </c>
      <c r="I97" s="84">
        <v>0</v>
      </c>
      <c r="J97" s="84">
        <v>0</v>
      </c>
      <c r="K97" s="84">
        <v>0.1</v>
      </c>
      <c r="L97" s="84">
        <v>0.35</v>
      </c>
      <c r="S97">
        <v>2038</v>
      </c>
      <c r="T97" s="82">
        <f t="shared" si="9"/>
        <v>10548000</v>
      </c>
      <c r="U97" s="82">
        <f t="shared" si="6"/>
        <v>9589090.9090909082</v>
      </c>
      <c r="V97" s="82">
        <f t="shared" si="7"/>
        <v>1094.6450809464507</v>
      </c>
      <c r="W97" s="82">
        <f t="shared" si="11"/>
        <v>9589.0909090909081</v>
      </c>
      <c r="X97" s="82">
        <f t="shared" si="12"/>
        <v>1723.2171337434488</v>
      </c>
      <c r="AC97" s="86">
        <v>20</v>
      </c>
      <c r="AD97" s="89">
        <v>0.67999999999999994</v>
      </c>
    </row>
    <row r="98" spans="3:30" x14ac:dyDescent="0.3">
      <c r="C98">
        <v>2038</v>
      </c>
      <c r="D98">
        <f t="shared" si="13"/>
        <v>10.548</v>
      </c>
      <c r="E98" s="84">
        <v>0.15</v>
      </c>
      <c r="F98" s="84">
        <v>0.15</v>
      </c>
      <c r="G98" s="84">
        <v>0.1</v>
      </c>
      <c r="H98" s="84">
        <v>0.15</v>
      </c>
      <c r="I98" s="84">
        <v>0</v>
      </c>
      <c r="J98" s="84">
        <v>0</v>
      </c>
      <c r="K98" s="84">
        <v>0.1</v>
      </c>
      <c r="L98" s="84">
        <v>0.35</v>
      </c>
      <c r="S98">
        <v>2039</v>
      </c>
      <c r="T98" s="82">
        <f t="shared" si="9"/>
        <v>10987000</v>
      </c>
      <c r="U98" s="82">
        <f t="shared" si="6"/>
        <v>9988181.8181818165</v>
      </c>
      <c r="V98" s="82">
        <f t="shared" si="7"/>
        <v>1140.2034039020339</v>
      </c>
      <c r="W98" s="82">
        <f t="shared" si="11"/>
        <v>9988.1818181818162</v>
      </c>
      <c r="X98" s="82">
        <f t="shared" si="12"/>
        <v>1723.2171337434488</v>
      </c>
      <c r="AC98" s="86">
        <v>21</v>
      </c>
      <c r="AD98" s="89">
        <v>0.67999999999999994</v>
      </c>
    </row>
    <row r="99" spans="3:30" x14ac:dyDescent="0.3">
      <c r="C99">
        <v>2039</v>
      </c>
      <c r="D99">
        <f t="shared" si="13"/>
        <v>10.987</v>
      </c>
      <c r="E99" s="84">
        <v>0.15</v>
      </c>
      <c r="F99" s="84">
        <v>0.15</v>
      </c>
      <c r="G99" s="84">
        <v>0.1</v>
      </c>
      <c r="H99" s="84">
        <v>0.15</v>
      </c>
      <c r="I99" s="84">
        <v>0</v>
      </c>
      <c r="J99" s="84">
        <v>0</v>
      </c>
      <c r="K99" s="84">
        <v>0.1</v>
      </c>
      <c r="L99" s="84">
        <v>0.35</v>
      </c>
      <c r="S99">
        <v>2040</v>
      </c>
      <c r="T99" s="82">
        <f t="shared" si="9"/>
        <v>11426000</v>
      </c>
      <c r="U99" s="82">
        <f t="shared" si="6"/>
        <v>10387272.727272727</v>
      </c>
      <c r="V99" s="82">
        <f t="shared" si="7"/>
        <v>1185.7617268576173</v>
      </c>
      <c r="W99" s="82">
        <f t="shared" si="11"/>
        <v>10387.272727272728</v>
      </c>
      <c r="X99" s="82">
        <f t="shared" si="12"/>
        <v>1723.2171337434488</v>
      </c>
      <c r="AC99" s="86">
        <v>22</v>
      </c>
      <c r="AD99" s="89">
        <v>0.63000000000000012</v>
      </c>
    </row>
    <row r="100" spans="3:30" x14ac:dyDescent="0.3">
      <c r="C100">
        <v>2040</v>
      </c>
      <c r="D100">
        <f t="shared" si="13"/>
        <v>11.426</v>
      </c>
      <c r="E100" s="84">
        <v>0.15</v>
      </c>
      <c r="F100" s="84">
        <v>0.15</v>
      </c>
      <c r="G100" s="84">
        <v>0.1</v>
      </c>
      <c r="H100" s="84">
        <v>0.15</v>
      </c>
      <c r="I100" s="84">
        <v>0</v>
      </c>
      <c r="J100" s="84">
        <v>0</v>
      </c>
      <c r="K100" s="84">
        <v>0.1</v>
      </c>
      <c r="L100" s="84">
        <v>0.35</v>
      </c>
      <c r="T100" s="90"/>
      <c r="W100" s="82"/>
      <c r="AC100" s="86">
        <v>23</v>
      </c>
      <c r="AD100" s="89">
        <v>0.58000000000000007</v>
      </c>
    </row>
    <row r="101" spans="3:30" x14ac:dyDescent="0.3">
      <c r="U101" s="82"/>
      <c r="V101" s="82"/>
      <c r="W101" s="82"/>
      <c r="AC101" s="91">
        <v>24</v>
      </c>
      <c r="AD101" s="92">
        <v>0.53</v>
      </c>
    </row>
    <row r="103" spans="3:30" x14ac:dyDescent="0.3">
      <c r="E103" s="200" t="s">
        <v>116</v>
      </c>
      <c r="F103" s="201"/>
      <c r="G103" s="201"/>
      <c r="H103" s="201"/>
      <c r="I103" s="201"/>
      <c r="J103" s="201"/>
      <c r="K103" s="201"/>
      <c r="L103" s="202"/>
      <c r="M103" s="200" t="s">
        <v>117</v>
      </c>
      <c r="N103" s="201"/>
      <c r="O103" s="201"/>
      <c r="P103" s="201"/>
      <c r="Q103" s="202"/>
    </row>
    <row r="104" spans="3:30" x14ac:dyDescent="0.3">
      <c r="E104" s="93" t="s">
        <v>106</v>
      </c>
      <c r="F104" t="s">
        <v>77</v>
      </c>
      <c r="G104" t="s">
        <v>107</v>
      </c>
      <c r="H104" t="s">
        <v>76</v>
      </c>
      <c r="I104" t="s">
        <v>108</v>
      </c>
      <c r="J104" t="s">
        <v>109</v>
      </c>
      <c r="K104" t="s">
        <v>75</v>
      </c>
      <c r="L104" s="94" t="s">
        <v>110</v>
      </c>
      <c r="M104" s="93" t="s">
        <v>77</v>
      </c>
      <c r="N104" t="s">
        <v>76</v>
      </c>
      <c r="O104" t="s">
        <v>108</v>
      </c>
      <c r="P104" t="s">
        <v>109</v>
      </c>
      <c r="Q104" s="94" t="s">
        <v>75</v>
      </c>
    </row>
    <row r="105" spans="3:30" x14ac:dyDescent="0.3">
      <c r="C105">
        <v>2017</v>
      </c>
      <c r="E105" s="95">
        <v>0.3</v>
      </c>
      <c r="F105" s="84">
        <v>0.2</v>
      </c>
      <c r="G105" s="84">
        <v>0.2</v>
      </c>
      <c r="H105" s="84">
        <v>0.3</v>
      </c>
      <c r="I105" s="84">
        <v>0</v>
      </c>
      <c r="J105" s="84">
        <v>0</v>
      </c>
      <c r="K105" s="84">
        <v>0</v>
      </c>
      <c r="L105" s="96">
        <v>0</v>
      </c>
      <c r="M105" s="95">
        <f>F105/($F105+SUM($H105:$K105))</f>
        <v>0.4</v>
      </c>
      <c r="N105" s="84">
        <f>H105/($F105+SUM($H105:$K105))</f>
        <v>0.6</v>
      </c>
      <c r="O105" s="84">
        <f>I105/($F105+SUM($H105:$K105))</f>
        <v>0</v>
      </c>
      <c r="P105" s="84">
        <f>J105/($F105+SUM($H105:$K105))</f>
        <v>0</v>
      </c>
      <c r="Q105" s="84">
        <f>K105/($F105+SUM($H105:$K105))</f>
        <v>0</v>
      </c>
    </row>
    <row r="106" spans="3:30" x14ac:dyDescent="0.3">
      <c r="C106">
        <v>2018</v>
      </c>
      <c r="E106" s="95">
        <v>0.3</v>
      </c>
      <c r="F106" s="84">
        <v>0.2</v>
      </c>
      <c r="G106" s="84">
        <v>0.2</v>
      </c>
      <c r="H106" s="84">
        <v>0.3</v>
      </c>
      <c r="I106" s="84">
        <v>0</v>
      </c>
      <c r="J106" s="84">
        <v>0</v>
      </c>
      <c r="K106" s="84">
        <v>0</v>
      </c>
      <c r="L106" s="96">
        <v>0</v>
      </c>
      <c r="M106" s="95">
        <f t="shared" ref="M106:M128" si="14">F106/($F106+SUM($H106:$K106))</f>
        <v>0.4</v>
      </c>
      <c r="N106" s="84">
        <f t="shared" ref="N106:Q128" si="15">H106/($F106+SUM($H106:$K106))</f>
        <v>0.6</v>
      </c>
      <c r="O106" s="84">
        <f t="shared" si="15"/>
        <v>0</v>
      </c>
      <c r="P106" s="84">
        <f t="shared" si="15"/>
        <v>0</v>
      </c>
      <c r="Q106" s="96">
        <f t="shared" si="15"/>
        <v>0</v>
      </c>
    </row>
    <row r="107" spans="3:30" x14ac:dyDescent="0.3">
      <c r="C107">
        <v>2019</v>
      </c>
      <c r="E107" s="95">
        <v>0.3</v>
      </c>
      <c r="F107" s="84">
        <v>0.2</v>
      </c>
      <c r="G107" s="84">
        <v>0.2</v>
      </c>
      <c r="H107" s="84">
        <v>0.3</v>
      </c>
      <c r="I107" s="84">
        <v>0</v>
      </c>
      <c r="J107" s="84">
        <v>0</v>
      </c>
      <c r="K107" s="84">
        <v>0</v>
      </c>
      <c r="L107" s="96">
        <v>0</v>
      </c>
      <c r="M107" s="95">
        <f t="shared" si="14"/>
        <v>0.4</v>
      </c>
      <c r="N107" s="84">
        <f t="shared" si="15"/>
        <v>0.6</v>
      </c>
      <c r="O107" s="84">
        <f t="shared" si="15"/>
        <v>0</v>
      </c>
      <c r="P107" s="84">
        <f t="shared" si="15"/>
        <v>0</v>
      </c>
      <c r="Q107" s="96">
        <f t="shared" si="15"/>
        <v>0</v>
      </c>
    </row>
    <row r="108" spans="3:30" x14ac:dyDescent="0.3">
      <c r="C108">
        <v>2020</v>
      </c>
      <c r="E108" s="95">
        <v>0.3</v>
      </c>
      <c r="F108" s="84">
        <v>0.2</v>
      </c>
      <c r="G108" s="84">
        <v>0.2</v>
      </c>
      <c r="H108" s="84">
        <v>0.3</v>
      </c>
      <c r="I108" s="84">
        <v>0</v>
      </c>
      <c r="J108" s="84">
        <v>0</v>
      </c>
      <c r="K108" s="84">
        <v>0</v>
      </c>
      <c r="L108" s="96">
        <v>0</v>
      </c>
      <c r="M108" s="95">
        <f t="shared" si="14"/>
        <v>0.4</v>
      </c>
      <c r="N108" s="84">
        <f t="shared" si="15"/>
        <v>0.6</v>
      </c>
      <c r="O108" s="84">
        <f t="shared" si="15"/>
        <v>0</v>
      </c>
      <c r="P108" s="84">
        <f t="shared" si="15"/>
        <v>0</v>
      </c>
      <c r="Q108" s="96">
        <f t="shared" si="15"/>
        <v>0</v>
      </c>
    </row>
    <row r="109" spans="3:30" x14ac:dyDescent="0.3">
      <c r="C109">
        <v>2021</v>
      </c>
      <c r="E109" s="95">
        <v>0.3</v>
      </c>
      <c r="F109" s="84">
        <v>0.2</v>
      </c>
      <c r="G109" s="84">
        <v>0.2</v>
      </c>
      <c r="H109" s="84">
        <v>0.3</v>
      </c>
      <c r="I109" s="84">
        <v>0</v>
      </c>
      <c r="J109" s="84">
        <v>0</v>
      </c>
      <c r="K109" s="84">
        <v>0</v>
      </c>
      <c r="L109" s="96">
        <v>0</v>
      </c>
      <c r="M109" s="95">
        <f t="shared" si="14"/>
        <v>0.4</v>
      </c>
      <c r="N109" s="84">
        <f t="shared" si="15"/>
        <v>0.6</v>
      </c>
      <c r="O109" s="84">
        <f t="shared" si="15"/>
        <v>0</v>
      </c>
      <c r="P109" s="84">
        <f t="shared" si="15"/>
        <v>0</v>
      </c>
      <c r="Q109" s="96">
        <f t="shared" si="15"/>
        <v>0</v>
      </c>
    </row>
    <row r="110" spans="3:30" x14ac:dyDescent="0.3">
      <c r="C110">
        <v>2022</v>
      </c>
      <c r="E110" s="95">
        <v>0.3</v>
      </c>
      <c r="F110" s="84">
        <v>0.2</v>
      </c>
      <c r="G110" s="84">
        <v>0.2</v>
      </c>
      <c r="H110" s="84">
        <v>0.3</v>
      </c>
      <c r="I110" s="84">
        <v>0</v>
      </c>
      <c r="J110" s="84">
        <v>0</v>
      </c>
      <c r="K110" s="84">
        <v>0</v>
      </c>
      <c r="L110" s="96">
        <v>0</v>
      </c>
      <c r="M110" s="95">
        <f t="shared" si="14"/>
        <v>0.4</v>
      </c>
      <c r="N110" s="84">
        <f t="shared" si="15"/>
        <v>0.6</v>
      </c>
      <c r="O110" s="84">
        <f t="shared" si="15"/>
        <v>0</v>
      </c>
      <c r="P110" s="84">
        <f t="shared" si="15"/>
        <v>0</v>
      </c>
      <c r="Q110" s="96">
        <f t="shared" si="15"/>
        <v>0</v>
      </c>
    </row>
    <row r="111" spans="3:30" x14ac:dyDescent="0.3">
      <c r="C111">
        <v>2023</v>
      </c>
      <c r="E111" s="95">
        <v>0.15</v>
      </c>
      <c r="F111" s="84">
        <f>($F83+SUM($H83:$K83))/5</f>
        <v>0.08</v>
      </c>
      <c r="G111" s="84">
        <v>0.1</v>
      </c>
      <c r="H111" s="84">
        <f>($F83+SUM($H83:$K83))/5</f>
        <v>0.08</v>
      </c>
      <c r="I111" s="84">
        <f>($F83+SUM($H83:$K83))/5</f>
        <v>0.08</v>
      </c>
      <c r="J111" s="84">
        <f>($F83+SUM($H83:$K83))/5</f>
        <v>0.08</v>
      </c>
      <c r="K111" s="84">
        <f>($F83+SUM($H83:$K83))/5</f>
        <v>0.08</v>
      </c>
      <c r="L111" s="96">
        <v>0.35</v>
      </c>
      <c r="M111" s="95">
        <f t="shared" si="14"/>
        <v>0.19999999999999998</v>
      </c>
      <c r="N111" s="84">
        <f t="shared" si="15"/>
        <v>0.19999999999999998</v>
      </c>
      <c r="O111" s="84">
        <f t="shared" si="15"/>
        <v>0.19999999999999998</v>
      </c>
      <c r="P111" s="84">
        <f t="shared" si="15"/>
        <v>0.19999999999999998</v>
      </c>
      <c r="Q111" s="96">
        <f t="shared" si="15"/>
        <v>0.19999999999999998</v>
      </c>
    </row>
    <row r="112" spans="3:30" x14ac:dyDescent="0.3">
      <c r="C112">
        <v>2024</v>
      </c>
      <c r="E112" s="95">
        <v>0.15</v>
      </c>
      <c r="F112" s="84">
        <f t="shared" ref="F112:F128" si="16">($F84+SUM($H84:$K84))/5</f>
        <v>0.08</v>
      </c>
      <c r="G112" s="84">
        <v>0.1</v>
      </c>
      <c r="H112" s="84">
        <f t="shared" ref="H112:K127" si="17">($F84+SUM($H84:$K84))/5</f>
        <v>0.08</v>
      </c>
      <c r="I112" s="84">
        <f t="shared" si="17"/>
        <v>0.08</v>
      </c>
      <c r="J112" s="84">
        <f t="shared" si="17"/>
        <v>0.08</v>
      </c>
      <c r="K112" s="84">
        <f t="shared" si="17"/>
        <v>0.08</v>
      </c>
      <c r="L112" s="96">
        <v>0.35</v>
      </c>
      <c r="M112" s="95">
        <f t="shared" si="14"/>
        <v>0.19999999999999998</v>
      </c>
      <c r="N112" s="84">
        <f t="shared" si="15"/>
        <v>0.19999999999999998</v>
      </c>
      <c r="O112" s="84">
        <f t="shared" si="15"/>
        <v>0.19999999999999998</v>
      </c>
      <c r="P112" s="84">
        <f t="shared" si="15"/>
        <v>0.19999999999999998</v>
      </c>
      <c r="Q112" s="96">
        <f t="shared" si="15"/>
        <v>0.19999999999999998</v>
      </c>
    </row>
    <row r="113" spans="3:17" x14ac:dyDescent="0.3">
      <c r="C113">
        <v>2025</v>
      </c>
      <c r="E113" s="95">
        <v>0.15</v>
      </c>
      <c r="F113" s="84">
        <f t="shared" si="16"/>
        <v>0.08</v>
      </c>
      <c r="G113" s="84">
        <v>0.1</v>
      </c>
      <c r="H113" s="84">
        <f t="shared" si="17"/>
        <v>0.08</v>
      </c>
      <c r="I113" s="84">
        <f t="shared" si="17"/>
        <v>0.08</v>
      </c>
      <c r="J113" s="84">
        <f t="shared" si="17"/>
        <v>0.08</v>
      </c>
      <c r="K113" s="84">
        <f t="shared" si="17"/>
        <v>0.08</v>
      </c>
      <c r="L113" s="96">
        <v>0.35</v>
      </c>
      <c r="M113" s="95">
        <f t="shared" si="14"/>
        <v>0.19999999999999998</v>
      </c>
      <c r="N113" s="84">
        <f t="shared" si="15"/>
        <v>0.19999999999999998</v>
      </c>
      <c r="O113" s="84">
        <f t="shared" si="15"/>
        <v>0.19999999999999998</v>
      </c>
      <c r="P113" s="84">
        <f t="shared" si="15"/>
        <v>0.19999999999999998</v>
      </c>
      <c r="Q113" s="96">
        <f t="shared" si="15"/>
        <v>0.19999999999999998</v>
      </c>
    </row>
    <row r="114" spans="3:17" x14ac:dyDescent="0.3">
      <c r="C114">
        <v>2026</v>
      </c>
      <c r="E114" s="95">
        <v>0.15</v>
      </c>
      <c r="F114" s="84">
        <f t="shared" si="16"/>
        <v>0.08</v>
      </c>
      <c r="G114" s="84">
        <v>0.1</v>
      </c>
      <c r="H114" s="84">
        <f t="shared" si="17"/>
        <v>0.08</v>
      </c>
      <c r="I114" s="84">
        <f t="shared" si="17"/>
        <v>0.08</v>
      </c>
      <c r="J114" s="84">
        <f t="shared" si="17"/>
        <v>0.08</v>
      </c>
      <c r="K114" s="84">
        <f t="shared" si="17"/>
        <v>0.08</v>
      </c>
      <c r="L114" s="96">
        <v>0.35</v>
      </c>
      <c r="M114" s="95">
        <f t="shared" si="14"/>
        <v>0.19999999999999998</v>
      </c>
      <c r="N114" s="84">
        <f t="shared" si="15"/>
        <v>0.19999999999999998</v>
      </c>
      <c r="O114" s="84">
        <f t="shared" si="15"/>
        <v>0.19999999999999998</v>
      </c>
      <c r="P114" s="84">
        <f t="shared" si="15"/>
        <v>0.19999999999999998</v>
      </c>
      <c r="Q114" s="96">
        <f t="shared" si="15"/>
        <v>0.19999999999999998</v>
      </c>
    </row>
    <row r="115" spans="3:17" x14ac:dyDescent="0.3">
      <c r="C115">
        <v>2027</v>
      </c>
      <c r="E115" s="95">
        <v>0.15</v>
      </c>
      <c r="F115" s="84">
        <f t="shared" si="16"/>
        <v>0.08</v>
      </c>
      <c r="G115" s="84">
        <v>0.1</v>
      </c>
      <c r="H115" s="84">
        <f t="shared" si="17"/>
        <v>0.08</v>
      </c>
      <c r="I115" s="84">
        <f t="shared" si="17"/>
        <v>0.08</v>
      </c>
      <c r="J115" s="84">
        <f t="shared" si="17"/>
        <v>0.08</v>
      </c>
      <c r="K115" s="84">
        <f t="shared" si="17"/>
        <v>0.08</v>
      </c>
      <c r="L115" s="96">
        <v>0.35</v>
      </c>
      <c r="M115" s="95">
        <f t="shared" si="14"/>
        <v>0.19999999999999998</v>
      </c>
      <c r="N115" s="84">
        <f t="shared" si="15"/>
        <v>0.19999999999999998</v>
      </c>
      <c r="O115" s="84">
        <f t="shared" si="15"/>
        <v>0.19999999999999998</v>
      </c>
      <c r="P115" s="84">
        <f t="shared" si="15"/>
        <v>0.19999999999999998</v>
      </c>
      <c r="Q115" s="96">
        <f t="shared" si="15"/>
        <v>0.19999999999999998</v>
      </c>
    </row>
    <row r="116" spans="3:17" x14ac:dyDescent="0.3">
      <c r="C116">
        <v>2028</v>
      </c>
      <c r="E116" s="95">
        <v>0.15</v>
      </c>
      <c r="F116" s="84">
        <f t="shared" si="16"/>
        <v>0.08</v>
      </c>
      <c r="G116" s="84">
        <v>0.1</v>
      </c>
      <c r="H116" s="84">
        <f t="shared" si="17"/>
        <v>0.08</v>
      </c>
      <c r="I116" s="84">
        <f t="shared" si="17"/>
        <v>0.08</v>
      </c>
      <c r="J116" s="84">
        <f t="shared" si="17"/>
        <v>0.08</v>
      </c>
      <c r="K116" s="84">
        <f t="shared" si="17"/>
        <v>0.08</v>
      </c>
      <c r="L116" s="96">
        <v>0.35</v>
      </c>
      <c r="M116" s="95">
        <f t="shared" si="14"/>
        <v>0.19999999999999998</v>
      </c>
      <c r="N116" s="84">
        <f t="shared" si="15"/>
        <v>0.19999999999999998</v>
      </c>
      <c r="O116" s="84">
        <f t="shared" si="15"/>
        <v>0.19999999999999998</v>
      </c>
      <c r="P116" s="84">
        <f t="shared" si="15"/>
        <v>0.19999999999999998</v>
      </c>
      <c r="Q116" s="96">
        <f t="shared" si="15"/>
        <v>0.19999999999999998</v>
      </c>
    </row>
    <row r="117" spans="3:17" x14ac:dyDescent="0.3">
      <c r="C117">
        <v>2029</v>
      </c>
      <c r="E117" s="95">
        <v>0.15</v>
      </c>
      <c r="F117" s="84">
        <f t="shared" si="16"/>
        <v>0.08</v>
      </c>
      <c r="G117" s="84">
        <v>0.1</v>
      </c>
      <c r="H117" s="84">
        <f t="shared" si="17"/>
        <v>0.08</v>
      </c>
      <c r="I117" s="84">
        <f t="shared" si="17"/>
        <v>0.08</v>
      </c>
      <c r="J117" s="84">
        <f t="shared" si="17"/>
        <v>0.08</v>
      </c>
      <c r="K117" s="84">
        <f t="shared" si="17"/>
        <v>0.08</v>
      </c>
      <c r="L117" s="96">
        <v>0.35</v>
      </c>
      <c r="M117" s="95">
        <f t="shared" si="14"/>
        <v>0.19999999999999998</v>
      </c>
      <c r="N117" s="84">
        <f t="shared" si="15"/>
        <v>0.19999999999999998</v>
      </c>
      <c r="O117" s="84">
        <f t="shared" si="15"/>
        <v>0.19999999999999998</v>
      </c>
      <c r="P117" s="84">
        <f t="shared" si="15"/>
        <v>0.19999999999999998</v>
      </c>
      <c r="Q117" s="96">
        <f t="shared" si="15"/>
        <v>0.19999999999999998</v>
      </c>
    </row>
    <row r="118" spans="3:17" x14ac:dyDescent="0.3">
      <c r="C118">
        <v>2030</v>
      </c>
      <c r="E118" s="95">
        <v>0.15</v>
      </c>
      <c r="F118" s="84">
        <f t="shared" si="16"/>
        <v>0.08</v>
      </c>
      <c r="G118" s="84">
        <v>0.1</v>
      </c>
      <c r="H118" s="84">
        <f t="shared" si="17"/>
        <v>0.08</v>
      </c>
      <c r="I118" s="84">
        <f t="shared" si="17"/>
        <v>0.08</v>
      </c>
      <c r="J118" s="84">
        <f t="shared" si="17"/>
        <v>0.08</v>
      </c>
      <c r="K118" s="84">
        <f t="shared" si="17"/>
        <v>0.08</v>
      </c>
      <c r="L118" s="96">
        <v>0.35</v>
      </c>
      <c r="M118" s="95">
        <f t="shared" si="14"/>
        <v>0.19999999999999998</v>
      </c>
      <c r="N118" s="84">
        <f t="shared" si="15"/>
        <v>0.19999999999999998</v>
      </c>
      <c r="O118" s="84">
        <f t="shared" si="15"/>
        <v>0.19999999999999998</v>
      </c>
      <c r="P118" s="84">
        <f t="shared" si="15"/>
        <v>0.19999999999999998</v>
      </c>
      <c r="Q118" s="96">
        <f t="shared" si="15"/>
        <v>0.19999999999999998</v>
      </c>
    </row>
    <row r="119" spans="3:17" x14ac:dyDescent="0.3">
      <c r="C119">
        <v>2031</v>
      </c>
      <c r="E119" s="95">
        <v>0.15</v>
      </c>
      <c r="F119" s="84">
        <f t="shared" si="16"/>
        <v>0.08</v>
      </c>
      <c r="G119" s="84">
        <v>0.1</v>
      </c>
      <c r="H119" s="84">
        <f t="shared" si="17"/>
        <v>0.08</v>
      </c>
      <c r="I119" s="84">
        <f t="shared" si="17"/>
        <v>0.08</v>
      </c>
      <c r="J119" s="84">
        <f t="shared" si="17"/>
        <v>0.08</v>
      </c>
      <c r="K119" s="84">
        <f t="shared" si="17"/>
        <v>0.08</v>
      </c>
      <c r="L119" s="96">
        <v>0.35</v>
      </c>
      <c r="M119" s="95">
        <f t="shared" si="14"/>
        <v>0.19999999999999998</v>
      </c>
      <c r="N119" s="84">
        <f t="shared" si="15"/>
        <v>0.19999999999999998</v>
      </c>
      <c r="O119" s="84">
        <f t="shared" si="15"/>
        <v>0.19999999999999998</v>
      </c>
      <c r="P119" s="84">
        <f t="shared" si="15"/>
        <v>0.19999999999999998</v>
      </c>
      <c r="Q119" s="96">
        <f t="shared" si="15"/>
        <v>0.19999999999999998</v>
      </c>
    </row>
    <row r="120" spans="3:17" x14ac:dyDescent="0.3">
      <c r="C120">
        <v>2032</v>
      </c>
      <c r="E120" s="95">
        <v>0.15</v>
      </c>
      <c r="F120" s="84">
        <f t="shared" si="16"/>
        <v>0.08</v>
      </c>
      <c r="G120" s="84">
        <v>0.1</v>
      </c>
      <c r="H120" s="84">
        <f t="shared" si="17"/>
        <v>0.08</v>
      </c>
      <c r="I120" s="84">
        <f t="shared" si="17"/>
        <v>0.08</v>
      </c>
      <c r="J120" s="84">
        <f t="shared" si="17"/>
        <v>0.08</v>
      </c>
      <c r="K120" s="84">
        <f t="shared" si="17"/>
        <v>0.08</v>
      </c>
      <c r="L120" s="96">
        <v>0.35</v>
      </c>
      <c r="M120" s="95">
        <f t="shared" si="14"/>
        <v>0.19999999999999998</v>
      </c>
      <c r="N120" s="84">
        <f t="shared" si="15"/>
        <v>0.19999999999999998</v>
      </c>
      <c r="O120" s="84">
        <f t="shared" si="15"/>
        <v>0.19999999999999998</v>
      </c>
      <c r="P120" s="84">
        <f t="shared" si="15"/>
        <v>0.19999999999999998</v>
      </c>
      <c r="Q120" s="96">
        <f t="shared" si="15"/>
        <v>0.19999999999999998</v>
      </c>
    </row>
    <row r="121" spans="3:17" x14ac:dyDescent="0.3">
      <c r="C121">
        <v>2033</v>
      </c>
      <c r="E121" s="95">
        <v>0.15</v>
      </c>
      <c r="F121" s="84">
        <f t="shared" si="16"/>
        <v>0.08</v>
      </c>
      <c r="G121" s="84">
        <v>0.1</v>
      </c>
      <c r="H121" s="84">
        <f t="shared" si="17"/>
        <v>0.08</v>
      </c>
      <c r="I121" s="84">
        <f t="shared" si="17"/>
        <v>0.08</v>
      </c>
      <c r="J121" s="84">
        <f t="shared" si="17"/>
        <v>0.08</v>
      </c>
      <c r="K121" s="84">
        <f t="shared" si="17"/>
        <v>0.08</v>
      </c>
      <c r="L121" s="96">
        <v>0.35</v>
      </c>
      <c r="M121" s="95">
        <f t="shared" si="14"/>
        <v>0.19999999999999998</v>
      </c>
      <c r="N121" s="84">
        <f t="shared" si="15"/>
        <v>0.19999999999999998</v>
      </c>
      <c r="O121" s="84">
        <f t="shared" si="15"/>
        <v>0.19999999999999998</v>
      </c>
      <c r="P121" s="84">
        <f t="shared" si="15"/>
        <v>0.19999999999999998</v>
      </c>
      <c r="Q121" s="96">
        <f t="shared" si="15"/>
        <v>0.19999999999999998</v>
      </c>
    </row>
    <row r="122" spans="3:17" x14ac:dyDescent="0.3">
      <c r="C122">
        <v>2034</v>
      </c>
      <c r="E122" s="95">
        <v>0.15</v>
      </c>
      <c r="F122" s="84">
        <f t="shared" si="16"/>
        <v>0.08</v>
      </c>
      <c r="G122" s="84">
        <v>0.1</v>
      </c>
      <c r="H122" s="84">
        <f t="shared" si="17"/>
        <v>0.08</v>
      </c>
      <c r="I122" s="84">
        <f t="shared" si="17"/>
        <v>0.08</v>
      </c>
      <c r="J122" s="84">
        <f t="shared" si="17"/>
        <v>0.08</v>
      </c>
      <c r="K122" s="84">
        <f t="shared" si="17"/>
        <v>0.08</v>
      </c>
      <c r="L122" s="96">
        <v>0.35</v>
      </c>
      <c r="M122" s="95">
        <f t="shared" si="14"/>
        <v>0.19999999999999998</v>
      </c>
      <c r="N122" s="84">
        <f t="shared" si="15"/>
        <v>0.19999999999999998</v>
      </c>
      <c r="O122" s="84">
        <f t="shared" si="15"/>
        <v>0.19999999999999998</v>
      </c>
      <c r="P122" s="84">
        <f t="shared" si="15"/>
        <v>0.19999999999999998</v>
      </c>
      <c r="Q122" s="96">
        <f t="shared" si="15"/>
        <v>0.19999999999999998</v>
      </c>
    </row>
    <row r="123" spans="3:17" x14ac:dyDescent="0.3">
      <c r="C123">
        <v>2035</v>
      </c>
      <c r="E123" s="95">
        <v>0.15</v>
      </c>
      <c r="F123" s="84">
        <f t="shared" si="16"/>
        <v>0.08</v>
      </c>
      <c r="G123" s="84">
        <v>0.1</v>
      </c>
      <c r="H123" s="84">
        <f t="shared" si="17"/>
        <v>0.08</v>
      </c>
      <c r="I123" s="84">
        <f t="shared" si="17"/>
        <v>0.08</v>
      </c>
      <c r="J123" s="84">
        <f t="shared" si="17"/>
        <v>0.08</v>
      </c>
      <c r="K123" s="84">
        <f t="shared" si="17"/>
        <v>0.08</v>
      </c>
      <c r="L123" s="96">
        <v>0.35</v>
      </c>
      <c r="M123" s="95">
        <f t="shared" si="14"/>
        <v>0.19999999999999998</v>
      </c>
      <c r="N123" s="84">
        <f t="shared" si="15"/>
        <v>0.19999999999999998</v>
      </c>
      <c r="O123" s="84">
        <f t="shared" si="15"/>
        <v>0.19999999999999998</v>
      </c>
      <c r="P123" s="84">
        <f t="shared" si="15"/>
        <v>0.19999999999999998</v>
      </c>
      <c r="Q123" s="96">
        <f t="shared" si="15"/>
        <v>0.19999999999999998</v>
      </c>
    </row>
    <row r="124" spans="3:17" x14ac:dyDescent="0.3">
      <c r="C124">
        <v>2036</v>
      </c>
      <c r="E124" s="95">
        <v>0.15</v>
      </c>
      <c r="F124" s="84">
        <f t="shared" si="16"/>
        <v>0.08</v>
      </c>
      <c r="G124" s="84">
        <v>0.1</v>
      </c>
      <c r="H124" s="84">
        <f t="shared" si="17"/>
        <v>0.08</v>
      </c>
      <c r="I124" s="84">
        <f t="shared" si="17"/>
        <v>0.08</v>
      </c>
      <c r="J124" s="84">
        <f t="shared" si="17"/>
        <v>0.08</v>
      </c>
      <c r="K124" s="84">
        <f t="shared" si="17"/>
        <v>0.08</v>
      </c>
      <c r="L124" s="96">
        <v>0.35</v>
      </c>
      <c r="M124" s="95">
        <f t="shared" si="14"/>
        <v>0.19999999999999998</v>
      </c>
      <c r="N124" s="84">
        <f t="shared" si="15"/>
        <v>0.19999999999999998</v>
      </c>
      <c r="O124" s="84">
        <f t="shared" si="15"/>
        <v>0.19999999999999998</v>
      </c>
      <c r="P124" s="84">
        <f t="shared" si="15"/>
        <v>0.19999999999999998</v>
      </c>
      <c r="Q124" s="96">
        <f t="shared" si="15"/>
        <v>0.19999999999999998</v>
      </c>
    </row>
    <row r="125" spans="3:17" x14ac:dyDescent="0.3">
      <c r="C125">
        <v>2037</v>
      </c>
      <c r="E125" s="95">
        <v>0.15</v>
      </c>
      <c r="F125" s="84">
        <f t="shared" si="16"/>
        <v>0.08</v>
      </c>
      <c r="G125" s="84">
        <v>0.1</v>
      </c>
      <c r="H125" s="84">
        <f t="shared" si="17"/>
        <v>0.08</v>
      </c>
      <c r="I125" s="84">
        <f t="shared" si="17"/>
        <v>0.08</v>
      </c>
      <c r="J125" s="84">
        <f t="shared" si="17"/>
        <v>0.08</v>
      </c>
      <c r="K125" s="84">
        <f t="shared" si="17"/>
        <v>0.08</v>
      </c>
      <c r="L125" s="96">
        <v>0.35</v>
      </c>
      <c r="M125" s="95">
        <f t="shared" si="14"/>
        <v>0.19999999999999998</v>
      </c>
      <c r="N125" s="84">
        <f t="shared" si="15"/>
        <v>0.19999999999999998</v>
      </c>
      <c r="O125" s="84">
        <f t="shared" si="15"/>
        <v>0.19999999999999998</v>
      </c>
      <c r="P125" s="84">
        <f t="shared" si="15"/>
        <v>0.19999999999999998</v>
      </c>
      <c r="Q125" s="96">
        <f t="shared" si="15"/>
        <v>0.19999999999999998</v>
      </c>
    </row>
    <row r="126" spans="3:17" x14ac:dyDescent="0.3">
      <c r="C126">
        <v>2038</v>
      </c>
      <c r="E126" s="95">
        <v>0.15</v>
      </c>
      <c r="F126" s="84">
        <f t="shared" si="16"/>
        <v>0.08</v>
      </c>
      <c r="G126" s="84">
        <v>0.1</v>
      </c>
      <c r="H126" s="84">
        <f t="shared" si="17"/>
        <v>0.08</v>
      </c>
      <c r="I126" s="84">
        <f t="shared" si="17"/>
        <v>0.08</v>
      </c>
      <c r="J126" s="84">
        <f t="shared" si="17"/>
        <v>0.08</v>
      </c>
      <c r="K126" s="84">
        <f t="shared" si="17"/>
        <v>0.08</v>
      </c>
      <c r="L126" s="96">
        <v>0.35</v>
      </c>
      <c r="M126" s="95">
        <f t="shared" si="14"/>
        <v>0.19999999999999998</v>
      </c>
      <c r="N126" s="84">
        <f t="shared" si="15"/>
        <v>0.19999999999999998</v>
      </c>
      <c r="O126" s="84">
        <f t="shared" si="15"/>
        <v>0.19999999999999998</v>
      </c>
      <c r="P126" s="84">
        <f t="shared" si="15"/>
        <v>0.19999999999999998</v>
      </c>
      <c r="Q126" s="96">
        <f t="shared" si="15"/>
        <v>0.19999999999999998</v>
      </c>
    </row>
    <row r="127" spans="3:17" x14ac:dyDescent="0.3">
      <c r="C127">
        <v>2039</v>
      </c>
      <c r="E127" s="95">
        <v>0.15</v>
      </c>
      <c r="F127" s="84">
        <f t="shared" si="16"/>
        <v>0.08</v>
      </c>
      <c r="G127" s="84">
        <v>0.1</v>
      </c>
      <c r="H127" s="84">
        <f t="shared" si="17"/>
        <v>0.08</v>
      </c>
      <c r="I127" s="84">
        <f t="shared" si="17"/>
        <v>0.08</v>
      </c>
      <c r="J127" s="84">
        <f t="shared" si="17"/>
        <v>0.08</v>
      </c>
      <c r="K127" s="84">
        <f t="shared" si="17"/>
        <v>0.08</v>
      </c>
      <c r="L127" s="96">
        <v>0.35</v>
      </c>
      <c r="M127" s="95">
        <f t="shared" si="14"/>
        <v>0.19999999999999998</v>
      </c>
      <c r="N127" s="84">
        <f t="shared" si="15"/>
        <v>0.19999999999999998</v>
      </c>
      <c r="O127" s="84">
        <f t="shared" si="15"/>
        <v>0.19999999999999998</v>
      </c>
      <c r="P127" s="84">
        <f t="shared" si="15"/>
        <v>0.19999999999999998</v>
      </c>
      <c r="Q127" s="96">
        <f t="shared" si="15"/>
        <v>0.19999999999999998</v>
      </c>
    </row>
    <row r="128" spans="3:17" x14ac:dyDescent="0.3">
      <c r="C128">
        <v>2040</v>
      </c>
      <c r="E128" s="97">
        <v>0.15</v>
      </c>
      <c r="F128" s="98">
        <f t="shared" si="16"/>
        <v>0.08</v>
      </c>
      <c r="G128" s="98">
        <v>0.1</v>
      </c>
      <c r="H128" s="98">
        <f t="shared" ref="H128:K128" si="18">($F100+SUM($H100:$K100))/5</f>
        <v>0.08</v>
      </c>
      <c r="I128" s="98">
        <f t="shared" si="18"/>
        <v>0.08</v>
      </c>
      <c r="J128" s="98">
        <f t="shared" si="18"/>
        <v>0.08</v>
      </c>
      <c r="K128" s="98">
        <f t="shared" si="18"/>
        <v>0.08</v>
      </c>
      <c r="L128" s="99">
        <v>0.35</v>
      </c>
      <c r="M128" s="97">
        <f t="shared" si="14"/>
        <v>0.19999999999999998</v>
      </c>
      <c r="N128" s="98">
        <f t="shared" si="15"/>
        <v>0.19999999999999998</v>
      </c>
      <c r="O128" s="98">
        <f t="shared" si="15"/>
        <v>0.19999999999999998</v>
      </c>
      <c r="P128" s="98">
        <f t="shared" si="15"/>
        <v>0.19999999999999998</v>
      </c>
      <c r="Q128" s="99">
        <f t="shared" si="15"/>
        <v>0.19999999999999998</v>
      </c>
    </row>
  </sheetData>
  <mergeCells count="4">
    <mergeCell ref="E75:L75"/>
    <mergeCell ref="AC76:AD76"/>
    <mergeCell ref="E103:L103"/>
    <mergeCell ref="M103:Q103"/>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2AD6F-1B57-4A95-8948-0C0A4354D2B3}">
  <dimension ref="B2:AE168"/>
  <sheetViews>
    <sheetView workbookViewId="0">
      <selection activeCell="H7" sqref="H7"/>
    </sheetView>
  </sheetViews>
  <sheetFormatPr defaultRowHeight="14.4" x14ac:dyDescent="0.3"/>
  <sheetData>
    <row r="2" spans="2:31" x14ac:dyDescent="0.3">
      <c r="B2" t="s">
        <v>25</v>
      </c>
      <c r="L2" t="s">
        <v>43</v>
      </c>
      <c r="V2" t="s">
        <v>54</v>
      </c>
    </row>
    <row r="5" spans="2:31" x14ac:dyDescent="0.3">
      <c r="B5" s="1" t="s">
        <v>375</v>
      </c>
      <c r="C5" s="2"/>
      <c r="D5" s="2"/>
      <c r="E5" s="2"/>
      <c r="F5" s="2"/>
      <c r="G5" s="2"/>
      <c r="H5" s="2"/>
      <c r="I5" s="3"/>
      <c r="L5" s="1" t="s">
        <v>375</v>
      </c>
      <c r="M5" s="2"/>
      <c r="N5" s="2"/>
      <c r="O5" s="2"/>
      <c r="P5" s="2"/>
      <c r="Q5" s="2"/>
      <c r="R5" s="2"/>
      <c r="S5" s="3"/>
      <c r="V5" s="1" t="s">
        <v>375</v>
      </c>
      <c r="W5" s="2"/>
      <c r="X5" s="2"/>
      <c r="Y5" s="2"/>
      <c r="Z5" s="2"/>
      <c r="AA5" s="2"/>
      <c r="AB5" s="2"/>
      <c r="AC5" s="3"/>
    </row>
    <row r="6" spans="2:31" ht="15" thickBot="1" x14ac:dyDescent="0.35">
      <c r="B6" s="4" t="s">
        <v>1</v>
      </c>
      <c r="C6" s="4" t="s">
        <v>2</v>
      </c>
      <c r="D6" s="4" t="s">
        <v>3</v>
      </c>
      <c r="E6" s="4" t="s">
        <v>4</v>
      </c>
      <c r="F6" s="5" t="s">
        <v>5</v>
      </c>
      <c r="G6" s="5" t="s">
        <v>6</v>
      </c>
      <c r="H6" s="6" t="s">
        <v>7</v>
      </c>
      <c r="I6" s="7" t="s">
        <v>8</v>
      </c>
      <c r="L6" s="4" t="s">
        <v>1</v>
      </c>
      <c r="M6" s="4" t="s">
        <v>2</v>
      </c>
      <c r="N6" s="4" t="s">
        <v>3</v>
      </c>
      <c r="O6" s="4" t="s">
        <v>4</v>
      </c>
      <c r="P6" s="5" t="s">
        <v>26</v>
      </c>
      <c r="Q6" s="5" t="s">
        <v>27</v>
      </c>
      <c r="R6" s="6" t="s">
        <v>7</v>
      </c>
      <c r="S6" s="7" t="s">
        <v>8</v>
      </c>
      <c r="V6" s="4" t="s">
        <v>1</v>
      </c>
      <c r="W6" s="4" t="s">
        <v>2</v>
      </c>
      <c r="X6" s="4" t="s">
        <v>3</v>
      </c>
      <c r="Y6" s="4" t="s">
        <v>4</v>
      </c>
      <c r="Z6" s="5" t="s">
        <v>44</v>
      </c>
      <c r="AA6" s="5" t="s">
        <v>45</v>
      </c>
      <c r="AB6" s="5" t="s">
        <v>46</v>
      </c>
      <c r="AC6" s="5" t="s">
        <v>47</v>
      </c>
      <c r="AD6" s="6" t="s">
        <v>7</v>
      </c>
      <c r="AE6" s="7" t="s">
        <v>8</v>
      </c>
    </row>
    <row r="7" spans="2:31" ht="15" thickBot="1" x14ac:dyDescent="0.35">
      <c r="B7" s="8"/>
      <c r="C7" s="8" t="s">
        <v>9</v>
      </c>
      <c r="D7" s="9" t="s">
        <v>10</v>
      </c>
      <c r="E7" s="8">
        <v>0</v>
      </c>
      <c r="F7" s="10">
        <v>5</v>
      </c>
      <c r="G7" s="10">
        <v>5</v>
      </c>
      <c r="H7" s="11" t="s">
        <v>11</v>
      </c>
      <c r="I7" s="8" t="s">
        <v>12</v>
      </c>
      <c r="L7" s="8"/>
      <c r="M7" s="8" t="s">
        <v>9</v>
      </c>
      <c r="N7" s="9" t="s">
        <v>10</v>
      </c>
      <c r="O7" s="8">
        <v>0</v>
      </c>
      <c r="P7" s="10">
        <v>5</v>
      </c>
      <c r="Q7" s="10">
        <v>5</v>
      </c>
      <c r="R7" s="11" t="s">
        <v>11</v>
      </c>
      <c r="S7" s="8" t="s">
        <v>12</v>
      </c>
      <c r="V7" s="8"/>
      <c r="W7" s="8" t="s">
        <v>9</v>
      </c>
      <c r="X7" s="9" t="s">
        <v>10</v>
      </c>
      <c r="Y7" s="8">
        <v>0</v>
      </c>
      <c r="Z7" s="10">
        <v>5</v>
      </c>
      <c r="AA7" s="10">
        <v>5</v>
      </c>
      <c r="AB7" s="10">
        <v>5</v>
      </c>
      <c r="AC7" s="10">
        <v>5</v>
      </c>
      <c r="AD7" s="11" t="s">
        <v>11</v>
      </c>
      <c r="AE7" s="35" t="s">
        <v>12</v>
      </c>
    </row>
    <row r="8" spans="2:31" x14ac:dyDescent="0.3">
      <c r="B8" s="2"/>
      <c r="C8" s="2"/>
      <c r="D8" s="12" t="s">
        <v>13</v>
      </c>
      <c r="E8" s="2"/>
      <c r="F8" s="13">
        <v>4.3600963977676308</v>
      </c>
      <c r="G8" s="13">
        <v>4.3600963977676308</v>
      </c>
      <c r="H8" s="14" t="s">
        <v>14</v>
      </c>
      <c r="I8" s="8" t="s">
        <v>12</v>
      </c>
      <c r="L8" s="33"/>
      <c r="M8" s="33"/>
      <c r="N8" s="34" t="s">
        <v>13</v>
      </c>
      <c r="O8" s="33"/>
      <c r="P8" s="33">
        <v>4.3600963977676308</v>
      </c>
      <c r="Q8" s="33">
        <v>4.3600963977676308</v>
      </c>
      <c r="R8" s="14" t="s">
        <v>14</v>
      </c>
      <c r="S8" s="35" t="s">
        <v>12</v>
      </c>
      <c r="V8" s="2"/>
      <c r="W8" s="2"/>
      <c r="X8" s="12" t="s">
        <v>13</v>
      </c>
      <c r="Y8" s="2"/>
      <c r="Z8" s="53">
        <v>4.3600963977676308</v>
      </c>
      <c r="AA8" s="53">
        <v>4.3600963977676308</v>
      </c>
      <c r="AB8" s="53">
        <v>4.3600963977676308</v>
      </c>
      <c r="AC8" s="53">
        <v>4.3600963977676308</v>
      </c>
      <c r="AD8" s="14" t="s">
        <v>14</v>
      </c>
      <c r="AE8" s="35" t="s">
        <v>12</v>
      </c>
    </row>
    <row r="9" spans="2:31" x14ac:dyDescent="0.3">
      <c r="L9" s="36"/>
      <c r="M9" s="36"/>
      <c r="N9" s="36"/>
      <c r="O9" s="36"/>
      <c r="P9" s="36"/>
      <c r="Q9" s="36"/>
      <c r="R9" s="36"/>
      <c r="S9" s="36"/>
      <c r="V9" s="2" t="s">
        <v>16</v>
      </c>
      <c r="W9" s="2" t="s">
        <v>17</v>
      </c>
      <c r="X9" s="12" t="s">
        <v>10</v>
      </c>
      <c r="Y9" s="2">
        <v>2010</v>
      </c>
      <c r="Z9">
        <v>67.644720000000007</v>
      </c>
      <c r="AA9">
        <v>45.727200000000003</v>
      </c>
      <c r="AD9" s="16" t="s">
        <v>18</v>
      </c>
      <c r="AE9" s="17" t="e">
        <v>#REF!</v>
      </c>
    </row>
    <row r="10" spans="2:31" x14ac:dyDescent="0.3">
      <c r="B10" s="1" t="s">
        <v>376</v>
      </c>
      <c r="C10" s="2"/>
      <c r="D10" s="2"/>
      <c r="E10" s="2"/>
      <c r="F10" s="2"/>
      <c r="G10" s="2"/>
      <c r="H10" s="2"/>
      <c r="I10" s="3"/>
      <c r="L10" s="33"/>
      <c r="M10" s="33"/>
      <c r="N10" s="33"/>
      <c r="O10" s="33"/>
      <c r="P10" s="33"/>
      <c r="Q10" s="33"/>
      <c r="R10" s="33"/>
      <c r="S10" s="33"/>
      <c r="V10" s="2" t="s">
        <v>16</v>
      </c>
      <c r="W10" s="2" t="s">
        <v>17</v>
      </c>
      <c r="X10" s="12" t="s">
        <v>10</v>
      </c>
      <c r="Y10" s="2">
        <v>2010</v>
      </c>
      <c r="Z10">
        <v>66.067920000000001</v>
      </c>
      <c r="AA10">
        <v>63.072000000000003</v>
      </c>
      <c r="AD10" s="16" t="s">
        <v>18</v>
      </c>
      <c r="AE10" s="2" t="e">
        <v>#REF!</v>
      </c>
    </row>
    <row r="11" spans="2:31" ht="15" thickBot="1" x14ac:dyDescent="0.35">
      <c r="B11" s="4" t="s">
        <v>1</v>
      </c>
      <c r="C11" s="4" t="s">
        <v>2</v>
      </c>
      <c r="D11" s="4" t="s">
        <v>3</v>
      </c>
      <c r="E11" s="4" t="s">
        <v>4</v>
      </c>
      <c r="F11" s="5" t="s">
        <v>5</v>
      </c>
      <c r="G11" s="5" t="s">
        <v>6</v>
      </c>
      <c r="H11" s="6" t="s">
        <v>7</v>
      </c>
      <c r="I11" s="7" t="s">
        <v>8</v>
      </c>
      <c r="L11" s="37" t="s">
        <v>376</v>
      </c>
      <c r="M11" s="38"/>
      <c r="N11" s="38"/>
      <c r="O11" s="38"/>
      <c r="P11" s="38"/>
      <c r="Q11" s="38"/>
      <c r="R11" s="38"/>
      <c r="S11" s="39"/>
      <c r="V11" s="2" t="s">
        <v>16</v>
      </c>
      <c r="W11" s="2" t="s">
        <v>17</v>
      </c>
      <c r="X11" s="12" t="s">
        <v>10</v>
      </c>
      <c r="Y11" s="2">
        <v>2010</v>
      </c>
      <c r="Z11" s="15"/>
      <c r="AA11" s="15"/>
      <c r="AB11">
        <v>67.644720000000007</v>
      </c>
      <c r="AD11" s="16" t="s">
        <v>18</v>
      </c>
      <c r="AE11" s="2" t="e">
        <v>#REF!</v>
      </c>
    </row>
    <row r="12" spans="2:31" ht="15" thickBot="1" x14ac:dyDescent="0.35">
      <c r="B12" s="2" t="s">
        <v>16</v>
      </c>
      <c r="C12" s="2" t="s">
        <v>17</v>
      </c>
      <c r="D12" s="12" t="s">
        <v>10</v>
      </c>
      <c r="E12" s="2">
        <v>2010</v>
      </c>
      <c r="F12" s="15"/>
      <c r="G12" s="15">
        <v>31.536000000000001</v>
      </c>
      <c r="H12" s="16" t="s">
        <v>18</v>
      </c>
      <c r="I12" s="17" t="e">
        <v>#REF!</v>
      </c>
      <c r="L12" s="40" t="s">
        <v>1</v>
      </c>
      <c r="M12" s="40" t="s">
        <v>2</v>
      </c>
      <c r="N12" s="40" t="s">
        <v>3</v>
      </c>
      <c r="O12" s="40" t="s">
        <v>4</v>
      </c>
      <c r="P12" s="41" t="s">
        <v>26</v>
      </c>
      <c r="Q12" s="41" t="s">
        <v>27</v>
      </c>
      <c r="R12" s="42" t="s">
        <v>7</v>
      </c>
      <c r="S12" s="40" t="s">
        <v>8</v>
      </c>
      <c r="V12" s="2" t="s">
        <v>16</v>
      </c>
      <c r="W12" s="2" t="s">
        <v>17</v>
      </c>
      <c r="X12" s="12" t="s">
        <v>10</v>
      </c>
      <c r="Y12" s="2">
        <v>2010</v>
      </c>
      <c r="Z12" s="15"/>
      <c r="AA12" s="15"/>
      <c r="AB12">
        <v>66.067920000000001</v>
      </c>
      <c r="AD12" s="16" t="s">
        <v>18</v>
      </c>
      <c r="AE12" s="2" t="e">
        <v>#REF!</v>
      </c>
    </row>
    <row r="13" spans="2:31" x14ac:dyDescent="0.3">
      <c r="B13" s="2" t="s">
        <v>16</v>
      </c>
      <c r="C13" s="2" t="s">
        <v>17</v>
      </c>
      <c r="D13" s="12" t="s">
        <v>10</v>
      </c>
      <c r="E13" s="2">
        <v>2010</v>
      </c>
      <c r="F13" s="15"/>
      <c r="G13" s="15">
        <v>31.536000000000001</v>
      </c>
      <c r="H13" s="16" t="s">
        <v>18</v>
      </c>
      <c r="I13" s="2" t="e">
        <v>#REF!</v>
      </c>
      <c r="L13" s="38" t="s">
        <v>16</v>
      </c>
      <c r="M13" s="38" t="s">
        <v>17</v>
      </c>
      <c r="N13" s="34" t="s">
        <v>10</v>
      </c>
      <c r="O13" s="38">
        <v>2010</v>
      </c>
      <c r="P13" s="43">
        <v>32.797440000000002</v>
      </c>
      <c r="Q13" s="43"/>
      <c r="R13" s="44" t="s">
        <v>28</v>
      </c>
      <c r="S13" s="45" t="s">
        <v>29</v>
      </c>
      <c r="V13" s="2" t="s">
        <v>16</v>
      </c>
      <c r="W13" s="2" t="s">
        <v>17</v>
      </c>
      <c r="X13" s="12" t="s">
        <v>10</v>
      </c>
      <c r="Y13" s="2">
        <v>2010</v>
      </c>
      <c r="Z13" s="15"/>
      <c r="AA13" s="15"/>
      <c r="AC13">
        <v>53.611200000000004</v>
      </c>
      <c r="AD13" s="16" t="s">
        <v>18</v>
      </c>
      <c r="AE13" s="2" t="e">
        <v>#REF!</v>
      </c>
    </row>
    <row r="14" spans="2:31" x14ac:dyDescent="0.3">
      <c r="B14" s="2" t="s">
        <v>16</v>
      </c>
      <c r="C14" s="2" t="s">
        <v>17</v>
      </c>
      <c r="D14" s="12" t="s">
        <v>10</v>
      </c>
      <c r="E14" s="2">
        <v>2010</v>
      </c>
      <c r="F14" s="15">
        <v>40.9968</v>
      </c>
      <c r="G14" s="15">
        <v>21.444479999999999</v>
      </c>
      <c r="H14" s="16" t="s">
        <v>18</v>
      </c>
      <c r="I14" s="2" t="e">
        <v>#REF!</v>
      </c>
      <c r="L14" s="38" t="s">
        <v>16</v>
      </c>
      <c r="M14" s="38" t="s">
        <v>17</v>
      </c>
      <c r="N14" s="34" t="s">
        <v>10</v>
      </c>
      <c r="O14" s="38">
        <v>2010</v>
      </c>
      <c r="P14" s="43">
        <v>32.797440000000002</v>
      </c>
      <c r="Q14" s="43"/>
      <c r="R14" s="44" t="s">
        <v>28</v>
      </c>
      <c r="S14" s="38" t="s">
        <v>30</v>
      </c>
      <c r="V14" s="2" t="s">
        <v>16</v>
      </c>
      <c r="W14" s="2" t="s">
        <v>17</v>
      </c>
      <c r="X14" s="12" t="s">
        <v>10</v>
      </c>
      <c r="Y14" s="2">
        <v>2010</v>
      </c>
      <c r="Z14" s="15"/>
      <c r="AA14" s="15"/>
      <c r="AC14">
        <v>40.9968</v>
      </c>
      <c r="AD14" s="16" t="s">
        <v>18</v>
      </c>
      <c r="AE14" s="2" t="e">
        <v>#REF!</v>
      </c>
    </row>
    <row r="15" spans="2:31" x14ac:dyDescent="0.3">
      <c r="B15" s="2" t="s">
        <v>16</v>
      </c>
      <c r="C15" s="2" t="s">
        <v>17</v>
      </c>
      <c r="D15" s="12" t="s">
        <v>10</v>
      </c>
      <c r="E15" s="2">
        <v>2010</v>
      </c>
      <c r="F15" s="15">
        <v>53.611200000000004</v>
      </c>
      <c r="G15" s="15">
        <v>23.336639999999999</v>
      </c>
      <c r="H15" s="16" t="s">
        <v>18</v>
      </c>
      <c r="I15" s="2" t="e">
        <v>#REF!</v>
      </c>
      <c r="L15" s="38" t="s">
        <v>16</v>
      </c>
      <c r="M15" s="38" t="s">
        <v>17</v>
      </c>
      <c r="N15" s="34" t="s">
        <v>10</v>
      </c>
      <c r="O15" s="38">
        <v>2010</v>
      </c>
      <c r="P15" s="43">
        <v>64.648799999999994</v>
      </c>
      <c r="Q15" s="43">
        <v>48.880800000000001</v>
      </c>
      <c r="R15" s="44" t="s">
        <v>28</v>
      </c>
      <c r="S15" s="38" t="s">
        <v>31</v>
      </c>
      <c r="V15" s="2" t="s">
        <v>16</v>
      </c>
      <c r="W15" s="2" t="s">
        <v>17</v>
      </c>
      <c r="X15" s="12" t="s">
        <v>10</v>
      </c>
      <c r="Y15" s="2">
        <v>2010</v>
      </c>
      <c r="Z15" s="15"/>
      <c r="AA15" s="15"/>
      <c r="AB15">
        <v>23.336639999999999</v>
      </c>
      <c r="AD15" s="16" t="s">
        <v>18</v>
      </c>
      <c r="AE15" s="2" t="e">
        <v>#REF!</v>
      </c>
    </row>
    <row r="16" spans="2:31" x14ac:dyDescent="0.3">
      <c r="B16" s="2"/>
      <c r="C16" s="2" t="s">
        <v>17</v>
      </c>
      <c r="D16" s="12" t="s">
        <v>10</v>
      </c>
      <c r="E16" s="2">
        <v>2010</v>
      </c>
      <c r="F16" s="15">
        <v>18.921600000000002</v>
      </c>
      <c r="G16" s="15">
        <v>29.959200000000003</v>
      </c>
      <c r="H16" s="16" t="s">
        <v>18</v>
      </c>
      <c r="I16" s="2" t="s">
        <v>19</v>
      </c>
      <c r="L16" s="38" t="s">
        <v>16</v>
      </c>
      <c r="M16" s="38" t="s">
        <v>17</v>
      </c>
      <c r="N16" s="34" t="s">
        <v>10</v>
      </c>
      <c r="O16" s="38">
        <v>2010</v>
      </c>
      <c r="P16" s="43">
        <v>64.648799999999994</v>
      </c>
      <c r="Q16" s="43">
        <v>48.880800000000001</v>
      </c>
      <c r="R16" s="44" t="s">
        <v>28</v>
      </c>
      <c r="S16" s="38" t="s">
        <v>32</v>
      </c>
      <c r="V16" s="2" t="s">
        <v>16</v>
      </c>
      <c r="W16" s="2" t="s">
        <v>17</v>
      </c>
      <c r="X16" s="12" t="s">
        <v>10</v>
      </c>
      <c r="Y16" s="2">
        <v>2010</v>
      </c>
      <c r="AB16">
        <v>21.444479999999999</v>
      </c>
      <c r="AD16" s="16" t="s">
        <v>18</v>
      </c>
      <c r="AE16" s="2" t="e">
        <v>#REF!</v>
      </c>
    </row>
    <row r="17" spans="2:31" x14ac:dyDescent="0.3">
      <c r="B17" s="2"/>
      <c r="C17" s="2" t="s">
        <v>17</v>
      </c>
      <c r="D17" s="12" t="s">
        <v>10</v>
      </c>
      <c r="E17" s="2">
        <v>2010</v>
      </c>
      <c r="F17" s="18">
        <v>18.921600000000002</v>
      </c>
      <c r="G17" s="15">
        <v>47.304000000000002</v>
      </c>
      <c r="H17" s="16" t="s">
        <v>18</v>
      </c>
      <c r="I17" s="2" t="s">
        <v>20</v>
      </c>
      <c r="L17" s="38"/>
      <c r="M17" s="38" t="s">
        <v>17</v>
      </c>
      <c r="N17" s="34" t="s">
        <v>10</v>
      </c>
      <c r="O17" s="38">
        <v>2010</v>
      </c>
      <c r="P17" s="43"/>
      <c r="Q17" s="43"/>
      <c r="R17" s="44" t="s">
        <v>28</v>
      </c>
      <c r="S17" s="38" t="s">
        <v>33</v>
      </c>
      <c r="W17" s="2" t="s">
        <v>17</v>
      </c>
      <c r="X17" s="12" t="s">
        <v>10</v>
      </c>
      <c r="Y17" s="2">
        <v>2010</v>
      </c>
      <c r="AC17">
        <v>19.394639999999999</v>
      </c>
      <c r="AD17" s="16" t="s">
        <v>18</v>
      </c>
      <c r="AE17" s="2" t="s">
        <v>48</v>
      </c>
    </row>
    <row r="18" spans="2:31" x14ac:dyDescent="0.3">
      <c r="C18" s="2" t="s">
        <v>17</v>
      </c>
      <c r="D18" s="12" t="s">
        <v>10</v>
      </c>
      <c r="E18" s="2">
        <v>2010</v>
      </c>
      <c r="F18" s="15"/>
      <c r="G18" s="15">
        <v>0</v>
      </c>
      <c r="H18" s="16" t="s">
        <v>18</v>
      </c>
      <c r="I18" s="2" t="s">
        <v>21</v>
      </c>
      <c r="L18" s="38"/>
      <c r="M18" s="38" t="s">
        <v>17</v>
      </c>
      <c r="N18" s="34" t="s">
        <v>10</v>
      </c>
      <c r="O18" s="38">
        <v>2010</v>
      </c>
      <c r="P18" s="43"/>
      <c r="Q18" s="43"/>
      <c r="R18" s="44" t="s">
        <v>28</v>
      </c>
      <c r="S18" s="38" t="s">
        <v>34</v>
      </c>
      <c r="W18" s="2" t="s">
        <v>17</v>
      </c>
      <c r="X18" s="12" t="s">
        <v>10</v>
      </c>
      <c r="Y18" s="2">
        <v>2010</v>
      </c>
      <c r="AC18">
        <v>19.394639999999999</v>
      </c>
      <c r="AD18" s="16" t="s">
        <v>18</v>
      </c>
      <c r="AE18" s="2" t="s">
        <v>49</v>
      </c>
    </row>
    <row r="19" spans="2:31" x14ac:dyDescent="0.3">
      <c r="C19" s="2" t="s">
        <v>17</v>
      </c>
      <c r="D19" s="12" t="s">
        <v>10</v>
      </c>
      <c r="E19" s="2">
        <v>2010</v>
      </c>
      <c r="F19" s="15"/>
      <c r="G19" s="15">
        <v>0</v>
      </c>
      <c r="H19" s="16" t="s">
        <v>18</v>
      </c>
      <c r="I19" s="2" t="s">
        <v>22</v>
      </c>
      <c r="L19" s="38"/>
      <c r="M19" s="38" t="s">
        <v>17</v>
      </c>
      <c r="N19" s="34" t="s">
        <v>10</v>
      </c>
      <c r="O19" s="38">
        <v>2010</v>
      </c>
      <c r="P19" s="43">
        <v>22.075199999999999</v>
      </c>
      <c r="Q19" s="43"/>
      <c r="R19" s="44" t="s">
        <v>28</v>
      </c>
      <c r="S19" s="38" t="s">
        <v>35</v>
      </c>
      <c r="W19" s="2" t="s">
        <v>17</v>
      </c>
      <c r="X19" s="12" t="s">
        <v>10</v>
      </c>
      <c r="Y19" s="2">
        <v>2010</v>
      </c>
      <c r="AC19">
        <v>22.075200000000002</v>
      </c>
      <c r="AD19" s="16" t="s">
        <v>18</v>
      </c>
      <c r="AE19" s="2" t="s">
        <v>50</v>
      </c>
    </row>
    <row r="20" spans="2:31" x14ac:dyDescent="0.3">
      <c r="C20" s="2" t="s">
        <v>17</v>
      </c>
      <c r="D20" s="12" t="s">
        <v>10</v>
      </c>
      <c r="E20" s="2">
        <v>2010</v>
      </c>
      <c r="F20" s="15"/>
      <c r="G20" s="15">
        <v>0</v>
      </c>
      <c r="H20" s="16" t="s">
        <v>18</v>
      </c>
      <c r="I20" s="2" t="s">
        <v>23</v>
      </c>
      <c r="L20" s="38"/>
      <c r="M20" s="38" t="s">
        <v>17</v>
      </c>
      <c r="N20" s="34" t="s">
        <v>10</v>
      </c>
      <c r="O20" s="38">
        <v>2010</v>
      </c>
      <c r="P20" s="43">
        <v>22.075199999999999</v>
      </c>
      <c r="Q20" s="43"/>
      <c r="R20" s="44" t="s">
        <v>28</v>
      </c>
      <c r="S20" s="38" t="s">
        <v>36</v>
      </c>
      <c r="W20" s="2" t="s">
        <v>17</v>
      </c>
      <c r="X20" s="12" t="s">
        <v>10</v>
      </c>
      <c r="Y20" s="2">
        <v>2010</v>
      </c>
      <c r="AC20">
        <v>22.075200000000002</v>
      </c>
      <c r="AD20" s="16" t="s">
        <v>18</v>
      </c>
      <c r="AE20" s="2" t="s">
        <v>51</v>
      </c>
    </row>
    <row r="21" spans="2:31" x14ac:dyDescent="0.3">
      <c r="B21" s="19"/>
      <c r="C21" s="2" t="s">
        <v>17</v>
      </c>
      <c r="D21" s="20" t="s">
        <v>10</v>
      </c>
      <c r="E21" s="21">
        <v>2010</v>
      </c>
      <c r="F21" s="22"/>
      <c r="G21" s="22">
        <v>0</v>
      </c>
      <c r="H21" s="23" t="s">
        <v>18</v>
      </c>
      <c r="I21" s="21" t="s">
        <v>24</v>
      </c>
      <c r="L21" s="38"/>
      <c r="M21" s="38" t="s">
        <v>17</v>
      </c>
      <c r="N21" s="34" t="s">
        <v>10</v>
      </c>
      <c r="O21" s="38">
        <v>2010</v>
      </c>
      <c r="P21" s="43"/>
      <c r="Q21" s="43">
        <v>1.5768000000000002</v>
      </c>
      <c r="R21" s="44" t="s">
        <v>28</v>
      </c>
      <c r="S21" s="38" t="s">
        <v>37</v>
      </c>
      <c r="W21" s="2" t="s">
        <v>17</v>
      </c>
      <c r="X21" s="12" t="s">
        <v>10</v>
      </c>
      <c r="Y21" s="2">
        <v>2010</v>
      </c>
      <c r="AC21">
        <v>18.921600000000002</v>
      </c>
      <c r="AD21" s="16" t="s">
        <v>18</v>
      </c>
      <c r="AE21" s="2" t="s">
        <v>52</v>
      </c>
    </row>
    <row r="22" spans="2:31" x14ac:dyDescent="0.3">
      <c r="B22" s="2" t="s">
        <v>16</v>
      </c>
      <c r="C22" s="17" t="s">
        <v>17</v>
      </c>
      <c r="D22" s="12" t="s">
        <v>10</v>
      </c>
      <c r="E22" s="2">
        <v>2012</v>
      </c>
      <c r="F22" s="15"/>
      <c r="G22" s="15">
        <v>31.536000000000001</v>
      </c>
      <c r="H22" s="16" t="s">
        <v>18</v>
      </c>
      <c r="I22" s="2" t="e">
        <v>#REF!</v>
      </c>
      <c r="L22" s="38"/>
      <c r="M22" s="38" t="s">
        <v>17</v>
      </c>
      <c r="N22" s="34" t="s">
        <v>10</v>
      </c>
      <c r="O22" s="38">
        <v>2010</v>
      </c>
      <c r="P22" s="43"/>
      <c r="Q22" s="43">
        <v>0</v>
      </c>
      <c r="R22" s="44" t="s">
        <v>28</v>
      </c>
      <c r="S22" s="38" t="s">
        <v>38</v>
      </c>
      <c r="W22" s="2" t="s">
        <v>17</v>
      </c>
      <c r="X22" s="12" t="s">
        <v>10</v>
      </c>
      <c r="Y22" s="2">
        <v>2010</v>
      </c>
      <c r="AC22">
        <v>18.921600000000002</v>
      </c>
      <c r="AD22" s="16" t="s">
        <v>18</v>
      </c>
      <c r="AE22" s="2" t="s">
        <v>53</v>
      </c>
    </row>
    <row r="23" spans="2:31" x14ac:dyDescent="0.3">
      <c r="B23" s="2" t="s">
        <v>16</v>
      </c>
      <c r="C23" s="2" t="s">
        <v>17</v>
      </c>
      <c r="D23" s="12" t="s">
        <v>10</v>
      </c>
      <c r="E23" s="2">
        <v>2012</v>
      </c>
      <c r="F23" s="15"/>
      <c r="G23" s="15">
        <v>31.536000000000001</v>
      </c>
      <c r="H23" s="16" t="s">
        <v>18</v>
      </c>
      <c r="I23" s="2" t="e">
        <v>#REF!</v>
      </c>
      <c r="L23" s="38"/>
      <c r="M23" s="38" t="s">
        <v>17</v>
      </c>
      <c r="N23" s="34" t="s">
        <v>10</v>
      </c>
      <c r="O23" s="38">
        <v>2010</v>
      </c>
      <c r="P23" s="43"/>
      <c r="Q23" s="43"/>
      <c r="R23" s="44" t="s">
        <v>28</v>
      </c>
      <c r="S23" s="38" t="s">
        <v>39</v>
      </c>
      <c r="V23" s="2" t="s">
        <v>16</v>
      </c>
      <c r="W23" s="2" t="s">
        <v>17</v>
      </c>
      <c r="X23" s="12" t="s">
        <v>10</v>
      </c>
      <c r="Y23" s="2">
        <v>2010</v>
      </c>
      <c r="Z23">
        <v>34.689599999999999</v>
      </c>
      <c r="AB23">
        <v>42.573599999999999</v>
      </c>
      <c r="AD23" s="16" t="s">
        <v>18</v>
      </c>
      <c r="AE23" s="2">
        <v>0</v>
      </c>
    </row>
    <row r="24" spans="2:31" x14ac:dyDescent="0.3">
      <c r="B24" s="2" t="s">
        <v>16</v>
      </c>
      <c r="C24" s="2" t="s">
        <v>17</v>
      </c>
      <c r="D24" s="12" t="s">
        <v>10</v>
      </c>
      <c r="E24" s="2">
        <v>2012</v>
      </c>
      <c r="F24" s="15">
        <v>40.9968</v>
      </c>
      <c r="G24" s="15">
        <v>21.444479999999999</v>
      </c>
      <c r="H24" s="16" t="s">
        <v>18</v>
      </c>
      <c r="I24" s="2" t="e">
        <v>#REF!</v>
      </c>
      <c r="L24" s="38"/>
      <c r="M24" s="38" t="s">
        <v>17</v>
      </c>
      <c r="N24" s="34" t="s">
        <v>10</v>
      </c>
      <c r="O24" s="38">
        <v>2010</v>
      </c>
      <c r="P24" s="43"/>
      <c r="Q24" s="43"/>
      <c r="R24" s="44" t="s">
        <v>28</v>
      </c>
      <c r="S24" s="38" t="s">
        <v>40</v>
      </c>
      <c r="V24" s="2" t="s">
        <v>16</v>
      </c>
      <c r="W24" s="2" t="s">
        <v>17</v>
      </c>
      <c r="X24" s="12" t="s">
        <v>10</v>
      </c>
      <c r="Y24" s="2">
        <v>2010</v>
      </c>
      <c r="Z24">
        <v>47.304000000000002</v>
      </c>
      <c r="AB24">
        <v>42.573599999999999</v>
      </c>
      <c r="AD24" s="16" t="s">
        <v>18</v>
      </c>
      <c r="AE24" s="2">
        <v>0</v>
      </c>
    </row>
    <row r="25" spans="2:31" x14ac:dyDescent="0.3">
      <c r="B25" s="2" t="s">
        <v>16</v>
      </c>
      <c r="C25" s="2" t="s">
        <v>17</v>
      </c>
      <c r="D25" s="12" t="s">
        <v>10</v>
      </c>
      <c r="E25" s="2">
        <v>2012</v>
      </c>
      <c r="F25" s="15">
        <v>53.611200000000004</v>
      </c>
      <c r="G25" s="15">
        <v>23.336639999999999</v>
      </c>
      <c r="H25" s="16" t="s">
        <v>18</v>
      </c>
      <c r="I25" s="2" t="e">
        <v>#REF!</v>
      </c>
      <c r="L25" s="38" t="s">
        <v>16</v>
      </c>
      <c r="M25" s="38" t="s">
        <v>17</v>
      </c>
      <c r="N25" s="34" t="s">
        <v>10</v>
      </c>
      <c r="O25" s="38">
        <v>2010</v>
      </c>
      <c r="P25" s="43"/>
      <c r="Q25" s="43">
        <v>3.1536000000000004</v>
      </c>
      <c r="R25" s="44" t="s">
        <v>28</v>
      </c>
      <c r="S25" s="38" t="s">
        <v>41</v>
      </c>
      <c r="V25" s="2" t="s">
        <v>16</v>
      </c>
      <c r="W25" s="2" t="s">
        <v>17</v>
      </c>
      <c r="X25" s="54" t="s">
        <v>10</v>
      </c>
      <c r="Y25" s="17">
        <v>2011</v>
      </c>
      <c r="Z25" s="55">
        <v>67.644720000000007</v>
      </c>
      <c r="AA25" s="55">
        <v>45.727200000000003</v>
      </c>
      <c r="AB25" s="55"/>
      <c r="AC25" s="55"/>
      <c r="AD25" s="56" t="s">
        <v>18</v>
      </c>
      <c r="AE25" s="17" t="e">
        <v>#REF!</v>
      </c>
    </row>
    <row r="26" spans="2:31" x14ac:dyDescent="0.3">
      <c r="B26" s="2"/>
      <c r="C26" s="2" t="s">
        <v>17</v>
      </c>
      <c r="D26" s="12" t="s">
        <v>10</v>
      </c>
      <c r="E26" s="2">
        <v>2012</v>
      </c>
      <c r="F26" s="15">
        <v>18.921600000000002</v>
      </c>
      <c r="G26" s="24">
        <v>47.304000000000002</v>
      </c>
      <c r="H26" s="16" t="s">
        <v>18</v>
      </c>
      <c r="I26" s="2" t="s">
        <v>19</v>
      </c>
      <c r="L26" s="38" t="s">
        <v>16</v>
      </c>
      <c r="M26" s="38" t="s">
        <v>17</v>
      </c>
      <c r="N26" s="34" t="s">
        <v>10</v>
      </c>
      <c r="O26" s="46">
        <v>2010</v>
      </c>
      <c r="P26" s="47"/>
      <c r="Q26" s="47">
        <v>3.1536000000000004</v>
      </c>
      <c r="R26" s="44" t="s">
        <v>28</v>
      </c>
      <c r="S26" s="46" t="s">
        <v>42</v>
      </c>
      <c r="V26" s="2" t="s">
        <v>16</v>
      </c>
      <c r="W26" s="2" t="s">
        <v>17</v>
      </c>
      <c r="X26" s="12" t="s">
        <v>10</v>
      </c>
      <c r="Y26" s="2">
        <v>2011</v>
      </c>
      <c r="Z26">
        <v>66.067920000000001</v>
      </c>
      <c r="AA26">
        <v>63.072000000000003</v>
      </c>
      <c r="AD26" s="16" t="s">
        <v>18</v>
      </c>
      <c r="AE26" s="2" t="e">
        <v>#REF!</v>
      </c>
    </row>
    <row r="27" spans="2:31" x14ac:dyDescent="0.3">
      <c r="B27" s="2"/>
      <c r="C27" s="2" t="s">
        <v>17</v>
      </c>
      <c r="D27" s="12" t="s">
        <v>10</v>
      </c>
      <c r="E27" s="2">
        <v>2012</v>
      </c>
      <c r="F27" s="25">
        <v>20</v>
      </c>
      <c r="G27" s="24">
        <v>51.71904</v>
      </c>
      <c r="H27" s="16" t="s">
        <v>18</v>
      </c>
      <c r="I27" s="2" t="s">
        <v>20</v>
      </c>
      <c r="L27" s="38" t="s">
        <v>16</v>
      </c>
      <c r="M27" s="45" t="s">
        <v>17</v>
      </c>
      <c r="N27" s="48" t="s">
        <v>10</v>
      </c>
      <c r="O27" s="45">
        <v>2012</v>
      </c>
      <c r="P27" s="43">
        <v>32.797440000000002</v>
      </c>
      <c r="Q27" s="43"/>
      <c r="R27" s="49" t="s">
        <v>28</v>
      </c>
      <c r="S27" s="38" t="s">
        <v>29</v>
      </c>
      <c r="V27" s="2" t="s">
        <v>16</v>
      </c>
      <c r="W27" s="2" t="s">
        <v>17</v>
      </c>
      <c r="X27" s="12" t="s">
        <v>10</v>
      </c>
      <c r="Y27" s="2">
        <v>2011</v>
      </c>
      <c r="Z27" s="15"/>
      <c r="AA27" s="15"/>
      <c r="AB27">
        <v>67.644720000000007</v>
      </c>
      <c r="AD27" s="16" t="s">
        <v>18</v>
      </c>
      <c r="AE27" s="2" t="e">
        <v>#REF!</v>
      </c>
    </row>
    <row r="28" spans="2:31" x14ac:dyDescent="0.3">
      <c r="C28" s="2" t="s">
        <v>17</v>
      </c>
      <c r="D28" s="12" t="s">
        <v>10</v>
      </c>
      <c r="E28" s="2">
        <v>2012</v>
      </c>
      <c r="F28" s="15"/>
      <c r="G28" s="15">
        <v>0</v>
      </c>
      <c r="H28" s="16" t="s">
        <v>18</v>
      </c>
      <c r="I28" s="2" t="s">
        <v>21</v>
      </c>
      <c r="L28" s="38" t="s">
        <v>16</v>
      </c>
      <c r="M28" s="38" t="s">
        <v>17</v>
      </c>
      <c r="N28" s="34" t="s">
        <v>10</v>
      </c>
      <c r="O28" s="38">
        <v>2012</v>
      </c>
      <c r="P28" s="43">
        <v>32.797440000000002</v>
      </c>
      <c r="Q28" s="43"/>
      <c r="R28" s="44" t="s">
        <v>28</v>
      </c>
      <c r="S28" s="38" t="s">
        <v>30</v>
      </c>
      <c r="V28" s="2" t="s">
        <v>16</v>
      </c>
      <c r="W28" s="2" t="s">
        <v>17</v>
      </c>
      <c r="X28" s="12" t="s">
        <v>10</v>
      </c>
      <c r="Y28" s="2">
        <v>2011</v>
      </c>
      <c r="Z28" s="15"/>
      <c r="AA28" s="15"/>
      <c r="AB28">
        <v>66.067920000000001</v>
      </c>
      <c r="AD28" s="16" t="s">
        <v>18</v>
      </c>
      <c r="AE28" s="2" t="e">
        <v>#REF!</v>
      </c>
    </row>
    <row r="29" spans="2:31" x14ac:dyDescent="0.3">
      <c r="C29" s="2" t="s">
        <v>17</v>
      </c>
      <c r="D29" s="12" t="s">
        <v>10</v>
      </c>
      <c r="E29" s="2">
        <v>2012</v>
      </c>
      <c r="F29" s="15"/>
      <c r="G29" s="15">
        <v>0</v>
      </c>
      <c r="H29" s="16" t="s">
        <v>18</v>
      </c>
      <c r="I29" s="2" t="s">
        <v>22</v>
      </c>
      <c r="L29" s="38" t="s">
        <v>16</v>
      </c>
      <c r="M29" s="38" t="s">
        <v>17</v>
      </c>
      <c r="N29" s="34" t="s">
        <v>10</v>
      </c>
      <c r="O29" s="38">
        <v>2012</v>
      </c>
      <c r="P29" s="43">
        <v>64.648799999999994</v>
      </c>
      <c r="Q29" s="43">
        <v>48.880800000000001</v>
      </c>
      <c r="R29" s="44" t="s">
        <v>28</v>
      </c>
      <c r="S29" s="38" t="s">
        <v>31</v>
      </c>
      <c r="V29" s="2" t="s">
        <v>16</v>
      </c>
      <c r="W29" s="2" t="s">
        <v>17</v>
      </c>
      <c r="X29" s="12" t="s">
        <v>10</v>
      </c>
      <c r="Y29" s="2">
        <v>2011</v>
      </c>
      <c r="Z29" s="15"/>
      <c r="AA29" s="15"/>
      <c r="AC29">
        <v>53.611200000000004</v>
      </c>
      <c r="AD29" s="16" t="s">
        <v>18</v>
      </c>
      <c r="AE29" s="2" t="e">
        <v>#REF!</v>
      </c>
    </row>
    <row r="30" spans="2:31" x14ac:dyDescent="0.3">
      <c r="C30" s="2" t="s">
        <v>17</v>
      </c>
      <c r="D30" s="12" t="s">
        <v>10</v>
      </c>
      <c r="E30" s="2">
        <v>2012</v>
      </c>
      <c r="F30" s="15"/>
      <c r="G30" s="15">
        <v>0</v>
      </c>
      <c r="H30" s="16" t="s">
        <v>18</v>
      </c>
      <c r="I30" s="2" t="s">
        <v>23</v>
      </c>
      <c r="L30" s="38" t="s">
        <v>16</v>
      </c>
      <c r="M30" s="38" t="s">
        <v>17</v>
      </c>
      <c r="N30" s="34" t="s">
        <v>10</v>
      </c>
      <c r="O30" s="38">
        <v>2012</v>
      </c>
      <c r="P30" s="43">
        <v>64.648799999999994</v>
      </c>
      <c r="Q30" s="43">
        <v>48.880800000000001</v>
      </c>
      <c r="R30" s="44" t="s">
        <v>28</v>
      </c>
      <c r="S30" s="38" t="s">
        <v>32</v>
      </c>
      <c r="V30" s="2" t="s">
        <v>16</v>
      </c>
      <c r="W30" s="2" t="s">
        <v>17</v>
      </c>
      <c r="X30" s="12" t="s">
        <v>10</v>
      </c>
      <c r="Y30" s="2">
        <v>2011</v>
      </c>
      <c r="Z30" s="15"/>
      <c r="AA30" s="15"/>
      <c r="AC30">
        <v>40.9968</v>
      </c>
      <c r="AD30" s="16" t="s">
        <v>18</v>
      </c>
      <c r="AE30" s="2" t="e">
        <v>#REF!</v>
      </c>
    </row>
    <row r="31" spans="2:31" x14ac:dyDescent="0.3">
      <c r="B31" s="19"/>
      <c r="C31" s="2" t="s">
        <v>17</v>
      </c>
      <c r="D31" s="20" t="s">
        <v>10</v>
      </c>
      <c r="E31" s="21">
        <v>2012</v>
      </c>
      <c r="F31" s="22"/>
      <c r="G31" s="22">
        <v>0</v>
      </c>
      <c r="H31" s="23" t="s">
        <v>18</v>
      </c>
      <c r="I31" s="21" t="s">
        <v>24</v>
      </c>
      <c r="L31" s="38"/>
      <c r="M31" s="38" t="s">
        <v>17</v>
      </c>
      <c r="N31" s="34" t="s">
        <v>10</v>
      </c>
      <c r="O31" s="38">
        <v>2012</v>
      </c>
      <c r="P31" s="43"/>
      <c r="Q31" s="43"/>
      <c r="R31" s="44" t="s">
        <v>28</v>
      </c>
      <c r="S31" s="38" t="s">
        <v>33</v>
      </c>
      <c r="V31" s="2" t="s">
        <v>16</v>
      </c>
      <c r="W31" s="2" t="s">
        <v>17</v>
      </c>
      <c r="X31" s="12" t="s">
        <v>10</v>
      </c>
      <c r="Y31" s="2">
        <v>2011</v>
      </c>
      <c r="Z31" s="15"/>
      <c r="AA31" s="15"/>
      <c r="AB31">
        <v>23.336639999999999</v>
      </c>
      <c r="AD31" s="16" t="s">
        <v>18</v>
      </c>
      <c r="AE31" s="2" t="e">
        <v>#REF!</v>
      </c>
    </row>
    <row r="32" spans="2:31" x14ac:dyDescent="0.3">
      <c r="B32" s="2" t="s">
        <v>16</v>
      </c>
      <c r="C32" s="17" t="s">
        <v>17</v>
      </c>
      <c r="D32" s="12" t="s">
        <v>10</v>
      </c>
      <c r="E32" s="2">
        <v>2015</v>
      </c>
      <c r="F32" s="15"/>
      <c r="G32" s="24">
        <v>51.466752</v>
      </c>
      <c r="H32" s="16" t="s">
        <v>18</v>
      </c>
      <c r="I32" s="2" t="e">
        <v>#REF!</v>
      </c>
      <c r="L32" s="38"/>
      <c r="M32" s="38" t="s">
        <v>17</v>
      </c>
      <c r="N32" s="34" t="s">
        <v>10</v>
      </c>
      <c r="O32" s="38">
        <v>2012</v>
      </c>
      <c r="P32" s="43"/>
      <c r="Q32" s="43"/>
      <c r="R32" s="44" t="s">
        <v>28</v>
      </c>
      <c r="S32" s="38" t="s">
        <v>34</v>
      </c>
      <c r="V32" s="2" t="s">
        <v>16</v>
      </c>
      <c r="W32" s="2" t="s">
        <v>17</v>
      </c>
      <c r="X32" s="12" t="s">
        <v>10</v>
      </c>
      <c r="Y32" s="2">
        <v>2011</v>
      </c>
      <c r="AB32">
        <v>21.444479999999999</v>
      </c>
      <c r="AD32" s="16" t="s">
        <v>18</v>
      </c>
      <c r="AE32" s="2" t="e">
        <v>#REF!</v>
      </c>
    </row>
    <row r="33" spans="2:31" x14ac:dyDescent="0.3">
      <c r="B33" s="2" t="s">
        <v>16</v>
      </c>
      <c r="C33" s="2" t="s">
        <v>17</v>
      </c>
      <c r="D33" s="12" t="s">
        <v>10</v>
      </c>
      <c r="E33" s="2">
        <v>2015</v>
      </c>
      <c r="F33" s="15"/>
      <c r="G33" s="24">
        <v>51.466752</v>
      </c>
      <c r="H33" s="16" t="s">
        <v>18</v>
      </c>
      <c r="I33" s="2" t="e">
        <v>#REF!</v>
      </c>
      <c r="L33" s="38"/>
      <c r="M33" s="38" t="s">
        <v>17</v>
      </c>
      <c r="N33" s="34" t="s">
        <v>10</v>
      </c>
      <c r="O33" s="38">
        <v>2012</v>
      </c>
      <c r="P33" s="43">
        <v>22.075199999999999</v>
      </c>
      <c r="Q33" s="43"/>
      <c r="R33" s="44" t="s">
        <v>28</v>
      </c>
      <c r="S33" s="38" t="s">
        <v>35</v>
      </c>
      <c r="W33" s="2" t="s">
        <v>17</v>
      </c>
      <c r="X33" s="12" t="s">
        <v>10</v>
      </c>
      <c r="Y33" s="2">
        <v>2011</v>
      </c>
      <c r="AC33">
        <v>19.394639999999999</v>
      </c>
      <c r="AD33" s="16" t="s">
        <v>18</v>
      </c>
      <c r="AE33" s="2" t="s">
        <v>48</v>
      </c>
    </row>
    <row r="34" spans="2:31" x14ac:dyDescent="0.3">
      <c r="B34" s="2" t="s">
        <v>16</v>
      </c>
      <c r="C34" s="2" t="s">
        <v>17</v>
      </c>
      <c r="D34" s="12" t="s">
        <v>10</v>
      </c>
      <c r="E34" s="2">
        <v>2015</v>
      </c>
      <c r="F34" s="15">
        <v>40.9968</v>
      </c>
      <c r="G34" s="15">
        <v>21.444479999999999</v>
      </c>
      <c r="H34" s="16" t="s">
        <v>18</v>
      </c>
      <c r="I34" s="2" t="e">
        <v>#REF!</v>
      </c>
      <c r="L34" s="38"/>
      <c r="M34" s="38" t="s">
        <v>17</v>
      </c>
      <c r="N34" s="34" t="s">
        <v>10</v>
      </c>
      <c r="O34" s="38">
        <v>2012</v>
      </c>
      <c r="P34" s="43">
        <v>22.075199999999999</v>
      </c>
      <c r="Q34" s="43"/>
      <c r="R34" s="44" t="s">
        <v>28</v>
      </c>
      <c r="S34" s="38" t="s">
        <v>36</v>
      </c>
      <c r="W34" s="2" t="s">
        <v>17</v>
      </c>
      <c r="X34" s="12" t="s">
        <v>10</v>
      </c>
      <c r="Y34" s="2">
        <v>2011</v>
      </c>
      <c r="AC34">
        <v>19.394639999999999</v>
      </c>
      <c r="AD34" s="16" t="s">
        <v>18</v>
      </c>
      <c r="AE34" s="2" t="s">
        <v>49</v>
      </c>
    </row>
    <row r="35" spans="2:31" x14ac:dyDescent="0.3">
      <c r="B35" s="2" t="s">
        <v>16</v>
      </c>
      <c r="C35" s="2" t="s">
        <v>17</v>
      </c>
      <c r="D35" s="12" t="s">
        <v>10</v>
      </c>
      <c r="E35" s="2">
        <v>2015</v>
      </c>
      <c r="F35" s="15">
        <v>53.611200000000004</v>
      </c>
      <c r="G35" s="15">
        <v>23.336639999999996</v>
      </c>
      <c r="H35" s="16" t="s">
        <v>18</v>
      </c>
      <c r="I35" s="2" t="e">
        <v>#REF!</v>
      </c>
      <c r="L35" s="38"/>
      <c r="M35" s="38" t="s">
        <v>17</v>
      </c>
      <c r="N35" s="34" t="s">
        <v>10</v>
      </c>
      <c r="O35" s="38">
        <v>2012</v>
      </c>
      <c r="P35" s="43"/>
      <c r="Q35" s="43">
        <v>1.5768000000000002</v>
      </c>
      <c r="R35" s="44" t="s">
        <v>28</v>
      </c>
      <c r="S35" s="38" t="s">
        <v>37</v>
      </c>
      <c r="W35" s="2" t="s">
        <v>17</v>
      </c>
      <c r="X35" s="12" t="s">
        <v>10</v>
      </c>
      <c r="Y35" s="2">
        <v>2011</v>
      </c>
      <c r="AC35">
        <v>22.075200000000002</v>
      </c>
      <c r="AD35" s="16" t="s">
        <v>18</v>
      </c>
      <c r="AE35" s="2" t="s">
        <v>50</v>
      </c>
    </row>
    <row r="36" spans="2:31" x14ac:dyDescent="0.3">
      <c r="B36" s="2"/>
      <c r="C36" s="2" t="s">
        <v>17</v>
      </c>
      <c r="D36" s="12" t="s">
        <v>10</v>
      </c>
      <c r="E36" s="2">
        <v>2015</v>
      </c>
      <c r="F36" s="15">
        <v>18.921600000000002</v>
      </c>
      <c r="G36" s="15">
        <v>47.304000000000002</v>
      </c>
      <c r="H36" s="16" t="s">
        <v>18</v>
      </c>
      <c r="I36" s="2" t="s">
        <v>19</v>
      </c>
      <c r="L36" s="38"/>
      <c r="M36" s="38" t="s">
        <v>17</v>
      </c>
      <c r="N36" s="34" t="s">
        <v>10</v>
      </c>
      <c r="O36" s="38">
        <v>2012</v>
      </c>
      <c r="P36" s="43"/>
      <c r="Q36" s="43">
        <v>0</v>
      </c>
      <c r="R36" s="44" t="s">
        <v>28</v>
      </c>
      <c r="S36" s="38" t="s">
        <v>38</v>
      </c>
      <c r="W36" s="2" t="s">
        <v>17</v>
      </c>
      <c r="X36" s="12" t="s">
        <v>10</v>
      </c>
      <c r="Y36" s="2">
        <v>2011</v>
      </c>
      <c r="AC36">
        <v>22.075200000000002</v>
      </c>
      <c r="AD36" s="16" t="s">
        <v>18</v>
      </c>
      <c r="AE36" s="2" t="s">
        <v>51</v>
      </c>
    </row>
    <row r="37" spans="2:31" x14ac:dyDescent="0.3">
      <c r="B37" s="2"/>
      <c r="C37" s="2" t="s">
        <v>17</v>
      </c>
      <c r="D37" s="12" t="s">
        <v>10</v>
      </c>
      <c r="E37" s="2">
        <v>2015</v>
      </c>
      <c r="F37" s="26">
        <v>20.5</v>
      </c>
      <c r="G37" s="15">
        <v>51.71904</v>
      </c>
      <c r="H37" s="16" t="s">
        <v>18</v>
      </c>
      <c r="I37" s="2" t="s">
        <v>20</v>
      </c>
      <c r="L37" s="38"/>
      <c r="M37" s="38" t="s">
        <v>17</v>
      </c>
      <c r="N37" s="34" t="s">
        <v>10</v>
      </c>
      <c r="O37" s="38">
        <v>2012</v>
      </c>
      <c r="P37" s="43"/>
      <c r="Q37" s="43"/>
      <c r="R37" s="44" t="s">
        <v>28</v>
      </c>
      <c r="S37" s="38" t="s">
        <v>39</v>
      </c>
      <c r="W37" s="2" t="s">
        <v>17</v>
      </c>
      <c r="X37" s="12" t="s">
        <v>10</v>
      </c>
      <c r="Y37" s="2">
        <v>2011</v>
      </c>
      <c r="AC37">
        <v>18.921600000000002</v>
      </c>
      <c r="AD37" s="16" t="s">
        <v>18</v>
      </c>
      <c r="AE37" s="2" t="s">
        <v>52</v>
      </c>
    </row>
    <row r="38" spans="2:31" x14ac:dyDescent="0.3">
      <c r="C38" s="2" t="s">
        <v>17</v>
      </c>
      <c r="D38" s="12" t="s">
        <v>10</v>
      </c>
      <c r="E38" s="2">
        <v>2015</v>
      </c>
      <c r="F38" s="15"/>
      <c r="G38" s="27">
        <v>0</v>
      </c>
      <c r="H38" s="16" t="s">
        <v>18</v>
      </c>
      <c r="I38" s="2" t="s">
        <v>21</v>
      </c>
      <c r="L38" s="38"/>
      <c r="M38" s="38" t="s">
        <v>17</v>
      </c>
      <c r="N38" s="34" t="s">
        <v>10</v>
      </c>
      <c r="O38" s="38">
        <v>2012</v>
      </c>
      <c r="P38" s="43"/>
      <c r="Q38" s="43"/>
      <c r="R38" s="44" t="s">
        <v>28</v>
      </c>
      <c r="S38" s="38" t="s">
        <v>40</v>
      </c>
      <c r="W38" s="2" t="s">
        <v>17</v>
      </c>
      <c r="X38" s="12" t="s">
        <v>10</v>
      </c>
      <c r="Y38" s="2">
        <v>2011</v>
      </c>
      <c r="AC38">
        <v>18.921600000000002</v>
      </c>
      <c r="AD38" s="16" t="s">
        <v>18</v>
      </c>
      <c r="AE38" s="2" t="s">
        <v>53</v>
      </c>
    </row>
    <row r="39" spans="2:31" x14ac:dyDescent="0.3">
      <c r="C39" s="2" t="s">
        <v>17</v>
      </c>
      <c r="D39" s="12" t="s">
        <v>10</v>
      </c>
      <c r="E39" s="2">
        <v>2015</v>
      </c>
      <c r="F39" s="15"/>
      <c r="G39" s="27">
        <v>0</v>
      </c>
      <c r="H39" s="16" t="s">
        <v>18</v>
      </c>
      <c r="I39" s="2" t="s">
        <v>22</v>
      </c>
      <c r="L39" s="38" t="s">
        <v>16</v>
      </c>
      <c r="M39" s="38" t="s">
        <v>17</v>
      </c>
      <c r="N39" s="34" t="s">
        <v>10</v>
      </c>
      <c r="O39" s="38">
        <v>2012</v>
      </c>
      <c r="P39" s="43"/>
      <c r="Q39" s="43">
        <v>3.1536000000000004</v>
      </c>
      <c r="R39" s="44" t="s">
        <v>28</v>
      </c>
      <c r="S39" s="38" t="s">
        <v>41</v>
      </c>
      <c r="V39" s="2" t="s">
        <v>16</v>
      </c>
      <c r="W39" s="2" t="s">
        <v>17</v>
      </c>
      <c r="X39" s="12" t="s">
        <v>10</v>
      </c>
      <c r="Y39" s="2">
        <v>2011</v>
      </c>
      <c r="Z39">
        <v>34.689599999999999</v>
      </c>
      <c r="AB39">
        <v>42.573599999999999</v>
      </c>
      <c r="AD39" s="16" t="s">
        <v>18</v>
      </c>
      <c r="AE39" s="2">
        <v>0</v>
      </c>
    </row>
    <row r="40" spans="2:31" x14ac:dyDescent="0.3">
      <c r="C40" s="2" t="s">
        <v>17</v>
      </c>
      <c r="D40" s="12" t="s">
        <v>10</v>
      </c>
      <c r="E40" s="2">
        <v>2015</v>
      </c>
      <c r="F40" s="15"/>
      <c r="G40" s="27">
        <v>0</v>
      </c>
      <c r="H40" s="16" t="s">
        <v>18</v>
      </c>
      <c r="I40" s="2" t="s">
        <v>23</v>
      </c>
      <c r="L40" s="38" t="s">
        <v>16</v>
      </c>
      <c r="M40" s="38" t="s">
        <v>17</v>
      </c>
      <c r="N40" s="50" t="s">
        <v>10</v>
      </c>
      <c r="O40" s="46">
        <v>2012</v>
      </c>
      <c r="P40" s="47"/>
      <c r="Q40" s="47">
        <v>3.1536000000000004</v>
      </c>
      <c r="R40" s="44" t="s">
        <v>28</v>
      </c>
      <c r="S40" s="38" t="s">
        <v>42</v>
      </c>
      <c r="V40" s="2" t="s">
        <v>16</v>
      </c>
      <c r="W40" s="2" t="s">
        <v>17</v>
      </c>
      <c r="X40" s="12" t="s">
        <v>10</v>
      </c>
      <c r="Y40" s="2">
        <v>2011</v>
      </c>
      <c r="Z40">
        <v>47.304000000000002</v>
      </c>
      <c r="AB40">
        <v>42.573599999999999</v>
      </c>
      <c r="AD40" s="16" t="s">
        <v>18</v>
      </c>
      <c r="AE40" s="2">
        <v>0</v>
      </c>
    </row>
    <row r="41" spans="2:31" x14ac:dyDescent="0.3">
      <c r="B41" s="19"/>
      <c r="C41" s="2" t="s">
        <v>17</v>
      </c>
      <c r="D41" s="20" t="s">
        <v>10</v>
      </c>
      <c r="E41" s="21">
        <v>2015</v>
      </c>
      <c r="F41" s="22"/>
      <c r="G41" s="28">
        <v>0</v>
      </c>
      <c r="H41" s="23" t="s">
        <v>18</v>
      </c>
      <c r="I41" s="21" t="s">
        <v>24</v>
      </c>
      <c r="L41" s="38" t="s">
        <v>16</v>
      </c>
      <c r="M41" s="45" t="s">
        <v>17</v>
      </c>
      <c r="N41" s="34" t="s">
        <v>10</v>
      </c>
      <c r="O41" s="45">
        <v>2015</v>
      </c>
      <c r="P41" s="43">
        <v>54.872640000000004</v>
      </c>
      <c r="Q41" s="43"/>
      <c r="R41" s="49" t="s">
        <v>28</v>
      </c>
      <c r="S41" s="45" t="s">
        <v>29</v>
      </c>
      <c r="V41" s="2" t="s">
        <v>16</v>
      </c>
      <c r="W41" s="17" t="s">
        <v>17</v>
      </c>
      <c r="X41" s="54" t="s">
        <v>10</v>
      </c>
      <c r="Y41" s="17">
        <v>2014</v>
      </c>
      <c r="Z41" s="55">
        <v>67.644720000000007</v>
      </c>
      <c r="AA41" s="55">
        <v>45.727200000000003</v>
      </c>
      <c r="AB41" s="55"/>
      <c r="AC41" s="55"/>
      <c r="AD41" s="56" t="s">
        <v>18</v>
      </c>
      <c r="AE41" s="17" t="e">
        <v>#REF!</v>
      </c>
    </row>
    <row r="42" spans="2:31" x14ac:dyDescent="0.3">
      <c r="B42" s="2" t="s">
        <v>16</v>
      </c>
      <c r="C42" s="17" t="s">
        <v>9</v>
      </c>
      <c r="D42" s="12" t="s">
        <v>10</v>
      </c>
      <c r="E42" s="2">
        <v>2020</v>
      </c>
      <c r="F42" s="15"/>
      <c r="G42" s="15">
        <v>51.466752</v>
      </c>
      <c r="H42" s="16" t="s">
        <v>18</v>
      </c>
      <c r="I42" s="2" t="e">
        <v>#REF!</v>
      </c>
      <c r="L42" s="38" t="s">
        <v>16</v>
      </c>
      <c r="M42" s="38" t="s">
        <v>17</v>
      </c>
      <c r="N42" s="34" t="s">
        <v>10</v>
      </c>
      <c r="O42" s="38">
        <v>2015</v>
      </c>
      <c r="P42" s="43">
        <v>54.872640000000004</v>
      </c>
      <c r="Q42" s="43"/>
      <c r="R42" s="44" t="s">
        <v>28</v>
      </c>
      <c r="S42" s="38" t="s">
        <v>30</v>
      </c>
      <c r="V42" s="2" t="s">
        <v>16</v>
      </c>
      <c r="W42" s="2" t="s">
        <v>17</v>
      </c>
      <c r="X42" s="12" t="s">
        <v>10</v>
      </c>
      <c r="Y42" s="2">
        <v>2014</v>
      </c>
      <c r="Z42">
        <v>66.067920000000001</v>
      </c>
      <c r="AA42">
        <v>63.072000000000003</v>
      </c>
      <c r="AD42" s="16" t="s">
        <v>18</v>
      </c>
      <c r="AE42" s="2" t="e">
        <v>#REF!</v>
      </c>
    </row>
    <row r="43" spans="2:31" x14ac:dyDescent="0.3">
      <c r="B43" s="2" t="s">
        <v>16</v>
      </c>
      <c r="C43" s="2" t="s">
        <v>9</v>
      </c>
      <c r="D43" s="12" t="s">
        <v>10</v>
      </c>
      <c r="E43" s="2">
        <v>2020</v>
      </c>
      <c r="F43" s="15"/>
      <c r="G43" s="15">
        <v>51.466752</v>
      </c>
      <c r="H43" s="16" t="s">
        <v>18</v>
      </c>
      <c r="I43" s="2" t="e">
        <v>#REF!</v>
      </c>
      <c r="L43" s="38" t="s">
        <v>16</v>
      </c>
      <c r="M43" s="38" t="s">
        <v>17</v>
      </c>
      <c r="N43" s="34" t="s">
        <v>10</v>
      </c>
      <c r="O43" s="38">
        <v>2015</v>
      </c>
      <c r="P43" s="43">
        <v>64.648799999999994</v>
      </c>
      <c r="Q43" s="43">
        <v>48.880800000000001</v>
      </c>
      <c r="R43" s="44" t="s">
        <v>28</v>
      </c>
      <c r="S43" s="38" t="s">
        <v>31</v>
      </c>
      <c r="V43" s="2" t="s">
        <v>16</v>
      </c>
      <c r="W43" s="2" t="s">
        <v>17</v>
      </c>
      <c r="X43" s="12" t="s">
        <v>10</v>
      </c>
      <c r="Y43" s="2">
        <v>2014</v>
      </c>
      <c r="Z43" s="15"/>
      <c r="AA43" s="15"/>
      <c r="AB43">
        <v>67.644720000000007</v>
      </c>
      <c r="AD43" s="16" t="s">
        <v>18</v>
      </c>
      <c r="AE43" s="2" t="e">
        <v>#REF!</v>
      </c>
    </row>
    <row r="44" spans="2:31" x14ac:dyDescent="0.3">
      <c r="B44" s="2" t="s">
        <v>16</v>
      </c>
      <c r="C44" s="2" t="s">
        <v>9</v>
      </c>
      <c r="D44" s="12" t="s">
        <v>10</v>
      </c>
      <c r="E44" s="2">
        <v>2020</v>
      </c>
      <c r="F44" s="15">
        <v>40.9968</v>
      </c>
      <c r="G44" s="15">
        <v>21.444479999999999</v>
      </c>
      <c r="H44" s="16" t="s">
        <v>18</v>
      </c>
      <c r="I44" s="2" t="e">
        <v>#REF!</v>
      </c>
      <c r="L44" s="38" t="s">
        <v>16</v>
      </c>
      <c r="M44" s="38" t="s">
        <v>17</v>
      </c>
      <c r="N44" s="34" t="s">
        <v>10</v>
      </c>
      <c r="O44" s="38">
        <v>2015</v>
      </c>
      <c r="P44" s="43">
        <v>64.648799999999994</v>
      </c>
      <c r="Q44" s="43">
        <v>48.880800000000001</v>
      </c>
      <c r="R44" s="44" t="s">
        <v>28</v>
      </c>
      <c r="S44" s="38" t="s">
        <v>32</v>
      </c>
      <c r="V44" s="2" t="s">
        <v>16</v>
      </c>
      <c r="W44" s="2" t="s">
        <v>17</v>
      </c>
      <c r="X44" s="12" t="s">
        <v>10</v>
      </c>
      <c r="Y44" s="2">
        <v>2014</v>
      </c>
      <c r="Z44" s="15"/>
      <c r="AA44" s="15"/>
      <c r="AB44">
        <v>66.067920000000001</v>
      </c>
      <c r="AD44" s="16" t="s">
        <v>18</v>
      </c>
      <c r="AE44" s="2" t="e">
        <v>#REF!</v>
      </c>
    </row>
    <row r="45" spans="2:31" x14ac:dyDescent="0.3">
      <c r="B45" s="2" t="s">
        <v>16</v>
      </c>
      <c r="C45" s="2" t="s">
        <v>9</v>
      </c>
      <c r="D45" s="12" t="s">
        <v>10</v>
      </c>
      <c r="E45" s="2">
        <v>2020</v>
      </c>
      <c r="F45" s="15">
        <v>53.611200000000004</v>
      </c>
      <c r="G45" s="15">
        <v>23.336639999999999</v>
      </c>
      <c r="H45" s="16" t="s">
        <v>18</v>
      </c>
      <c r="I45" s="2" t="e">
        <v>#REF!</v>
      </c>
      <c r="L45" s="38"/>
      <c r="M45" s="38" t="s">
        <v>17</v>
      </c>
      <c r="N45" s="34" t="s">
        <v>10</v>
      </c>
      <c r="O45" s="38">
        <v>2015</v>
      </c>
      <c r="P45" s="43"/>
      <c r="Q45" s="43"/>
      <c r="R45" s="44" t="s">
        <v>28</v>
      </c>
      <c r="S45" s="38" t="s">
        <v>33</v>
      </c>
      <c r="V45" s="2" t="s">
        <v>16</v>
      </c>
      <c r="W45" s="2" t="s">
        <v>17</v>
      </c>
      <c r="X45" s="12" t="s">
        <v>10</v>
      </c>
      <c r="Y45" s="2">
        <v>2014</v>
      </c>
      <c r="Z45" s="15"/>
      <c r="AA45" s="15"/>
      <c r="AC45">
        <v>53.611200000000004</v>
      </c>
      <c r="AD45" s="16" t="s">
        <v>18</v>
      </c>
      <c r="AE45" s="2" t="e">
        <v>#REF!</v>
      </c>
    </row>
    <row r="46" spans="2:31" x14ac:dyDescent="0.3">
      <c r="B46" s="2"/>
      <c r="C46" s="2" t="s">
        <v>9</v>
      </c>
      <c r="D46" s="12" t="s">
        <v>10</v>
      </c>
      <c r="E46" s="2">
        <v>2020</v>
      </c>
      <c r="F46" s="15">
        <v>29.013120000000001</v>
      </c>
      <c r="G46" s="15">
        <v>59.918400000000005</v>
      </c>
      <c r="H46" s="16" t="s">
        <v>18</v>
      </c>
      <c r="I46" s="2" t="s">
        <v>19</v>
      </c>
      <c r="L46" s="38"/>
      <c r="M46" s="38" t="s">
        <v>17</v>
      </c>
      <c r="N46" s="34" t="s">
        <v>10</v>
      </c>
      <c r="O46" s="38">
        <v>2015</v>
      </c>
      <c r="P46" s="43"/>
      <c r="Q46" s="43"/>
      <c r="R46" s="44" t="s">
        <v>28</v>
      </c>
      <c r="S46" s="38" t="s">
        <v>34</v>
      </c>
      <c r="V46" s="2" t="s">
        <v>16</v>
      </c>
      <c r="W46" s="2" t="s">
        <v>17</v>
      </c>
      <c r="X46" s="12" t="s">
        <v>10</v>
      </c>
      <c r="Y46" s="2">
        <v>2014</v>
      </c>
      <c r="Z46" s="15"/>
      <c r="AA46" s="15"/>
      <c r="AC46">
        <v>40.9968</v>
      </c>
      <c r="AD46" s="16" t="s">
        <v>18</v>
      </c>
      <c r="AE46" s="2" t="e">
        <v>#REF!</v>
      </c>
    </row>
    <row r="47" spans="2:31" x14ac:dyDescent="0.3">
      <c r="B47" s="2"/>
      <c r="C47" s="2" t="s">
        <v>9</v>
      </c>
      <c r="D47" s="12" t="s">
        <v>10</v>
      </c>
      <c r="E47" s="2">
        <v>2020</v>
      </c>
      <c r="F47" s="15">
        <v>28.540080000000003</v>
      </c>
      <c r="G47" s="15">
        <v>62.567424000000003</v>
      </c>
      <c r="H47" s="16" t="s">
        <v>18</v>
      </c>
      <c r="I47" s="2" t="s">
        <v>20</v>
      </c>
      <c r="L47" s="38"/>
      <c r="M47" s="38" t="s">
        <v>17</v>
      </c>
      <c r="N47" s="34" t="s">
        <v>10</v>
      </c>
      <c r="O47" s="38">
        <v>2015</v>
      </c>
      <c r="P47" s="43">
        <v>22.075199999999999</v>
      </c>
      <c r="Q47" s="43"/>
      <c r="R47" s="44" t="s">
        <v>28</v>
      </c>
      <c r="S47" s="38" t="s">
        <v>35</v>
      </c>
      <c r="V47" s="2" t="s">
        <v>16</v>
      </c>
      <c r="W47" s="2" t="s">
        <v>17</v>
      </c>
      <c r="X47" s="12" t="s">
        <v>10</v>
      </c>
      <c r="Y47" s="2">
        <v>2014</v>
      </c>
      <c r="Z47" s="15"/>
      <c r="AA47" s="15"/>
      <c r="AB47">
        <v>23.336639999999999</v>
      </c>
      <c r="AD47" s="16" t="s">
        <v>18</v>
      </c>
      <c r="AE47" s="2" t="e">
        <v>#REF!</v>
      </c>
    </row>
    <row r="48" spans="2:31" x14ac:dyDescent="0.3">
      <c r="C48" s="2" t="s">
        <v>9</v>
      </c>
      <c r="D48" s="12" t="s">
        <v>10</v>
      </c>
      <c r="E48" s="2">
        <v>2020</v>
      </c>
      <c r="F48" s="15"/>
      <c r="G48" s="29">
        <v>13.24512</v>
      </c>
      <c r="H48" s="16" t="s">
        <v>18</v>
      </c>
      <c r="I48" s="2" t="s">
        <v>21</v>
      </c>
      <c r="L48" s="38"/>
      <c r="M48" s="38" t="s">
        <v>17</v>
      </c>
      <c r="N48" s="34" t="s">
        <v>10</v>
      </c>
      <c r="O48" s="38">
        <v>2015</v>
      </c>
      <c r="P48" s="43">
        <v>22.075199999999999</v>
      </c>
      <c r="Q48" s="43"/>
      <c r="R48" s="44" t="s">
        <v>28</v>
      </c>
      <c r="S48" s="38" t="s">
        <v>36</v>
      </c>
      <c r="V48" s="2" t="s">
        <v>16</v>
      </c>
      <c r="W48" s="2" t="s">
        <v>17</v>
      </c>
      <c r="X48" s="12" t="s">
        <v>10</v>
      </c>
      <c r="Y48" s="2">
        <v>2014</v>
      </c>
      <c r="AB48">
        <v>21.444479999999999</v>
      </c>
      <c r="AD48" s="16" t="s">
        <v>18</v>
      </c>
      <c r="AE48" s="2" t="e">
        <v>#REF!</v>
      </c>
    </row>
    <row r="49" spans="2:31" x14ac:dyDescent="0.3">
      <c r="C49" s="2" t="s">
        <v>9</v>
      </c>
      <c r="D49" s="12" t="s">
        <v>10</v>
      </c>
      <c r="E49" s="2">
        <v>2020</v>
      </c>
      <c r="F49" s="15"/>
      <c r="G49" s="29">
        <v>13.24512</v>
      </c>
      <c r="H49" s="16" t="s">
        <v>18</v>
      </c>
      <c r="I49" s="2" t="s">
        <v>22</v>
      </c>
      <c r="L49" s="38"/>
      <c r="M49" s="38" t="s">
        <v>17</v>
      </c>
      <c r="N49" s="34" t="s">
        <v>10</v>
      </c>
      <c r="O49" s="38">
        <v>2015</v>
      </c>
      <c r="P49" s="43"/>
      <c r="Q49" s="43">
        <v>1.5768000000000002</v>
      </c>
      <c r="R49" s="44" t="s">
        <v>28</v>
      </c>
      <c r="S49" s="38" t="s">
        <v>37</v>
      </c>
      <c r="W49" s="2" t="s">
        <v>17</v>
      </c>
      <c r="X49" s="12" t="s">
        <v>10</v>
      </c>
      <c r="Y49" s="2">
        <v>2014</v>
      </c>
      <c r="AC49">
        <v>19.394639999999999</v>
      </c>
      <c r="AD49" s="16" t="s">
        <v>18</v>
      </c>
      <c r="AE49" s="2" t="s">
        <v>48</v>
      </c>
    </row>
    <row r="50" spans="2:31" x14ac:dyDescent="0.3">
      <c r="C50" s="2" t="s">
        <v>9</v>
      </c>
      <c r="D50" s="12" t="s">
        <v>10</v>
      </c>
      <c r="E50" s="2">
        <v>2020</v>
      </c>
      <c r="F50" s="15"/>
      <c r="G50" s="15">
        <v>0</v>
      </c>
      <c r="H50" s="16" t="s">
        <v>18</v>
      </c>
      <c r="I50" s="2" t="s">
        <v>23</v>
      </c>
      <c r="L50" s="38"/>
      <c r="M50" s="38" t="s">
        <v>17</v>
      </c>
      <c r="N50" s="34" t="s">
        <v>10</v>
      </c>
      <c r="O50" s="38">
        <v>2015</v>
      </c>
      <c r="P50" s="43"/>
      <c r="Q50" s="43">
        <v>0</v>
      </c>
      <c r="R50" s="44" t="s">
        <v>28</v>
      </c>
      <c r="S50" s="38" t="s">
        <v>38</v>
      </c>
      <c r="W50" s="2" t="s">
        <v>17</v>
      </c>
      <c r="X50" s="12" t="s">
        <v>10</v>
      </c>
      <c r="Y50" s="2">
        <v>2014</v>
      </c>
      <c r="AC50">
        <v>19.394639999999999</v>
      </c>
      <c r="AD50" s="16" t="s">
        <v>18</v>
      </c>
      <c r="AE50" s="2" t="s">
        <v>49</v>
      </c>
    </row>
    <row r="51" spans="2:31" x14ac:dyDescent="0.3">
      <c r="B51" s="19"/>
      <c r="C51" s="21" t="s">
        <v>9</v>
      </c>
      <c r="D51" s="20" t="s">
        <v>10</v>
      </c>
      <c r="E51" s="21">
        <v>2020</v>
      </c>
      <c r="F51" s="22"/>
      <c r="G51" s="22">
        <v>0</v>
      </c>
      <c r="H51" s="23" t="s">
        <v>18</v>
      </c>
      <c r="I51" s="21" t="s">
        <v>24</v>
      </c>
      <c r="L51" s="38"/>
      <c r="M51" s="38" t="s">
        <v>17</v>
      </c>
      <c r="N51" s="34" t="s">
        <v>10</v>
      </c>
      <c r="O51" s="38">
        <v>2015</v>
      </c>
      <c r="P51" s="43"/>
      <c r="Q51" s="43"/>
      <c r="R51" s="44" t="s">
        <v>28</v>
      </c>
      <c r="S51" s="38" t="s">
        <v>39</v>
      </c>
      <c r="W51" s="2" t="s">
        <v>17</v>
      </c>
      <c r="X51" s="12" t="s">
        <v>10</v>
      </c>
      <c r="Y51" s="2">
        <v>2014</v>
      </c>
      <c r="AC51">
        <v>22.075200000000002</v>
      </c>
      <c r="AD51" s="16" t="s">
        <v>18</v>
      </c>
      <c r="AE51" s="2" t="s">
        <v>50</v>
      </c>
    </row>
    <row r="52" spans="2:31" x14ac:dyDescent="0.3">
      <c r="B52" s="2" t="s">
        <v>16</v>
      </c>
      <c r="C52" s="2" t="s">
        <v>9</v>
      </c>
      <c r="D52" s="12" t="s">
        <v>10</v>
      </c>
      <c r="E52" s="2">
        <v>2025</v>
      </c>
      <c r="F52" s="15"/>
      <c r="G52" s="30">
        <v>51.466752</v>
      </c>
      <c r="H52" s="16" t="s">
        <v>18</v>
      </c>
      <c r="I52" s="2" t="e">
        <v>#REF!</v>
      </c>
      <c r="L52" s="38"/>
      <c r="M52" s="38" t="s">
        <v>17</v>
      </c>
      <c r="N52" s="34" t="s">
        <v>10</v>
      </c>
      <c r="O52" s="38">
        <v>2015</v>
      </c>
      <c r="P52" s="43"/>
      <c r="Q52" s="43"/>
      <c r="R52" s="44" t="s">
        <v>28</v>
      </c>
      <c r="S52" s="38" t="s">
        <v>40</v>
      </c>
      <c r="W52" s="2" t="s">
        <v>17</v>
      </c>
      <c r="X52" s="12" t="s">
        <v>10</v>
      </c>
      <c r="Y52" s="2">
        <v>2014</v>
      </c>
      <c r="AC52">
        <v>22.075200000000002</v>
      </c>
      <c r="AD52" s="16" t="s">
        <v>18</v>
      </c>
      <c r="AE52" s="2" t="s">
        <v>51</v>
      </c>
    </row>
    <row r="53" spans="2:31" x14ac:dyDescent="0.3">
      <c r="B53" s="2" t="s">
        <v>16</v>
      </c>
      <c r="C53" s="2" t="s">
        <v>9</v>
      </c>
      <c r="D53" s="12" t="s">
        <v>10</v>
      </c>
      <c r="E53" s="2">
        <v>2025</v>
      </c>
      <c r="F53" s="15"/>
      <c r="G53" s="30">
        <v>51.466752</v>
      </c>
      <c r="H53" s="16" t="s">
        <v>18</v>
      </c>
      <c r="I53" s="2" t="e">
        <v>#REF!</v>
      </c>
      <c r="L53" s="38" t="s">
        <v>16</v>
      </c>
      <c r="M53" s="38" t="s">
        <v>17</v>
      </c>
      <c r="N53" s="34" t="s">
        <v>10</v>
      </c>
      <c r="O53" s="38">
        <v>2015</v>
      </c>
      <c r="P53" s="43"/>
      <c r="Q53" s="43">
        <v>3.1536000000000004</v>
      </c>
      <c r="R53" s="44" t="s">
        <v>28</v>
      </c>
      <c r="S53" s="38" t="s">
        <v>41</v>
      </c>
      <c r="W53" s="2" t="s">
        <v>17</v>
      </c>
      <c r="X53" s="12" t="s">
        <v>10</v>
      </c>
      <c r="Y53" s="2">
        <v>2014</v>
      </c>
      <c r="AC53">
        <v>18.921600000000002</v>
      </c>
      <c r="AD53" s="16" t="s">
        <v>18</v>
      </c>
      <c r="AE53" s="2" t="s">
        <v>52</v>
      </c>
    </row>
    <row r="54" spans="2:31" x14ac:dyDescent="0.3">
      <c r="B54" s="2" t="s">
        <v>16</v>
      </c>
      <c r="C54" s="2" t="s">
        <v>9</v>
      </c>
      <c r="D54" s="12" t="s">
        <v>10</v>
      </c>
      <c r="E54" s="2">
        <v>2025</v>
      </c>
      <c r="F54" s="15">
        <v>40.9968</v>
      </c>
      <c r="G54" s="15">
        <v>21.444479999999999</v>
      </c>
      <c r="H54" s="16" t="s">
        <v>18</v>
      </c>
      <c r="I54" s="2" t="e">
        <v>#REF!</v>
      </c>
      <c r="L54" s="38" t="s">
        <v>16</v>
      </c>
      <c r="M54" s="38" t="s">
        <v>17</v>
      </c>
      <c r="N54" s="50" t="s">
        <v>10</v>
      </c>
      <c r="O54" s="46">
        <v>2015</v>
      </c>
      <c r="P54" s="47"/>
      <c r="Q54" s="47">
        <v>3.1536000000000004</v>
      </c>
      <c r="R54" s="44" t="s">
        <v>28</v>
      </c>
      <c r="S54" s="46" t="s">
        <v>42</v>
      </c>
      <c r="W54" s="2" t="s">
        <v>17</v>
      </c>
      <c r="X54" s="12" t="s">
        <v>10</v>
      </c>
      <c r="Y54" s="2">
        <v>2014</v>
      </c>
      <c r="AC54">
        <v>18.921600000000002</v>
      </c>
      <c r="AD54" s="16" t="s">
        <v>18</v>
      </c>
      <c r="AE54" s="2" t="s">
        <v>53</v>
      </c>
    </row>
    <row r="55" spans="2:31" x14ac:dyDescent="0.3">
      <c r="B55" s="2" t="s">
        <v>16</v>
      </c>
      <c r="C55" s="2" t="s">
        <v>9</v>
      </c>
      <c r="D55" s="12" t="s">
        <v>10</v>
      </c>
      <c r="E55" s="2">
        <v>2025</v>
      </c>
      <c r="F55" s="15">
        <v>53.611200000000004</v>
      </c>
      <c r="G55" s="15">
        <v>23.336639999999999</v>
      </c>
      <c r="H55" s="16" t="s">
        <v>18</v>
      </c>
      <c r="I55" s="2" t="e">
        <v>#REF!</v>
      </c>
      <c r="L55" s="38" t="s">
        <v>16</v>
      </c>
      <c r="M55" s="45" t="s">
        <v>17</v>
      </c>
      <c r="N55" s="34" t="s">
        <v>10</v>
      </c>
      <c r="O55" s="45">
        <v>2016</v>
      </c>
      <c r="P55" s="43">
        <v>54.872640000000004</v>
      </c>
      <c r="Q55" s="43"/>
      <c r="R55" s="49" t="s">
        <v>28</v>
      </c>
      <c r="S55" s="38" t="s">
        <v>29</v>
      </c>
      <c r="V55" s="2" t="s">
        <v>16</v>
      </c>
      <c r="W55" s="2" t="s">
        <v>17</v>
      </c>
      <c r="X55" s="12" t="s">
        <v>10</v>
      </c>
      <c r="Y55" s="2">
        <v>2014</v>
      </c>
      <c r="Z55">
        <v>34.689599999999999</v>
      </c>
      <c r="AB55">
        <v>42.573599999999999</v>
      </c>
      <c r="AD55" s="16" t="s">
        <v>18</v>
      </c>
      <c r="AE55" s="2">
        <v>0</v>
      </c>
    </row>
    <row r="56" spans="2:31" x14ac:dyDescent="0.3">
      <c r="B56" s="2"/>
      <c r="C56" s="2" t="s">
        <v>9</v>
      </c>
      <c r="D56" s="12" t="s">
        <v>10</v>
      </c>
      <c r="E56" s="2">
        <v>2025</v>
      </c>
      <c r="F56" s="15">
        <v>31.536000000000001</v>
      </c>
      <c r="G56" s="29">
        <v>110.376</v>
      </c>
      <c r="H56" s="16" t="s">
        <v>18</v>
      </c>
      <c r="I56" s="2" t="s">
        <v>19</v>
      </c>
      <c r="L56" s="38" t="s">
        <v>16</v>
      </c>
      <c r="M56" s="38" t="s">
        <v>17</v>
      </c>
      <c r="N56" s="34" t="s">
        <v>10</v>
      </c>
      <c r="O56" s="38">
        <v>2016</v>
      </c>
      <c r="P56" s="43">
        <v>54.872640000000004</v>
      </c>
      <c r="Q56" s="43"/>
      <c r="R56" s="44" t="s">
        <v>28</v>
      </c>
      <c r="S56" s="38" t="s">
        <v>30</v>
      </c>
      <c r="V56" s="2" t="s">
        <v>16</v>
      </c>
      <c r="W56" s="2" t="s">
        <v>17</v>
      </c>
      <c r="X56" s="12" t="s">
        <v>10</v>
      </c>
      <c r="Y56" s="2">
        <v>2014</v>
      </c>
      <c r="Z56">
        <v>47.304000000000002</v>
      </c>
      <c r="AB56">
        <v>42.573599999999999</v>
      </c>
      <c r="AD56" s="16" t="s">
        <v>18</v>
      </c>
      <c r="AE56" s="2">
        <v>0</v>
      </c>
    </row>
    <row r="57" spans="2:31" x14ac:dyDescent="0.3">
      <c r="B57" s="2"/>
      <c r="C57" s="2" t="s">
        <v>9</v>
      </c>
      <c r="D57" s="12" t="s">
        <v>10</v>
      </c>
      <c r="E57" s="2">
        <v>2025</v>
      </c>
      <c r="F57" s="15">
        <v>31.062960000000004</v>
      </c>
      <c r="G57" s="29">
        <v>110.376</v>
      </c>
      <c r="H57" s="16" t="s">
        <v>18</v>
      </c>
      <c r="I57" s="2" t="s">
        <v>20</v>
      </c>
      <c r="L57" s="38" t="s">
        <v>16</v>
      </c>
      <c r="M57" s="38" t="s">
        <v>17</v>
      </c>
      <c r="N57" s="34" t="s">
        <v>10</v>
      </c>
      <c r="O57" s="38">
        <v>2016</v>
      </c>
      <c r="P57" s="43">
        <v>64.648799999999994</v>
      </c>
      <c r="Q57" s="43">
        <v>48.880800000000001</v>
      </c>
      <c r="R57" s="44" t="s">
        <v>28</v>
      </c>
      <c r="S57" s="38" t="s">
        <v>31</v>
      </c>
      <c r="V57" s="2" t="s">
        <v>16</v>
      </c>
      <c r="W57" s="17" t="s">
        <v>17</v>
      </c>
      <c r="X57" s="54" t="s">
        <v>10</v>
      </c>
      <c r="Y57" s="17">
        <v>2015</v>
      </c>
      <c r="Z57" s="55">
        <v>67.644720000000007</v>
      </c>
      <c r="AA57" s="55">
        <v>45.727200000000003</v>
      </c>
      <c r="AB57" s="55"/>
      <c r="AC57" s="55"/>
      <c r="AD57" s="56" t="s">
        <v>18</v>
      </c>
      <c r="AE57" s="17" t="e">
        <v>#REF!</v>
      </c>
    </row>
    <row r="58" spans="2:31" x14ac:dyDescent="0.3">
      <c r="C58" s="2" t="s">
        <v>9</v>
      </c>
      <c r="D58" s="12" t="s">
        <v>10</v>
      </c>
      <c r="E58" s="2">
        <v>2025</v>
      </c>
      <c r="F58" s="15"/>
      <c r="G58" s="30">
        <v>22.075200000000002</v>
      </c>
      <c r="H58" s="16" t="s">
        <v>18</v>
      </c>
      <c r="I58" s="2" t="s">
        <v>21</v>
      </c>
      <c r="L58" s="38" t="s">
        <v>16</v>
      </c>
      <c r="M58" s="38" t="s">
        <v>17</v>
      </c>
      <c r="N58" s="34" t="s">
        <v>10</v>
      </c>
      <c r="O58" s="38">
        <v>2016</v>
      </c>
      <c r="P58" s="43">
        <v>64.648799999999994</v>
      </c>
      <c r="Q58" s="43">
        <v>48.880800000000001</v>
      </c>
      <c r="R58" s="44" t="s">
        <v>28</v>
      </c>
      <c r="S58" s="38" t="s">
        <v>32</v>
      </c>
      <c r="V58" s="2" t="s">
        <v>16</v>
      </c>
      <c r="W58" s="2" t="s">
        <v>17</v>
      </c>
      <c r="X58" s="12" t="s">
        <v>10</v>
      </c>
      <c r="Y58" s="2">
        <v>2015</v>
      </c>
      <c r="Z58">
        <v>66.067920000000001</v>
      </c>
      <c r="AA58">
        <v>63.072000000000003</v>
      </c>
      <c r="AD58" s="16" t="s">
        <v>18</v>
      </c>
      <c r="AE58" s="2" t="e">
        <v>#REF!</v>
      </c>
    </row>
    <row r="59" spans="2:31" x14ac:dyDescent="0.3">
      <c r="C59" s="2" t="s">
        <v>9</v>
      </c>
      <c r="D59" s="12" t="s">
        <v>10</v>
      </c>
      <c r="E59" s="2">
        <v>2025</v>
      </c>
      <c r="F59" s="15"/>
      <c r="G59" s="30">
        <v>22.075200000000002</v>
      </c>
      <c r="H59" s="16" t="s">
        <v>18</v>
      </c>
      <c r="I59" s="2" t="s">
        <v>22</v>
      </c>
      <c r="L59" s="38"/>
      <c r="M59" s="38" t="s">
        <v>17</v>
      </c>
      <c r="N59" s="34" t="s">
        <v>10</v>
      </c>
      <c r="O59" s="38">
        <v>2016</v>
      </c>
      <c r="P59" s="43"/>
      <c r="Q59" s="43"/>
      <c r="R59" s="44" t="s">
        <v>28</v>
      </c>
      <c r="S59" s="38" t="s">
        <v>33</v>
      </c>
      <c r="V59" s="2" t="s">
        <v>16</v>
      </c>
      <c r="W59" s="2" t="s">
        <v>17</v>
      </c>
      <c r="X59" s="12" t="s">
        <v>10</v>
      </c>
      <c r="Y59" s="2">
        <v>2015</v>
      </c>
      <c r="Z59" s="15"/>
      <c r="AA59" s="15"/>
      <c r="AB59">
        <v>67.644720000000007</v>
      </c>
      <c r="AD59" s="16" t="s">
        <v>18</v>
      </c>
      <c r="AE59" s="2" t="e">
        <v>#REF!</v>
      </c>
    </row>
    <row r="60" spans="2:31" x14ac:dyDescent="0.3">
      <c r="C60" s="2" t="s">
        <v>9</v>
      </c>
      <c r="D60" s="12" t="s">
        <v>10</v>
      </c>
      <c r="E60" s="2">
        <v>2025</v>
      </c>
      <c r="F60" s="15"/>
      <c r="G60" s="15">
        <v>44.150400000000005</v>
      </c>
      <c r="H60" s="16" t="s">
        <v>18</v>
      </c>
      <c r="I60" s="2" t="s">
        <v>23</v>
      </c>
      <c r="L60" s="38"/>
      <c r="M60" s="38" t="s">
        <v>17</v>
      </c>
      <c r="N60" s="34" t="s">
        <v>10</v>
      </c>
      <c r="O60" s="38">
        <v>2016</v>
      </c>
      <c r="P60" s="43"/>
      <c r="Q60" s="43"/>
      <c r="R60" s="44" t="s">
        <v>28</v>
      </c>
      <c r="S60" s="38" t="s">
        <v>34</v>
      </c>
      <c r="V60" s="2" t="s">
        <v>16</v>
      </c>
      <c r="W60" s="2" t="s">
        <v>17</v>
      </c>
      <c r="X60" s="12" t="s">
        <v>10</v>
      </c>
      <c r="Y60" s="2">
        <v>2015</v>
      </c>
      <c r="Z60" s="15"/>
      <c r="AA60" s="15"/>
      <c r="AB60">
        <v>66.067920000000001</v>
      </c>
      <c r="AD60" s="16" t="s">
        <v>18</v>
      </c>
      <c r="AE60" s="2" t="e">
        <v>#REF!</v>
      </c>
    </row>
    <row r="61" spans="2:31" x14ac:dyDescent="0.3">
      <c r="B61" s="19"/>
      <c r="C61" s="21" t="s">
        <v>9</v>
      </c>
      <c r="D61" s="20" t="s">
        <v>10</v>
      </c>
      <c r="E61" s="21">
        <v>2025</v>
      </c>
      <c r="F61" s="22"/>
      <c r="G61" s="22">
        <v>44.150400000000005</v>
      </c>
      <c r="H61" s="23" t="s">
        <v>18</v>
      </c>
      <c r="I61" s="21" t="s">
        <v>24</v>
      </c>
      <c r="L61" s="38"/>
      <c r="M61" s="38" t="s">
        <v>17</v>
      </c>
      <c r="N61" s="34" t="s">
        <v>10</v>
      </c>
      <c r="O61" s="38">
        <v>2016</v>
      </c>
      <c r="P61" s="43">
        <v>22.075199999999999</v>
      </c>
      <c r="Q61" s="43"/>
      <c r="R61" s="44" t="s">
        <v>28</v>
      </c>
      <c r="S61" s="38" t="s">
        <v>35</v>
      </c>
      <c r="V61" s="2" t="s">
        <v>16</v>
      </c>
      <c r="W61" s="2" t="s">
        <v>17</v>
      </c>
      <c r="X61" s="12" t="s">
        <v>10</v>
      </c>
      <c r="Y61" s="2">
        <v>2015</v>
      </c>
      <c r="Z61" s="15"/>
      <c r="AA61" s="15"/>
      <c r="AC61">
        <v>53.611200000000004</v>
      </c>
      <c r="AD61" s="16" t="s">
        <v>18</v>
      </c>
      <c r="AE61" s="2" t="e">
        <v>#REF!</v>
      </c>
    </row>
    <row r="62" spans="2:31" x14ac:dyDescent="0.3">
      <c r="B62" s="2" t="s">
        <v>16</v>
      </c>
      <c r="C62" s="2" t="s">
        <v>9</v>
      </c>
      <c r="D62" s="12" t="s">
        <v>10</v>
      </c>
      <c r="E62" s="2">
        <v>2030</v>
      </c>
      <c r="F62" s="31"/>
      <c r="G62" s="31">
        <v>51.466752</v>
      </c>
      <c r="H62" s="16" t="s">
        <v>18</v>
      </c>
      <c r="I62" s="2" t="e">
        <v>#REF!</v>
      </c>
      <c r="L62" s="38"/>
      <c r="M62" s="38" t="s">
        <v>17</v>
      </c>
      <c r="N62" s="34" t="s">
        <v>10</v>
      </c>
      <c r="O62" s="38">
        <v>2016</v>
      </c>
      <c r="P62" s="43">
        <v>22.075199999999999</v>
      </c>
      <c r="Q62" s="43"/>
      <c r="R62" s="44" t="s">
        <v>28</v>
      </c>
      <c r="S62" s="38" t="s">
        <v>36</v>
      </c>
      <c r="V62" s="2" t="s">
        <v>16</v>
      </c>
      <c r="W62" s="2" t="s">
        <v>17</v>
      </c>
      <c r="X62" s="12" t="s">
        <v>10</v>
      </c>
      <c r="Y62" s="2">
        <v>2015</v>
      </c>
      <c r="Z62" s="15"/>
      <c r="AA62" s="15"/>
      <c r="AC62">
        <v>40.9968</v>
      </c>
      <c r="AD62" s="16" t="s">
        <v>18</v>
      </c>
      <c r="AE62" s="2" t="e">
        <v>#REF!</v>
      </c>
    </row>
    <row r="63" spans="2:31" x14ac:dyDescent="0.3">
      <c r="B63" s="2" t="s">
        <v>16</v>
      </c>
      <c r="C63" s="2" t="s">
        <v>9</v>
      </c>
      <c r="D63" s="12" t="s">
        <v>10</v>
      </c>
      <c r="E63" s="2">
        <v>2030</v>
      </c>
      <c r="G63" s="31">
        <v>51.466752</v>
      </c>
      <c r="H63" s="16" t="s">
        <v>18</v>
      </c>
      <c r="I63" s="2" t="e">
        <v>#REF!</v>
      </c>
      <c r="L63" s="38"/>
      <c r="M63" s="38" t="s">
        <v>17</v>
      </c>
      <c r="N63" s="34" t="s">
        <v>10</v>
      </c>
      <c r="O63" s="38">
        <v>2016</v>
      </c>
      <c r="P63" s="43"/>
      <c r="Q63" s="43">
        <v>1.5768000000000002</v>
      </c>
      <c r="R63" s="44" t="s">
        <v>28</v>
      </c>
      <c r="S63" s="38" t="s">
        <v>37</v>
      </c>
      <c r="V63" s="2" t="s">
        <v>16</v>
      </c>
      <c r="W63" s="2" t="s">
        <v>17</v>
      </c>
      <c r="X63" s="12" t="s">
        <v>10</v>
      </c>
      <c r="Y63" s="2">
        <v>2015</v>
      </c>
      <c r="Z63" s="15"/>
      <c r="AA63" s="15"/>
      <c r="AB63">
        <v>23.336639999999999</v>
      </c>
      <c r="AD63" s="16" t="s">
        <v>18</v>
      </c>
      <c r="AE63" s="2" t="e">
        <v>#REF!</v>
      </c>
    </row>
    <row r="64" spans="2:31" x14ac:dyDescent="0.3">
      <c r="B64" s="2" t="s">
        <v>16</v>
      </c>
      <c r="C64" s="2" t="s">
        <v>9</v>
      </c>
      <c r="D64" s="12" t="s">
        <v>10</v>
      </c>
      <c r="E64" s="2">
        <v>2030</v>
      </c>
      <c r="F64" s="31">
        <v>40.9968</v>
      </c>
      <c r="G64" s="31">
        <v>21.444479999999999</v>
      </c>
      <c r="H64" s="16" t="s">
        <v>18</v>
      </c>
      <c r="I64" s="2" t="e">
        <v>#REF!</v>
      </c>
      <c r="L64" s="38"/>
      <c r="M64" s="38" t="s">
        <v>17</v>
      </c>
      <c r="N64" s="34" t="s">
        <v>10</v>
      </c>
      <c r="O64" s="38">
        <v>2016</v>
      </c>
      <c r="P64" s="43"/>
      <c r="Q64" s="43">
        <v>0</v>
      </c>
      <c r="R64" s="44" t="s">
        <v>28</v>
      </c>
      <c r="S64" s="38" t="s">
        <v>38</v>
      </c>
      <c r="V64" s="2" t="s">
        <v>16</v>
      </c>
      <c r="W64" s="2" t="s">
        <v>17</v>
      </c>
      <c r="X64" s="12" t="s">
        <v>10</v>
      </c>
      <c r="Y64" s="2">
        <v>2015</v>
      </c>
      <c r="AB64">
        <v>21.444479999999999</v>
      </c>
      <c r="AD64" s="16" t="s">
        <v>18</v>
      </c>
      <c r="AE64" s="2" t="e">
        <v>#REF!</v>
      </c>
    </row>
    <row r="65" spans="2:31" x14ac:dyDescent="0.3">
      <c r="B65" s="2" t="s">
        <v>16</v>
      </c>
      <c r="C65" s="2" t="s">
        <v>9</v>
      </c>
      <c r="D65" s="12" t="s">
        <v>10</v>
      </c>
      <c r="E65" s="2">
        <v>2030</v>
      </c>
      <c r="F65" s="31">
        <v>53.611200000000004</v>
      </c>
      <c r="G65" s="31">
        <v>23.336639999999999</v>
      </c>
      <c r="H65" s="16" t="s">
        <v>18</v>
      </c>
      <c r="I65" s="2" t="e">
        <v>#REF!</v>
      </c>
      <c r="L65" s="38"/>
      <c r="M65" s="38" t="s">
        <v>17</v>
      </c>
      <c r="N65" s="34" t="s">
        <v>10</v>
      </c>
      <c r="O65" s="38">
        <v>2016</v>
      </c>
      <c r="P65" s="43"/>
      <c r="Q65" s="43"/>
      <c r="R65" s="44" t="s">
        <v>28</v>
      </c>
      <c r="S65" s="38" t="s">
        <v>39</v>
      </c>
      <c r="W65" s="2" t="s">
        <v>17</v>
      </c>
      <c r="X65" s="12" t="s">
        <v>10</v>
      </c>
      <c r="Y65" s="2">
        <v>2015</v>
      </c>
      <c r="AC65">
        <v>19.394639999999999</v>
      </c>
      <c r="AD65" s="16" t="s">
        <v>18</v>
      </c>
      <c r="AE65" s="2" t="s">
        <v>48</v>
      </c>
    </row>
    <row r="66" spans="2:31" x14ac:dyDescent="0.3">
      <c r="B66" s="2"/>
      <c r="C66" s="2" t="s">
        <v>9</v>
      </c>
      <c r="D66" s="12" t="s">
        <v>10</v>
      </c>
      <c r="E66" s="2">
        <v>2030</v>
      </c>
      <c r="F66" s="31">
        <v>31.536000000000001</v>
      </c>
      <c r="G66" s="31">
        <v>110.376</v>
      </c>
      <c r="H66" s="16" t="s">
        <v>18</v>
      </c>
      <c r="I66" s="2" t="s">
        <v>19</v>
      </c>
      <c r="L66" s="38"/>
      <c r="M66" s="38" t="s">
        <v>17</v>
      </c>
      <c r="N66" s="34" t="s">
        <v>10</v>
      </c>
      <c r="O66" s="38">
        <v>2016</v>
      </c>
      <c r="P66" s="43"/>
      <c r="Q66" s="43"/>
      <c r="R66" s="44" t="s">
        <v>28</v>
      </c>
      <c r="S66" s="38" t="s">
        <v>40</v>
      </c>
      <c r="W66" s="2" t="s">
        <v>17</v>
      </c>
      <c r="X66" s="12" t="s">
        <v>10</v>
      </c>
      <c r="Y66" s="2">
        <v>2015</v>
      </c>
      <c r="AC66">
        <v>19.394639999999999</v>
      </c>
      <c r="AD66" s="16" t="s">
        <v>18</v>
      </c>
      <c r="AE66" s="2" t="s">
        <v>49</v>
      </c>
    </row>
    <row r="67" spans="2:31" x14ac:dyDescent="0.3">
      <c r="B67" s="2"/>
      <c r="C67" s="2" t="s">
        <v>9</v>
      </c>
      <c r="D67" s="12" t="s">
        <v>10</v>
      </c>
      <c r="E67" s="2">
        <v>2030</v>
      </c>
      <c r="F67" s="31">
        <v>31.062960000000004</v>
      </c>
      <c r="G67" s="31">
        <v>110.376</v>
      </c>
      <c r="H67" s="16" t="s">
        <v>18</v>
      </c>
      <c r="I67" s="2" t="s">
        <v>20</v>
      </c>
      <c r="L67" s="38" t="s">
        <v>16</v>
      </c>
      <c r="M67" s="38" t="s">
        <v>17</v>
      </c>
      <c r="N67" s="34" t="s">
        <v>10</v>
      </c>
      <c r="O67" s="38">
        <v>2016</v>
      </c>
      <c r="P67" s="43"/>
      <c r="Q67" s="43">
        <v>3.1536000000000004</v>
      </c>
      <c r="R67" s="44" t="s">
        <v>28</v>
      </c>
      <c r="S67" s="38" t="s">
        <v>41</v>
      </c>
      <c r="W67" s="2" t="s">
        <v>17</v>
      </c>
      <c r="X67" s="12" t="s">
        <v>10</v>
      </c>
      <c r="Y67" s="2">
        <v>2015</v>
      </c>
      <c r="AC67">
        <v>22.075200000000002</v>
      </c>
      <c r="AD67" s="16" t="s">
        <v>18</v>
      </c>
      <c r="AE67" s="2" t="s">
        <v>50</v>
      </c>
    </row>
    <row r="68" spans="2:31" x14ac:dyDescent="0.3">
      <c r="C68" s="2" t="s">
        <v>9</v>
      </c>
      <c r="D68" s="12" t="s">
        <v>10</v>
      </c>
      <c r="E68" s="2">
        <v>2030</v>
      </c>
      <c r="F68" s="31"/>
      <c r="G68" s="31">
        <v>22.075200000000002</v>
      </c>
      <c r="H68" s="16" t="s">
        <v>18</v>
      </c>
      <c r="I68" s="2" t="s">
        <v>21</v>
      </c>
      <c r="L68" s="38" t="s">
        <v>16</v>
      </c>
      <c r="M68" s="38" t="s">
        <v>17</v>
      </c>
      <c r="N68" s="50" t="s">
        <v>10</v>
      </c>
      <c r="O68" s="46">
        <v>2016</v>
      </c>
      <c r="P68" s="47"/>
      <c r="Q68" s="47">
        <v>3.1536000000000004</v>
      </c>
      <c r="R68" s="44" t="s">
        <v>28</v>
      </c>
      <c r="S68" s="46" t="s">
        <v>42</v>
      </c>
      <c r="W68" s="2" t="s">
        <v>17</v>
      </c>
      <c r="X68" s="12" t="s">
        <v>10</v>
      </c>
      <c r="Y68" s="2">
        <v>2015</v>
      </c>
      <c r="AC68">
        <v>22.075200000000002</v>
      </c>
      <c r="AD68" s="16" t="s">
        <v>18</v>
      </c>
      <c r="AE68" s="2" t="s">
        <v>51</v>
      </c>
    </row>
    <row r="69" spans="2:31" x14ac:dyDescent="0.3">
      <c r="C69" s="2" t="s">
        <v>9</v>
      </c>
      <c r="D69" s="12" t="s">
        <v>10</v>
      </c>
      <c r="E69" s="2">
        <v>2030</v>
      </c>
      <c r="F69" s="31"/>
      <c r="G69" s="31">
        <v>22.075200000000002</v>
      </c>
      <c r="H69" s="16" t="s">
        <v>18</v>
      </c>
      <c r="I69" s="2" t="s">
        <v>22</v>
      </c>
      <c r="L69" s="38" t="s">
        <v>16</v>
      </c>
      <c r="M69" s="45" t="s">
        <v>17</v>
      </c>
      <c r="N69" s="34" t="s">
        <v>10</v>
      </c>
      <c r="O69" s="38">
        <v>2017</v>
      </c>
      <c r="P69" s="43">
        <v>54.872640000000004</v>
      </c>
      <c r="Q69" s="43"/>
      <c r="R69" s="49" t="s">
        <v>28</v>
      </c>
      <c r="S69" s="38" t="s">
        <v>29</v>
      </c>
      <c r="W69" s="2" t="s">
        <v>17</v>
      </c>
      <c r="X69" s="12" t="s">
        <v>10</v>
      </c>
      <c r="Y69" s="2">
        <v>2015</v>
      </c>
      <c r="AC69">
        <v>18.921600000000002</v>
      </c>
      <c r="AD69" s="16" t="s">
        <v>18</v>
      </c>
      <c r="AE69" s="2" t="s">
        <v>52</v>
      </c>
    </row>
    <row r="70" spans="2:31" x14ac:dyDescent="0.3">
      <c r="C70" s="2" t="s">
        <v>9</v>
      </c>
      <c r="D70" s="12" t="s">
        <v>10</v>
      </c>
      <c r="E70" s="2">
        <v>2030</v>
      </c>
      <c r="F70" s="31"/>
      <c r="G70" s="31">
        <v>44.150400000000005</v>
      </c>
      <c r="H70" s="16" t="s">
        <v>18</v>
      </c>
      <c r="I70" s="2" t="s">
        <v>23</v>
      </c>
      <c r="L70" s="38" t="s">
        <v>16</v>
      </c>
      <c r="M70" s="38" t="s">
        <v>17</v>
      </c>
      <c r="N70" s="34" t="s">
        <v>10</v>
      </c>
      <c r="O70" s="38">
        <v>2017</v>
      </c>
      <c r="P70" s="43">
        <v>54.872640000000004</v>
      </c>
      <c r="Q70" s="43"/>
      <c r="R70" s="44" t="s">
        <v>28</v>
      </c>
      <c r="S70" s="38" t="s">
        <v>30</v>
      </c>
      <c r="W70" s="2" t="s">
        <v>17</v>
      </c>
      <c r="X70" s="12" t="s">
        <v>10</v>
      </c>
      <c r="Y70" s="2">
        <v>2015</v>
      </c>
      <c r="AC70">
        <v>18.921600000000002</v>
      </c>
      <c r="AD70" s="16" t="s">
        <v>18</v>
      </c>
      <c r="AE70" s="2" t="s">
        <v>53</v>
      </c>
    </row>
    <row r="71" spans="2:31" x14ac:dyDescent="0.3">
      <c r="B71" s="19"/>
      <c r="C71" s="21" t="s">
        <v>9</v>
      </c>
      <c r="D71" s="20" t="s">
        <v>10</v>
      </c>
      <c r="E71" s="21">
        <v>2030</v>
      </c>
      <c r="F71" s="32"/>
      <c r="G71" s="32">
        <v>44.150400000000005</v>
      </c>
      <c r="H71" s="23" t="s">
        <v>18</v>
      </c>
      <c r="I71" s="21" t="s">
        <v>24</v>
      </c>
      <c r="L71" s="38" t="s">
        <v>16</v>
      </c>
      <c r="M71" s="38" t="s">
        <v>17</v>
      </c>
      <c r="N71" s="34" t="s">
        <v>10</v>
      </c>
      <c r="O71" s="38">
        <v>2017</v>
      </c>
      <c r="P71" s="43">
        <v>64.648799999999994</v>
      </c>
      <c r="Q71" s="43">
        <v>48.880800000000001</v>
      </c>
      <c r="R71" s="44" t="s">
        <v>28</v>
      </c>
      <c r="S71" s="38" t="s">
        <v>31</v>
      </c>
      <c r="V71" s="2" t="s">
        <v>16</v>
      </c>
      <c r="W71" s="2" t="s">
        <v>17</v>
      </c>
      <c r="X71" s="12" t="s">
        <v>10</v>
      </c>
      <c r="Y71" s="2">
        <v>2015</v>
      </c>
      <c r="Z71">
        <v>34.689599999999999</v>
      </c>
      <c r="AB71">
        <v>42.573599999999999</v>
      </c>
      <c r="AD71" s="16" t="s">
        <v>18</v>
      </c>
      <c r="AE71" s="2">
        <v>0</v>
      </c>
    </row>
    <row r="72" spans="2:31" x14ac:dyDescent="0.3">
      <c r="B72" s="2" t="s">
        <v>16</v>
      </c>
      <c r="C72" s="2" t="s">
        <v>9</v>
      </c>
      <c r="D72" s="12" t="s">
        <v>10</v>
      </c>
      <c r="E72" s="2">
        <v>2035</v>
      </c>
      <c r="F72" s="15"/>
      <c r="G72" s="15">
        <v>51.466752</v>
      </c>
      <c r="H72" s="16" t="s">
        <v>18</v>
      </c>
      <c r="I72" s="2" t="e">
        <v>#REF!</v>
      </c>
      <c r="L72" s="38" t="s">
        <v>16</v>
      </c>
      <c r="M72" s="38" t="s">
        <v>17</v>
      </c>
      <c r="N72" s="34" t="s">
        <v>10</v>
      </c>
      <c r="O72" s="38">
        <v>2017</v>
      </c>
      <c r="P72" s="43">
        <v>64.648799999999994</v>
      </c>
      <c r="Q72" s="43">
        <v>48.880800000000001</v>
      </c>
      <c r="R72" s="44" t="s">
        <v>28</v>
      </c>
      <c r="S72" s="38" t="s">
        <v>32</v>
      </c>
      <c r="V72" s="2" t="s">
        <v>16</v>
      </c>
      <c r="W72" s="2" t="s">
        <v>17</v>
      </c>
      <c r="X72" s="12" t="s">
        <v>10</v>
      </c>
      <c r="Y72" s="2">
        <v>2015</v>
      </c>
      <c r="Z72">
        <v>47.304000000000002</v>
      </c>
      <c r="AB72">
        <v>42.573599999999999</v>
      </c>
      <c r="AD72" s="16" t="s">
        <v>18</v>
      </c>
      <c r="AE72" s="2">
        <v>0</v>
      </c>
    </row>
    <row r="73" spans="2:31" x14ac:dyDescent="0.3">
      <c r="B73" s="2" t="s">
        <v>16</v>
      </c>
      <c r="C73" s="2" t="s">
        <v>9</v>
      </c>
      <c r="D73" s="12" t="s">
        <v>10</v>
      </c>
      <c r="E73" s="2">
        <v>2035</v>
      </c>
      <c r="F73" s="15"/>
      <c r="G73" s="15">
        <v>51.466752</v>
      </c>
      <c r="H73" s="16" t="s">
        <v>18</v>
      </c>
      <c r="I73" s="2" t="e">
        <v>#REF!</v>
      </c>
      <c r="L73" s="38"/>
      <c r="M73" s="38" t="s">
        <v>17</v>
      </c>
      <c r="N73" s="34" t="s">
        <v>10</v>
      </c>
      <c r="O73" s="38">
        <v>2017</v>
      </c>
      <c r="P73" s="43"/>
      <c r="Q73" s="43"/>
      <c r="R73" s="44" t="s">
        <v>28</v>
      </c>
      <c r="S73" s="38" t="s">
        <v>33</v>
      </c>
      <c r="V73" s="2" t="s">
        <v>16</v>
      </c>
      <c r="W73" s="17" t="s">
        <v>17</v>
      </c>
      <c r="X73" s="54" t="s">
        <v>10</v>
      </c>
      <c r="Y73" s="17">
        <v>2018</v>
      </c>
      <c r="Z73" s="55">
        <v>67.644720000000007</v>
      </c>
      <c r="AA73" s="55">
        <v>45.727200000000003</v>
      </c>
      <c r="AB73" s="55"/>
      <c r="AC73" s="55"/>
      <c r="AD73" s="56" t="s">
        <v>18</v>
      </c>
      <c r="AE73" s="17" t="e">
        <v>#REF!</v>
      </c>
    </row>
    <row r="74" spans="2:31" x14ac:dyDescent="0.3">
      <c r="B74" s="2" t="s">
        <v>16</v>
      </c>
      <c r="C74" s="2" t="s">
        <v>9</v>
      </c>
      <c r="D74" s="12" t="s">
        <v>10</v>
      </c>
      <c r="E74" s="2">
        <v>2035</v>
      </c>
      <c r="F74" s="15">
        <v>40.9968</v>
      </c>
      <c r="G74" s="15">
        <v>21.444479999999999</v>
      </c>
      <c r="H74" s="16" t="s">
        <v>18</v>
      </c>
      <c r="I74" s="2" t="e">
        <v>#REF!</v>
      </c>
      <c r="L74" s="38"/>
      <c r="M74" s="38" t="s">
        <v>17</v>
      </c>
      <c r="N74" s="34" t="s">
        <v>10</v>
      </c>
      <c r="O74" s="38">
        <v>2017</v>
      </c>
      <c r="P74" s="43"/>
      <c r="Q74" s="43"/>
      <c r="R74" s="44" t="s">
        <v>28</v>
      </c>
      <c r="S74" s="38" t="s">
        <v>34</v>
      </c>
      <c r="V74" s="2" t="s">
        <v>16</v>
      </c>
      <c r="W74" s="2" t="s">
        <v>17</v>
      </c>
      <c r="X74" s="12" t="s">
        <v>10</v>
      </c>
      <c r="Y74" s="2">
        <v>2018</v>
      </c>
      <c r="Z74">
        <v>66.067920000000001</v>
      </c>
      <c r="AA74">
        <v>63.072000000000003</v>
      </c>
      <c r="AD74" s="16" t="s">
        <v>18</v>
      </c>
      <c r="AE74" s="2" t="e">
        <v>#REF!</v>
      </c>
    </row>
    <row r="75" spans="2:31" x14ac:dyDescent="0.3">
      <c r="B75" s="2" t="s">
        <v>16</v>
      </c>
      <c r="C75" s="2" t="s">
        <v>9</v>
      </c>
      <c r="D75" s="12" t="s">
        <v>10</v>
      </c>
      <c r="E75" s="2">
        <v>2035</v>
      </c>
      <c r="F75" s="15">
        <v>53.611200000000004</v>
      </c>
      <c r="G75" s="15">
        <v>23.336639999999999</v>
      </c>
      <c r="H75" s="16" t="s">
        <v>18</v>
      </c>
      <c r="I75" s="2" t="e">
        <v>#REF!</v>
      </c>
      <c r="L75" s="38"/>
      <c r="M75" s="38" t="s">
        <v>17</v>
      </c>
      <c r="N75" s="34" t="s">
        <v>10</v>
      </c>
      <c r="O75" s="38">
        <v>2017</v>
      </c>
      <c r="P75" s="43">
        <v>44.150399999999998</v>
      </c>
      <c r="Q75" s="43"/>
      <c r="R75" s="44" t="s">
        <v>28</v>
      </c>
      <c r="S75" s="38" t="s">
        <v>35</v>
      </c>
      <c r="V75" s="2" t="s">
        <v>16</v>
      </c>
      <c r="W75" s="2" t="s">
        <v>17</v>
      </c>
      <c r="X75" s="12" t="s">
        <v>10</v>
      </c>
      <c r="Y75" s="2">
        <v>2018</v>
      </c>
      <c r="Z75" s="15"/>
      <c r="AA75" s="15"/>
      <c r="AB75">
        <v>67.644720000000007</v>
      </c>
      <c r="AD75" s="16" t="s">
        <v>18</v>
      </c>
      <c r="AE75" s="2" t="e">
        <v>#REF!</v>
      </c>
    </row>
    <row r="76" spans="2:31" x14ac:dyDescent="0.3">
      <c r="B76" s="2"/>
      <c r="C76" s="2" t="s">
        <v>9</v>
      </c>
      <c r="D76" s="12" t="s">
        <v>10</v>
      </c>
      <c r="E76" s="2">
        <v>2035</v>
      </c>
      <c r="F76" s="15">
        <v>31.536000000000001</v>
      </c>
      <c r="G76" s="15">
        <v>110.376</v>
      </c>
      <c r="H76" s="16" t="s">
        <v>18</v>
      </c>
      <c r="I76" s="2" t="s">
        <v>19</v>
      </c>
      <c r="L76" s="38"/>
      <c r="M76" s="38" t="s">
        <v>17</v>
      </c>
      <c r="N76" s="34" t="s">
        <v>10</v>
      </c>
      <c r="O76" s="38">
        <v>2017</v>
      </c>
      <c r="P76" s="43">
        <v>44.150399999999998</v>
      </c>
      <c r="Q76" s="43"/>
      <c r="R76" s="44" t="s">
        <v>28</v>
      </c>
      <c r="S76" s="38" t="s">
        <v>36</v>
      </c>
      <c r="V76" s="2" t="s">
        <v>16</v>
      </c>
      <c r="W76" s="2" t="s">
        <v>17</v>
      </c>
      <c r="X76" s="12" t="s">
        <v>10</v>
      </c>
      <c r="Y76" s="2">
        <v>2018</v>
      </c>
      <c r="Z76" s="15"/>
      <c r="AA76" s="15"/>
      <c r="AB76">
        <v>66.067920000000001</v>
      </c>
      <c r="AD76" s="16" t="s">
        <v>18</v>
      </c>
      <c r="AE76" s="2" t="e">
        <v>#REF!</v>
      </c>
    </row>
    <row r="77" spans="2:31" x14ac:dyDescent="0.3">
      <c r="B77" s="2"/>
      <c r="C77" s="2" t="s">
        <v>9</v>
      </c>
      <c r="D77" s="12" t="s">
        <v>10</v>
      </c>
      <c r="E77" s="2">
        <v>2035</v>
      </c>
      <c r="F77" s="15">
        <v>31.062960000000004</v>
      </c>
      <c r="G77" s="15">
        <v>110.376</v>
      </c>
      <c r="H77" s="16" t="s">
        <v>18</v>
      </c>
      <c r="I77" s="2" t="s">
        <v>20</v>
      </c>
      <c r="L77" s="38"/>
      <c r="M77" s="38" t="s">
        <v>17</v>
      </c>
      <c r="N77" s="34" t="s">
        <v>10</v>
      </c>
      <c r="O77" s="38">
        <v>2017</v>
      </c>
      <c r="P77" s="43"/>
      <c r="Q77" s="43">
        <v>1.5768000000000002</v>
      </c>
      <c r="R77" s="44" t="s">
        <v>28</v>
      </c>
      <c r="S77" s="38" t="s">
        <v>37</v>
      </c>
      <c r="V77" s="2" t="s">
        <v>16</v>
      </c>
      <c r="W77" s="2" t="s">
        <v>17</v>
      </c>
      <c r="X77" s="12" t="s">
        <v>10</v>
      </c>
      <c r="Y77" s="2">
        <v>2018</v>
      </c>
      <c r="Z77" s="15"/>
      <c r="AA77" s="15"/>
      <c r="AC77">
        <v>53.611200000000004</v>
      </c>
      <c r="AD77" s="16" t="s">
        <v>18</v>
      </c>
      <c r="AE77" s="2" t="e">
        <v>#REF!</v>
      </c>
    </row>
    <row r="78" spans="2:31" x14ac:dyDescent="0.3">
      <c r="C78" s="2" t="s">
        <v>9</v>
      </c>
      <c r="D78" s="12" t="s">
        <v>10</v>
      </c>
      <c r="E78" s="2">
        <v>2035</v>
      </c>
      <c r="F78" s="15"/>
      <c r="G78" s="15">
        <v>22.075200000000002</v>
      </c>
      <c r="H78" s="16" t="s">
        <v>18</v>
      </c>
      <c r="I78" s="2" t="s">
        <v>21</v>
      </c>
      <c r="L78" s="38"/>
      <c r="M78" s="38" t="s">
        <v>17</v>
      </c>
      <c r="N78" s="34" t="s">
        <v>10</v>
      </c>
      <c r="O78" s="38">
        <v>2017</v>
      </c>
      <c r="P78" s="43"/>
      <c r="Q78" s="43">
        <v>0</v>
      </c>
      <c r="R78" s="44" t="s">
        <v>28</v>
      </c>
      <c r="S78" s="38" t="s">
        <v>38</v>
      </c>
      <c r="V78" s="2" t="s">
        <v>16</v>
      </c>
      <c r="W78" s="2" t="s">
        <v>17</v>
      </c>
      <c r="X78" s="12" t="s">
        <v>10</v>
      </c>
      <c r="Y78" s="2">
        <v>2018</v>
      </c>
      <c r="Z78" s="15"/>
      <c r="AA78" s="15"/>
      <c r="AC78">
        <v>40.9968</v>
      </c>
      <c r="AD78" s="16" t="s">
        <v>18</v>
      </c>
      <c r="AE78" s="2" t="e">
        <v>#REF!</v>
      </c>
    </row>
    <row r="79" spans="2:31" x14ac:dyDescent="0.3">
      <c r="C79" s="2" t="s">
        <v>9</v>
      </c>
      <c r="D79" s="12" t="s">
        <v>10</v>
      </c>
      <c r="E79" s="2">
        <v>2035</v>
      </c>
      <c r="F79" s="15"/>
      <c r="G79" s="15">
        <v>22.075200000000002</v>
      </c>
      <c r="H79" s="16" t="s">
        <v>18</v>
      </c>
      <c r="I79" s="2" t="s">
        <v>22</v>
      </c>
      <c r="L79" s="38"/>
      <c r="M79" s="38" t="s">
        <v>17</v>
      </c>
      <c r="N79" s="34" t="s">
        <v>10</v>
      </c>
      <c r="O79" s="38">
        <v>2017</v>
      </c>
      <c r="P79" s="43"/>
      <c r="Q79" s="43"/>
      <c r="R79" s="44" t="s">
        <v>28</v>
      </c>
      <c r="S79" s="38" t="s">
        <v>39</v>
      </c>
      <c r="V79" s="2" t="s">
        <v>16</v>
      </c>
      <c r="W79" s="2" t="s">
        <v>17</v>
      </c>
      <c r="X79" s="12" t="s">
        <v>10</v>
      </c>
      <c r="Y79" s="2">
        <v>2018</v>
      </c>
      <c r="Z79" s="15"/>
      <c r="AA79" s="15"/>
      <c r="AB79">
        <v>23.336639999999999</v>
      </c>
      <c r="AD79" s="16" t="s">
        <v>18</v>
      </c>
      <c r="AE79" s="2" t="e">
        <v>#REF!</v>
      </c>
    </row>
    <row r="80" spans="2:31" x14ac:dyDescent="0.3">
      <c r="C80" s="2" t="s">
        <v>9</v>
      </c>
      <c r="D80" s="12" t="s">
        <v>10</v>
      </c>
      <c r="E80" s="2">
        <v>2035</v>
      </c>
      <c r="G80" s="15">
        <v>44.150400000000005</v>
      </c>
      <c r="H80" s="16" t="s">
        <v>18</v>
      </c>
      <c r="I80" s="2" t="s">
        <v>23</v>
      </c>
      <c r="L80" s="38"/>
      <c r="M80" s="38" t="s">
        <v>17</v>
      </c>
      <c r="N80" s="34" t="s">
        <v>10</v>
      </c>
      <c r="O80" s="38">
        <v>2017</v>
      </c>
      <c r="P80" s="43"/>
      <c r="Q80" s="43"/>
      <c r="R80" s="44" t="s">
        <v>28</v>
      </c>
      <c r="S80" s="38" t="s">
        <v>40</v>
      </c>
      <c r="V80" s="2" t="s">
        <v>16</v>
      </c>
      <c r="W80" s="2" t="s">
        <v>17</v>
      </c>
      <c r="X80" s="12" t="s">
        <v>10</v>
      </c>
      <c r="Y80" s="2">
        <v>2018</v>
      </c>
      <c r="AB80">
        <v>21.444479999999999</v>
      </c>
      <c r="AD80" s="16" t="s">
        <v>18</v>
      </c>
      <c r="AE80" s="2" t="e">
        <v>#REF!</v>
      </c>
    </row>
    <row r="81" spans="2:31" x14ac:dyDescent="0.3">
      <c r="B81" s="19"/>
      <c r="C81" s="21" t="s">
        <v>9</v>
      </c>
      <c r="D81" s="20" t="s">
        <v>10</v>
      </c>
      <c r="E81" s="21">
        <v>2035</v>
      </c>
      <c r="F81" s="19"/>
      <c r="G81" s="22">
        <v>44.150400000000005</v>
      </c>
      <c r="H81" s="23" t="s">
        <v>18</v>
      </c>
      <c r="I81" s="21" t="s">
        <v>24</v>
      </c>
      <c r="L81" s="38" t="s">
        <v>16</v>
      </c>
      <c r="M81" s="38" t="s">
        <v>17</v>
      </c>
      <c r="N81" s="34" t="s">
        <v>10</v>
      </c>
      <c r="O81" s="38">
        <v>2017</v>
      </c>
      <c r="P81" s="43"/>
      <c r="Q81" s="43">
        <v>3.1536000000000004</v>
      </c>
      <c r="R81" s="44" t="s">
        <v>28</v>
      </c>
      <c r="S81" s="38" t="s">
        <v>41</v>
      </c>
      <c r="W81" s="2" t="s">
        <v>17</v>
      </c>
      <c r="X81" s="12" t="s">
        <v>10</v>
      </c>
      <c r="Y81" s="2">
        <v>2018</v>
      </c>
      <c r="AC81">
        <v>19.394639999999999</v>
      </c>
      <c r="AD81" s="16" t="s">
        <v>18</v>
      </c>
      <c r="AE81" s="2" t="s">
        <v>48</v>
      </c>
    </row>
    <row r="82" spans="2:31" x14ac:dyDescent="0.3">
      <c r="B82" s="2" t="s">
        <v>16</v>
      </c>
      <c r="C82" s="2" t="s">
        <v>9</v>
      </c>
      <c r="D82" s="12" t="s">
        <v>10</v>
      </c>
      <c r="E82" s="2">
        <v>2050</v>
      </c>
      <c r="F82" s="15"/>
      <c r="G82" s="15">
        <v>124.945632</v>
      </c>
      <c r="H82" s="16" t="s">
        <v>18</v>
      </c>
      <c r="I82" s="2" t="e">
        <v>#REF!</v>
      </c>
      <c r="L82" s="38" t="s">
        <v>16</v>
      </c>
      <c r="M82" s="38" t="s">
        <v>17</v>
      </c>
      <c r="N82" s="50" t="s">
        <v>10</v>
      </c>
      <c r="O82" s="46">
        <v>2017</v>
      </c>
      <c r="P82" s="47"/>
      <c r="Q82" s="47">
        <v>3.1536000000000004</v>
      </c>
      <c r="R82" s="44" t="s">
        <v>28</v>
      </c>
      <c r="S82" s="46" t="s">
        <v>42</v>
      </c>
      <c r="W82" s="2" t="s">
        <v>17</v>
      </c>
      <c r="X82" s="12" t="s">
        <v>10</v>
      </c>
      <c r="Y82" s="2">
        <v>2018</v>
      </c>
      <c r="AC82">
        <v>19.394639999999999</v>
      </c>
      <c r="AD82" s="16" t="s">
        <v>18</v>
      </c>
      <c r="AE82" s="2" t="s">
        <v>49</v>
      </c>
    </row>
    <row r="83" spans="2:31" x14ac:dyDescent="0.3">
      <c r="B83" s="2" t="s">
        <v>16</v>
      </c>
      <c r="C83" s="2" t="s">
        <v>9</v>
      </c>
      <c r="D83" s="12" t="s">
        <v>10</v>
      </c>
      <c r="E83" s="2">
        <v>2050</v>
      </c>
      <c r="F83" s="15"/>
      <c r="G83" s="15">
        <v>124.945632</v>
      </c>
      <c r="H83" s="16" t="s">
        <v>18</v>
      </c>
      <c r="I83" s="2" t="e">
        <v>#REF!</v>
      </c>
      <c r="L83" s="38" t="s">
        <v>16</v>
      </c>
      <c r="M83" s="45" t="s">
        <v>17</v>
      </c>
      <c r="N83" s="34" t="s">
        <v>10</v>
      </c>
      <c r="O83" s="38">
        <v>2018</v>
      </c>
      <c r="P83" s="43">
        <v>54.872640000000004</v>
      </c>
      <c r="Q83" s="43"/>
      <c r="R83" s="49" t="s">
        <v>28</v>
      </c>
      <c r="S83" s="38" t="s">
        <v>29</v>
      </c>
      <c r="W83" s="2" t="s">
        <v>17</v>
      </c>
      <c r="X83" s="12" t="s">
        <v>10</v>
      </c>
      <c r="Y83" s="2">
        <v>2018</v>
      </c>
      <c r="AC83">
        <v>22.075200000000002</v>
      </c>
      <c r="AD83" s="16" t="s">
        <v>18</v>
      </c>
      <c r="AE83" s="2" t="s">
        <v>50</v>
      </c>
    </row>
    <row r="84" spans="2:31" x14ac:dyDescent="0.3">
      <c r="B84" s="2" t="s">
        <v>16</v>
      </c>
      <c r="C84" s="2" t="s">
        <v>9</v>
      </c>
      <c r="D84" s="12" t="s">
        <v>10</v>
      </c>
      <c r="E84" s="2">
        <v>2050</v>
      </c>
      <c r="F84" s="15">
        <v>40.9968</v>
      </c>
      <c r="G84" s="15">
        <v>40.050719999999998</v>
      </c>
      <c r="H84" s="16" t="s">
        <v>18</v>
      </c>
      <c r="I84" s="2" t="e">
        <v>#REF!</v>
      </c>
      <c r="L84" s="38" t="s">
        <v>16</v>
      </c>
      <c r="M84" s="38" t="s">
        <v>17</v>
      </c>
      <c r="N84" s="34" t="s">
        <v>10</v>
      </c>
      <c r="O84" s="38">
        <v>2018</v>
      </c>
      <c r="P84" s="43">
        <v>54.872640000000004</v>
      </c>
      <c r="Q84" s="43"/>
      <c r="R84" s="44" t="s">
        <v>28</v>
      </c>
      <c r="S84" s="38" t="s">
        <v>30</v>
      </c>
      <c r="W84" s="2" t="s">
        <v>17</v>
      </c>
      <c r="X84" s="12" t="s">
        <v>10</v>
      </c>
      <c r="Y84" s="2">
        <v>2018</v>
      </c>
      <c r="AC84">
        <v>22.075200000000002</v>
      </c>
      <c r="AD84" s="16" t="s">
        <v>18</v>
      </c>
      <c r="AE84" s="2" t="s">
        <v>51</v>
      </c>
    </row>
    <row r="85" spans="2:31" x14ac:dyDescent="0.3">
      <c r="B85" s="2" t="s">
        <v>16</v>
      </c>
      <c r="C85" s="2" t="s">
        <v>9</v>
      </c>
      <c r="D85" s="12" t="s">
        <v>10</v>
      </c>
      <c r="E85" s="2">
        <v>2050</v>
      </c>
      <c r="F85" s="15">
        <v>53.611200000000004</v>
      </c>
      <c r="G85" s="15">
        <v>41.942880000000002</v>
      </c>
      <c r="H85" s="16" t="s">
        <v>18</v>
      </c>
      <c r="I85" s="2" t="e">
        <v>#REF!</v>
      </c>
      <c r="L85" s="38" t="s">
        <v>16</v>
      </c>
      <c r="M85" s="38" t="s">
        <v>17</v>
      </c>
      <c r="N85" s="34" t="s">
        <v>10</v>
      </c>
      <c r="O85" s="38">
        <v>2018</v>
      </c>
      <c r="P85" s="43">
        <v>64.648799999999994</v>
      </c>
      <c r="Q85" s="43">
        <v>48.880800000000001</v>
      </c>
      <c r="R85" s="44" t="s">
        <v>28</v>
      </c>
      <c r="S85" s="38" t="s">
        <v>31</v>
      </c>
      <c r="W85" s="2" t="s">
        <v>17</v>
      </c>
      <c r="X85" s="12" t="s">
        <v>10</v>
      </c>
      <c r="Y85" s="2">
        <v>2018</v>
      </c>
      <c r="AC85">
        <v>18.921600000000002</v>
      </c>
      <c r="AD85" s="16" t="s">
        <v>18</v>
      </c>
      <c r="AE85" s="2" t="s">
        <v>52</v>
      </c>
    </row>
    <row r="86" spans="2:31" x14ac:dyDescent="0.3">
      <c r="B86" s="2"/>
      <c r="C86" s="2" t="s">
        <v>9</v>
      </c>
      <c r="D86" s="12" t="s">
        <v>10</v>
      </c>
      <c r="E86" s="2">
        <v>2050</v>
      </c>
      <c r="F86" s="15">
        <v>31.536000000000001</v>
      </c>
      <c r="G86" s="15">
        <v>110.376</v>
      </c>
      <c r="H86" s="16" t="s">
        <v>18</v>
      </c>
      <c r="I86" s="2" t="s">
        <v>19</v>
      </c>
      <c r="L86" s="38" t="s">
        <v>16</v>
      </c>
      <c r="M86" s="38" t="s">
        <v>17</v>
      </c>
      <c r="N86" s="34" t="s">
        <v>10</v>
      </c>
      <c r="O86" s="38">
        <v>2018</v>
      </c>
      <c r="P86" s="43">
        <v>64.648799999999994</v>
      </c>
      <c r="Q86" s="43">
        <v>48.880800000000001</v>
      </c>
      <c r="R86" s="44" t="s">
        <v>28</v>
      </c>
      <c r="S86" s="38" t="s">
        <v>32</v>
      </c>
      <c r="W86" s="2" t="s">
        <v>17</v>
      </c>
      <c r="X86" s="12" t="s">
        <v>10</v>
      </c>
      <c r="Y86" s="2">
        <v>2018</v>
      </c>
      <c r="AC86">
        <v>18.921600000000002</v>
      </c>
      <c r="AD86" s="16" t="s">
        <v>18</v>
      </c>
      <c r="AE86" s="2" t="s">
        <v>53</v>
      </c>
    </row>
    <row r="87" spans="2:31" x14ac:dyDescent="0.3">
      <c r="B87" s="2"/>
      <c r="C87" s="2" t="s">
        <v>9</v>
      </c>
      <c r="D87" s="12" t="s">
        <v>10</v>
      </c>
      <c r="E87" s="2">
        <v>2050</v>
      </c>
      <c r="F87" s="15">
        <v>31.062960000000004</v>
      </c>
      <c r="G87" s="15">
        <v>110.376</v>
      </c>
      <c r="H87" s="16" t="s">
        <v>18</v>
      </c>
      <c r="I87" s="2" t="s">
        <v>20</v>
      </c>
      <c r="L87" s="38"/>
      <c r="M87" s="38" t="s">
        <v>17</v>
      </c>
      <c r="N87" s="34" t="s">
        <v>10</v>
      </c>
      <c r="O87" s="38">
        <v>2018</v>
      </c>
      <c r="P87" s="43">
        <v>44.150399999999998</v>
      </c>
      <c r="Q87" s="43"/>
      <c r="R87" s="44" t="s">
        <v>28</v>
      </c>
      <c r="S87" s="38" t="s">
        <v>33</v>
      </c>
      <c r="V87" s="2" t="s">
        <v>16</v>
      </c>
      <c r="W87" s="2" t="s">
        <v>17</v>
      </c>
      <c r="X87" s="12" t="s">
        <v>10</v>
      </c>
      <c r="Y87" s="2">
        <v>2018</v>
      </c>
      <c r="Z87">
        <v>34.689599999999999</v>
      </c>
      <c r="AB87">
        <v>42.573599999999999</v>
      </c>
      <c r="AD87" s="16" t="s">
        <v>18</v>
      </c>
      <c r="AE87" s="2">
        <v>0</v>
      </c>
    </row>
    <row r="88" spans="2:31" x14ac:dyDescent="0.3">
      <c r="C88" s="2" t="s">
        <v>9</v>
      </c>
      <c r="D88" s="12" t="s">
        <v>10</v>
      </c>
      <c r="E88" s="2">
        <v>2050</v>
      </c>
      <c r="F88" s="15"/>
      <c r="G88" s="15">
        <v>22.075200000000002</v>
      </c>
      <c r="H88" s="16" t="s">
        <v>18</v>
      </c>
      <c r="I88" s="2" t="s">
        <v>21</v>
      </c>
      <c r="L88" s="38"/>
      <c r="M88" s="38" t="s">
        <v>17</v>
      </c>
      <c r="N88" s="34" t="s">
        <v>10</v>
      </c>
      <c r="O88" s="38">
        <v>2018</v>
      </c>
      <c r="P88" s="43">
        <v>44.150399999999998</v>
      </c>
      <c r="Q88" s="43"/>
      <c r="R88" s="44" t="s">
        <v>28</v>
      </c>
      <c r="S88" s="38" t="s">
        <v>34</v>
      </c>
      <c r="V88" s="2" t="s">
        <v>16</v>
      </c>
      <c r="W88" s="2" t="s">
        <v>17</v>
      </c>
      <c r="X88" s="12" t="s">
        <v>10</v>
      </c>
      <c r="Y88" s="2">
        <v>2018</v>
      </c>
      <c r="Z88">
        <v>47.304000000000002</v>
      </c>
      <c r="AB88">
        <v>42.573599999999999</v>
      </c>
      <c r="AD88" s="16" t="s">
        <v>18</v>
      </c>
      <c r="AE88" s="2">
        <v>0</v>
      </c>
    </row>
    <row r="89" spans="2:31" x14ac:dyDescent="0.3">
      <c r="C89" s="2" t="s">
        <v>9</v>
      </c>
      <c r="D89" s="12" t="s">
        <v>10</v>
      </c>
      <c r="E89" s="2">
        <v>2050</v>
      </c>
      <c r="F89" s="15"/>
      <c r="G89" s="15">
        <v>22.075200000000002</v>
      </c>
      <c r="H89" s="16" t="s">
        <v>18</v>
      </c>
      <c r="I89" s="2" t="s">
        <v>22</v>
      </c>
      <c r="L89" s="38"/>
      <c r="M89" s="38" t="s">
        <v>17</v>
      </c>
      <c r="N89" s="34" t="s">
        <v>10</v>
      </c>
      <c r="O89" s="38">
        <v>2018</v>
      </c>
      <c r="P89" s="43">
        <v>44.150399999999998</v>
      </c>
      <c r="Q89" s="43"/>
      <c r="R89" s="44" t="s">
        <v>28</v>
      </c>
      <c r="S89" s="38" t="s">
        <v>35</v>
      </c>
      <c r="V89" s="2" t="s">
        <v>16</v>
      </c>
      <c r="W89" s="17" t="s">
        <v>9</v>
      </c>
      <c r="X89" s="54" t="s">
        <v>10</v>
      </c>
      <c r="Y89" s="17">
        <v>2019</v>
      </c>
      <c r="Z89" s="55">
        <v>67.644720000000007</v>
      </c>
      <c r="AA89" s="55">
        <v>45.727200000000003</v>
      </c>
      <c r="AB89" s="55"/>
      <c r="AC89" s="55"/>
      <c r="AD89" s="56" t="s">
        <v>18</v>
      </c>
      <c r="AE89" s="17" t="e">
        <v>#REF!</v>
      </c>
    </row>
    <row r="90" spans="2:31" x14ac:dyDescent="0.3">
      <c r="C90" s="2" t="s">
        <v>9</v>
      </c>
      <c r="D90" s="12" t="s">
        <v>10</v>
      </c>
      <c r="E90" s="2">
        <v>2050</v>
      </c>
      <c r="G90" s="15">
        <v>44.150400000000005</v>
      </c>
      <c r="H90" s="16" t="s">
        <v>18</v>
      </c>
      <c r="I90" s="2" t="s">
        <v>23</v>
      </c>
      <c r="L90" s="38"/>
      <c r="M90" s="38" t="s">
        <v>17</v>
      </c>
      <c r="N90" s="34" t="s">
        <v>10</v>
      </c>
      <c r="O90" s="38">
        <v>2018</v>
      </c>
      <c r="P90" s="43">
        <v>44.150399999999998</v>
      </c>
      <c r="Q90" s="43"/>
      <c r="R90" s="44" t="s">
        <v>28</v>
      </c>
      <c r="S90" s="38" t="s">
        <v>36</v>
      </c>
      <c r="V90" s="2" t="s">
        <v>16</v>
      </c>
      <c r="W90" s="2" t="s">
        <v>9</v>
      </c>
      <c r="X90" s="12" t="s">
        <v>10</v>
      </c>
      <c r="Y90" s="2">
        <v>2019</v>
      </c>
      <c r="Z90">
        <v>66.067920000000001</v>
      </c>
      <c r="AA90">
        <v>63.072000000000003</v>
      </c>
      <c r="AD90" s="16" t="s">
        <v>18</v>
      </c>
      <c r="AE90" s="2" t="e">
        <v>#REF!</v>
      </c>
    </row>
    <row r="91" spans="2:31" x14ac:dyDescent="0.3">
      <c r="B91" s="19"/>
      <c r="C91" s="21" t="s">
        <v>9</v>
      </c>
      <c r="D91" s="20" t="s">
        <v>10</v>
      </c>
      <c r="E91" s="21">
        <v>2050</v>
      </c>
      <c r="F91" s="19"/>
      <c r="G91" s="22">
        <v>44.150400000000005</v>
      </c>
      <c r="H91" s="23" t="s">
        <v>18</v>
      </c>
      <c r="I91" s="21" t="s">
        <v>24</v>
      </c>
      <c r="L91" s="38"/>
      <c r="M91" s="38" t="s">
        <v>17</v>
      </c>
      <c r="N91" s="34" t="s">
        <v>10</v>
      </c>
      <c r="O91" s="38">
        <v>2018</v>
      </c>
      <c r="P91" s="43"/>
      <c r="Q91" s="43">
        <v>1.5768000000000002</v>
      </c>
      <c r="R91" s="44" t="s">
        <v>28</v>
      </c>
      <c r="S91" s="38" t="s">
        <v>37</v>
      </c>
      <c r="V91" s="2" t="s">
        <v>16</v>
      </c>
      <c r="W91" s="2" t="s">
        <v>9</v>
      </c>
      <c r="X91" s="12" t="s">
        <v>10</v>
      </c>
      <c r="Y91" s="2">
        <v>2019</v>
      </c>
      <c r="Z91" s="15"/>
      <c r="AA91" s="15"/>
      <c r="AB91">
        <v>67.644720000000007</v>
      </c>
      <c r="AD91" s="16" t="s">
        <v>18</v>
      </c>
      <c r="AE91" s="2" t="e">
        <v>#REF!</v>
      </c>
    </row>
    <row r="92" spans="2:31" x14ac:dyDescent="0.3">
      <c r="L92" s="38"/>
      <c r="M92" s="38" t="s">
        <v>17</v>
      </c>
      <c r="N92" s="34" t="s">
        <v>10</v>
      </c>
      <c r="O92" s="38">
        <v>2018</v>
      </c>
      <c r="P92" s="43"/>
      <c r="Q92" s="43">
        <v>0</v>
      </c>
      <c r="R92" s="44" t="s">
        <v>28</v>
      </c>
      <c r="S92" s="38" t="s">
        <v>38</v>
      </c>
      <c r="V92" s="2" t="s">
        <v>16</v>
      </c>
      <c r="W92" s="2" t="s">
        <v>9</v>
      </c>
      <c r="X92" s="12" t="s">
        <v>10</v>
      </c>
      <c r="Y92" s="2">
        <v>2019</v>
      </c>
      <c r="Z92" s="15"/>
      <c r="AA92" s="15"/>
      <c r="AB92">
        <v>66.067920000000001</v>
      </c>
      <c r="AD92" s="16" t="s">
        <v>18</v>
      </c>
      <c r="AE92" s="2" t="e">
        <v>#REF!</v>
      </c>
    </row>
    <row r="93" spans="2:31" x14ac:dyDescent="0.3">
      <c r="L93" s="38"/>
      <c r="M93" s="38" t="s">
        <v>17</v>
      </c>
      <c r="N93" s="34" t="s">
        <v>10</v>
      </c>
      <c r="O93" s="38">
        <v>2018</v>
      </c>
      <c r="P93" s="43"/>
      <c r="Q93" s="43"/>
      <c r="R93" s="44" t="s">
        <v>28</v>
      </c>
      <c r="S93" s="38" t="s">
        <v>39</v>
      </c>
      <c r="V93" s="2" t="s">
        <v>16</v>
      </c>
      <c r="W93" s="2" t="s">
        <v>9</v>
      </c>
      <c r="X93" s="12" t="s">
        <v>10</v>
      </c>
      <c r="Y93" s="2">
        <v>2019</v>
      </c>
      <c r="Z93" s="15"/>
      <c r="AA93" s="15"/>
      <c r="AC93">
        <v>53.611200000000004</v>
      </c>
      <c r="AD93" s="16" t="s">
        <v>18</v>
      </c>
      <c r="AE93" s="2" t="e">
        <v>#REF!</v>
      </c>
    </row>
    <row r="94" spans="2:31" x14ac:dyDescent="0.3">
      <c r="L94" s="38"/>
      <c r="M94" s="38" t="s">
        <v>17</v>
      </c>
      <c r="N94" s="34" t="s">
        <v>10</v>
      </c>
      <c r="O94" s="38">
        <v>2018</v>
      </c>
      <c r="P94" s="43"/>
      <c r="Q94" s="43"/>
      <c r="R94" s="44" t="s">
        <v>28</v>
      </c>
      <c r="S94" s="38" t="s">
        <v>40</v>
      </c>
      <c r="V94" s="2" t="s">
        <v>16</v>
      </c>
      <c r="W94" s="2" t="s">
        <v>9</v>
      </c>
      <c r="X94" s="12" t="s">
        <v>10</v>
      </c>
      <c r="Y94" s="2">
        <v>2019</v>
      </c>
      <c r="Z94" s="15"/>
      <c r="AA94" s="15"/>
      <c r="AC94">
        <v>40.9968</v>
      </c>
      <c r="AD94" s="16" t="s">
        <v>18</v>
      </c>
      <c r="AE94" s="2" t="e">
        <v>#REF!</v>
      </c>
    </row>
    <row r="95" spans="2:31" x14ac:dyDescent="0.3">
      <c r="L95" s="38" t="s">
        <v>16</v>
      </c>
      <c r="M95" s="38" t="s">
        <v>17</v>
      </c>
      <c r="N95" s="34" t="s">
        <v>10</v>
      </c>
      <c r="O95" s="38">
        <v>2018</v>
      </c>
      <c r="P95" s="43"/>
      <c r="Q95" s="43">
        <v>3.1536000000000004</v>
      </c>
      <c r="R95" s="44" t="s">
        <v>28</v>
      </c>
      <c r="S95" s="38" t="s">
        <v>41</v>
      </c>
      <c r="V95" s="2" t="s">
        <v>16</v>
      </c>
      <c r="W95" s="2" t="s">
        <v>9</v>
      </c>
      <c r="X95" s="12" t="s">
        <v>10</v>
      </c>
      <c r="Y95" s="2">
        <v>2019</v>
      </c>
      <c r="Z95" s="15"/>
      <c r="AA95" s="15"/>
      <c r="AB95">
        <v>23.336639999999999</v>
      </c>
      <c r="AD95" s="16" t="s">
        <v>18</v>
      </c>
      <c r="AE95" s="2" t="e">
        <v>#REF!</v>
      </c>
    </row>
    <row r="96" spans="2:31" x14ac:dyDescent="0.3">
      <c r="L96" s="38" t="s">
        <v>16</v>
      </c>
      <c r="M96" s="38" t="s">
        <v>17</v>
      </c>
      <c r="N96" s="50" t="s">
        <v>10</v>
      </c>
      <c r="O96" s="46">
        <v>2018</v>
      </c>
      <c r="P96" s="47"/>
      <c r="Q96" s="47">
        <v>3.1536000000000004</v>
      </c>
      <c r="R96" s="44" t="s">
        <v>28</v>
      </c>
      <c r="S96" s="46" t="s">
        <v>42</v>
      </c>
      <c r="V96" s="2" t="s">
        <v>16</v>
      </c>
      <c r="W96" s="2" t="s">
        <v>9</v>
      </c>
      <c r="X96" s="12" t="s">
        <v>10</v>
      </c>
      <c r="Y96" s="2">
        <v>2019</v>
      </c>
      <c r="AB96">
        <v>21.444479999999999</v>
      </c>
      <c r="AD96" s="16" t="s">
        <v>18</v>
      </c>
      <c r="AE96" s="2" t="e">
        <v>#REF!</v>
      </c>
    </row>
    <row r="97" spans="12:31" x14ac:dyDescent="0.3">
      <c r="L97" s="38" t="s">
        <v>16</v>
      </c>
      <c r="M97" s="45" t="s">
        <v>9</v>
      </c>
      <c r="N97" s="34" t="s">
        <v>10</v>
      </c>
      <c r="O97" s="45">
        <v>2020</v>
      </c>
      <c r="P97" s="43">
        <v>54.872640000000004</v>
      </c>
      <c r="Q97" s="43"/>
      <c r="R97" s="49" t="s">
        <v>28</v>
      </c>
      <c r="S97" s="38" t="s">
        <v>29</v>
      </c>
      <c r="W97" s="2" t="s">
        <v>9</v>
      </c>
      <c r="X97" s="12" t="s">
        <v>10</v>
      </c>
      <c r="Y97" s="2">
        <v>2019</v>
      </c>
      <c r="AC97">
        <v>19.394639999999999</v>
      </c>
      <c r="AD97" s="16" t="s">
        <v>18</v>
      </c>
      <c r="AE97" s="2" t="s">
        <v>48</v>
      </c>
    </row>
    <row r="98" spans="12:31" x14ac:dyDescent="0.3">
      <c r="L98" s="38" t="s">
        <v>16</v>
      </c>
      <c r="M98" s="38" t="s">
        <v>9</v>
      </c>
      <c r="N98" s="34" t="s">
        <v>10</v>
      </c>
      <c r="O98" s="38">
        <v>2020</v>
      </c>
      <c r="P98" s="43">
        <v>54.872640000000004</v>
      </c>
      <c r="Q98" s="43"/>
      <c r="R98" s="44" t="s">
        <v>28</v>
      </c>
      <c r="S98" s="38" t="s">
        <v>30</v>
      </c>
      <c r="W98" s="2" t="s">
        <v>9</v>
      </c>
      <c r="X98" s="12" t="s">
        <v>10</v>
      </c>
      <c r="Y98" s="2">
        <v>2019</v>
      </c>
      <c r="AC98">
        <v>19.394639999999999</v>
      </c>
      <c r="AD98" s="16" t="s">
        <v>18</v>
      </c>
      <c r="AE98" s="2" t="s">
        <v>49</v>
      </c>
    </row>
    <row r="99" spans="12:31" x14ac:dyDescent="0.3">
      <c r="L99" s="38" t="s">
        <v>16</v>
      </c>
      <c r="M99" s="38" t="s">
        <v>9</v>
      </c>
      <c r="N99" s="34" t="s">
        <v>10</v>
      </c>
      <c r="O99" s="38">
        <v>2020</v>
      </c>
      <c r="P99" s="43">
        <v>72.53279999999998</v>
      </c>
      <c r="Q99" s="43">
        <v>85.147199999999998</v>
      </c>
      <c r="R99" s="44" t="s">
        <v>28</v>
      </c>
      <c r="S99" s="38" t="s">
        <v>31</v>
      </c>
      <c r="W99" s="2" t="s">
        <v>9</v>
      </c>
      <c r="X99" s="12" t="s">
        <v>10</v>
      </c>
      <c r="Y99" s="2">
        <v>2019</v>
      </c>
      <c r="AC99">
        <v>22.075200000000002</v>
      </c>
      <c r="AD99" s="16" t="s">
        <v>18</v>
      </c>
      <c r="AE99" s="2" t="s">
        <v>50</v>
      </c>
    </row>
    <row r="100" spans="12:31" x14ac:dyDescent="0.3">
      <c r="L100" s="38" t="s">
        <v>16</v>
      </c>
      <c r="M100" s="38" t="s">
        <v>9</v>
      </c>
      <c r="N100" s="34" t="s">
        <v>10</v>
      </c>
      <c r="O100" s="38">
        <v>2020</v>
      </c>
      <c r="P100" s="43">
        <v>72.53279999999998</v>
      </c>
      <c r="Q100" s="51">
        <v>85.147199999999998</v>
      </c>
      <c r="R100" s="44" t="s">
        <v>28</v>
      </c>
      <c r="S100" s="38" t="s">
        <v>32</v>
      </c>
      <c r="W100" s="2" t="s">
        <v>9</v>
      </c>
      <c r="X100" s="12" t="s">
        <v>10</v>
      </c>
      <c r="Y100" s="2">
        <v>2019</v>
      </c>
      <c r="AC100">
        <v>22.075200000000002</v>
      </c>
      <c r="AD100" s="16" t="s">
        <v>18</v>
      </c>
      <c r="AE100" s="2" t="s">
        <v>51</v>
      </c>
    </row>
    <row r="101" spans="12:31" x14ac:dyDescent="0.3">
      <c r="L101" s="38"/>
      <c r="M101" s="38" t="s">
        <v>9</v>
      </c>
      <c r="N101" s="34" t="s">
        <v>10</v>
      </c>
      <c r="O101" s="38">
        <v>2020</v>
      </c>
      <c r="P101" s="43">
        <v>44.150399999999998</v>
      </c>
      <c r="Q101" s="43"/>
      <c r="R101" s="44" t="s">
        <v>28</v>
      </c>
      <c r="S101" s="38" t="s">
        <v>33</v>
      </c>
      <c r="W101" s="2" t="s">
        <v>9</v>
      </c>
      <c r="X101" s="12" t="s">
        <v>10</v>
      </c>
      <c r="Y101" s="2">
        <v>2019</v>
      </c>
      <c r="AC101">
        <v>18.921600000000002</v>
      </c>
      <c r="AD101" s="16" t="s">
        <v>18</v>
      </c>
      <c r="AE101" s="2" t="s">
        <v>52</v>
      </c>
    </row>
    <row r="102" spans="12:31" x14ac:dyDescent="0.3">
      <c r="L102" s="38"/>
      <c r="M102" s="38" t="s">
        <v>9</v>
      </c>
      <c r="N102" s="34" t="s">
        <v>10</v>
      </c>
      <c r="O102" s="38">
        <v>2020</v>
      </c>
      <c r="P102" s="43">
        <v>44.150399999999998</v>
      </c>
      <c r="Q102" s="43"/>
      <c r="R102" s="44" t="s">
        <v>28</v>
      </c>
      <c r="S102" s="38" t="s">
        <v>34</v>
      </c>
      <c r="W102" s="2" t="s">
        <v>9</v>
      </c>
      <c r="X102" s="12" t="s">
        <v>10</v>
      </c>
      <c r="Y102" s="2">
        <v>2019</v>
      </c>
      <c r="AC102">
        <v>18.921600000000002</v>
      </c>
      <c r="AD102" s="16" t="s">
        <v>18</v>
      </c>
      <c r="AE102" s="2" t="s">
        <v>53</v>
      </c>
    </row>
    <row r="103" spans="12:31" x14ac:dyDescent="0.3">
      <c r="L103" s="38"/>
      <c r="M103" s="38" t="s">
        <v>9</v>
      </c>
      <c r="N103" s="34" t="s">
        <v>10</v>
      </c>
      <c r="O103" s="38">
        <v>2020</v>
      </c>
      <c r="P103" s="43">
        <v>44.150399999999998</v>
      </c>
      <c r="Q103" s="43"/>
      <c r="R103" s="44" t="s">
        <v>28</v>
      </c>
      <c r="S103" s="38" t="s">
        <v>35</v>
      </c>
      <c r="V103" s="2" t="s">
        <v>16</v>
      </c>
      <c r="W103" s="2" t="s">
        <v>9</v>
      </c>
      <c r="X103" s="12" t="s">
        <v>10</v>
      </c>
      <c r="Y103" s="2">
        <v>2019</v>
      </c>
      <c r="Z103">
        <v>34.689599999999999</v>
      </c>
      <c r="AB103">
        <v>42.573599999999999</v>
      </c>
      <c r="AD103" s="16" t="s">
        <v>18</v>
      </c>
      <c r="AE103" s="2">
        <v>0</v>
      </c>
    </row>
    <row r="104" spans="12:31" x14ac:dyDescent="0.3">
      <c r="L104" s="38"/>
      <c r="M104" s="38" t="s">
        <v>9</v>
      </c>
      <c r="N104" s="34" t="s">
        <v>10</v>
      </c>
      <c r="O104" s="38">
        <v>2020</v>
      </c>
      <c r="P104" s="43">
        <v>44.150399999999998</v>
      </c>
      <c r="Q104" s="43"/>
      <c r="R104" s="44" t="s">
        <v>28</v>
      </c>
      <c r="S104" s="38" t="s">
        <v>36</v>
      </c>
      <c r="V104" s="2" t="s">
        <v>16</v>
      </c>
      <c r="W104" s="2" t="s">
        <v>9</v>
      </c>
      <c r="X104" s="12" t="s">
        <v>10</v>
      </c>
      <c r="Y104" s="2">
        <v>2019</v>
      </c>
      <c r="Z104">
        <v>47.304000000000002</v>
      </c>
      <c r="AB104">
        <v>42.573599999999999</v>
      </c>
      <c r="AD104" s="16" t="s">
        <v>18</v>
      </c>
      <c r="AE104" s="2">
        <v>0</v>
      </c>
    </row>
    <row r="105" spans="12:31" x14ac:dyDescent="0.3">
      <c r="L105" s="38"/>
      <c r="M105" s="38" t="s">
        <v>9</v>
      </c>
      <c r="N105" s="34" t="s">
        <v>10</v>
      </c>
      <c r="O105" s="38">
        <v>2020</v>
      </c>
      <c r="P105" s="43"/>
      <c r="Q105" s="43">
        <v>1.5768000000000002</v>
      </c>
      <c r="R105" s="44" t="s">
        <v>28</v>
      </c>
      <c r="S105" s="38" t="s">
        <v>37</v>
      </c>
      <c r="V105" s="2" t="s">
        <v>16</v>
      </c>
      <c r="W105" s="17" t="s">
        <v>9</v>
      </c>
      <c r="X105" s="54" t="s">
        <v>10</v>
      </c>
      <c r="Y105" s="17">
        <v>2020</v>
      </c>
      <c r="Z105" s="55">
        <v>67.644720000000007</v>
      </c>
      <c r="AA105" s="55">
        <v>45.727200000000003</v>
      </c>
      <c r="AB105" s="55"/>
      <c r="AC105" s="55"/>
      <c r="AD105" s="56" t="s">
        <v>18</v>
      </c>
      <c r="AE105" s="17" t="e">
        <v>#REF!</v>
      </c>
    </row>
    <row r="106" spans="12:31" x14ac:dyDescent="0.3">
      <c r="L106" s="38"/>
      <c r="M106" s="38" t="s">
        <v>9</v>
      </c>
      <c r="N106" s="34" t="s">
        <v>10</v>
      </c>
      <c r="O106" s="38">
        <v>2020</v>
      </c>
      <c r="P106" s="43"/>
      <c r="Q106" s="43">
        <v>0</v>
      </c>
      <c r="R106" s="44" t="s">
        <v>28</v>
      </c>
      <c r="S106" s="38" t="s">
        <v>38</v>
      </c>
      <c r="V106" s="2" t="s">
        <v>16</v>
      </c>
      <c r="W106" s="2" t="s">
        <v>9</v>
      </c>
      <c r="X106" s="12" t="s">
        <v>10</v>
      </c>
      <c r="Y106" s="2">
        <v>2020</v>
      </c>
      <c r="Z106">
        <v>66.067920000000001</v>
      </c>
      <c r="AA106">
        <v>63.072000000000003</v>
      </c>
      <c r="AD106" s="16" t="s">
        <v>18</v>
      </c>
      <c r="AE106" s="2" t="e">
        <v>#REF!</v>
      </c>
    </row>
    <row r="107" spans="12:31" x14ac:dyDescent="0.3">
      <c r="L107" s="38"/>
      <c r="M107" s="38" t="s">
        <v>9</v>
      </c>
      <c r="N107" s="34" t="s">
        <v>10</v>
      </c>
      <c r="O107" s="38">
        <v>2020</v>
      </c>
      <c r="P107" s="43">
        <v>44.150399999999998</v>
      </c>
      <c r="Q107" s="43"/>
      <c r="R107" s="44" t="s">
        <v>28</v>
      </c>
      <c r="S107" s="38" t="s">
        <v>39</v>
      </c>
      <c r="V107" s="2" t="s">
        <v>16</v>
      </c>
      <c r="W107" s="2" t="s">
        <v>9</v>
      </c>
      <c r="X107" s="12" t="s">
        <v>10</v>
      </c>
      <c r="Y107" s="2">
        <v>2020</v>
      </c>
      <c r="Z107" s="15"/>
      <c r="AA107" s="15"/>
      <c r="AB107">
        <v>67.644720000000007</v>
      </c>
      <c r="AD107" s="16" t="s">
        <v>18</v>
      </c>
      <c r="AE107" s="2" t="e">
        <v>#REF!</v>
      </c>
    </row>
    <row r="108" spans="12:31" x14ac:dyDescent="0.3">
      <c r="L108" s="38"/>
      <c r="M108" s="38" t="s">
        <v>9</v>
      </c>
      <c r="N108" s="34" t="s">
        <v>10</v>
      </c>
      <c r="O108" s="38">
        <v>2020</v>
      </c>
      <c r="P108" s="43">
        <v>44.150399999999998</v>
      </c>
      <c r="Q108" s="43"/>
      <c r="R108" s="44" t="s">
        <v>28</v>
      </c>
      <c r="S108" s="38" t="s">
        <v>40</v>
      </c>
      <c r="V108" s="2" t="s">
        <v>16</v>
      </c>
      <c r="W108" s="2" t="s">
        <v>9</v>
      </c>
      <c r="X108" s="12" t="s">
        <v>10</v>
      </c>
      <c r="Y108" s="2">
        <v>2020</v>
      </c>
      <c r="Z108" s="15"/>
      <c r="AA108" s="15"/>
      <c r="AB108">
        <v>66.067920000000001</v>
      </c>
      <c r="AD108" s="16" t="s">
        <v>18</v>
      </c>
      <c r="AE108" s="2" t="e">
        <v>#REF!</v>
      </c>
    </row>
    <row r="109" spans="12:31" x14ac:dyDescent="0.3">
      <c r="L109" s="38" t="s">
        <v>16</v>
      </c>
      <c r="M109" s="38" t="s">
        <v>9</v>
      </c>
      <c r="N109" s="34" t="s">
        <v>10</v>
      </c>
      <c r="O109" s="38">
        <v>2020</v>
      </c>
      <c r="P109" s="43"/>
      <c r="Q109" s="43">
        <v>3.1536000000000004</v>
      </c>
      <c r="R109" s="44" t="s">
        <v>28</v>
      </c>
      <c r="S109" s="38" t="s">
        <v>41</v>
      </c>
      <c r="V109" s="2" t="s">
        <v>16</v>
      </c>
      <c r="W109" s="2" t="s">
        <v>9</v>
      </c>
      <c r="X109" s="12" t="s">
        <v>10</v>
      </c>
      <c r="Y109" s="2">
        <v>2020</v>
      </c>
      <c r="Z109" s="15"/>
      <c r="AA109" s="15"/>
      <c r="AC109">
        <v>53.611200000000004</v>
      </c>
      <c r="AD109" s="16" t="s">
        <v>18</v>
      </c>
      <c r="AE109" s="2" t="e">
        <v>#REF!</v>
      </c>
    </row>
    <row r="110" spans="12:31" x14ac:dyDescent="0.3">
      <c r="L110" s="38" t="s">
        <v>16</v>
      </c>
      <c r="M110" s="46" t="s">
        <v>9</v>
      </c>
      <c r="N110" s="50" t="s">
        <v>10</v>
      </c>
      <c r="O110" s="46">
        <v>2020</v>
      </c>
      <c r="P110" s="47"/>
      <c r="Q110" s="47">
        <v>3.1536000000000004</v>
      </c>
      <c r="R110" s="52" t="s">
        <v>28</v>
      </c>
      <c r="S110" s="46" t="s">
        <v>42</v>
      </c>
      <c r="V110" s="2" t="s">
        <v>16</v>
      </c>
      <c r="W110" s="2" t="s">
        <v>9</v>
      </c>
      <c r="X110" s="12" t="s">
        <v>10</v>
      </c>
      <c r="Y110" s="2">
        <v>2020</v>
      </c>
      <c r="Z110" s="15"/>
      <c r="AA110" s="15"/>
      <c r="AC110">
        <v>40.9968</v>
      </c>
      <c r="AD110" s="16" t="s">
        <v>18</v>
      </c>
      <c r="AE110" s="2" t="e">
        <v>#REF!</v>
      </c>
    </row>
    <row r="111" spans="12:31" x14ac:dyDescent="0.3">
      <c r="L111" s="38" t="s">
        <v>16</v>
      </c>
      <c r="M111" s="45" t="s">
        <v>9</v>
      </c>
      <c r="N111" s="34" t="s">
        <v>10</v>
      </c>
      <c r="O111" s="45">
        <v>2030</v>
      </c>
      <c r="P111" s="43">
        <v>54.872640000000004</v>
      </c>
      <c r="Q111" s="43"/>
      <c r="R111" s="49" t="s">
        <v>28</v>
      </c>
      <c r="S111" s="38" t="s">
        <v>29</v>
      </c>
      <c r="V111" s="2" t="s">
        <v>16</v>
      </c>
      <c r="W111" s="2" t="s">
        <v>9</v>
      </c>
      <c r="X111" s="12" t="s">
        <v>10</v>
      </c>
      <c r="Y111" s="2">
        <v>2020</v>
      </c>
      <c r="Z111" s="15"/>
      <c r="AA111" s="15"/>
      <c r="AB111">
        <v>23.336639999999999</v>
      </c>
      <c r="AD111" s="16" t="s">
        <v>18</v>
      </c>
      <c r="AE111" s="2" t="e">
        <v>#REF!</v>
      </c>
    </row>
    <row r="112" spans="12:31" x14ac:dyDescent="0.3">
      <c r="L112" s="38" t="s">
        <v>16</v>
      </c>
      <c r="M112" s="38" t="s">
        <v>9</v>
      </c>
      <c r="N112" s="34" t="s">
        <v>10</v>
      </c>
      <c r="O112" s="38">
        <v>2030</v>
      </c>
      <c r="P112" s="43">
        <v>54.872640000000004</v>
      </c>
      <c r="Q112" s="43"/>
      <c r="R112" s="44" t="s">
        <v>28</v>
      </c>
      <c r="S112" s="38" t="s">
        <v>30</v>
      </c>
      <c r="V112" s="2" t="s">
        <v>16</v>
      </c>
      <c r="W112" s="2" t="s">
        <v>9</v>
      </c>
      <c r="X112" s="12" t="s">
        <v>10</v>
      </c>
      <c r="Y112" s="2">
        <v>2020</v>
      </c>
      <c r="AB112">
        <v>21.444479999999999</v>
      </c>
      <c r="AD112" s="16" t="s">
        <v>18</v>
      </c>
      <c r="AE112" s="2" t="e">
        <v>#REF!</v>
      </c>
    </row>
    <row r="113" spans="12:31" x14ac:dyDescent="0.3">
      <c r="L113" s="38" t="s">
        <v>16</v>
      </c>
      <c r="M113" s="38" t="s">
        <v>9</v>
      </c>
      <c r="N113" s="34" t="s">
        <v>10</v>
      </c>
      <c r="O113" s="38">
        <v>2030</v>
      </c>
      <c r="P113" s="43">
        <v>72.53279999999998</v>
      </c>
      <c r="Q113" s="43">
        <v>85.147199999999998</v>
      </c>
      <c r="R113" s="44" t="s">
        <v>28</v>
      </c>
      <c r="S113" s="38" t="s">
        <v>31</v>
      </c>
      <c r="W113" s="2" t="s">
        <v>9</v>
      </c>
      <c r="X113" s="12" t="s">
        <v>10</v>
      </c>
      <c r="Y113" s="2">
        <v>2020</v>
      </c>
      <c r="AC113">
        <v>19.394639999999999</v>
      </c>
      <c r="AD113" s="16" t="s">
        <v>18</v>
      </c>
      <c r="AE113" s="2" t="s">
        <v>48</v>
      </c>
    </row>
    <row r="114" spans="12:31" x14ac:dyDescent="0.3">
      <c r="L114" s="38" t="s">
        <v>16</v>
      </c>
      <c r="M114" s="38" t="s">
        <v>9</v>
      </c>
      <c r="N114" s="34" t="s">
        <v>10</v>
      </c>
      <c r="O114" s="38">
        <v>2030</v>
      </c>
      <c r="P114" s="43">
        <v>72.53279999999998</v>
      </c>
      <c r="Q114" s="43">
        <v>85.147199999999998</v>
      </c>
      <c r="R114" s="44" t="s">
        <v>28</v>
      </c>
      <c r="S114" s="38" t="s">
        <v>32</v>
      </c>
      <c r="W114" s="2" t="s">
        <v>9</v>
      </c>
      <c r="X114" s="12" t="s">
        <v>10</v>
      </c>
      <c r="Y114" s="2">
        <v>2020</v>
      </c>
      <c r="AC114">
        <v>19.394639999999999</v>
      </c>
      <c r="AD114" s="16" t="s">
        <v>18</v>
      </c>
      <c r="AE114" s="2" t="s">
        <v>49</v>
      </c>
    </row>
    <row r="115" spans="12:31" x14ac:dyDescent="0.3">
      <c r="L115" s="38"/>
      <c r="M115" s="38" t="s">
        <v>9</v>
      </c>
      <c r="N115" s="34" t="s">
        <v>10</v>
      </c>
      <c r="O115" s="38">
        <v>2030</v>
      </c>
      <c r="P115" s="43">
        <v>44.150399999999998</v>
      </c>
      <c r="Q115" s="43"/>
      <c r="R115" s="44" t="s">
        <v>28</v>
      </c>
      <c r="S115" s="38" t="s">
        <v>33</v>
      </c>
      <c r="W115" s="2" t="s">
        <v>9</v>
      </c>
      <c r="X115" s="12" t="s">
        <v>10</v>
      </c>
      <c r="Y115" s="2">
        <v>2020</v>
      </c>
      <c r="AC115">
        <v>22.075200000000002</v>
      </c>
      <c r="AD115" s="16" t="s">
        <v>18</v>
      </c>
      <c r="AE115" s="2" t="s">
        <v>50</v>
      </c>
    </row>
    <row r="116" spans="12:31" x14ac:dyDescent="0.3">
      <c r="L116" s="38"/>
      <c r="M116" s="38" t="s">
        <v>9</v>
      </c>
      <c r="N116" s="34" t="s">
        <v>10</v>
      </c>
      <c r="O116" s="38">
        <v>2030</v>
      </c>
      <c r="P116" s="43">
        <v>44.150399999999998</v>
      </c>
      <c r="Q116" s="43"/>
      <c r="R116" s="44" t="s">
        <v>28</v>
      </c>
      <c r="S116" s="38" t="s">
        <v>34</v>
      </c>
      <c r="W116" s="2" t="s">
        <v>9</v>
      </c>
      <c r="X116" s="12" t="s">
        <v>10</v>
      </c>
      <c r="Y116" s="2">
        <v>2020</v>
      </c>
      <c r="AC116">
        <v>22.075200000000002</v>
      </c>
      <c r="AD116" s="16" t="s">
        <v>18</v>
      </c>
      <c r="AE116" s="2" t="s">
        <v>51</v>
      </c>
    </row>
    <row r="117" spans="12:31" x14ac:dyDescent="0.3">
      <c r="L117" s="38"/>
      <c r="M117" s="38" t="s">
        <v>9</v>
      </c>
      <c r="N117" s="34" t="s">
        <v>10</v>
      </c>
      <c r="O117" s="38">
        <v>2030</v>
      </c>
      <c r="P117" s="43">
        <v>44.150399999999998</v>
      </c>
      <c r="Q117" s="43"/>
      <c r="R117" s="44" t="s">
        <v>28</v>
      </c>
      <c r="S117" s="38" t="s">
        <v>35</v>
      </c>
      <c r="W117" s="2" t="s">
        <v>9</v>
      </c>
      <c r="X117" s="12" t="s">
        <v>10</v>
      </c>
      <c r="Y117" s="2">
        <v>2020</v>
      </c>
      <c r="AC117">
        <v>18.921600000000002</v>
      </c>
      <c r="AD117" s="16" t="s">
        <v>18</v>
      </c>
      <c r="AE117" s="2" t="s">
        <v>52</v>
      </c>
    </row>
    <row r="118" spans="12:31" x14ac:dyDescent="0.3">
      <c r="L118" s="38"/>
      <c r="M118" s="38" t="s">
        <v>9</v>
      </c>
      <c r="N118" s="34" t="s">
        <v>10</v>
      </c>
      <c r="O118" s="38">
        <v>2030</v>
      </c>
      <c r="P118" s="43">
        <v>44.150399999999998</v>
      </c>
      <c r="Q118" s="43"/>
      <c r="R118" s="44" t="s">
        <v>28</v>
      </c>
      <c r="S118" s="38" t="s">
        <v>36</v>
      </c>
      <c r="W118" s="2" t="s">
        <v>9</v>
      </c>
      <c r="X118" s="12" t="s">
        <v>10</v>
      </c>
      <c r="Y118" s="2">
        <v>2020</v>
      </c>
      <c r="AC118">
        <v>18.921600000000002</v>
      </c>
      <c r="AD118" s="16" t="s">
        <v>18</v>
      </c>
      <c r="AE118" s="2" t="s">
        <v>53</v>
      </c>
    </row>
    <row r="119" spans="12:31" x14ac:dyDescent="0.3">
      <c r="L119" s="38"/>
      <c r="M119" s="38" t="s">
        <v>9</v>
      </c>
      <c r="N119" s="34" t="s">
        <v>10</v>
      </c>
      <c r="O119" s="38">
        <v>2030</v>
      </c>
      <c r="P119" s="43"/>
      <c r="Q119" s="43">
        <v>1.5768000000000002</v>
      </c>
      <c r="R119" s="44" t="s">
        <v>28</v>
      </c>
      <c r="S119" s="38" t="s">
        <v>37</v>
      </c>
      <c r="V119" s="2" t="s">
        <v>16</v>
      </c>
      <c r="W119" s="2" t="s">
        <v>9</v>
      </c>
      <c r="X119" s="12" t="s">
        <v>10</v>
      </c>
      <c r="Y119" s="2">
        <v>2020</v>
      </c>
      <c r="Z119">
        <v>34.689599999999999</v>
      </c>
      <c r="AB119">
        <v>42.573599999999999</v>
      </c>
      <c r="AD119" s="16" t="s">
        <v>18</v>
      </c>
      <c r="AE119" s="2">
        <v>0</v>
      </c>
    </row>
    <row r="120" spans="12:31" x14ac:dyDescent="0.3">
      <c r="L120" s="38"/>
      <c r="M120" s="38" t="s">
        <v>9</v>
      </c>
      <c r="N120" s="34" t="s">
        <v>10</v>
      </c>
      <c r="O120" s="38">
        <v>2030</v>
      </c>
      <c r="P120" s="43"/>
      <c r="Q120" s="43">
        <v>0</v>
      </c>
      <c r="R120" s="44" t="s">
        <v>28</v>
      </c>
      <c r="S120" s="38" t="s">
        <v>38</v>
      </c>
      <c r="V120" s="2" t="s">
        <v>16</v>
      </c>
      <c r="W120" s="2" t="s">
        <v>9</v>
      </c>
      <c r="X120" s="12" t="s">
        <v>10</v>
      </c>
      <c r="Y120" s="2">
        <v>2020</v>
      </c>
      <c r="Z120">
        <v>47.304000000000002</v>
      </c>
      <c r="AB120">
        <v>42.573599999999999</v>
      </c>
      <c r="AD120" s="16" t="s">
        <v>18</v>
      </c>
      <c r="AE120" s="2">
        <v>0</v>
      </c>
    </row>
    <row r="121" spans="12:31" x14ac:dyDescent="0.3">
      <c r="L121" s="38"/>
      <c r="M121" s="38" t="s">
        <v>9</v>
      </c>
      <c r="N121" s="34" t="s">
        <v>10</v>
      </c>
      <c r="O121" s="38">
        <v>2030</v>
      </c>
      <c r="P121" s="43">
        <v>44.150399999999998</v>
      </c>
      <c r="Q121" s="43"/>
      <c r="R121" s="44" t="s">
        <v>28</v>
      </c>
      <c r="S121" s="38" t="s">
        <v>39</v>
      </c>
      <c r="V121" s="2" t="s">
        <v>16</v>
      </c>
      <c r="W121" s="17" t="s">
        <v>9</v>
      </c>
      <c r="X121" s="54" t="s">
        <v>10</v>
      </c>
      <c r="Y121" s="17">
        <v>2025</v>
      </c>
      <c r="Z121" s="55">
        <v>67.644720000000007</v>
      </c>
      <c r="AA121" s="55">
        <v>45.727200000000003</v>
      </c>
      <c r="AB121" s="55"/>
      <c r="AC121" s="55"/>
      <c r="AD121" s="56" t="s">
        <v>18</v>
      </c>
      <c r="AE121" s="17" t="e">
        <v>#REF!</v>
      </c>
    </row>
    <row r="122" spans="12:31" x14ac:dyDescent="0.3">
      <c r="L122" s="38"/>
      <c r="M122" s="38" t="s">
        <v>9</v>
      </c>
      <c r="N122" s="34" t="s">
        <v>10</v>
      </c>
      <c r="O122" s="38">
        <v>2030</v>
      </c>
      <c r="P122" s="43">
        <v>44.150399999999998</v>
      </c>
      <c r="Q122" s="43"/>
      <c r="R122" s="44" t="s">
        <v>28</v>
      </c>
      <c r="S122" s="38" t="s">
        <v>40</v>
      </c>
      <c r="V122" s="2" t="s">
        <v>16</v>
      </c>
      <c r="W122" s="2" t="s">
        <v>9</v>
      </c>
      <c r="X122" s="12" t="s">
        <v>10</v>
      </c>
      <c r="Y122" s="2">
        <v>2025</v>
      </c>
      <c r="Z122">
        <v>66.067920000000001</v>
      </c>
      <c r="AA122">
        <v>63.072000000000003</v>
      </c>
      <c r="AD122" s="16" t="s">
        <v>18</v>
      </c>
      <c r="AE122" s="2" t="e">
        <v>#REF!</v>
      </c>
    </row>
    <row r="123" spans="12:31" x14ac:dyDescent="0.3">
      <c r="L123" s="38" t="s">
        <v>16</v>
      </c>
      <c r="M123" s="38" t="s">
        <v>9</v>
      </c>
      <c r="N123" s="34" t="s">
        <v>10</v>
      </c>
      <c r="O123" s="38">
        <v>2030</v>
      </c>
      <c r="P123" s="43"/>
      <c r="Q123" s="43">
        <v>15.767999999999999</v>
      </c>
      <c r="R123" s="44" t="s">
        <v>28</v>
      </c>
      <c r="S123" s="38" t="s">
        <v>41</v>
      </c>
      <c r="V123" s="2" t="s">
        <v>16</v>
      </c>
      <c r="W123" s="2" t="s">
        <v>9</v>
      </c>
      <c r="X123" s="12" t="s">
        <v>10</v>
      </c>
      <c r="Y123" s="2">
        <v>2025</v>
      </c>
      <c r="AB123">
        <v>67.644720000000007</v>
      </c>
      <c r="AD123" s="16" t="s">
        <v>18</v>
      </c>
      <c r="AE123" s="2" t="e">
        <v>#REF!</v>
      </c>
    </row>
    <row r="124" spans="12:31" x14ac:dyDescent="0.3">
      <c r="L124" s="38" t="s">
        <v>16</v>
      </c>
      <c r="M124" s="46" t="s">
        <v>9</v>
      </c>
      <c r="N124" s="50" t="s">
        <v>10</v>
      </c>
      <c r="O124" s="46">
        <v>2030</v>
      </c>
      <c r="P124" s="47"/>
      <c r="Q124" s="47">
        <v>15.767999999999999</v>
      </c>
      <c r="R124" s="52" t="s">
        <v>28</v>
      </c>
      <c r="S124" s="46" t="s">
        <v>42</v>
      </c>
      <c r="V124" s="2" t="s">
        <v>16</v>
      </c>
      <c r="W124" s="2" t="s">
        <v>9</v>
      </c>
      <c r="X124" s="12" t="s">
        <v>10</v>
      </c>
      <c r="Y124" s="2">
        <v>2025</v>
      </c>
      <c r="AB124">
        <v>66.067920000000001</v>
      </c>
      <c r="AD124" s="16" t="s">
        <v>18</v>
      </c>
      <c r="AE124" s="2" t="e">
        <v>#REF!</v>
      </c>
    </row>
    <row r="125" spans="12:31" x14ac:dyDescent="0.3">
      <c r="L125" s="38" t="s">
        <v>16</v>
      </c>
      <c r="M125" s="45" t="s">
        <v>9</v>
      </c>
      <c r="N125" s="34" t="s">
        <v>10</v>
      </c>
      <c r="O125" s="45">
        <v>2050</v>
      </c>
      <c r="P125" s="43">
        <v>128.35151999999999</v>
      </c>
      <c r="Q125" s="43"/>
      <c r="R125" s="49" t="s">
        <v>28</v>
      </c>
      <c r="S125" s="38" t="s">
        <v>29</v>
      </c>
      <c r="V125" s="2" t="s">
        <v>16</v>
      </c>
      <c r="W125" s="2" t="s">
        <v>9</v>
      </c>
      <c r="X125" s="12" t="s">
        <v>10</v>
      </c>
      <c r="Y125" s="2">
        <v>2025</v>
      </c>
      <c r="AC125">
        <v>53.611200000000004</v>
      </c>
      <c r="AD125" s="16" t="s">
        <v>18</v>
      </c>
      <c r="AE125" s="2" t="e">
        <v>#REF!</v>
      </c>
    </row>
    <row r="126" spans="12:31" x14ac:dyDescent="0.3">
      <c r="L126" s="38" t="s">
        <v>16</v>
      </c>
      <c r="M126" s="38" t="s">
        <v>9</v>
      </c>
      <c r="N126" s="34" t="s">
        <v>10</v>
      </c>
      <c r="O126" s="38">
        <v>2050</v>
      </c>
      <c r="P126" s="43">
        <v>128.35151999999999</v>
      </c>
      <c r="Q126" s="43"/>
      <c r="R126" s="44" t="s">
        <v>28</v>
      </c>
      <c r="S126" s="38" t="s">
        <v>30</v>
      </c>
      <c r="V126" s="2" t="s">
        <v>16</v>
      </c>
      <c r="W126" s="2" t="s">
        <v>9</v>
      </c>
      <c r="X126" s="12" t="s">
        <v>10</v>
      </c>
      <c r="Y126" s="2">
        <v>2025</v>
      </c>
      <c r="AC126">
        <v>40.9968</v>
      </c>
      <c r="AD126" s="16" t="s">
        <v>18</v>
      </c>
      <c r="AE126" s="2" t="e">
        <v>#REF!</v>
      </c>
    </row>
    <row r="127" spans="12:31" x14ac:dyDescent="0.3">
      <c r="L127" s="38" t="s">
        <v>16</v>
      </c>
      <c r="M127" s="38" t="s">
        <v>9</v>
      </c>
      <c r="N127" s="34" t="s">
        <v>10</v>
      </c>
      <c r="O127" s="38">
        <v>2050</v>
      </c>
      <c r="P127" s="43">
        <v>72.53279999999998</v>
      </c>
      <c r="Q127" s="43">
        <v>92.085120000000003</v>
      </c>
      <c r="R127" s="44" t="s">
        <v>28</v>
      </c>
      <c r="S127" s="38" t="s">
        <v>31</v>
      </c>
      <c r="V127" s="2" t="s">
        <v>16</v>
      </c>
      <c r="W127" s="2" t="s">
        <v>9</v>
      </c>
      <c r="X127" s="12" t="s">
        <v>10</v>
      </c>
      <c r="Y127" s="2">
        <v>2025</v>
      </c>
      <c r="AB127">
        <v>23.336639999999999</v>
      </c>
      <c r="AD127" s="16" t="s">
        <v>18</v>
      </c>
      <c r="AE127" s="2" t="e">
        <v>#REF!</v>
      </c>
    </row>
    <row r="128" spans="12:31" x14ac:dyDescent="0.3">
      <c r="L128" s="38" t="s">
        <v>16</v>
      </c>
      <c r="M128" s="38" t="s">
        <v>9</v>
      </c>
      <c r="N128" s="34" t="s">
        <v>10</v>
      </c>
      <c r="O128" s="38">
        <v>2050</v>
      </c>
      <c r="P128" s="43">
        <v>72.53279999999998</v>
      </c>
      <c r="Q128" s="43">
        <v>92.085120000000003</v>
      </c>
      <c r="R128" s="44" t="s">
        <v>28</v>
      </c>
      <c r="S128" s="38" t="s">
        <v>32</v>
      </c>
      <c r="V128" s="2" t="s">
        <v>16</v>
      </c>
      <c r="W128" s="2" t="s">
        <v>9</v>
      </c>
      <c r="X128" s="12" t="s">
        <v>10</v>
      </c>
      <c r="Y128" s="2">
        <v>2025</v>
      </c>
      <c r="AB128">
        <v>21.444479999999999</v>
      </c>
      <c r="AD128" s="16" t="s">
        <v>18</v>
      </c>
      <c r="AE128" s="2" t="e">
        <v>#REF!</v>
      </c>
    </row>
    <row r="129" spans="12:31" x14ac:dyDescent="0.3">
      <c r="L129" s="38"/>
      <c r="M129" s="38" t="s">
        <v>9</v>
      </c>
      <c r="N129" s="34" t="s">
        <v>10</v>
      </c>
      <c r="O129" s="38">
        <v>2050</v>
      </c>
      <c r="P129" s="43">
        <v>44.150399999999998</v>
      </c>
      <c r="Q129" s="43"/>
      <c r="R129" s="44" t="s">
        <v>28</v>
      </c>
      <c r="S129" s="38" t="s">
        <v>33</v>
      </c>
      <c r="W129" s="2" t="s">
        <v>9</v>
      </c>
      <c r="X129" s="12" t="s">
        <v>10</v>
      </c>
      <c r="Y129" s="2">
        <v>2025</v>
      </c>
      <c r="AC129">
        <v>19.394639999999999</v>
      </c>
      <c r="AD129" s="16" t="s">
        <v>18</v>
      </c>
      <c r="AE129" s="2" t="s">
        <v>48</v>
      </c>
    </row>
    <row r="130" spans="12:31" x14ac:dyDescent="0.3">
      <c r="L130" s="38"/>
      <c r="M130" s="38" t="s">
        <v>9</v>
      </c>
      <c r="N130" s="34" t="s">
        <v>10</v>
      </c>
      <c r="O130" s="38">
        <v>2050</v>
      </c>
      <c r="P130" s="43">
        <v>44.150399999999998</v>
      </c>
      <c r="Q130" s="43"/>
      <c r="R130" s="44" t="s">
        <v>28</v>
      </c>
      <c r="S130" s="38" t="s">
        <v>34</v>
      </c>
      <c r="W130" s="2" t="s">
        <v>9</v>
      </c>
      <c r="X130" s="12" t="s">
        <v>10</v>
      </c>
      <c r="Y130" s="2">
        <v>2025</v>
      </c>
      <c r="AC130">
        <v>19.394639999999999</v>
      </c>
      <c r="AD130" s="16" t="s">
        <v>18</v>
      </c>
      <c r="AE130" s="2" t="s">
        <v>49</v>
      </c>
    </row>
    <row r="131" spans="12:31" x14ac:dyDescent="0.3">
      <c r="L131" s="38"/>
      <c r="M131" s="38" t="s">
        <v>9</v>
      </c>
      <c r="N131" s="34" t="s">
        <v>10</v>
      </c>
      <c r="O131" s="38">
        <v>2050</v>
      </c>
      <c r="P131" s="43">
        <v>114.47568</v>
      </c>
      <c r="Q131" s="43"/>
      <c r="R131" s="44" t="s">
        <v>28</v>
      </c>
      <c r="S131" s="38" t="s">
        <v>35</v>
      </c>
      <c r="W131" s="2" t="s">
        <v>9</v>
      </c>
      <c r="X131" s="12" t="s">
        <v>10</v>
      </c>
      <c r="Y131" s="2">
        <v>2025</v>
      </c>
      <c r="AC131">
        <v>22.075200000000002</v>
      </c>
      <c r="AD131" s="16" t="s">
        <v>18</v>
      </c>
      <c r="AE131" s="2" t="s">
        <v>50</v>
      </c>
    </row>
    <row r="132" spans="12:31" x14ac:dyDescent="0.3">
      <c r="L132" s="38"/>
      <c r="M132" s="38" t="s">
        <v>9</v>
      </c>
      <c r="N132" s="34" t="s">
        <v>10</v>
      </c>
      <c r="O132" s="38">
        <v>2050</v>
      </c>
      <c r="P132" s="43">
        <v>114.47568</v>
      </c>
      <c r="Q132" s="43"/>
      <c r="R132" s="44" t="s">
        <v>28</v>
      </c>
      <c r="S132" s="38" t="s">
        <v>36</v>
      </c>
      <c r="W132" s="2" t="s">
        <v>9</v>
      </c>
      <c r="X132" s="12" t="s">
        <v>10</v>
      </c>
      <c r="Y132" s="2">
        <v>2025</v>
      </c>
      <c r="AC132">
        <v>22.075200000000002</v>
      </c>
      <c r="AD132" s="16" t="s">
        <v>18</v>
      </c>
      <c r="AE132" s="2" t="s">
        <v>51</v>
      </c>
    </row>
    <row r="133" spans="12:31" x14ac:dyDescent="0.3">
      <c r="L133" s="38"/>
      <c r="M133" s="38" t="s">
        <v>9</v>
      </c>
      <c r="N133" s="34" t="s">
        <v>10</v>
      </c>
      <c r="O133" s="38">
        <v>2050</v>
      </c>
      <c r="P133" s="43"/>
      <c r="Q133" s="43">
        <v>1.5768000000000002</v>
      </c>
      <c r="R133" s="44" t="s">
        <v>28</v>
      </c>
      <c r="S133" s="38" t="s">
        <v>37</v>
      </c>
      <c r="W133" s="2" t="s">
        <v>9</v>
      </c>
      <c r="X133" s="12" t="s">
        <v>10</v>
      </c>
      <c r="Y133" s="2">
        <v>2025</v>
      </c>
      <c r="AC133">
        <v>18.921600000000002</v>
      </c>
      <c r="AD133" s="16" t="s">
        <v>18</v>
      </c>
      <c r="AE133" s="2" t="s">
        <v>52</v>
      </c>
    </row>
    <row r="134" spans="12:31" x14ac:dyDescent="0.3">
      <c r="L134" s="38"/>
      <c r="M134" s="38" t="s">
        <v>9</v>
      </c>
      <c r="N134" s="34" t="s">
        <v>10</v>
      </c>
      <c r="O134" s="38">
        <v>2050</v>
      </c>
      <c r="P134" s="43"/>
      <c r="Q134" s="43">
        <v>0</v>
      </c>
      <c r="R134" s="44" t="s">
        <v>28</v>
      </c>
      <c r="S134" s="38" t="s">
        <v>38</v>
      </c>
      <c r="W134" s="2" t="s">
        <v>9</v>
      </c>
      <c r="X134" s="12" t="s">
        <v>10</v>
      </c>
      <c r="Y134" s="2">
        <v>2025</v>
      </c>
      <c r="AC134">
        <v>18.921600000000002</v>
      </c>
      <c r="AD134" s="16" t="s">
        <v>18</v>
      </c>
      <c r="AE134" s="2" t="s">
        <v>53</v>
      </c>
    </row>
    <row r="135" spans="12:31" x14ac:dyDescent="0.3">
      <c r="L135" s="38"/>
      <c r="M135" s="38" t="s">
        <v>9</v>
      </c>
      <c r="N135" s="34" t="s">
        <v>10</v>
      </c>
      <c r="O135" s="38">
        <v>2050</v>
      </c>
      <c r="P135" s="43">
        <v>118.57535999999999</v>
      </c>
      <c r="Q135" s="43"/>
      <c r="R135" s="44" t="s">
        <v>28</v>
      </c>
      <c r="S135" s="38" t="s">
        <v>39</v>
      </c>
      <c r="V135" s="2" t="s">
        <v>16</v>
      </c>
      <c r="W135" s="2" t="s">
        <v>9</v>
      </c>
      <c r="X135" s="12" t="s">
        <v>10</v>
      </c>
      <c r="Y135" s="2">
        <v>2025</v>
      </c>
      <c r="Z135">
        <v>34.689599999999999</v>
      </c>
      <c r="AB135">
        <v>42.573599999999999</v>
      </c>
      <c r="AD135" s="16" t="s">
        <v>18</v>
      </c>
      <c r="AE135" s="2">
        <v>0</v>
      </c>
    </row>
    <row r="136" spans="12:31" x14ac:dyDescent="0.3">
      <c r="L136" s="38"/>
      <c r="M136" s="38" t="s">
        <v>9</v>
      </c>
      <c r="N136" s="34" t="s">
        <v>10</v>
      </c>
      <c r="O136" s="38">
        <v>2050</v>
      </c>
      <c r="P136" s="43">
        <v>118.57535999999999</v>
      </c>
      <c r="Q136" s="43"/>
      <c r="R136" s="44" t="s">
        <v>28</v>
      </c>
      <c r="S136" s="38" t="s">
        <v>40</v>
      </c>
      <c r="V136" s="2" t="s">
        <v>16</v>
      </c>
      <c r="W136" s="2" t="s">
        <v>9</v>
      </c>
      <c r="X136" s="12" t="s">
        <v>10</v>
      </c>
      <c r="Y136" s="2">
        <v>2025</v>
      </c>
      <c r="Z136">
        <v>47.304000000000002</v>
      </c>
      <c r="AB136">
        <v>42.573599999999999</v>
      </c>
      <c r="AD136" s="16" t="s">
        <v>18</v>
      </c>
      <c r="AE136" s="2">
        <v>0</v>
      </c>
    </row>
    <row r="137" spans="12:31" x14ac:dyDescent="0.3">
      <c r="L137" s="38" t="s">
        <v>16</v>
      </c>
      <c r="M137" s="38" t="s">
        <v>9</v>
      </c>
      <c r="N137" s="34" t="s">
        <v>10</v>
      </c>
      <c r="O137" s="38">
        <v>2050</v>
      </c>
      <c r="P137" s="43"/>
      <c r="Q137" s="43">
        <v>90.192959999999999</v>
      </c>
      <c r="R137" s="44" t="s">
        <v>28</v>
      </c>
      <c r="S137" s="38" t="s">
        <v>41</v>
      </c>
      <c r="V137" s="2" t="s">
        <v>16</v>
      </c>
      <c r="W137" s="17" t="s">
        <v>9</v>
      </c>
      <c r="X137" s="54" t="s">
        <v>10</v>
      </c>
      <c r="Y137" s="17">
        <v>2030</v>
      </c>
      <c r="Z137" s="55">
        <v>67.644720000000007</v>
      </c>
      <c r="AA137" s="55">
        <v>45.727200000000003</v>
      </c>
      <c r="AB137" s="55"/>
      <c r="AC137" s="55"/>
      <c r="AD137" s="56" t="s">
        <v>18</v>
      </c>
      <c r="AE137" s="17" t="e">
        <v>#REF!</v>
      </c>
    </row>
    <row r="138" spans="12:31" x14ac:dyDescent="0.3">
      <c r="L138" s="38" t="s">
        <v>16</v>
      </c>
      <c r="M138" s="46" t="s">
        <v>9</v>
      </c>
      <c r="N138" s="50" t="s">
        <v>10</v>
      </c>
      <c r="O138" s="46">
        <v>2050</v>
      </c>
      <c r="P138" s="47"/>
      <c r="Q138" s="47">
        <v>90.192959999999999</v>
      </c>
      <c r="R138" s="52" t="s">
        <v>28</v>
      </c>
      <c r="S138" s="46" t="s">
        <v>42</v>
      </c>
      <c r="V138" s="2" t="s">
        <v>16</v>
      </c>
      <c r="W138" s="2" t="s">
        <v>9</v>
      </c>
      <c r="X138" s="12" t="s">
        <v>10</v>
      </c>
      <c r="Y138" s="2">
        <v>2030</v>
      </c>
      <c r="Z138" s="57">
        <v>66.067920000000001</v>
      </c>
      <c r="AA138" s="57">
        <v>63.072000000000003</v>
      </c>
      <c r="AD138" s="16" t="s">
        <v>18</v>
      </c>
      <c r="AE138" s="2" t="e">
        <v>#REF!</v>
      </c>
    </row>
    <row r="139" spans="12:31" x14ac:dyDescent="0.3">
      <c r="V139" s="2" t="s">
        <v>16</v>
      </c>
      <c r="W139" s="2" t="s">
        <v>9</v>
      </c>
      <c r="X139" s="12" t="s">
        <v>10</v>
      </c>
      <c r="Y139" s="2">
        <v>2030</v>
      </c>
      <c r="Z139" s="15"/>
      <c r="AA139" s="15"/>
      <c r="AB139">
        <v>67.644720000000007</v>
      </c>
      <c r="AD139" s="16" t="s">
        <v>18</v>
      </c>
      <c r="AE139" s="2" t="e">
        <v>#REF!</v>
      </c>
    </row>
    <row r="140" spans="12:31" x14ac:dyDescent="0.3">
      <c r="V140" s="2" t="s">
        <v>16</v>
      </c>
      <c r="W140" s="2" t="s">
        <v>9</v>
      </c>
      <c r="X140" s="12" t="s">
        <v>10</v>
      </c>
      <c r="Y140" s="2">
        <v>2030</v>
      </c>
      <c r="Z140" s="15"/>
      <c r="AA140" s="15"/>
      <c r="AB140">
        <v>66.067920000000001</v>
      </c>
      <c r="AD140" s="16" t="s">
        <v>18</v>
      </c>
      <c r="AE140" s="2" t="e">
        <v>#REF!</v>
      </c>
    </row>
    <row r="141" spans="12:31" x14ac:dyDescent="0.3">
      <c r="V141" s="2" t="s">
        <v>16</v>
      </c>
      <c r="W141" s="2" t="s">
        <v>9</v>
      </c>
      <c r="X141" s="12" t="s">
        <v>10</v>
      </c>
      <c r="Y141" s="2">
        <v>2030</v>
      </c>
      <c r="Z141" s="15"/>
      <c r="AA141" s="15"/>
      <c r="AC141">
        <v>53.611200000000004</v>
      </c>
      <c r="AD141" s="16" t="s">
        <v>18</v>
      </c>
      <c r="AE141" s="2" t="e">
        <v>#REF!</v>
      </c>
    </row>
    <row r="142" spans="12:31" x14ac:dyDescent="0.3">
      <c r="V142" s="2" t="s">
        <v>16</v>
      </c>
      <c r="W142" s="2" t="s">
        <v>9</v>
      </c>
      <c r="X142" s="12" t="s">
        <v>10</v>
      </c>
      <c r="Y142" s="2">
        <v>2030</v>
      </c>
      <c r="Z142" s="15"/>
      <c r="AA142" s="15"/>
      <c r="AC142">
        <v>40.9968</v>
      </c>
      <c r="AD142" s="16" t="s">
        <v>18</v>
      </c>
      <c r="AE142" s="2" t="e">
        <v>#REF!</v>
      </c>
    </row>
    <row r="143" spans="12:31" x14ac:dyDescent="0.3">
      <c r="V143" s="2" t="s">
        <v>16</v>
      </c>
      <c r="W143" s="2" t="s">
        <v>9</v>
      </c>
      <c r="X143" s="12" t="s">
        <v>10</v>
      </c>
      <c r="Y143" s="2">
        <v>2030</v>
      </c>
      <c r="Z143" s="15"/>
      <c r="AA143" s="15"/>
      <c r="AB143">
        <v>23.336639999999999</v>
      </c>
      <c r="AD143" s="16" t="s">
        <v>18</v>
      </c>
      <c r="AE143" s="2" t="e">
        <v>#REF!</v>
      </c>
    </row>
    <row r="144" spans="12:31" x14ac:dyDescent="0.3">
      <c r="V144" s="2" t="s">
        <v>16</v>
      </c>
      <c r="W144" s="2" t="s">
        <v>9</v>
      </c>
      <c r="X144" s="12" t="s">
        <v>10</v>
      </c>
      <c r="Y144" s="2">
        <v>2030</v>
      </c>
      <c r="AB144">
        <v>21.444479999999999</v>
      </c>
      <c r="AD144" s="16" t="s">
        <v>18</v>
      </c>
      <c r="AE144" s="2" t="e">
        <v>#REF!</v>
      </c>
    </row>
    <row r="145" spans="22:31" x14ac:dyDescent="0.3">
      <c r="W145" s="2" t="s">
        <v>9</v>
      </c>
      <c r="X145" s="12" t="s">
        <v>10</v>
      </c>
      <c r="Y145" s="2">
        <v>2030</v>
      </c>
      <c r="AC145">
        <v>40.9968</v>
      </c>
      <c r="AD145" s="16" t="s">
        <v>18</v>
      </c>
      <c r="AE145" s="2" t="s">
        <v>48</v>
      </c>
    </row>
    <row r="146" spans="22:31" x14ac:dyDescent="0.3">
      <c r="W146" s="2" t="s">
        <v>9</v>
      </c>
      <c r="X146" s="12" t="s">
        <v>10</v>
      </c>
      <c r="Y146" s="2">
        <v>2030</v>
      </c>
      <c r="AC146">
        <v>40.9968</v>
      </c>
      <c r="AD146" s="16" t="s">
        <v>18</v>
      </c>
      <c r="AE146" s="2" t="s">
        <v>49</v>
      </c>
    </row>
    <row r="147" spans="22:31" x14ac:dyDescent="0.3">
      <c r="W147" s="2" t="s">
        <v>9</v>
      </c>
      <c r="X147" s="12" t="s">
        <v>10</v>
      </c>
      <c r="Y147" s="2">
        <v>2030</v>
      </c>
      <c r="AC147">
        <v>22.075200000000002</v>
      </c>
      <c r="AD147" s="16" t="s">
        <v>18</v>
      </c>
      <c r="AE147" s="2" t="s">
        <v>50</v>
      </c>
    </row>
    <row r="148" spans="22:31" x14ac:dyDescent="0.3">
      <c r="W148" s="2" t="s">
        <v>9</v>
      </c>
      <c r="X148" s="12" t="s">
        <v>10</v>
      </c>
      <c r="Y148" s="2">
        <v>2030</v>
      </c>
      <c r="AC148">
        <v>22.075200000000002</v>
      </c>
      <c r="AD148" s="16" t="s">
        <v>18</v>
      </c>
      <c r="AE148" s="2" t="s">
        <v>51</v>
      </c>
    </row>
    <row r="149" spans="22:31" x14ac:dyDescent="0.3">
      <c r="W149" s="2" t="s">
        <v>9</v>
      </c>
      <c r="X149" s="12" t="s">
        <v>10</v>
      </c>
      <c r="Y149" s="2">
        <v>2030</v>
      </c>
      <c r="AC149">
        <v>18.921600000000002</v>
      </c>
      <c r="AD149" s="16" t="s">
        <v>18</v>
      </c>
      <c r="AE149" s="2" t="s">
        <v>52</v>
      </c>
    </row>
    <row r="150" spans="22:31" x14ac:dyDescent="0.3">
      <c r="W150" s="2" t="s">
        <v>9</v>
      </c>
      <c r="X150" s="12" t="s">
        <v>10</v>
      </c>
      <c r="Y150" s="2">
        <v>2030</v>
      </c>
      <c r="AC150">
        <v>18.921600000000002</v>
      </c>
      <c r="AD150" s="16" t="s">
        <v>18</v>
      </c>
      <c r="AE150" s="2" t="s">
        <v>53</v>
      </c>
    </row>
    <row r="151" spans="22:31" x14ac:dyDescent="0.3">
      <c r="V151" s="2" t="s">
        <v>16</v>
      </c>
      <c r="W151" s="2" t="s">
        <v>9</v>
      </c>
      <c r="X151" s="12" t="s">
        <v>10</v>
      </c>
      <c r="Y151" s="2">
        <v>2030</v>
      </c>
      <c r="Z151">
        <v>78.839999999999989</v>
      </c>
      <c r="AB151">
        <v>42.573599999999999</v>
      </c>
      <c r="AD151" s="16" t="s">
        <v>18</v>
      </c>
      <c r="AE151" s="2">
        <v>0</v>
      </c>
    </row>
    <row r="152" spans="22:31" x14ac:dyDescent="0.3">
      <c r="V152" s="2" t="s">
        <v>16</v>
      </c>
      <c r="W152" s="2" t="s">
        <v>9</v>
      </c>
      <c r="X152" s="12" t="s">
        <v>10</v>
      </c>
      <c r="Y152" s="2">
        <v>2030</v>
      </c>
      <c r="Z152">
        <v>78.839999999999989</v>
      </c>
      <c r="AB152">
        <v>42.573599999999999</v>
      </c>
      <c r="AD152" s="16" t="s">
        <v>18</v>
      </c>
      <c r="AE152" s="2">
        <v>0</v>
      </c>
    </row>
    <row r="153" spans="22:31" x14ac:dyDescent="0.3">
      <c r="V153" s="2" t="s">
        <v>16</v>
      </c>
      <c r="W153" s="17" t="s">
        <v>9</v>
      </c>
      <c r="X153" s="54" t="s">
        <v>10</v>
      </c>
      <c r="Y153" s="17">
        <v>2050</v>
      </c>
      <c r="Z153" s="55">
        <v>67.644720000000007</v>
      </c>
      <c r="AA153" s="55">
        <v>45.727200000000003</v>
      </c>
      <c r="AB153" s="55"/>
      <c r="AC153" s="55"/>
      <c r="AD153" s="56" t="s">
        <v>18</v>
      </c>
      <c r="AE153" s="17" t="e">
        <v>#REF!</v>
      </c>
    </row>
    <row r="154" spans="22:31" x14ac:dyDescent="0.3">
      <c r="V154" s="2" t="s">
        <v>16</v>
      </c>
      <c r="W154" s="2" t="s">
        <v>9</v>
      </c>
      <c r="X154" s="12" t="s">
        <v>10</v>
      </c>
      <c r="Y154" s="2">
        <v>2050</v>
      </c>
      <c r="Z154">
        <v>66.067920000000001</v>
      </c>
      <c r="AA154">
        <v>63.072000000000003</v>
      </c>
      <c r="AD154" s="16" t="s">
        <v>18</v>
      </c>
      <c r="AE154" s="2" t="e">
        <v>#REF!</v>
      </c>
    </row>
    <row r="155" spans="22:31" x14ac:dyDescent="0.3">
      <c r="V155" s="2" t="s">
        <v>16</v>
      </c>
      <c r="W155" s="2" t="s">
        <v>9</v>
      </c>
      <c r="X155" s="12" t="s">
        <v>10</v>
      </c>
      <c r="Y155" s="2">
        <v>2050</v>
      </c>
      <c r="Z155" s="15"/>
      <c r="AA155" s="15"/>
      <c r="AB155">
        <v>67.644720000000007</v>
      </c>
      <c r="AD155" s="16" t="s">
        <v>18</v>
      </c>
      <c r="AE155" s="2" t="e">
        <v>#REF!</v>
      </c>
    </row>
    <row r="156" spans="22:31" x14ac:dyDescent="0.3">
      <c r="V156" s="2" t="s">
        <v>16</v>
      </c>
      <c r="W156" s="2" t="s">
        <v>9</v>
      </c>
      <c r="X156" s="12" t="s">
        <v>10</v>
      </c>
      <c r="Y156" s="2">
        <v>2050</v>
      </c>
      <c r="Z156" s="15"/>
      <c r="AA156" s="15"/>
      <c r="AB156">
        <v>66.067920000000001</v>
      </c>
      <c r="AD156" s="16" t="s">
        <v>18</v>
      </c>
      <c r="AE156" s="2" t="e">
        <v>#REF!</v>
      </c>
    </row>
    <row r="157" spans="22:31" x14ac:dyDescent="0.3">
      <c r="V157" s="2" t="s">
        <v>16</v>
      </c>
      <c r="W157" s="2" t="s">
        <v>9</v>
      </c>
      <c r="X157" s="12" t="s">
        <v>10</v>
      </c>
      <c r="Y157" s="2">
        <v>2050</v>
      </c>
      <c r="Z157" s="15"/>
      <c r="AA157" s="15"/>
      <c r="AC157">
        <v>53.611200000000004</v>
      </c>
      <c r="AD157" s="16" t="s">
        <v>18</v>
      </c>
      <c r="AE157" s="2" t="e">
        <v>#REF!</v>
      </c>
    </row>
    <row r="158" spans="22:31" x14ac:dyDescent="0.3">
      <c r="V158" s="2" t="s">
        <v>16</v>
      </c>
      <c r="W158" s="2" t="s">
        <v>9</v>
      </c>
      <c r="X158" s="12" t="s">
        <v>10</v>
      </c>
      <c r="Y158" s="2">
        <v>2050</v>
      </c>
      <c r="Z158" s="15"/>
      <c r="AA158" s="15"/>
      <c r="AC158">
        <v>40.9968</v>
      </c>
      <c r="AD158" s="16" t="s">
        <v>18</v>
      </c>
      <c r="AE158" s="2" t="e">
        <v>#REF!</v>
      </c>
    </row>
    <row r="159" spans="22:31" x14ac:dyDescent="0.3">
      <c r="V159" s="2" t="s">
        <v>16</v>
      </c>
      <c r="W159" s="2" t="s">
        <v>9</v>
      </c>
      <c r="X159" s="12" t="s">
        <v>10</v>
      </c>
      <c r="Y159" s="2">
        <v>2050</v>
      </c>
      <c r="Z159" s="15"/>
      <c r="AA159" s="15"/>
      <c r="AB159">
        <v>41.942880000000002</v>
      </c>
      <c r="AD159" s="16" t="s">
        <v>18</v>
      </c>
      <c r="AE159" s="2" t="e">
        <v>#REF!</v>
      </c>
    </row>
    <row r="160" spans="22:31" x14ac:dyDescent="0.3">
      <c r="V160" s="2" t="s">
        <v>16</v>
      </c>
      <c r="W160" s="2" t="s">
        <v>9</v>
      </c>
      <c r="X160" s="12" t="s">
        <v>10</v>
      </c>
      <c r="Y160" s="2">
        <v>2050</v>
      </c>
      <c r="AB160">
        <v>40.050719999999998</v>
      </c>
      <c r="AD160" s="16" t="s">
        <v>18</v>
      </c>
      <c r="AE160" s="2" t="e">
        <v>#REF!</v>
      </c>
    </row>
    <row r="161" spans="22:31" x14ac:dyDescent="0.3">
      <c r="W161" s="2" t="s">
        <v>9</v>
      </c>
      <c r="X161" s="12" t="s">
        <v>10</v>
      </c>
      <c r="Y161" s="2">
        <v>2050</v>
      </c>
      <c r="AC161">
        <v>40.9968</v>
      </c>
      <c r="AD161" s="16" t="s">
        <v>18</v>
      </c>
      <c r="AE161" s="2" t="s">
        <v>48</v>
      </c>
    </row>
    <row r="162" spans="22:31" x14ac:dyDescent="0.3">
      <c r="W162" s="2" t="s">
        <v>9</v>
      </c>
      <c r="X162" s="12" t="s">
        <v>10</v>
      </c>
      <c r="Y162" s="2">
        <v>2050</v>
      </c>
      <c r="AC162">
        <v>40.9968</v>
      </c>
      <c r="AD162" s="16" t="s">
        <v>18</v>
      </c>
      <c r="AE162" s="2" t="s">
        <v>49</v>
      </c>
    </row>
    <row r="163" spans="22:31" x14ac:dyDescent="0.3">
      <c r="W163" s="2" t="s">
        <v>9</v>
      </c>
      <c r="X163" s="12" t="s">
        <v>10</v>
      </c>
      <c r="Y163" s="2">
        <v>2050</v>
      </c>
      <c r="AC163">
        <v>22.075200000000002</v>
      </c>
      <c r="AD163" s="16" t="s">
        <v>18</v>
      </c>
      <c r="AE163" s="2" t="s">
        <v>50</v>
      </c>
    </row>
    <row r="164" spans="22:31" x14ac:dyDescent="0.3">
      <c r="W164" s="2" t="s">
        <v>9</v>
      </c>
      <c r="X164" s="12" t="s">
        <v>10</v>
      </c>
      <c r="Y164" s="2">
        <v>2050</v>
      </c>
      <c r="AC164">
        <v>22.075200000000002</v>
      </c>
      <c r="AD164" s="16" t="s">
        <v>18</v>
      </c>
      <c r="AE164" s="2" t="s">
        <v>51</v>
      </c>
    </row>
    <row r="165" spans="22:31" x14ac:dyDescent="0.3">
      <c r="W165" s="2" t="s">
        <v>9</v>
      </c>
      <c r="X165" s="12" t="s">
        <v>10</v>
      </c>
      <c r="Y165" s="2">
        <v>2050</v>
      </c>
      <c r="AC165">
        <v>83.570399999999992</v>
      </c>
      <c r="AD165" s="16" t="s">
        <v>18</v>
      </c>
      <c r="AE165" s="2" t="s">
        <v>52</v>
      </c>
    </row>
    <row r="166" spans="22:31" x14ac:dyDescent="0.3">
      <c r="W166" s="2" t="s">
        <v>9</v>
      </c>
      <c r="X166" s="12" t="s">
        <v>10</v>
      </c>
      <c r="Y166" s="2">
        <v>2050</v>
      </c>
      <c r="AC166">
        <v>83.570399999999992</v>
      </c>
      <c r="AD166" s="16" t="s">
        <v>18</v>
      </c>
      <c r="AE166" s="2" t="s">
        <v>53</v>
      </c>
    </row>
    <row r="167" spans="22:31" x14ac:dyDescent="0.3">
      <c r="V167" s="2" t="s">
        <v>16</v>
      </c>
      <c r="W167" s="2" t="s">
        <v>9</v>
      </c>
      <c r="X167" s="12" t="s">
        <v>10</v>
      </c>
      <c r="Y167" s="2">
        <v>2050</v>
      </c>
      <c r="Z167">
        <v>78.839999999999989</v>
      </c>
      <c r="AB167">
        <v>42.573599999999999</v>
      </c>
      <c r="AD167" s="16" t="s">
        <v>18</v>
      </c>
      <c r="AE167" s="2">
        <v>0</v>
      </c>
    </row>
    <row r="168" spans="22:31" x14ac:dyDescent="0.3">
      <c r="V168" s="2" t="s">
        <v>16</v>
      </c>
      <c r="W168" s="2" t="s">
        <v>9</v>
      </c>
      <c r="X168" s="12" t="s">
        <v>10</v>
      </c>
      <c r="Y168" s="2">
        <v>2050</v>
      </c>
      <c r="Z168">
        <v>78.839999999999989</v>
      </c>
      <c r="AB168">
        <v>42.573599999999999</v>
      </c>
      <c r="AD168" s="16" t="s">
        <v>18</v>
      </c>
      <c r="AE168" s="2">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690A-9B6B-4071-9F88-35855A7E021A}">
  <dimension ref="B3:Q39"/>
  <sheetViews>
    <sheetView workbookViewId="0">
      <selection activeCell="G34" sqref="G34"/>
    </sheetView>
  </sheetViews>
  <sheetFormatPr defaultRowHeight="14.4" x14ac:dyDescent="0.3"/>
  <sheetData>
    <row r="3" spans="2:17" x14ac:dyDescent="0.3">
      <c r="B3" s="58" t="s">
        <v>377</v>
      </c>
      <c r="J3" s="59"/>
      <c r="K3" s="60"/>
      <c r="L3" s="60"/>
      <c r="M3" s="60"/>
      <c r="N3" s="60"/>
    </row>
    <row r="4" spans="2:17" ht="15" thickBot="1" x14ac:dyDescent="0.35">
      <c r="B4" s="61" t="s">
        <v>1</v>
      </c>
      <c r="C4" s="61" t="s">
        <v>2</v>
      </c>
      <c r="D4" s="61" t="s">
        <v>3</v>
      </c>
      <c r="E4" s="61" t="s">
        <v>4</v>
      </c>
      <c r="F4" s="62" t="s">
        <v>5</v>
      </c>
      <c r="G4" s="62" t="s">
        <v>6</v>
      </c>
      <c r="H4" s="62" t="s">
        <v>44</v>
      </c>
      <c r="I4" s="62" t="s">
        <v>45</v>
      </c>
      <c r="J4" s="62" t="s">
        <v>46</v>
      </c>
      <c r="K4" s="62" t="s">
        <v>47</v>
      </c>
      <c r="L4" s="62" t="s">
        <v>26</v>
      </c>
      <c r="M4" s="62" t="s">
        <v>27</v>
      </c>
      <c r="N4" s="63" t="s">
        <v>8</v>
      </c>
    </row>
    <row r="5" spans="2:17" x14ac:dyDescent="0.3">
      <c r="C5" t="s">
        <v>9</v>
      </c>
      <c r="D5" t="s">
        <v>10</v>
      </c>
      <c r="E5">
        <v>2030</v>
      </c>
      <c r="L5">
        <v>2000</v>
      </c>
      <c r="M5">
        <v>2000</v>
      </c>
      <c r="N5" t="s">
        <v>64</v>
      </c>
      <c r="Q5" t="s">
        <v>75</v>
      </c>
    </row>
    <row r="6" spans="2:17" x14ac:dyDescent="0.3">
      <c r="C6" t="s">
        <v>9</v>
      </c>
      <c r="D6" t="s">
        <v>10</v>
      </c>
      <c r="E6">
        <v>0</v>
      </c>
      <c r="L6" s="31">
        <v>5</v>
      </c>
      <c r="M6" s="31">
        <v>5</v>
      </c>
      <c r="N6" t="s">
        <v>64</v>
      </c>
      <c r="Q6" t="s">
        <v>75</v>
      </c>
    </row>
    <row r="7" spans="2:17" x14ac:dyDescent="0.3">
      <c r="C7" t="s">
        <v>9</v>
      </c>
      <c r="D7" t="s">
        <v>10</v>
      </c>
      <c r="E7">
        <v>2030</v>
      </c>
      <c r="F7" s="64">
        <v>1200</v>
      </c>
      <c r="G7" s="64">
        <f>F7</f>
        <v>1200</v>
      </c>
      <c r="H7" s="64"/>
      <c r="I7" s="64"/>
      <c r="J7" s="64"/>
      <c r="K7" s="64"/>
      <c r="N7" t="s">
        <v>65</v>
      </c>
      <c r="Q7" t="s">
        <v>76</v>
      </c>
    </row>
    <row r="8" spans="2:17" x14ac:dyDescent="0.3">
      <c r="C8" t="s">
        <v>9</v>
      </c>
      <c r="D8" t="s">
        <v>10</v>
      </c>
      <c r="E8">
        <v>0</v>
      </c>
      <c r="F8">
        <v>5</v>
      </c>
      <c r="G8">
        <f>F8</f>
        <v>5</v>
      </c>
      <c r="N8" t="s">
        <v>65</v>
      </c>
      <c r="Q8" t="s">
        <v>76</v>
      </c>
    </row>
    <row r="9" spans="2:17" x14ac:dyDescent="0.3">
      <c r="C9" t="s">
        <v>9</v>
      </c>
      <c r="D9" t="s">
        <v>10</v>
      </c>
      <c r="E9">
        <v>2030</v>
      </c>
      <c r="H9" s="64">
        <v>3300</v>
      </c>
      <c r="I9" s="64">
        <v>3300</v>
      </c>
      <c r="J9" s="65"/>
      <c r="K9" s="65"/>
      <c r="N9" t="s">
        <v>66</v>
      </c>
      <c r="Q9" t="s">
        <v>77</v>
      </c>
    </row>
    <row r="10" spans="2:17" x14ac:dyDescent="0.3">
      <c r="C10" t="s">
        <v>9</v>
      </c>
      <c r="D10" t="s">
        <v>10</v>
      </c>
      <c r="E10">
        <v>2030</v>
      </c>
      <c r="H10" s="65"/>
      <c r="I10" s="64">
        <v>8700</v>
      </c>
      <c r="J10" s="64">
        <v>8700</v>
      </c>
      <c r="K10" s="65"/>
      <c r="N10" t="s">
        <v>67</v>
      </c>
      <c r="Q10" t="s">
        <v>77</v>
      </c>
    </row>
    <row r="11" spans="2:17" x14ac:dyDescent="0.3">
      <c r="C11" t="s">
        <v>9</v>
      </c>
      <c r="D11" t="s">
        <v>10</v>
      </c>
      <c r="E11">
        <v>2030</v>
      </c>
      <c r="H11" s="65"/>
      <c r="I11" s="65"/>
      <c r="J11" s="64">
        <v>7200</v>
      </c>
      <c r="K11" s="64">
        <v>7200</v>
      </c>
      <c r="N11" t="s">
        <v>68</v>
      </c>
      <c r="Q11" t="s">
        <v>77</v>
      </c>
    </row>
    <row r="12" spans="2:17" x14ac:dyDescent="0.3">
      <c r="C12" t="s">
        <v>9</v>
      </c>
      <c r="D12" t="s">
        <v>10</v>
      </c>
      <c r="E12">
        <v>2050</v>
      </c>
      <c r="H12" s="65"/>
      <c r="I12" s="64">
        <v>8910</v>
      </c>
      <c r="J12" s="64">
        <v>8910</v>
      </c>
      <c r="K12" s="64"/>
      <c r="N12" t="s">
        <v>67</v>
      </c>
      <c r="Q12" t="s">
        <v>77</v>
      </c>
    </row>
    <row r="13" spans="2:17" x14ac:dyDescent="0.3">
      <c r="C13" t="s">
        <v>9</v>
      </c>
      <c r="D13" t="s">
        <v>10</v>
      </c>
      <c r="E13">
        <v>0</v>
      </c>
      <c r="H13" s="64">
        <v>5</v>
      </c>
      <c r="I13" s="64">
        <v>5</v>
      </c>
      <c r="J13" s="65"/>
      <c r="K13" s="65"/>
      <c r="N13" t="s">
        <v>66</v>
      </c>
      <c r="Q13" t="s">
        <v>77</v>
      </c>
    </row>
    <row r="14" spans="2:17" x14ac:dyDescent="0.3">
      <c r="C14" t="s">
        <v>9</v>
      </c>
      <c r="D14" t="s">
        <v>10</v>
      </c>
      <c r="E14">
        <v>0</v>
      </c>
      <c r="H14" s="65"/>
      <c r="I14" s="64">
        <v>5</v>
      </c>
      <c r="J14" s="64">
        <v>5</v>
      </c>
      <c r="K14" s="65"/>
      <c r="N14" t="s">
        <v>67</v>
      </c>
      <c r="Q14" t="s">
        <v>77</v>
      </c>
    </row>
    <row r="15" spans="2:17" x14ac:dyDescent="0.3">
      <c r="C15" t="s">
        <v>9</v>
      </c>
      <c r="D15" t="s">
        <v>10</v>
      </c>
      <c r="E15">
        <v>0</v>
      </c>
      <c r="H15" s="65"/>
      <c r="I15" s="65"/>
      <c r="J15" s="64">
        <v>5</v>
      </c>
      <c r="K15" s="64">
        <v>5</v>
      </c>
      <c r="N15" t="s">
        <v>68</v>
      </c>
      <c r="Q15" t="s">
        <v>77</v>
      </c>
    </row>
    <row r="16" spans="2:17" x14ac:dyDescent="0.3">
      <c r="C16" t="s">
        <v>17</v>
      </c>
      <c r="D16" t="s">
        <v>10</v>
      </c>
      <c r="E16">
        <v>2010</v>
      </c>
      <c r="F16" s="31">
        <v>1700</v>
      </c>
      <c r="G16" s="31"/>
      <c r="H16" s="31"/>
      <c r="I16" s="31"/>
      <c r="J16" s="31"/>
      <c r="K16" s="31">
        <v>1300</v>
      </c>
      <c r="L16" s="31"/>
      <c r="M16" s="31"/>
      <c r="N16" t="s">
        <v>69</v>
      </c>
      <c r="Q16" t="s">
        <v>78</v>
      </c>
    </row>
    <row r="17" spans="3:17" x14ac:dyDescent="0.3">
      <c r="C17" t="s">
        <v>9</v>
      </c>
      <c r="D17" t="s">
        <v>10</v>
      </c>
      <c r="E17">
        <v>2030</v>
      </c>
      <c r="F17" s="31">
        <v>1700</v>
      </c>
      <c r="G17" s="31"/>
      <c r="H17" s="31"/>
      <c r="I17" s="31"/>
      <c r="J17" s="31"/>
      <c r="K17" s="31">
        <v>1300</v>
      </c>
      <c r="L17" s="31"/>
      <c r="M17" s="31"/>
      <c r="N17" t="s">
        <v>69</v>
      </c>
      <c r="Q17" t="s">
        <v>78</v>
      </c>
    </row>
    <row r="18" spans="3:17" x14ac:dyDescent="0.3">
      <c r="C18" t="s">
        <v>9</v>
      </c>
      <c r="D18" t="s">
        <v>10</v>
      </c>
      <c r="E18">
        <v>2050</v>
      </c>
      <c r="F18" s="31">
        <v>1700</v>
      </c>
      <c r="G18" s="31"/>
      <c r="H18" s="31"/>
      <c r="I18" s="31"/>
      <c r="J18" s="31"/>
      <c r="K18" s="31">
        <v>1300</v>
      </c>
      <c r="L18" s="31"/>
      <c r="M18" s="31"/>
      <c r="N18" t="s">
        <v>69</v>
      </c>
      <c r="Q18" t="s">
        <v>78</v>
      </c>
    </row>
    <row r="19" spans="3:17" x14ac:dyDescent="0.3">
      <c r="C19" t="s">
        <v>9</v>
      </c>
      <c r="D19" t="s">
        <v>10</v>
      </c>
      <c r="E19">
        <v>0</v>
      </c>
      <c r="F19" s="31">
        <v>5</v>
      </c>
      <c r="G19" s="31"/>
      <c r="H19" s="31"/>
      <c r="I19" s="31"/>
      <c r="J19" s="31"/>
      <c r="K19" s="31">
        <v>5</v>
      </c>
      <c r="L19" s="31"/>
      <c r="M19" s="31"/>
      <c r="N19" t="s">
        <v>69</v>
      </c>
      <c r="Q19" t="s">
        <v>78</v>
      </c>
    </row>
    <row r="20" spans="3:17" x14ac:dyDescent="0.3">
      <c r="C20" s="31" t="s">
        <v>17</v>
      </c>
      <c r="D20" s="31" t="s">
        <v>10</v>
      </c>
      <c r="E20" s="31">
        <v>2010</v>
      </c>
      <c r="F20" s="31"/>
      <c r="G20" s="31">
        <v>1000</v>
      </c>
      <c r="H20" s="31"/>
      <c r="I20" s="31"/>
      <c r="J20" s="31"/>
      <c r="K20" s="31"/>
      <c r="L20" s="31">
        <v>1000</v>
      </c>
      <c r="M20" s="31"/>
      <c r="N20" s="31" t="s">
        <v>70</v>
      </c>
      <c r="Q20" t="s">
        <v>78</v>
      </c>
    </row>
    <row r="21" spans="3:17" x14ac:dyDescent="0.3">
      <c r="C21" s="31" t="s">
        <v>9</v>
      </c>
      <c r="D21" s="31" t="s">
        <v>10</v>
      </c>
      <c r="E21" s="31">
        <v>2030</v>
      </c>
      <c r="F21" s="31"/>
      <c r="G21" s="31">
        <v>1700</v>
      </c>
      <c r="H21" s="31"/>
      <c r="I21" s="31"/>
      <c r="J21" s="31"/>
      <c r="K21" s="31"/>
      <c r="L21" s="31">
        <v>1700</v>
      </c>
      <c r="M21" s="31"/>
      <c r="N21" s="31" t="s">
        <v>70</v>
      </c>
      <c r="Q21" t="s">
        <v>78</v>
      </c>
    </row>
    <row r="22" spans="3:17" x14ac:dyDescent="0.3">
      <c r="C22" s="31" t="s">
        <v>9</v>
      </c>
      <c r="D22" s="31" t="s">
        <v>10</v>
      </c>
      <c r="E22" s="31">
        <v>2050</v>
      </c>
      <c r="F22" s="31"/>
      <c r="G22" s="31">
        <v>4027</v>
      </c>
      <c r="H22" s="31"/>
      <c r="I22" s="31"/>
      <c r="J22" s="31"/>
      <c r="K22" s="31"/>
      <c r="L22" s="31">
        <v>4027</v>
      </c>
      <c r="M22" s="31"/>
      <c r="N22" s="31" t="s">
        <v>70</v>
      </c>
      <c r="Q22" t="s">
        <v>78</v>
      </c>
    </row>
    <row r="23" spans="3:17" x14ac:dyDescent="0.3">
      <c r="C23" s="31" t="s">
        <v>9</v>
      </c>
      <c r="D23" s="31" t="s">
        <v>10</v>
      </c>
      <c r="E23" s="31">
        <v>0</v>
      </c>
      <c r="F23" s="31"/>
      <c r="G23" s="31">
        <v>5</v>
      </c>
      <c r="H23" s="31"/>
      <c r="I23" s="31"/>
      <c r="J23" s="31"/>
      <c r="K23" s="31"/>
      <c r="L23" s="31">
        <v>5</v>
      </c>
      <c r="M23" s="31"/>
      <c r="N23" s="31" t="s">
        <v>70</v>
      </c>
      <c r="Q23" t="s">
        <v>78</v>
      </c>
    </row>
    <row r="24" spans="3:17" x14ac:dyDescent="0.3">
      <c r="C24" s="31" t="s">
        <v>17</v>
      </c>
      <c r="D24" s="31" t="s">
        <v>10</v>
      </c>
      <c r="E24" s="31">
        <v>2010</v>
      </c>
      <c r="F24" s="31"/>
      <c r="G24" s="31">
        <v>740</v>
      </c>
      <c r="H24" s="31"/>
      <c r="I24" s="31"/>
      <c r="J24" s="31">
        <v>680</v>
      </c>
      <c r="K24" s="31"/>
      <c r="L24" s="31"/>
      <c r="M24" s="31"/>
      <c r="N24" s="31" t="s">
        <v>71</v>
      </c>
      <c r="Q24" t="s">
        <v>78</v>
      </c>
    </row>
    <row r="25" spans="3:17" x14ac:dyDescent="0.3">
      <c r="C25" s="31" t="s">
        <v>9</v>
      </c>
      <c r="D25" s="31" t="s">
        <v>10</v>
      </c>
      <c r="E25" s="31">
        <v>2030</v>
      </c>
      <c r="F25" s="31"/>
      <c r="G25" s="31">
        <v>740</v>
      </c>
      <c r="H25" s="31"/>
      <c r="I25" s="31"/>
      <c r="J25" s="31">
        <v>680</v>
      </c>
      <c r="K25" s="31"/>
      <c r="L25" s="31"/>
      <c r="M25" s="31"/>
      <c r="N25" s="31" t="s">
        <v>71</v>
      </c>
      <c r="Q25" t="s">
        <v>78</v>
      </c>
    </row>
    <row r="26" spans="3:17" x14ac:dyDescent="0.3">
      <c r="C26" s="31" t="s">
        <v>9</v>
      </c>
      <c r="D26" s="31" t="s">
        <v>10</v>
      </c>
      <c r="E26" s="31">
        <v>2050</v>
      </c>
      <c r="F26" s="31"/>
      <c r="G26" s="31">
        <v>1326</v>
      </c>
      <c r="H26" s="31"/>
      <c r="I26" s="31"/>
      <c r="J26" s="31">
        <v>1266</v>
      </c>
      <c r="K26" s="31"/>
      <c r="L26" s="31"/>
      <c r="M26" s="31"/>
      <c r="N26" s="31" t="s">
        <v>71</v>
      </c>
      <c r="Q26" t="s">
        <v>78</v>
      </c>
    </row>
    <row r="27" spans="3:17" x14ac:dyDescent="0.3">
      <c r="C27" s="31" t="s">
        <v>9</v>
      </c>
      <c r="D27" s="31" t="s">
        <v>10</v>
      </c>
      <c r="E27" s="31">
        <v>0</v>
      </c>
      <c r="F27" s="31"/>
      <c r="G27" s="31">
        <v>5</v>
      </c>
      <c r="H27" s="31"/>
      <c r="I27" s="31"/>
      <c r="J27" s="31">
        <v>5</v>
      </c>
      <c r="K27" s="31"/>
      <c r="L27" s="31"/>
      <c r="M27" s="31"/>
      <c r="N27" s="31" t="s">
        <v>71</v>
      </c>
      <c r="Q27" t="s">
        <v>78</v>
      </c>
    </row>
    <row r="28" spans="3:17" x14ac:dyDescent="0.3">
      <c r="C28" s="31" t="s">
        <v>17</v>
      </c>
      <c r="D28" s="31" t="s">
        <v>10</v>
      </c>
      <c r="E28" s="31">
        <v>2010</v>
      </c>
      <c r="F28" s="31"/>
      <c r="G28" s="31"/>
      <c r="H28" s="31"/>
      <c r="I28" s="31"/>
      <c r="J28" s="31">
        <v>2095</v>
      </c>
      <c r="K28" s="31"/>
      <c r="L28" s="31">
        <v>2145</v>
      </c>
      <c r="M28" s="31"/>
      <c r="N28" s="31" t="s">
        <v>72</v>
      </c>
      <c r="Q28" t="s">
        <v>78</v>
      </c>
    </row>
    <row r="29" spans="3:17" x14ac:dyDescent="0.3">
      <c r="C29" s="31" t="s">
        <v>9</v>
      </c>
      <c r="D29" s="31" t="s">
        <v>10</v>
      </c>
      <c r="E29" s="31">
        <v>2030</v>
      </c>
      <c r="F29" s="31"/>
      <c r="G29" s="31"/>
      <c r="H29" s="31"/>
      <c r="I29" s="31"/>
      <c r="J29" s="31">
        <v>2095</v>
      </c>
      <c r="K29" s="31"/>
      <c r="L29" s="31">
        <v>2145</v>
      </c>
      <c r="M29" s="31"/>
      <c r="N29" s="31" t="s">
        <v>72</v>
      </c>
      <c r="Q29" t="s">
        <v>78</v>
      </c>
    </row>
    <row r="30" spans="3:17" x14ac:dyDescent="0.3">
      <c r="C30" s="31" t="s">
        <v>9</v>
      </c>
      <c r="D30" s="31" t="s">
        <v>10</v>
      </c>
      <c r="E30" s="31">
        <v>2050</v>
      </c>
      <c r="F30" s="31"/>
      <c r="G30" s="31"/>
      <c r="H30" s="31"/>
      <c r="I30" s="31"/>
      <c r="J30" s="31">
        <v>2095</v>
      </c>
      <c r="K30" s="31"/>
      <c r="L30" s="31">
        <v>2145</v>
      </c>
      <c r="M30" s="31"/>
      <c r="N30" s="31" t="s">
        <v>72</v>
      </c>
      <c r="Q30" t="s">
        <v>78</v>
      </c>
    </row>
    <row r="31" spans="3:17" x14ac:dyDescent="0.3">
      <c r="C31" s="31" t="s">
        <v>9</v>
      </c>
      <c r="D31" s="31" t="s">
        <v>10</v>
      </c>
      <c r="E31" s="31">
        <v>0</v>
      </c>
      <c r="F31" s="31"/>
      <c r="G31" s="31"/>
      <c r="H31" s="31"/>
      <c r="I31" s="31"/>
      <c r="J31" s="31">
        <v>5</v>
      </c>
      <c r="K31" s="31"/>
      <c r="L31" s="31">
        <v>5</v>
      </c>
      <c r="M31" s="31"/>
      <c r="N31" s="31" t="s">
        <v>72</v>
      </c>
      <c r="Q31" t="s">
        <v>78</v>
      </c>
    </row>
    <row r="32" spans="3:17" x14ac:dyDescent="0.3">
      <c r="C32" s="31" t="s">
        <v>17</v>
      </c>
      <c r="D32" s="31" t="s">
        <v>10</v>
      </c>
      <c r="E32" s="31">
        <v>2010</v>
      </c>
      <c r="F32" s="31"/>
      <c r="G32" s="31"/>
      <c r="H32" s="31">
        <v>600</v>
      </c>
      <c r="I32" s="31"/>
      <c r="J32" s="31"/>
      <c r="K32" s="31"/>
      <c r="L32" s="31"/>
      <c r="M32" s="31">
        <v>700</v>
      </c>
      <c r="N32" s="31" t="s">
        <v>73</v>
      </c>
      <c r="Q32" t="s">
        <v>78</v>
      </c>
    </row>
    <row r="33" spans="3:17" x14ac:dyDescent="0.3">
      <c r="C33" s="31" t="s">
        <v>9</v>
      </c>
      <c r="D33" s="31" t="s">
        <v>10</v>
      </c>
      <c r="E33" s="31">
        <v>2030</v>
      </c>
      <c r="F33" s="31"/>
      <c r="G33" s="31"/>
      <c r="H33" s="31">
        <v>600</v>
      </c>
      <c r="I33" s="31"/>
      <c r="J33" s="31"/>
      <c r="K33" s="31"/>
      <c r="L33" s="31"/>
      <c r="M33" s="31">
        <v>700</v>
      </c>
      <c r="N33" s="31" t="s">
        <v>73</v>
      </c>
      <c r="Q33" t="s">
        <v>78</v>
      </c>
    </row>
    <row r="34" spans="3:17" x14ac:dyDescent="0.3">
      <c r="C34" s="31" t="s">
        <v>9</v>
      </c>
      <c r="D34" s="31" t="s">
        <v>10</v>
      </c>
      <c r="E34" s="31">
        <v>2050</v>
      </c>
      <c r="F34" s="31"/>
      <c r="G34" s="31"/>
      <c r="H34" s="31">
        <v>600</v>
      </c>
      <c r="I34" s="31"/>
      <c r="J34" s="31"/>
      <c r="K34" s="31"/>
      <c r="L34" s="31"/>
      <c r="M34" s="31">
        <v>700</v>
      </c>
      <c r="N34" s="31" t="s">
        <v>73</v>
      </c>
      <c r="Q34" t="s">
        <v>78</v>
      </c>
    </row>
    <row r="35" spans="3:17" x14ac:dyDescent="0.3">
      <c r="C35" s="31" t="s">
        <v>9</v>
      </c>
      <c r="D35" s="31" t="s">
        <v>10</v>
      </c>
      <c r="E35" s="31">
        <v>0</v>
      </c>
      <c r="F35" s="31"/>
      <c r="G35" s="31"/>
      <c r="H35" s="31">
        <v>5</v>
      </c>
      <c r="I35" s="31"/>
      <c r="J35" s="31"/>
      <c r="K35" s="31"/>
      <c r="L35" s="31"/>
      <c r="M35" s="31">
        <v>5</v>
      </c>
      <c r="N35" s="31" t="s">
        <v>73</v>
      </c>
      <c r="Q35" t="s">
        <v>78</v>
      </c>
    </row>
    <row r="36" spans="3:17" x14ac:dyDescent="0.3">
      <c r="C36" s="31" t="s">
        <v>17</v>
      </c>
      <c r="D36" s="31" t="s">
        <v>10</v>
      </c>
      <c r="E36" s="31">
        <v>2010</v>
      </c>
      <c r="F36" s="31"/>
      <c r="G36" s="31"/>
      <c r="H36" s="31"/>
      <c r="I36" s="31">
        <v>1300</v>
      </c>
      <c r="J36" s="31"/>
      <c r="K36" s="31"/>
      <c r="L36" s="31"/>
      <c r="M36" s="31">
        <v>850</v>
      </c>
      <c r="N36" s="31" t="s">
        <v>74</v>
      </c>
      <c r="Q36" t="s">
        <v>78</v>
      </c>
    </row>
    <row r="37" spans="3:17" x14ac:dyDescent="0.3">
      <c r="C37" s="31" t="s">
        <v>9</v>
      </c>
      <c r="D37" s="31" t="s">
        <v>10</v>
      </c>
      <c r="E37" s="31">
        <v>2030</v>
      </c>
      <c r="F37" s="31"/>
      <c r="G37" s="31"/>
      <c r="H37" s="31"/>
      <c r="I37" s="31">
        <v>2050</v>
      </c>
      <c r="J37" s="31"/>
      <c r="K37" s="31"/>
      <c r="L37" s="31"/>
      <c r="M37" s="31">
        <v>1600</v>
      </c>
      <c r="N37" s="31" t="s">
        <v>74</v>
      </c>
      <c r="Q37" t="s">
        <v>78</v>
      </c>
    </row>
    <row r="38" spans="3:17" x14ac:dyDescent="0.3">
      <c r="C38" s="31" t="s">
        <v>9</v>
      </c>
      <c r="D38" s="31" t="s">
        <v>10</v>
      </c>
      <c r="E38" s="31">
        <v>2050</v>
      </c>
      <c r="F38" s="31"/>
      <c r="G38" s="31"/>
      <c r="H38" s="31"/>
      <c r="I38" s="31">
        <v>2273</v>
      </c>
      <c r="J38" s="31"/>
      <c r="K38" s="31"/>
      <c r="L38" s="31"/>
      <c r="M38" s="31">
        <v>1823</v>
      </c>
      <c r="N38" s="31" t="s">
        <v>74</v>
      </c>
      <c r="Q38" t="s">
        <v>78</v>
      </c>
    </row>
    <row r="39" spans="3:17" x14ac:dyDescent="0.3">
      <c r="C39" s="31" t="s">
        <v>9</v>
      </c>
      <c r="D39" s="31" t="s">
        <v>10</v>
      </c>
      <c r="E39" s="31">
        <v>0</v>
      </c>
      <c r="F39" s="31"/>
      <c r="G39" s="31"/>
      <c r="H39" s="31"/>
      <c r="I39" s="31">
        <v>5</v>
      </c>
      <c r="J39" s="31"/>
      <c r="K39" s="31"/>
      <c r="L39" s="31"/>
      <c r="M39" s="31">
        <v>5</v>
      </c>
      <c r="N39" s="31" t="s">
        <v>74</v>
      </c>
      <c r="Q39" t="s">
        <v>78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C1D04-9373-4182-ADBE-C5FA4DF93A89}">
  <dimension ref="B2:BI594"/>
  <sheetViews>
    <sheetView zoomScale="55" zoomScaleNormal="55" workbookViewId="0">
      <selection activeCell="F4" sqref="F4:I94"/>
    </sheetView>
  </sheetViews>
  <sheetFormatPr defaultRowHeight="14.4" x14ac:dyDescent="0.3"/>
  <cols>
    <col min="1" max="1" width="2.6640625" customWidth="1"/>
    <col min="2" max="2" width="32.44140625" customWidth="1"/>
    <col min="11" max="11" width="11.6640625" customWidth="1"/>
    <col min="12" max="16" width="12" customWidth="1"/>
    <col min="17" max="18" width="14.109375" customWidth="1"/>
    <col min="19" max="19" width="16" customWidth="1"/>
    <col min="20" max="20" width="11.109375" bestFit="1" customWidth="1"/>
    <col min="21" max="61" width="8.44140625" customWidth="1"/>
  </cols>
  <sheetData>
    <row r="2" spans="2:61" x14ac:dyDescent="0.3">
      <c r="B2" s="162" t="s">
        <v>378</v>
      </c>
      <c r="C2" s="162"/>
      <c r="D2" s="162"/>
      <c r="E2" s="162"/>
      <c r="F2" s="162"/>
      <c r="G2" s="162"/>
      <c r="H2" s="162"/>
      <c r="I2" s="162"/>
      <c r="J2" s="162"/>
      <c r="K2" s="162"/>
    </row>
    <row r="3" spans="2:61" x14ac:dyDescent="0.3">
      <c r="B3" s="161" t="s">
        <v>225</v>
      </c>
      <c r="C3" s="161" t="s">
        <v>224</v>
      </c>
      <c r="D3" s="159" t="s">
        <v>3</v>
      </c>
      <c r="E3" s="159" t="s">
        <v>4</v>
      </c>
      <c r="F3" s="160" t="s">
        <v>44</v>
      </c>
      <c r="G3" s="160" t="s">
        <v>45</v>
      </c>
      <c r="H3" s="160" t="s">
        <v>46</v>
      </c>
      <c r="I3" s="160" t="s">
        <v>47</v>
      </c>
      <c r="J3" s="159" t="s">
        <v>62</v>
      </c>
      <c r="K3" s="128"/>
      <c r="S3" s="78" t="s">
        <v>223</v>
      </c>
    </row>
    <row r="4" spans="2:61" x14ac:dyDescent="0.3">
      <c r="B4" t="s">
        <v>143</v>
      </c>
      <c r="C4" s="78" t="s">
        <v>142</v>
      </c>
      <c r="D4" s="130" t="s">
        <v>124</v>
      </c>
      <c r="E4" s="130">
        <v>2010</v>
      </c>
      <c r="F4" s="129">
        <v>0.35233000599854097</v>
      </c>
      <c r="G4" s="129">
        <v>8.8082501499635299E-2</v>
      </c>
      <c r="H4" s="129">
        <v>6.8704351169715601</v>
      </c>
      <c r="I4" s="129">
        <v>5.10878508697885</v>
      </c>
      <c r="J4" s="121" t="str">
        <f>Q4&amp;"DMT"</f>
        <v>IADMT</v>
      </c>
      <c r="K4" s="128"/>
      <c r="L4" s="133">
        <f>F4/$D122</f>
        <v>2.8368794326241099E-2</v>
      </c>
      <c r="M4" s="133">
        <f>G4/$D122</f>
        <v>7.0921985815602792E-3</v>
      </c>
      <c r="N4" s="133">
        <f>H4/$D122</f>
        <v>0.55319148936170226</v>
      </c>
      <c r="O4" s="133">
        <f>I4/$D122</f>
        <v>0.41134751773049638</v>
      </c>
      <c r="Q4" t="s">
        <v>197</v>
      </c>
      <c r="R4" s="132"/>
      <c r="S4" s="158" t="s">
        <v>222</v>
      </c>
      <c r="T4" s="158" t="s">
        <v>221</v>
      </c>
      <c r="U4" s="158">
        <v>2010</v>
      </c>
      <c r="V4" s="158">
        <v>2011</v>
      </c>
      <c r="W4" s="158">
        <v>2012</v>
      </c>
      <c r="X4" s="158">
        <v>2013</v>
      </c>
      <c r="Y4" s="158">
        <v>2014</v>
      </c>
      <c r="Z4" s="158">
        <v>2015</v>
      </c>
      <c r="AA4" s="158">
        <v>2016</v>
      </c>
      <c r="AB4" s="158">
        <v>2017</v>
      </c>
      <c r="AC4" s="158">
        <v>2018</v>
      </c>
      <c r="AD4" s="158">
        <v>2019</v>
      </c>
      <c r="AE4" s="158">
        <v>2020</v>
      </c>
      <c r="AF4" s="158">
        <v>2021</v>
      </c>
      <c r="AG4" s="158">
        <v>2022</v>
      </c>
      <c r="AH4" s="158">
        <v>2023</v>
      </c>
      <c r="AI4" s="158">
        <v>2024</v>
      </c>
      <c r="AJ4" s="158">
        <v>2025</v>
      </c>
      <c r="AK4" s="158">
        <v>2026</v>
      </c>
      <c r="AL4" s="158">
        <v>2027</v>
      </c>
      <c r="AM4" s="158">
        <v>2028</v>
      </c>
      <c r="AN4" s="158">
        <v>2029</v>
      </c>
      <c r="AO4" s="158">
        <v>2030</v>
      </c>
      <c r="AP4" s="158">
        <v>2031</v>
      </c>
      <c r="AQ4" s="158">
        <v>2032</v>
      </c>
      <c r="AR4" s="158">
        <v>2033</v>
      </c>
      <c r="AS4" s="158">
        <v>2034</v>
      </c>
      <c r="AT4" s="158">
        <v>2035</v>
      </c>
      <c r="AU4" s="158">
        <v>2036</v>
      </c>
      <c r="AV4" s="158">
        <v>2037</v>
      </c>
      <c r="AW4" s="158">
        <v>2038</v>
      </c>
      <c r="AX4" s="158">
        <v>2039</v>
      </c>
      <c r="AY4" s="158">
        <v>2040</v>
      </c>
      <c r="AZ4" s="158">
        <v>2041</v>
      </c>
      <c r="BA4" s="158">
        <v>2042</v>
      </c>
      <c r="BB4" s="158">
        <v>2043</v>
      </c>
      <c r="BC4" s="158">
        <v>2044</v>
      </c>
      <c r="BD4" s="158">
        <v>2045</v>
      </c>
      <c r="BE4" s="158">
        <v>2046</v>
      </c>
      <c r="BF4" s="158">
        <v>2047</v>
      </c>
      <c r="BG4" s="158">
        <v>2048</v>
      </c>
      <c r="BH4" s="158">
        <v>2049</v>
      </c>
      <c r="BI4" s="158">
        <v>2050</v>
      </c>
    </row>
    <row r="5" spans="2:61" x14ac:dyDescent="0.3">
      <c r="B5" t="s">
        <v>143</v>
      </c>
      <c r="C5" s="78" t="s">
        <v>142</v>
      </c>
      <c r="D5" s="130" t="s">
        <v>124</v>
      </c>
      <c r="E5" s="130">
        <v>2010</v>
      </c>
      <c r="F5" s="129">
        <v>2.8694668297378598E-3</v>
      </c>
      <c r="G5" s="129">
        <v>7.17366707434463E-4</v>
      </c>
      <c r="H5" s="129">
        <v>5.59546031798882E-2</v>
      </c>
      <c r="I5" s="129">
        <v>4.16072690311989E-2</v>
      </c>
      <c r="J5" s="121" t="str">
        <f>Q5&amp;"DHT"</f>
        <v>IADHT</v>
      </c>
      <c r="K5" s="128"/>
      <c r="L5" s="133"/>
      <c r="M5" s="133"/>
      <c r="N5" s="133"/>
      <c r="O5" s="133"/>
      <c r="Q5" t="s">
        <v>197</v>
      </c>
      <c r="S5" s="153" t="str">
        <f>'[11]Convergence programme'!A25</f>
        <v>Agriculture</v>
      </c>
      <c r="T5" s="153" t="str">
        <f>'[11]Convergence programme'!C25</f>
        <v>IA</v>
      </c>
      <c r="U5" s="155"/>
      <c r="V5" s="155"/>
      <c r="W5" s="155"/>
      <c r="X5" s="155"/>
      <c r="Y5" s="155"/>
      <c r="Z5" s="154">
        <f>'[11]Convergence programme'!I25/100</f>
        <v>0.95599335448540557</v>
      </c>
      <c r="AA5" s="154">
        <f>'[11]Convergence programme'!J25/100</f>
        <v>0.9471920253824867</v>
      </c>
      <c r="AB5" s="154">
        <f>'[11]Convergence programme'!K25/100</f>
        <v>0.9471920253824867</v>
      </c>
      <c r="AC5" s="154">
        <f>'[11]Convergence programme'!L25/100</f>
        <v>0.9471920253824867</v>
      </c>
      <c r="AD5" s="154">
        <f>'[11]Convergence programme'!M25/100</f>
        <v>0.9471920253824867</v>
      </c>
      <c r="AE5" s="154">
        <f>'[11]Convergence programme'!N25/100</f>
        <v>0.9471920253824867</v>
      </c>
      <c r="AF5" s="154">
        <f>'[11]Convergence programme'!O25/100</f>
        <v>0.9471920253824867</v>
      </c>
      <c r="AG5" s="154">
        <f>'[11]Convergence programme'!P25/100</f>
        <v>0.9471920253824867</v>
      </c>
      <c r="AH5" s="154">
        <f>'[11]Convergence programme'!Q25/100</f>
        <v>0.9471920253824867</v>
      </c>
      <c r="AI5" s="154">
        <f>'[11]Convergence programme'!R25/100</f>
        <v>0.9471920253824867</v>
      </c>
      <c r="AJ5" s="154">
        <f>'[11]Convergence programme'!S25/100</f>
        <v>0.9471920253824867</v>
      </c>
      <c r="AK5" s="154">
        <f>'[11]Convergence programme'!T25/100</f>
        <v>0.94307379918517154</v>
      </c>
      <c r="AL5" s="154">
        <f>'[11]Convergence programme'!U25/100</f>
        <v>0.93895557298785637</v>
      </c>
      <c r="AM5" s="154">
        <f>'[11]Convergence programme'!V25/100</f>
        <v>0.93483734679054142</v>
      </c>
      <c r="AN5" s="154">
        <f>'[11]Convergence programme'!W25/100</f>
        <v>0.93071912059322615</v>
      </c>
      <c r="AO5" s="154">
        <f>'[11]Convergence programme'!X25/100</f>
        <v>0.92660089439591109</v>
      </c>
      <c r="AP5" s="154">
        <f>'[11]Convergence programme'!Y25/100</f>
        <v>0.92660089439591109</v>
      </c>
      <c r="AQ5" s="154">
        <f>'[11]Convergence programme'!Z25/100</f>
        <v>0.92660089439591109</v>
      </c>
      <c r="AR5" s="154">
        <f>'[11]Convergence programme'!AA25/100</f>
        <v>0.92660089439591109</v>
      </c>
      <c r="AS5" s="154">
        <f>'[11]Convergence programme'!AB25/100</f>
        <v>0.92660089439591109</v>
      </c>
      <c r="AT5" s="154">
        <f>'[11]Convergence programme'!AC25/100</f>
        <v>0.92660089439591109</v>
      </c>
      <c r="AU5" s="154">
        <f>'[11]Convergence programme'!AD25/100</f>
        <v>0.92660089439591109</v>
      </c>
      <c r="AV5" s="154">
        <f>'[11]Convergence programme'!AE25/100</f>
        <v>0.92660089439591109</v>
      </c>
      <c r="AW5" s="154">
        <f>'[11]Convergence programme'!AF25/100</f>
        <v>0.92660089439591109</v>
      </c>
      <c r="AX5" s="154">
        <f>'[11]Convergence programme'!AG25/100</f>
        <v>0.92660089439591109</v>
      </c>
      <c r="AY5" s="154">
        <f>'[11]Convergence programme'!AH25/100</f>
        <v>0.92660089439591109</v>
      </c>
      <c r="AZ5" s="154">
        <f>'[11]Convergence programme'!AI25/100</f>
        <v>0.92248266819859581</v>
      </c>
      <c r="BA5" s="154">
        <f>'[11]Convergence programme'!AJ25/100</f>
        <v>0.91836444200128076</v>
      </c>
      <c r="BB5" s="154">
        <f>'[11]Convergence programme'!AK25/100</f>
        <v>0.91424621580396559</v>
      </c>
      <c r="BC5" s="154">
        <f>'[11]Convergence programme'!AL25/100</f>
        <v>0.91012798960665042</v>
      </c>
      <c r="BD5" s="154">
        <f>'[11]Convergence programme'!AM25/100</f>
        <v>0.90600976340933526</v>
      </c>
      <c r="BE5" s="154">
        <f>'[11]Convergence programme'!AN25/100</f>
        <v>0.90600976340933526</v>
      </c>
      <c r="BF5" s="154">
        <f>'[11]Convergence programme'!AO25/100</f>
        <v>0.90600976340933526</v>
      </c>
      <c r="BG5" s="154">
        <f>'[11]Convergence programme'!AP25/100</f>
        <v>0.90600976340933526</v>
      </c>
      <c r="BH5" s="154">
        <f>'[11]Convergence programme'!AQ25/100</f>
        <v>0.90600976340933526</v>
      </c>
      <c r="BI5" s="154">
        <f>'[11]Convergence programme'!AR25/100</f>
        <v>0.90600976340933526</v>
      </c>
    </row>
    <row r="6" spans="2:61" x14ac:dyDescent="0.3">
      <c r="B6" t="s">
        <v>143</v>
      </c>
      <c r="C6" s="78" t="s">
        <v>142</v>
      </c>
      <c r="D6" s="130" t="s">
        <v>124</v>
      </c>
      <c r="E6" s="130">
        <v>2010</v>
      </c>
      <c r="F6" s="129">
        <v>6.0080258125891897E-3</v>
      </c>
      <c r="G6" s="129">
        <v>1.5020064531473E-3</v>
      </c>
      <c r="H6" s="129">
        <v>0.11715650334548899</v>
      </c>
      <c r="I6" s="129">
        <v>8.7116374282543305E-2</v>
      </c>
      <c r="J6" s="121" t="str">
        <f>Q6&amp;"DRH"</f>
        <v>IADRH</v>
      </c>
      <c r="K6" s="128"/>
      <c r="L6" s="133"/>
      <c r="M6" s="133"/>
      <c r="N6" s="133"/>
      <c r="O6" s="133"/>
      <c r="Q6" t="s">
        <v>197</v>
      </c>
      <c r="S6" s="153" t="str">
        <f>'[11]Convergence programme'!A26</f>
        <v>Food</v>
      </c>
      <c r="T6" s="153" t="str">
        <f>'[11]Convergence programme'!C26</f>
        <v>IF</v>
      </c>
      <c r="U6" s="157"/>
      <c r="V6" s="157"/>
      <c r="W6" s="157"/>
      <c r="X6" s="157"/>
      <c r="Y6" s="157"/>
      <c r="Z6" s="156">
        <f>'[11]Convergence programme'!I26/100</f>
        <v>0.94812175961085077</v>
      </c>
      <c r="AA6" s="156">
        <f>'[11]Convergence programme'!J26/100</f>
        <v>0.9377461115330209</v>
      </c>
      <c r="AB6" s="156">
        <f>'[11]Convergence programme'!K26/100</f>
        <v>0.94223255397580996</v>
      </c>
      <c r="AC6" s="156">
        <f>'[11]Convergence programme'!L26/100</f>
        <v>0.94671899641859891</v>
      </c>
      <c r="AD6" s="156">
        <f>'[11]Convergence programme'!M26/100</f>
        <v>0.95120543886138786</v>
      </c>
      <c r="AE6" s="156">
        <f>'[11]Convergence programme'!N26/100</f>
        <v>0.95569188130417704</v>
      </c>
      <c r="AF6" s="156">
        <f>'[11]Convergence programme'!O26/100</f>
        <v>0.95186911377896033</v>
      </c>
      <c r="AG6" s="156">
        <f>'[11]Convergence programme'!P26/100</f>
        <v>0.94804634625374362</v>
      </c>
      <c r="AH6" s="156">
        <f>'[11]Convergence programme'!Q26/100</f>
        <v>0.94422357872852702</v>
      </c>
      <c r="AI6" s="156">
        <f>'[11]Convergence programme'!R26/100</f>
        <v>0.94040081120331043</v>
      </c>
      <c r="AJ6" s="156">
        <f>'[11]Convergence programme'!S26/100</f>
        <v>0.93657804367809361</v>
      </c>
      <c r="AK6" s="156">
        <f>'[11]Convergence programme'!T26/100</f>
        <v>0.93657804367809361</v>
      </c>
      <c r="AL6" s="156">
        <f>'[11]Convergence programme'!U26/100</f>
        <v>0.93657804367809361</v>
      </c>
      <c r="AM6" s="156">
        <f>'[11]Convergence programme'!V26/100</f>
        <v>0.93657804367809361</v>
      </c>
      <c r="AN6" s="156">
        <f>'[11]Convergence programme'!W26/100</f>
        <v>0.93657804367809361</v>
      </c>
      <c r="AO6" s="156">
        <f>'[11]Convergence programme'!X26/100</f>
        <v>0.93657804367809361</v>
      </c>
      <c r="AP6" s="156">
        <f>'[11]Convergence programme'!Y26/100</f>
        <v>0.94040081120331043</v>
      </c>
      <c r="AQ6" s="156">
        <f>'[11]Convergence programme'!Z26/100</f>
        <v>0.94422357872852702</v>
      </c>
      <c r="AR6" s="156">
        <f>'[11]Convergence programme'!AA26/100</f>
        <v>0.94804634625374362</v>
      </c>
      <c r="AS6" s="156">
        <f>'[11]Convergence programme'!AB26/100</f>
        <v>0.95186911377896033</v>
      </c>
      <c r="AT6" s="156">
        <f>'[11]Convergence programme'!AC26/100</f>
        <v>0.95569188130417704</v>
      </c>
      <c r="AU6" s="156">
        <f>'[11]Convergence programme'!AD26/100</f>
        <v>0.95951464882939375</v>
      </c>
      <c r="AV6" s="156">
        <f>'[11]Convergence programme'!AE26/100</f>
        <v>0.96333741635461057</v>
      </c>
      <c r="AW6" s="156">
        <f>'[11]Convergence programme'!AF26/100</f>
        <v>0.96716018387982716</v>
      </c>
      <c r="AX6" s="156">
        <f>'[11]Convergence programme'!AG26/100</f>
        <v>0.97098295140504387</v>
      </c>
      <c r="AY6" s="156">
        <f>'[11]Convergence programme'!AH26/100</f>
        <v>0.97480571893026058</v>
      </c>
      <c r="AZ6" s="156">
        <f>'[11]Convergence programme'!AI26/100</f>
        <v>0.97862848645547729</v>
      </c>
      <c r="BA6" s="156">
        <f>'[11]Convergence programme'!AJ26/100</f>
        <v>0.98245125398069399</v>
      </c>
      <c r="BB6" s="156">
        <f>'[11]Convergence programme'!AK26/100</f>
        <v>0.98627402150591081</v>
      </c>
      <c r="BC6" s="156">
        <f>'[11]Convergence programme'!AL26/100</f>
        <v>0.99009678903112752</v>
      </c>
      <c r="BD6" s="156">
        <f>'[11]Convergence programme'!AM26/100</f>
        <v>0.99391955655634423</v>
      </c>
      <c r="BE6" s="156">
        <f>'[11]Convergence programme'!AN26/100</f>
        <v>0.99774232408156094</v>
      </c>
      <c r="BF6" s="156">
        <f>'[11]Convergence programme'!AO26/100</f>
        <v>1.0015650916067775</v>
      </c>
      <c r="BG6" s="156">
        <f>'[11]Convergence programme'!AP26/100</f>
        <v>1.0053878591319942</v>
      </c>
      <c r="BH6" s="156">
        <f>'[11]Convergence programme'!AQ26/100</f>
        <v>1.009210626657211</v>
      </c>
      <c r="BI6" s="156">
        <f>'[11]Convergence programme'!AR26/100</f>
        <v>1.0130333941824277</v>
      </c>
    </row>
    <row r="7" spans="2:61" x14ac:dyDescent="0.3">
      <c r="B7" t="s">
        <v>143</v>
      </c>
      <c r="C7" s="78" t="s">
        <v>142</v>
      </c>
      <c r="D7" s="130" t="s">
        <v>124</v>
      </c>
      <c r="E7" s="130">
        <v>2010</v>
      </c>
      <c r="F7" s="129">
        <v>2.8067914813698799E-2</v>
      </c>
      <c r="G7" s="129">
        <v>7.0169787034246997E-3</v>
      </c>
      <c r="H7" s="129">
        <v>0.54732433886712695</v>
      </c>
      <c r="I7" s="129">
        <v>0.40698476479863299</v>
      </c>
      <c r="J7" s="121" t="str">
        <f>Q7&amp;"DLA"</f>
        <v>IADLA</v>
      </c>
      <c r="K7" s="128"/>
      <c r="L7" s="133"/>
      <c r="M7" s="133"/>
      <c r="N7" s="133"/>
      <c r="O7" s="133"/>
      <c r="Q7" t="s">
        <v>197</v>
      </c>
      <c r="S7" s="153" t="str">
        <f>'[11]Convergence programme'!A27</f>
        <v>Chemical</v>
      </c>
      <c r="T7" s="153" t="str">
        <f>'[11]Convergence programme'!C27</f>
        <v>IC</v>
      </c>
      <c r="U7" s="155"/>
      <c r="V7" s="155"/>
      <c r="W7" s="155"/>
      <c r="X7" s="155"/>
      <c r="Y7" s="155"/>
      <c r="Z7" s="154">
        <f>'[11]Convergence programme'!I27/100</f>
        <v>1.0385640555410875</v>
      </c>
      <c r="AA7" s="154">
        <f>'[11]Convergence programme'!J27/100</f>
        <v>1.046276866649305</v>
      </c>
      <c r="AB7" s="154">
        <f>'[11]Convergence programme'!K27/100</f>
        <v>1.0485246149127008</v>
      </c>
      <c r="AC7" s="154">
        <f>'[11]Convergence programme'!L27/100</f>
        <v>1.0507723631760966</v>
      </c>
      <c r="AD7" s="154">
        <f>'[11]Convergence programme'!M27/100</f>
        <v>1.0530201114394921</v>
      </c>
      <c r="AE7" s="154">
        <f>'[11]Convergence programme'!N27/100</f>
        <v>1.0552678597028879</v>
      </c>
      <c r="AF7" s="154">
        <f>'[11]Convergence programme'!O27/100</f>
        <v>1.0570660583136045</v>
      </c>
      <c r="AG7" s="154">
        <f>'[11]Convergence programme'!P27/100</f>
        <v>1.0588642569243212</v>
      </c>
      <c r="AH7" s="154">
        <f>'[11]Convergence programme'!Q27/100</f>
        <v>1.0606624555350377</v>
      </c>
      <c r="AI7" s="154">
        <f>'[11]Convergence programme'!R27/100</f>
        <v>1.0624606541457544</v>
      </c>
      <c r="AJ7" s="154">
        <f>'[11]Convergence programme'!S27/100</f>
        <v>1.0642588527564709</v>
      </c>
      <c r="AK7" s="154">
        <f>'[11]Convergence programme'!T27/100</f>
        <v>1.0660570513671874</v>
      </c>
      <c r="AL7" s="154">
        <f>'[11]Convergence programme'!U27/100</f>
        <v>1.0678552499779039</v>
      </c>
      <c r="AM7" s="154">
        <f>'[11]Convergence programme'!V27/100</f>
        <v>1.0696534485886207</v>
      </c>
      <c r="AN7" s="154">
        <f>'[11]Convergence programme'!W27/100</f>
        <v>1.0714516471993372</v>
      </c>
      <c r="AO7" s="154">
        <f>'[11]Convergence programme'!X27/100</f>
        <v>1.0732498458100537</v>
      </c>
      <c r="AP7" s="154">
        <f>'[11]Convergence programme'!Y27/100</f>
        <v>1.0750480444207702</v>
      </c>
      <c r="AQ7" s="154">
        <f>'[11]Convergence programme'!Z27/100</f>
        <v>1.0768462430314869</v>
      </c>
      <c r="AR7" s="154">
        <f>'[11]Convergence programme'!AA27/100</f>
        <v>1.0786444416422034</v>
      </c>
      <c r="AS7" s="154">
        <f>'[11]Convergence programme'!AB27/100</f>
        <v>1.0804426402529201</v>
      </c>
      <c r="AT7" s="154">
        <f>'[11]Convergence programme'!AC27/100</f>
        <v>1.0822408388636366</v>
      </c>
      <c r="AU7" s="154">
        <f>'[11]Convergence programme'!AD27/100</f>
        <v>1.0840390374743532</v>
      </c>
      <c r="AV7" s="154">
        <f>'[11]Convergence programme'!AE27/100</f>
        <v>1.0858372360850699</v>
      </c>
      <c r="AW7" s="154">
        <f>'[11]Convergence programme'!AF27/100</f>
        <v>1.0876354346957864</v>
      </c>
      <c r="AX7" s="154">
        <f>'[11]Convergence programme'!AG27/100</f>
        <v>1.0894336333065031</v>
      </c>
      <c r="AY7" s="154">
        <f>'[11]Convergence programme'!AH27/100</f>
        <v>1.0912318319172196</v>
      </c>
      <c r="AZ7" s="154">
        <f>'[11]Convergence programme'!AI27/100</f>
        <v>1.0930300305279361</v>
      </c>
      <c r="BA7" s="154">
        <f>'[11]Convergence programme'!AJ27/100</f>
        <v>1.0948282291386526</v>
      </c>
      <c r="BB7" s="154">
        <f>'[11]Convergence programme'!AK27/100</f>
        <v>1.0966264277493694</v>
      </c>
      <c r="BC7" s="154">
        <f>'[11]Convergence programme'!AL27/100</f>
        <v>1.0984246263600859</v>
      </c>
      <c r="BD7" s="154">
        <f>'[11]Convergence programme'!AM27/100</f>
        <v>1.1002228249708024</v>
      </c>
      <c r="BE7" s="154">
        <f>'[11]Convergence programme'!AN27/100</f>
        <v>1.1020210235815189</v>
      </c>
      <c r="BF7" s="154">
        <f>'[11]Convergence programme'!AO27/100</f>
        <v>1.1038192221922356</v>
      </c>
      <c r="BG7" s="154">
        <f>'[11]Convergence programme'!AP27/100</f>
        <v>1.1056174208029521</v>
      </c>
      <c r="BH7" s="154">
        <f>'[11]Convergence programme'!AQ27/100</f>
        <v>1.1074156194136688</v>
      </c>
      <c r="BI7" s="154">
        <f>'[11]Convergence programme'!AR27/100</f>
        <v>1.1092138180243853</v>
      </c>
    </row>
    <row r="8" spans="2:61" x14ac:dyDescent="0.3">
      <c r="B8" t="s">
        <v>143</v>
      </c>
      <c r="C8" s="78" t="s">
        <v>142</v>
      </c>
      <c r="D8" s="130" t="s">
        <v>124</v>
      </c>
      <c r="E8" s="130">
        <v>2010</v>
      </c>
      <c r="F8" s="129">
        <v>7.5347693734059806E-2</v>
      </c>
      <c r="G8" s="129">
        <v>1.88369234335149E-2</v>
      </c>
      <c r="H8" s="129">
        <v>1.46928002781417</v>
      </c>
      <c r="I8" s="129">
        <v>1.0925415591438701</v>
      </c>
      <c r="J8" s="121" t="str">
        <f>Q8&amp;"DEM"</f>
        <v>IADEM</v>
      </c>
      <c r="K8" s="128"/>
      <c r="L8" s="133"/>
      <c r="M8" s="133"/>
      <c r="N8" s="133"/>
      <c r="O8" s="133"/>
      <c r="Q8" t="s">
        <v>197</v>
      </c>
      <c r="S8" s="153" t="str">
        <f>'[11]Convergence programme'!A28</f>
        <v>Glass&amp;Concrete</v>
      </c>
      <c r="T8" s="153" t="str">
        <f>'[11]Convergence programme'!C28</f>
        <v>IG</v>
      </c>
      <c r="U8" s="157"/>
      <c r="V8" s="157"/>
      <c r="W8" s="157"/>
      <c r="X8" s="157"/>
      <c r="Y8" s="157"/>
      <c r="Z8" s="156">
        <f>'[11]Convergence programme'!I28/100</f>
        <v>0.92809775641890768</v>
      </c>
      <c r="AA8" s="156">
        <f>'[11]Convergence programme'!J28/100</f>
        <v>0.91371730770268922</v>
      </c>
      <c r="AB8" s="156">
        <f>'[11]Convergence programme'!K28/100</f>
        <v>0.90632531831023821</v>
      </c>
      <c r="AC8" s="156">
        <f>'[11]Convergence programme'!L28/100</f>
        <v>0.89893332891778743</v>
      </c>
      <c r="AD8" s="156">
        <f>'[11]Convergence programme'!M28/100</f>
        <v>0.89154133952533665</v>
      </c>
      <c r="AE8" s="156">
        <f>'[11]Convergence programme'!N28/100</f>
        <v>0.88414935013288565</v>
      </c>
      <c r="AF8" s="156">
        <f>'[11]Convergence programme'!O28/100</f>
        <v>0.88068209777942352</v>
      </c>
      <c r="AG8" s="156">
        <f>'[11]Convergence programme'!P28/100</f>
        <v>0.87721484542596118</v>
      </c>
      <c r="AH8" s="156">
        <f>'[11]Convergence programme'!Q28/100</f>
        <v>0.87374759307249894</v>
      </c>
      <c r="AI8" s="156">
        <f>'[11]Convergence programme'!R28/100</f>
        <v>0.87028034071903659</v>
      </c>
      <c r="AJ8" s="156">
        <f>'[11]Convergence programme'!S28/100</f>
        <v>0.86681308836557436</v>
      </c>
      <c r="AK8" s="156">
        <f>'[11]Convergence programme'!T28/100</f>
        <v>0.86334583601211212</v>
      </c>
      <c r="AL8" s="156">
        <f>'[11]Convergence programme'!U28/100</f>
        <v>0.85987858365864978</v>
      </c>
      <c r="AM8" s="156">
        <f>'[11]Convergence programme'!V28/100</f>
        <v>0.85641133130518754</v>
      </c>
      <c r="AN8" s="156">
        <f>'[11]Convergence programme'!W28/100</f>
        <v>0.8529440789517253</v>
      </c>
      <c r="AO8" s="156">
        <f>'[11]Convergence programme'!X28/100</f>
        <v>0.84947682659826296</v>
      </c>
      <c r="AP8" s="156">
        <f>'[11]Convergence programme'!Y28/100</f>
        <v>0.84947682659826296</v>
      </c>
      <c r="AQ8" s="156">
        <f>'[11]Convergence programme'!Z28/100</f>
        <v>0.84947682659826296</v>
      </c>
      <c r="AR8" s="156">
        <f>'[11]Convergence programme'!AA28/100</f>
        <v>0.84947682659826296</v>
      </c>
      <c r="AS8" s="156">
        <f>'[11]Convergence programme'!AB28/100</f>
        <v>0.84947682659826296</v>
      </c>
      <c r="AT8" s="156">
        <f>'[11]Convergence programme'!AC28/100</f>
        <v>0.84947682659826296</v>
      </c>
      <c r="AU8" s="156">
        <f>'[11]Convergence programme'!AD28/100</f>
        <v>0.84947682659826296</v>
      </c>
      <c r="AV8" s="156">
        <f>'[11]Convergence programme'!AE28/100</f>
        <v>0.84947682659826296</v>
      </c>
      <c r="AW8" s="156">
        <f>'[11]Convergence programme'!AF28/100</f>
        <v>0.84947682659826296</v>
      </c>
      <c r="AX8" s="156">
        <f>'[11]Convergence programme'!AG28/100</f>
        <v>0.84947682659826296</v>
      </c>
      <c r="AY8" s="156">
        <f>'[11]Convergence programme'!AH28/100</f>
        <v>0.84947682659826296</v>
      </c>
      <c r="AZ8" s="156">
        <f>'[11]Convergence programme'!AI28/100</f>
        <v>0.84600957424480061</v>
      </c>
      <c r="BA8" s="156">
        <f>'[11]Convergence programme'!AJ28/100</f>
        <v>0.84254232189133826</v>
      </c>
      <c r="BB8" s="156">
        <f>'[11]Convergence programme'!AK28/100</f>
        <v>0.83907506953787603</v>
      </c>
      <c r="BC8" s="156">
        <f>'[11]Convergence programme'!AL28/100</f>
        <v>0.83560781718441357</v>
      </c>
      <c r="BD8" s="156">
        <f>'[11]Convergence programme'!AM28/100</f>
        <v>0.83214056483095133</v>
      </c>
      <c r="BE8" s="156">
        <f>'[11]Convergence programme'!AN28/100</f>
        <v>0.83214056483095133</v>
      </c>
      <c r="BF8" s="156">
        <f>'[11]Convergence programme'!AO28/100</f>
        <v>0.83214056483095133</v>
      </c>
      <c r="BG8" s="156">
        <f>'[11]Convergence programme'!AP28/100</f>
        <v>0.83214056483095133</v>
      </c>
      <c r="BH8" s="156">
        <f>'[11]Convergence programme'!AQ28/100</f>
        <v>0.83214056483095133</v>
      </c>
      <c r="BI8" s="156">
        <f>'[11]Convergence programme'!AR28/100</f>
        <v>0.83214056483095133</v>
      </c>
    </row>
    <row r="9" spans="2:61" x14ac:dyDescent="0.3">
      <c r="B9" t="s">
        <v>143</v>
      </c>
      <c r="C9" s="78" t="s">
        <v>142</v>
      </c>
      <c r="D9" s="130" t="s">
        <v>124</v>
      </c>
      <c r="E9" s="130">
        <v>2010</v>
      </c>
      <c r="F9" s="129">
        <v>0.19542235720919399</v>
      </c>
      <c r="G9" s="129">
        <v>4.8855589302298601E-2</v>
      </c>
      <c r="H9" s="129">
        <v>3.8107359655792901</v>
      </c>
      <c r="I9" s="129">
        <v>2.8336241795333201</v>
      </c>
      <c r="J9" s="121" t="str">
        <f>Q9&amp;"DTF"</f>
        <v>IADTF</v>
      </c>
      <c r="K9" s="128"/>
      <c r="L9" s="133"/>
      <c r="M9" s="133"/>
      <c r="N9" s="133"/>
      <c r="O9" s="133"/>
      <c r="Q9" t="s">
        <v>197</v>
      </c>
      <c r="S9" s="153" t="str">
        <f>'[11]Convergence programme'!A29</f>
        <v>Aluminium</v>
      </c>
      <c r="T9" s="153" t="str">
        <f>'[11]Convergence programme'!C29</f>
        <v>IX</v>
      </c>
      <c r="U9" s="155"/>
      <c r="V9" s="155"/>
      <c r="W9" s="155"/>
      <c r="X9" s="155"/>
      <c r="Y9" s="155"/>
      <c r="Z9" s="154">
        <f>'[11]Convergence programme'!I29/100</f>
        <v>0.94125668944697705</v>
      </c>
      <c r="AA9" s="154">
        <f>'[11]Convergence programme'!J29/100</f>
        <v>0.9295080273363725</v>
      </c>
      <c r="AB9" s="154">
        <f>'[11]Convergence programme'!K29/100</f>
        <v>0.93892652344016303</v>
      </c>
      <c r="AC9" s="154">
        <f>'[11]Convergence programme'!L29/100</f>
        <v>0.94834501954395345</v>
      </c>
      <c r="AD9" s="154">
        <f>'[11]Convergence programme'!M29/100</f>
        <v>0.95776351564774398</v>
      </c>
      <c r="AE9" s="154">
        <f>'[11]Convergence programme'!N29/100</f>
        <v>0.9671820117515344</v>
      </c>
      <c r="AF9" s="154">
        <f>'[11]Convergence programme'!O29/100</f>
        <v>0.96803041702500048</v>
      </c>
      <c r="AG9" s="154">
        <f>'[11]Convergence programme'!P29/100</f>
        <v>0.968878822298467</v>
      </c>
      <c r="AH9" s="154">
        <f>'[11]Convergence programme'!Q29/100</f>
        <v>0.96972722757193308</v>
      </c>
      <c r="AI9" s="154">
        <f>'[11]Convergence programme'!R29/100</f>
        <v>0.97057563284539938</v>
      </c>
      <c r="AJ9" s="154">
        <f>'[11]Convergence programme'!S29/100</f>
        <v>0.97142403811886557</v>
      </c>
      <c r="AK9" s="154">
        <f>'[11]Convergence programme'!T29/100</f>
        <v>0.97142403811886557</v>
      </c>
      <c r="AL9" s="154">
        <f>'[11]Convergence programme'!U29/100</f>
        <v>0.97142403811886557</v>
      </c>
      <c r="AM9" s="154">
        <f>'[11]Convergence programme'!V29/100</f>
        <v>0.97142403811886557</v>
      </c>
      <c r="AN9" s="154">
        <f>'[11]Convergence programme'!W29/100</f>
        <v>0.97142403811886557</v>
      </c>
      <c r="AO9" s="154">
        <f>'[11]Convergence programme'!X29/100</f>
        <v>0.97142403811886557</v>
      </c>
      <c r="AP9" s="154">
        <f>'[11]Convergence programme'!Y29/100</f>
        <v>0.97142403811886557</v>
      </c>
      <c r="AQ9" s="154">
        <f>'[11]Convergence programme'!Z29/100</f>
        <v>0.97142403811886557</v>
      </c>
      <c r="AR9" s="154">
        <f>'[11]Convergence programme'!AA29/100</f>
        <v>0.97142403811886557</v>
      </c>
      <c r="AS9" s="154">
        <f>'[11]Convergence programme'!AB29/100</f>
        <v>0.97142403811886557</v>
      </c>
      <c r="AT9" s="154">
        <f>'[11]Convergence programme'!AC29/100</f>
        <v>0.97142403811886557</v>
      </c>
      <c r="AU9" s="154">
        <f>'[11]Convergence programme'!AD29/100</f>
        <v>0.97990809085352804</v>
      </c>
      <c r="AV9" s="154">
        <f>'[11]Convergence programme'!AE29/100</f>
        <v>0.98839214358819083</v>
      </c>
      <c r="AW9" s="154">
        <f>'[11]Convergence programme'!AF29/100</f>
        <v>0.99687619632285318</v>
      </c>
      <c r="AX9" s="154">
        <f>'[11]Convergence programme'!AG29/100</f>
        <v>1.0053602490575158</v>
      </c>
      <c r="AY9" s="154">
        <f>'[11]Convergence programme'!AH29/100</f>
        <v>1.0138443017921783</v>
      </c>
      <c r="AZ9" s="154">
        <f>'[11]Convergence programme'!AI29/100</f>
        <v>1.0146927070656446</v>
      </c>
      <c r="BA9" s="154">
        <f>'[11]Convergence programme'!AJ29/100</f>
        <v>1.0155411123391109</v>
      </c>
      <c r="BB9" s="154">
        <f>'[11]Convergence programme'!AK29/100</f>
        <v>1.0163895176125772</v>
      </c>
      <c r="BC9" s="154">
        <f>'[11]Convergence programme'!AL29/100</f>
        <v>1.0172379228860435</v>
      </c>
      <c r="BD9" s="154">
        <f>'[11]Convergence programme'!AM29/100</f>
        <v>1.0180863281595098</v>
      </c>
      <c r="BE9" s="154">
        <f>'[11]Convergence programme'!AN29/100</f>
        <v>1.0180863281595098</v>
      </c>
      <c r="BF9" s="154">
        <f>'[11]Convergence programme'!AO29/100</f>
        <v>1.0180863281595098</v>
      </c>
      <c r="BG9" s="154">
        <f>'[11]Convergence programme'!AP29/100</f>
        <v>1.0180863281595098</v>
      </c>
      <c r="BH9" s="154">
        <f>'[11]Convergence programme'!AQ29/100</f>
        <v>1.0180863281595098</v>
      </c>
      <c r="BI9" s="154">
        <f>'[11]Convergence programme'!AR29/100</f>
        <v>1.0180863281595098</v>
      </c>
    </row>
    <row r="10" spans="2:61" x14ac:dyDescent="0.3">
      <c r="B10" t="s">
        <v>143</v>
      </c>
      <c r="C10" s="78" t="s">
        <v>142</v>
      </c>
      <c r="D10" s="130" t="s">
        <v>124</v>
      </c>
      <c r="E10" s="130">
        <v>2010</v>
      </c>
      <c r="F10" s="129">
        <v>9.06312571253713E-4</v>
      </c>
      <c r="G10" s="129">
        <v>2.2657814281342801E-4</v>
      </c>
      <c r="H10" s="129">
        <v>1.7673095139447401E-2</v>
      </c>
      <c r="I10" s="129">
        <v>1.3141532283178801E-2</v>
      </c>
      <c r="J10" s="121" t="str">
        <f>Q10&amp;"DFL"</f>
        <v>IADFL</v>
      </c>
      <c r="K10" s="128"/>
      <c r="L10" s="133"/>
      <c r="M10" s="133"/>
      <c r="N10" s="133"/>
      <c r="O10" s="133"/>
      <c r="Q10" t="s">
        <v>197</v>
      </c>
      <c r="S10" s="153" t="str">
        <f>'[11]Convergence programme'!A30</f>
        <v>Other comm</v>
      </c>
      <c r="T10" s="153" t="str">
        <f>'[11]Convergence programme'!C30</f>
        <v>IO</v>
      </c>
      <c r="U10" s="157"/>
      <c r="V10" s="157"/>
      <c r="W10" s="157"/>
      <c r="X10" s="157"/>
      <c r="Y10" s="157"/>
      <c r="Z10" s="156">
        <f>'[11]Convergence programme'!I30/100</f>
        <v>0.95599335448540557</v>
      </c>
      <c r="AA10" s="156">
        <f>'[11]Convergence programme'!J30/100</f>
        <v>0.9471920253824867</v>
      </c>
      <c r="AB10" s="156">
        <f>'[11]Convergence programme'!K30/100</f>
        <v>0.9471920253824867</v>
      </c>
      <c r="AC10" s="156">
        <f>'[11]Convergence programme'!L30/100</f>
        <v>0.9471920253824867</v>
      </c>
      <c r="AD10" s="156">
        <f>'[11]Convergence programme'!M30/100</f>
        <v>0.9471920253824867</v>
      </c>
      <c r="AE10" s="156">
        <f>'[11]Convergence programme'!N30/100</f>
        <v>0.9471920253824867</v>
      </c>
      <c r="AF10" s="156">
        <f>'[11]Convergence programme'!O30/100</f>
        <v>0.9471920253824867</v>
      </c>
      <c r="AG10" s="156">
        <f>'[11]Convergence programme'!P30/100</f>
        <v>0.9471920253824867</v>
      </c>
      <c r="AH10" s="156">
        <f>'[11]Convergence programme'!Q30/100</f>
        <v>0.9471920253824867</v>
      </c>
      <c r="AI10" s="156">
        <f>'[11]Convergence programme'!R30/100</f>
        <v>0.9471920253824867</v>
      </c>
      <c r="AJ10" s="156">
        <f>'[11]Convergence programme'!S30/100</f>
        <v>0.9471920253824867</v>
      </c>
      <c r="AK10" s="156">
        <f>'[11]Convergence programme'!T30/100</f>
        <v>0.94307379918517154</v>
      </c>
      <c r="AL10" s="156">
        <f>'[11]Convergence programme'!U30/100</f>
        <v>0.93895557298785637</v>
      </c>
      <c r="AM10" s="156">
        <f>'[11]Convergence programme'!V30/100</f>
        <v>0.93483734679054142</v>
      </c>
      <c r="AN10" s="156">
        <f>'[11]Convergence programme'!W30/100</f>
        <v>0.93071912059322615</v>
      </c>
      <c r="AO10" s="156">
        <f>'[11]Convergence programme'!X30/100</f>
        <v>0.92660089439591109</v>
      </c>
      <c r="AP10" s="156">
        <f>'[11]Convergence programme'!Y30/100</f>
        <v>0.92660089439591109</v>
      </c>
      <c r="AQ10" s="156">
        <f>'[11]Convergence programme'!Z30/100</f>
        <v>0.92660089439591109</v>
      </c>
      <c r="AR10" s="156">
        <f>'[11]Convergence programme'!AA30/100</f>
        <v>0.92660089439591109</v>
      </c>
      <c r="AS10" s="156">
        <f>'[11]Convergence programme'!AB30/100</f>
        <v>0.92660089439591109</v>
      </c>
      <c r="AT10" s="156">
        <f>'[11]Convergence programme'!AC30/100</f>
        <v>0.92660089439591109</v>
      </c>
      <c r="AU10" s="156">
        <f>'[11]Convergence programme'!AD30/100</f>
        <v>0.92660089439591109</v>
      </c>
      <c r="AV10" s="156">
        <f>'[11]Convergence programme'!AE30/100</f>
        <v>0.92660089439591109</v>
      </c>
      <c r="AW10" s="156">
        <f>'[11]Convergence programme'!AF30/100</f>
        <v>0.92660089439591109</v>
      </c>
      <c r="AX10" s="156">
        <f>'[11]Convergence programme'!AG30/100</f>
        <v>0.92660089439591109</v>
      </c>
      <c r="AY10" s="156">
        <f>'[11]Convergence programme'!AH30/100</f>
        <v>0.92660089439591109</v>
      </c>
      <c r="AZ10" s="156">
        <f>'[11]Convergence programme'!AI30/100</f>
        <v>0.92248266819859581</v>
      </c>
      <c r="BA10" s="156">
        <f>'[11]Convergence programme'!AJ30/100</f>
        <v>0.91836444200128076</v>
      </c>
      <c r="BB10" s="156">
        <f>'[11]Convergence programme'!AK30/100</f>
        <v>0.91424621580396559</v>
      </c>
      <c r="BC10" s="156">
        <f>'[11]Convergence programme'!AL30/100</f>
        <v>0.91012798960665042</v>
      </c>
      <c r="BD10" s="156">
        <f>'[11]Convergence programme'!AM30/100</f>
        <v>0.90600976340933526</v>
      </c>
      <c r="BE10" s="156">
        <f>'[11]Convergence programme'!AN30/100</f>
        <v>0.90600976340933526</v>
      </c>
      <c r="BF10" s="156">
        <f>'[11]Convergence programme'!AO30/100</f>
        <v>0.90600976340933526</v>
      </c>
      <c r="BG10" s="156">
        <f>'[11]Convergence programme'!AP30/100</f>
        <v>0.90600976340933526</v>
      </c>
      <c r="BH10" s="156">
        <f>'[11]Convergence programme'!AQ30/100</f>
        <v>0.90600976340933526</v>
      </c>
      <c r="BI10" s="156">
        <f>'[11]Convergence programme'!AR30/100</f>
        <v>0.90600976340933526</v>
      </c>
    </row>
    <row r="11" spans="2:61" x14ac:dyDescent="0.3">
      <c r="B11" s="55" t="s">
        <v>143</v>
      </c>
      <c r="C11" s="78" t="s">
        <v>142</v>
      </c>
      <c r="D11" s="134" t="s">
        <v>124</v>
      </c>
      <c r="E11" s="134">
        <v>2010</v>
      </c>
      <c r="F11" s="129">
        <v>0.37957567397210701</v>
      </c>
      <c r="G11" s="129">
        <v>0.75915134794421502</v>
      </c>
      <c r="H11" s="129">
        <v>2.2774540438326398</v>
      </c>
      <c r="I11" s="129">
        <v>2.5305044931473799</v>
      </c>
      <c r="J11" s="131" t="str">
        <f>Q11&amp;"DMT"</f>
        <v>IFDMT</v>
      </c>
      <c r="K11" s="128"/>
      <c r="L11" s="133">
        <f>F11/$D130</f>
        <v>6.3829787234042576E-2</v>
      </c>
      <c r="M11" s="133">
        <f>G11/$D130</f>
        <v>0.12765957446808532</v>
      </c>
      <c r="N11" s="133">
        <f>H11/$D130</f>
        <v>0.38297872340425509</v>
      </c>
      <c r="O11" s="133">
        <f>I11/$D130</f>
        <v>0.42553191489361714</v>
      </c>
      <c r="Q11" t="s">
        <v>193</v>
      </c>
      <c r="S11" s="153" t="str">
        <f>'[11]Convergence programme'!A31</f>
        <v>Paper &amp; Pulp</v>
      </c>
      <c r="T11" s="153" t="str">
        <f>'[11]Convergence programme'!C31</f>
        <v>IR</v>
      </c>
      <c r="U11" s="155"/>
      <c r="V11" s="155"/>
      <c r="W11" s="155"/>
      <c r="X11" s="155"/>
      <c r="Y11" s="155"/>
      <c r="Z11" s="154">
        <f>'[11]Convergence programme'!I31/100</f>
        <v>0.96900497741813352</v>
      </c>
      <c r="AA11" s="154">
        <f>'[11]Convergence programme'!J31/100</f>
        <v>0.96280597290176029</v>
      </c>
      <c r="AB11" s="154">
        <f>'[11]Convergence programme'!K31/100</f>
        <v>0.96702496733824883</v>
      </c>
      <c r="AC11" s="154">
        <f>'[11]Convergence programme'!L31/100</f>
        <v>0.97124396177473771</v>
      </c>
      <c r="AD11" s="154">
        <f>'[11]Convergence programme'!M31/100</f>
        <v>0.97546295621122647</v>
      </c>
      <c r="AE11" s="154">
        <f>'[11]Convergence programme'!N31/100</f>
        <v>0.97968195064771502</v>
      </c>
      <c r="AF11" s="154">
        <f>'[11]Convergence programme'!O31/100</f>
        <v>0.98232973970351978</v>
      </c>
      <c r="AG11" s="154">
        <f>'[11]Convergence programme'!P31/100</f>
        <v>0.98497752875932454</v>
      </c>
      <c r="AH11" s="154">
        <f>'[11]Convergence programme'!Q31/100</f>
        <v>0.98762531781512886</v>
      </c>
      <c r="AI11" s="154">
        <f>'[11]Convergence programme'!R31/100</f>
        <v>0.99027310687093362</v>
      </c>
      <c r="AJ11" s="154">
        <f>'[11]Convergence programme'!S31/100</f>
        <v>0.99292089592673838</v>
      </c>
      <c r="AK11" s="154">
        <f>'[11]Convergence programme'!T31/100</f>
        <v>0.99821647403834757</v>
      </c>
      <c r="AL11" s="154">
        <f>'[11]Convergence programme'!U31/100</f>
        <v>1.0035120521499568</v>
      </c>
      <c r="AM11" s="154">
        <f>'[11]Convergence programme'!V31/100</f>
        <v>1.0088076302615661</v>
      </c>
      <c r="AN11" s="154">
        <f>'[11]Convergence programme'!W31/100</f>
        <v>1.0141032083731754</v>
      </c>
      <c r="AO11" s="154">
        <f>'[11]Convergence programme'!X31/100</f>
        <v>1.0193987864847847</v>
      </c>
      <c r="AP11" s="154">
        <f>'[11]Convergence programme'!Y31/100</f>
        <v>1.024694364596394</v>
      </c>
      <c r="AQ11" s="154">
        <f>'[11]Convergence programme'!Z31/100</f>
        <v>1.0299899427080033</v>
      </c>
      <c r="AR11" s="154">
        <f>'[11]Convergence programme'!AA31/100</f>
        <v>1.0352855208196123</v>
      </c>
      <c r="AS11" s="154">
        <f>'[11]Convergence programme'!AB31/100</f>
        <v>1.0405810989312216</v>
      </c>
      <c r="AT11" s="154">
        <f>'[11]Convergence programme'!AC31/100</f>
        <v>1.0458766770428309</v>
      </c>
      <c r="AU11" s="154">
        <f>'[11]Convergence programme'!AD31/100</f>
        <v>1.048789245004216</v>
      </c>
      <c r="AV11" s="154">
        <f>'[11]Convergence programme'!AE31/100</f>
        <v>1.0517018129656011</v>
      </c>
      <c r="AW11" s="154">
        <f>'[11]Convergence programme'!AF31/100</f>
        <v>1.0546143809269863</v>
      </c>
      <c r="AX11" s="154">
        <f>'[11]Convergence programme'!AG31/100</f>
        <v>1.0575269488883714</v>
      </c>
      <c r="AY11" s="154">
        <f>'[11]Convergence programme'!AH31/100</f>
        <v>1.0604395168497565</v>
      </c>
      <c r="AZ11" s="154">
        <f>'[11]Convergence programme'!AI31/100</f>
        <v>1.060704295755337</v>
      </c>
      <c r="BA11" s="154">
        <f>'[11]Convergence programme'!AJ31/100</f>
        <v>1.0609690746609175</v>
      </c>
      <c r="BB11" s="154">
        <f>'[11]Convergence programme'!AK31/100</f>
        <v>1.0612338535664978</v>
      </c>
      <c r="BC11" s="154">
        <f>'[11]Convergence programme'!AL31/100</f>
        <v>1.0614986324720783</v>
      </c>
      <c r="BD11" s="154">
        <f>'[11]Convergence programme'!AM31/100</f>
        <v>1.0617634113776588</v>
      </c>
      <c r="BE11" s="154">
        <f>'[11]Convergence programme'!AN31/100</f>
        <v>1.0620281902832394</v>
      </c>
      <c r="BF11" s="154">
        <f>'[11]Convergence programme'!AO31/100</f>
        <v>1.0622929691888197</v>
      </c>
      <c r="BG11" s="154">
        <f>'[11]Convergence programme'!AP31/100</f>
        <v>1.0625577480944002</v>
      </c>
      <c r="BH11" s="154">
        <f>'[11]Convergence programme'!AQ31/100</f>
        <v>1.0628225269999805</v>
      </c>
      <c r="BI11" s="154">
        <f>'[11]Convergence programme'!AR31/100</f>
        <v>1.063087305905561</v>
      </c>
    </row>
    <row r="12" spans="2:61" x14ac:dyDescent="0.3">
      <c r="B12" t="s">
        <v>143</v>
      </c>
      <c r="C12" s="78" t="s">
        <v>142</v>
      </c>
      <c r="D12" s="130" t="s">
        <v>124</v>
      </c>
      <c r="E12" s="130">
        <v>2010</v>
      </c>
      <c r="F12" s="129">
        <v>2.1254809400393902E-2</v>
      </c>
      <c r="G12" s="129">
        <v>4.2509618800787803E-2</v>
      </c>
      <c r="H12" s="129">
        <v>0.127528856402363</v>
      </c>
      <c r="I12" s="129">
        <v>0.14169872933595901</v>
      </c>
      <c r="J12" s="121" t="str">
        <f>Q12&amp;"DHT"</f>
        <v>IFDHT</v>
      </c>
      <c r="K12" s="128"/>
      <c r="L12" s="133"/>
      <c r="M12" s="133"/>
      <c r="N12" s="133"/>
      <c r="O12" s="133"/>
      <c r="Q12" t="s">
        <v>193</v>
      </c>
      <c r="R12" s="132"/>
      <c r="S12" s="153" t="str">
        <f>'[11]Convergence programme'!A32</f>
        <v>Iron and steel</v>
      </c>
      <c r="T12" s="153" t="str">
        <f>'[11]Convergence programme'!C32</f>
        <v>IS</v>
      </c>
      <c r="U12" s="157"/>
      <c r="V12" s="157"/>
      <c r="W12" s="157"/>
      <c r="X12" s="157"/>
      <c r="Y12" s="157"/>
      <c r="Z12" s="156">
        <f>'[11]Convergence programme'!I32/100</f>
        <v>0.94125668944697705</v>
      </c>
      <c r="AA12" s="156">
        <f>'[11]Convergence programme'!J32/100</f>
        <v>0.9295080273363725</v>
      </c>
      <c r="AB12" s="156">
        <f>'[11]Convergence programme'!K32/100</f>
        <v>0.93892652344016303</v>
      </c>
      <c r="AC12" s="156">
        <f>'[11]Convergence programme'!L32/100</f>
        <v>0.94834501954395345</v>
      </c>
      <c r="AD12" s="156">
        <f>'[11]Convergence programme'!M32/100</f>
        <v>0.95776351564774398</v>
      </c>
      <c r="AE12" s="156">
        <f>'[11]Convergence programme'!N32/100</f>
        <v>0.9671820117515344</v>
      </c>
      <c r="AF12" s="156">
        <f>'[11]Convergence programme'!O32/100</f>
        <v>0.96803041702500048</v>
      </c>
      <c r="AG12" s="156">
        <f>'[11]Convergence programme'!P32/100</f>
        <v>0.968878822298467</v>
      </c>
      <c r="AH12" s="156">
        <f>'[11]Convergence programme'!Q32/100</f>
        <v>0.96972722757193308</v>
      </c>
      <c r="AI12" s="156">
        <f>'[11]Convergence programme'!R32/100</f>
        <v>0.97057563284539938</v>
      </c>
      <c r="AJ12" s="156">
        <f>'[11]Convergence programme'!S32/100</f>
        <v>0.97142403811886557</v>
      </c>
      <c r="AK12" s="156">
        <f>'[11]Convergence programme'!T32/100</f>
        <v>0.97142403811886557</v>
      </c>
      <c r="AL12" s="156">
        <f>'[11]Convergence programme'!U32/100</f>
        <v>0.97142403811886557</v>
      </c>
      <c r="AM12" s="156">
        <f>'[11]Convergence programme'!V32/100</f>
        <v>0.97142403811886557</v>
      </c>
      <c r="AN12" s="156">
        <f>'[11]Convergence programme'!W32/100</f>
        <v>0.97142403811886557</v>
      </c>
      <c r="AO12" s="156">
        <f>'[11]Convergence programme'!X32/100</f>
        <v>0.97142403811886557</v>
      </c>
      <c r="AP12" s="156">
        <f>'[11]Convergence programme'!Y32/100</f>
        <v>0.97142403811886557</v>
      </c>
      <c r="AQ12" s="156">
        <f>'[11]Convergence programme'!Z32/100</f>
        <v>0.97142403811886557</v>
      </c>
      <c r="AR12" s="156">
        <f>'[11]Convergence programme'!AA32/100</f>
        <v>0.97142403811886557</v>
      </c>
      <c r="AS12" s="156">
        <f>'[11]Convergence programme'!AB32/100</f>
        <v>0.97142403811886557</v>
      </c>
      <c r="AT12" s="156">
        <f>'[11]Convergence programme'!AC32/100</f>
        <v>0.97142403811886557</v>
      </c>
      <c r="AU12" s="156">
        <f>'[11]Convergence programme'!AD32/100</f>
        <v>0.97990809085352804</v>
      </c>
      <c r="AV12" s="156">
        <f>'[11]Convergence programme'!AE32/100</f>
        <v>0.98839214358819083</v>
      </c>
      <c r="AW12" s="156">
        <f>'[11]Convergence programme'!AF32/100</f>
        <v>0.99687619632285318</v>
      </c>
      <c r="AX12" s="156">
        <f>'[11]Convergence programme'!AG32/100</f>
        <v>1.0053602490575158</v>
      </c>
      <c r="AY12" s="156">
        <f>'[11]Convergence programme'!AH32/100</f>
        <v>1.0138443017921783</v>
      </c>
      <c r="AZ12" s="156">
        <f>'[11]Convergence programme'!AI32/100</f>
        <v>1.0146927070656446</v>
      </c>
      <c r="BA12" s="156">
        <f>'[11]Convergence programme'!AJ32/100</f>
        <v>1.0155411123391109</v>
      </c>
      <c r="BB12" s="156">
        <f>'[11]Convergence programme'!AK32/100</f>
        <v>1.0163895176125772</v>
      </c>
      <c r="BC12" s="156">
        <f>'[11]Convergence programme'!AL32/100</f>
        <v>1.0172379228860435</v>
      </c>
      <c r="BD12" s="156">
        <f>'[11]Convergence programme'!AM32/100</f>
        <v>1.0180863281595098</v>
      </c>
      <c r="BE12" s="156">
        <f>'[11]Convergence programme'!AN32/100</f>
        <v>1.0180863281595098</v>
      </c>
      <c r="BF12" s="156">
        <f>'[11]Convergence programme'!AO32/100</f>
        <v>1.0180863281595098</v>
      </c>
      <c r="BG12" s="156">
        <f>'[11]Convergence programme'!AP32/100</f>
        <v>1.0180863281595098</v>
      </c>
      <c r="BH12" s="156">
        <f>'[11]Convergence programme'!AQ32/100</f>
        <v>1.0180863281595098</v>
      </c>
      <c r="BI12" s="156">
        <f>'[11]Convergence programme'!AR32/100</f>
        <v>1.0180863281595098</v>
      </c>
    </row>
    <row r="13" spans="2:61" x14ac:dyDescent="0.3">
      <c r="B13" t="s">
        <v>143</v>
      </c>
      <c r="C13" s="78" t="s">
        <v>142</v>
      </c>
      <c r="D13" s="130" t="s">
        <v>124</v>
      </c>
      <c r="E13" s="130">
        <v>2010</v>
      </c>
      <c r="F13" s="129">
        <v>6.3465943324470905E-2</v>
      </c>
      <c r="G13" s="129">
        <v>0.12693188664894201</v>
      </c>
      <c r="H13" s="129">
        <v>0.38079565994682502</v>
      </c>
      <c r="I13" s="129">
        <v>0.423106288829806</v>
      </c>
      <c r="J13" s="121" t="str">
        <f>Q13&amp;"DRH"</f>
        <v>IFDRH</v>
      </c>
      <c r="K13" s="128"/>
      <c r="L13" s="133"/>
      <c r="M13" s="133"/>
      <c r="N13" s="133"/>
      <c r="O13" s="133"/>
      <c r="Q13" t="s">
        <v>193</v>
      </c>
      <c r="S13" s="153" t="str">
        <f>'[11]Convergence programme'!A33</f>
        <v>Machinery</v>
      </c>
      <c r="T13" s="153" t="str">
        <f>'[11]Convergence programme'!C33</f>
        <v>IM</v>
      </c>
      <c r="U13" s="155"/>
      <c r="V13" s="155"/>
      <c r="W13" s="155"/>
      <c r="X13" s="155"/>
      <c r="Y13" s="155"/>
      <c r="Z13" s="154">
        <f>'[11]Convergence programme'!I33/100</f>
        <v>0.87332899423772659</v>
      </c>
      <c r="AA13" s="154">
        <f>'[11]Convergence programme'!J33/100</f>
        <v>0.84799479308527193</v>
      </c>
      <c r="AB13" s="154">
        <f>'[11]Convergence programme'!K33/100</f>
        <v>0.84968178537920802</v>
      </c>
      <c r="AC13" s="154">
        <f>'[11]Convergence programme'!L33/100</f>
        <v>0.85136877767314434</v>
      </c>
      <c r="AD13" s="154">
        <f>'[11]Convergence programme'!M33/100</f>
        <v>0.85305576996708055</v>
      </c>
      <c r="AE13" s="154">
        <f>'[11]Convergence programme'!N33/100</f>
        <v>0.85474276226101675</v>
      </c>
      <c r="AF13" s="154">
        <f>'[11]Convergence programme'!O33/100</f>
        <v>0.85474276226101675</v>
      </c>
      <c r="AG13" s="154">
        <f>'[11]Convergence programme'!P33/100</f>
        <v>0.85474276226101675</v>
      </c>
      <c r="AH13" s="154">
        <f>'[11]Convergence programme'!Q33/100</f>
        <v>0.85474276226101675</v>
      </c>
      <c r="AI13" s="154">
        <f>'[11]Convergence programme'!R33/100</f>
        <v>0.85474276226101675</v>
      </c>
      <c r="AJ13" s="154">
        <f>'[11]Convergence programme'!S33/100</f>
        <v>0.85474276226101675</v>
      </c>
      <c r="AK13" s="154">
        <f>'[11]Convergence programme'!T33/100</f>
        <v>0.85474276226101675</v>
      </c>
      <c r="AL13" s="154">
        <f>'[11]Convergence programme'!U33/100</f>
        <v>0.85474276226101675</v>
      </c>
      <c r="AM13" s="154">
        <f>'[11]Convergence programme'!V33/100</f>
        <v>0.85474276226101675</v>
      </c>
      <c r="AN13" s="154">
        <f>'[11]Convergence programme'!W33/100</f>
        <v>0.85474276226101675</v>
      </c>
      <c r="AO13" s="154">
        <f>'[11]Convergence programme'!X33/100</f>
        <v>0.85474276226101675</v>
      </c>
      <c r="AP13" s="154">
        <f>'[11]Convergence programme'!Y33/100</f>
        <v>0.85249343920243514</v>
      </c>
      <c r="AQ13" s="154">
        <f>'[11]Convergence programme'!Z33/100</f>
        <v>0.85024411614385353</v>
      </c>
      <c r="AR13" s="154">
        <f>'[11]Convergence programme'!AA33/100</f>
        <v>0.84799479308527181</v>
      </c>
      <c r="AS13" s="154">
        <f>'[11]Convergence programme'!AB33/100</f>
        <v>0.8457454700266902</v>
      </c>
      <c r="AT13" s="154">
        <f>'[11]Convergence programme'!AC33/100</f>
        <v>0.8434961469681086</v>
      </c>
      <c r="AU13" s="154">
        <f>'[11]Convergence programme'!AD33/100</f>
        <v>0.8434961469681086</v>
      </c>
      <c r="AV13" s="154">
        <f>'[11]Convergence programme'!AE33/100</f>
        <v>0.8434961469681086</v>
      </c>
      <c r="AW13" s="154">
        <f>'[11]Convergence programme'!AF33/100</f>
        <v>0.8434961469681086</v>
      </c>
      <c r="AX13" s="154">
        <f>'[11]Convergence programme'!AG33/100</f>
        <v>0.8434961469681086</v>
      </c>
      <c r="AY13" s="154">
        <f>'[11]Convergence programme'!AH33/100</f>
        <v>0.8434961469681086</v>
      </c>
      <c r="AZ13" s="154">
        <f>'[11]Convergence programme'!AI33/100</f>
        <v>0.8434961469681086</v>
      </c>
      <c r="BA13" s="154">
        <f>'[11]Convergence programme'!AJ33/100</f>
        <v>0.8434961469681086</v>
      </c>
      <c r="BB13" s="154">
        <f>'[11]Convergence programme'!AK33/100</f>
        <v>0.8434961469681086</v>
      </c>
      <c r="BC13" s="154">
        <f>'[11]Convergence programme'!AL33/100</f>
        <v>0.8434961469681086</v>
      </c>
      <c r="BD13" s="154">
        <f>'[11]Convergence programme'!AM33/100</f>
        <v>0.8434961469681086</v>
      </c>
      <c r="BE13" s="154">
        <f>'[11]Convergence programme'!AN33/100</f>
        <v>0.8434961469681086</v>
      </c>
      <c r="BF13" s="154">
        <f>'[11]Convergence programme'!AO33/100</f>
        <v>0.8434961469681086</v>
      </c>
      <c r="BG13" s="154">
        <f>'[11]Convergence programme'!AP33/100</f>
        <v>0.8434961469681086</v>
      </c>
      <c r="BH13" s="154">
        <f>'[11]Convergence programme'!AQ33/100</f>
        <v>0.8434961469681086</v>
      </c>
      <c r="BI13" s="154">
        <f>'[11]Convergence programme'!AR33/100</f>
        <v>0.8434961469681086</v>
      </c>
    </row>
    <row r="14" spans="2:61" x14ac:dyDescent="0.3">
      <c r="B14" t="s">
        <v>143</v>
      </c>
      <c r="C14" s="78" t="s">
        <v>142</v>
      </c>
      <c r="D14" s="130" t="s">
        <v>124</v>
      </c>
      <c r="E14" s="130">
        <v>2010</v>
      </c>
      <c r="F14" s="129">
        <v>4.9463874260737402E-2</v>
      </c>
      <c r="G14" s="129">
        <v>9.8927748521474804E-2</v>
      </c>
      <c r="H14" s="129">
        <v>0.29678324556442398</v>
      </c>
      <c r="I14" s="129">
        <v>0.32975916173824898</v>
      </c>
      <c r="J14" s="121" t="str">
        <f>Q14&amp;"DLA"</f>
        <v>IFDLA</v>
      </c>
      <c r="K14" s="128"/>
      <c r="L14" s="133"/>
      <c r="M14" s="133"/>
      <c r="N14" s="133"/>
      <c r="O14" s="133"/>
      <c r="Q14" t="s">
        <v>193</v>
      </c>
      <c r="S14" s="153" t="str">
        <f>'[11]Convergence programme'!A34</f>
        <v>Service</v>
      </c>
      <c r="T14" s="153" t="str">
        <f>'[11]Convergence programme'!C34</f>
        <v>IU</v>
      </c>
      <c r="U14" s="152"/>
      <c r="V14" s="152"/>
      <c r="W14" s="152"/>
      <c r="X14" s="152"/>
      <c r="Y14" s="152"/>
      <c r="Z14" s="150">
        <f>'[11]Convergence programme'!I34/100</f>
        <v>0.93964694684554639</v>
      </c>
      <c r="AA14" s="150">
        <f>'[11]Convergence programme'!J34/100</f>
        <v>0.92757633621465563</v>
      </c>
      <c r="AB14" s="150">
        <f>'[11]Convergence programme'!K34/100</f>
        <v>0.93392959879146831</v>
      </c>
      <c r="AC14" s="150">
        <f>'[11]Convergence programme'!L34/100</f>
        <v>0.94028286136828099</v>
      </c>
      <c r="AD14" s="150">
        <f>'[11]Convergence programme'!M34/100</f>
        <v>0.94663612394509367</v>
      </c>
      <c r="AE14" s="150">
        <f>'[11]Convergence programme'!N34/100</f>
        <v>0.95298938652190646</v>
      </c>
      <c r="AF14" s="150">
        <f>'[11]Convergence programme'!O34/100</f>
        <v>0.94790677646045618</v>
      </c>
      <c r="AG14" s="150">
        <f>'[11]Convergence programme'!P34/100</f>
        <v>0.94282416639900612</v>
      </c>
      <c r="AH14" s="150">
        <f>'[11]Convergence programme'!Q34/100</f>
        <v>0.93774155633755596</v>
      </c>
      <c r="AI14" s="150">
        <f>'[11]Convergence programme'!R34/100</f>
        <v>0.93265894627610579</v>
      </c>
      <c r="AJ14" s="150">
        <f>'[11]Convergence programme'!S34/100</f>
        <v>0.92757633621465563</v>
      </c>
      <c r="AK14" s="150">
        <f>'[11]Convergence programme'!T34/100</f>
        <v>0.92376437866856809</v>
      </c>
      <c r="AL14" s="150">
        <f>'[11]Convergence programme'!U34/100</f>
        <v>0.91995242112248032</v>
      </c>
      <c r="AM14" s="150">
        <f>'[11]Convergence programme'!V34/100</f>
        <v>0.91614046357639278</v>
      </c>
      <c r="AN14" s="150">
        <f>'[11]Convergence programme'!W34/100</f>
        <v>0.91232850603030513</v>
      </c>
      <c r="AO14" s="150">
        <f>'[11]Convergence programme'!X34/100</f>
        <v>0.90851654848421748</v>
      </c>
      <c r="AP14" s="150">
        <f>'[11]Convergence programme'!Y34/100</f>
        <v>0.90851654848421748</v>
      </c>
      <c r="AQ14" s="150">
        <f>'[11]Convergence programme'!Z34/100</f>
        <v>0.90851654848421748</v>
      </c>
      <c r="AR14" s="150">
        <f>'[11]Convergence programme'!AA34/100</f>
        <v>0.90851654848421748</v>
      </c>
      <c r="AS14" s="150">
        <f>'[11]Convergence programme'!AB34/100</f>
        <v>0.90851654848421748</v>
      </c>
      <c r="AT14" s="150">
        <f>'[11]Convergence programme'!AC34/100</f>
        <v>0.90851654848421748</v>
      </c>
      <c r="AU14" s="150">
        <f>'[11]Convergence programme'!AD34/100</f>
        <v>0.90851654848421748</v>
      </c>
      <c r="AV14" s="150">
        <f>'[11]Convergence programme'!AE34/100</f>
        <v>0.90851654848421748</v>
      </c>
      <c r="AW14" s="150">
        <f>'[11]Convergence programme'!AF34/100</f>
        <v>0.90851654848421748</v>
      </c>
      <c r="AX14" s="150">
        <f>'[11]Convergence programme'!AG34/100</f>
        <v>0.90851654848421748</v>
      </c>
      <c r="AY14" s="150">
        <f>'[11]Convergence programme'!AH34/100</f>
        <v>0.90851654848421748</v>
      </c>
      <c r="AZ14" s="150">
        <f>'[11]Convergence programme'!AI34/100</f>
        <v>0.90978720099957999</v>
      </c>
      <c r="BA14" s="150">
        <f>'[11]Convergence programme'!AJ34/100</f>
        <v>0.91105785351494251</v>
      </c>
      <c r="BB14" s="150">
        <f>'[11]Convergence programme'!AK34/100</f>
        <v>0.91232850603030513</v>
      </c>
      <c r="BC14" s="150">
        <f>'[11]Convergence programme'!AL34/100</f>
        <v>0.91359915854566764</v>
      </c>
      <c r="BD14" s="150">
        <f>'[11]Convergence programme'!AM34/100</f>
        <v>0.91486981106103016</v>
      </c>
      <c r="BE14" s="150">
        <f>'[11]Convergence programme'!AN34/100</f>
        <v>0.91868176860711781</v>
      </c>
      <c r="BF14" s="150">
        <f>'[11]Convergence programme'!AO34/100</f>
        <v>0.92249372615320557</v>
      </c>
      <c r="BG14" s="150">
        <f>'[11]Convergence programme'!AP34/100</f>
        <v>0.92630568369929311</v>
      </c>
      <c r="BH14" s="150">
        <f>'[11]Convergence programme'!AQ34/100</f>
        <v>0.93011764124538066</v>
      </c>
      <c r="BI14" s="150">
        <f>'[11]Convergence programme'!AR34/100</f>
        <v>0.93392959879146831</v>
      </c>
    </row>
    <row r="15" spans="2:61" x14ac:dyDescent="0.3">
      <c r="B15" t="s">
        <v>143</v>
      </c>
      <c r="C15" s="78" t="s">
        <v>142</v>
      </c>
      <c r="D15" s="130" t="s">
        <v>124</v>
      </c>
      <c r="E15" s="130">
        <v>2010</v>
      </c>
      <c r="F15" s="129">
        <v>0.50557786937786098</v>
      </c>
      <c r="G15" s="129">
        <v>1.01115573875572</v>
      </c>
      <c r="H15" s="129">
        <v>3.0334672162671699</v>
      </c>
      <c r="I15" s="129">
        <v>3.3705191291857401</v>
      </c>
      <c r="J15" s="121" t="str">
        <f>Q15&amp;"DEM"</f>
        <v>IFDEM</v>
      </c>
      <c r="K15" s="128"/>
      <c r="L15" s="133"/>
      <c r="M15" s="133"/>
      <c r="N15" s="133"/>
      <c r="O15" s="133"/>
      <c r="Q15" t="s">
        <v>193</v>
      </c>
      <c r="S15" s="153" t="str">
        <f>'[11]Convergence programme'!A35</f>
        <v>Construction</v>
      </c>
      <c r="T15" s="153" t="str">
        <f>'[11]Convergence programme'!C35</f>
        <v>IN</v>
      </c>
      <c r="U15" s="155"/>
      <c r="V15" s="155"/>
      <c r="W15" s="155"/>
      <c r="X15" s="155"/>
      <c r="Y15" s="155"/>
      <c r="Z15" s="154">
        <f>'[11]Convergence programme'!I35/100</f>
        <v>0.95599335448540557</v>
      </c>
      <c r="AA15" s="154">
        <f>'[11]Convergence programme'!J35/100</f>
        <v>0.9471920253824867</v>
      </c>
      <c r="AB15" s="154">
        <f>'[11]Convergence programme'!K35/100</f>
        <v>0.9471920253824867</v>
      </c>
      <c r="AC15" s="154">
        <f>'[11]Convergence programme'!L35/100</f>
        <v>0.9471920253824867</v>
      </c>
      <c r="AD15" s="154">
        <f>'[11]Convergence programme'!M35/100</f>
        <v>0.9471920253824867</v>
      </c>
      <c r="AE15" s="154">
        <f>'[11]Convergence programme'!N35/100</f>
        <v>0.9471920253824867</v>
      </c>
      <c r="AF15" s="154">
        <f>'[11]Convergence programme'!O35/100</f>
        <v>0.9471920253824867</v>
      </c>
      <c r="AG15" s="154">
        <f>'[11]Convergence programme'!P35/100</f>
        <v>0.9471920253824867</v>
      </c>
      <c r="AH15" s="154">
        <f>'[11]Convergence programme'!Q35/100</f>
        <v>0.9471920253824867</v>
      </c>
      <c r="AI15" s="154">
        <f>'[11]Convergence programme'!R35/100</f>
        <v>0.9471920253824867</v>
      </c>
      <c r="AJ15" s="154">
        <f>'[11]Convergence programme'!S35/100</f>
        <v>0.9471920253824867</v>
      </c>
      <c r="AK15" s="154">
        <f>'[11]Convergence programme'!T35/100</f>
        <v>0.94307379918517154</v>
      </c>
      <c r="AL15" s="154">
        <f>'[11]Convergence programme'!U35/100</f>
        <v>0.93895557298785637</v>
      </c>
      <c r="AM15" s="154">
        <f>'[11]Convergence programme'!V35/100</f>
        <v>0.93483734679054142</v>
      </c>
      <c r="AN15" s="154">
        <f>'[11]Convergence programme'!W35/100</f>
        <v>0.93071912059322615</v>
      </c>
      <c r="AO15" s="154">
        <f>'[11]Convergence programme'!X35/100</f>
        <v>0.92660089439591109</v>
      </c>
      <c r="AP15" s="154">
        <f>'[11]Convergence programme'!Y35/100</f>
        <v>0.92660089439591109</v>
      </c>
      <c r="AQ15" s="154">
        <f>'[11]Convergence programme'!Z35/100</f>
        <v>0.92660089439591109</v>
      </c>
      <c r="AR15" s="154">
        <f>'[11]Convergence programme'!AA35/100</f>
        <v>0.92660089439591109</v>
      </c>
      <c r="AS15" s="154">
        <f>'[11]Convergence programme'!AB35/100</f>
        <v>0.92660089439591109</v>
      </c>
      <c r="AT15" s="154">
        <f>'[11]Convergence programme'!AC35/100</f>
        <v>0.92660089439591109</v>
      </c>
      <c r="AU15" s="154">
        <f>'[11]Convergence programme'!AD35/100</f>
        <v>0.92660089439591109</v>
      </c>
      <c r="AV15" s="154">
        <f>'[11]Convergence programme'!AE35/100</f>
        <v>0.92660089439591109</v>
      </c>
      <c r="AW15" s="154">
        <f>'[11]Convergence programme'!AF35/100</f>
        <v>0.92660089439591109</v>
      </c>
      <c r="AX15" s="154">
        <f>'[11]Convergence programme'!AG35/100</f>
        <v>0.92660089439591109</v>
      </c>
      <c r="AY15" s="154">
        <f>'[11]Convergence programme'!AH35/100</f>
        <v>0.92660089439591109</v>
      </c>
      <c r="AZ15" s="154">
        <f>'[11]Convergence programme'!AI35/100</f>
        <v>0.92248266819859581</v>
      </c>
      <c r="BA15" s="154">
        <f>'[11]Convergence programme'!AJ35/100</f>
        <v>0.91836444200128076</v>
      </c>
      <c r="BB15" s="154">
        <f>'[11]Convergence programme'!AK35/100</f>
        <v>0.91424621580396559</v>
      </c>
      <c r="BC15" s="154">
        <f>'[11]Convergence programme'!AL35/100</f>
        <v>0.91012798960665042</v>
      </c>
      <c r="BD15" s="154">
        <f>'[11]Convergence programme'!AM35/100</f>
        <v>0.90600976340933526</v>
      </c>
      <c r="BE15" s="154">
        <f>'[11]Convergence programme'!AN35/100</f>
        <v>0.90600976340933526</v>
      </c>
      <c r="BF15" s="154">
        <f>'[11]Convergence programme'!AO35/100</f>
        <v>0.90600976340933526</v>
      </c>
      <c r="BG15" s="154">
        <f>'[11]Convergence programme'!AP35/100</f>
        <v>0.90600976340933526</v>
      </c>
      <c r="BH15" s="154">
        <f>'[11]Convergence programme'!AQ35/100</f>
        <v>0.90600976340933526</v>
      </c>
      <c r="BI15" s="154">
        <f>'[11]Convergence programme'!AR35/100</f>
        <v>0.90600976340933526</v>
      </c>
    </row>
    <row r="16" spans="2:61" x14ac:dyDescent="0.3">
      <c r="B16" t="s">
        <v>143</v>
      </c>
      <c r="C16" s="78" t="s">
        <v>142</v>
      </c>
      <c r="D16" s="130" t="s">
        <v>124</v>
      </c>
      <c r="E16" s="130">
        <v>2010</v>
      </c>
      <c r="F16" s="129">
        <v>4.2011468938985899E-2</v>
      </c>
      <c r="G16" s="129">
        <v>8.4022937877971798E-2</v>
      </c>
      <c r="H16" s="129">
        <v>0.25206881363391498</v>
      </c>
      <c r="I16" s="129">
        <v>0.28007645959323901</v>
      </c>
      <c r="J16" s="121" t="str">
        <f>Q16&amp;"DTF"</f>
        <v>IFDTF</v>
      </c>
      <c r="K16" s="128"/>
      <c r="L16" s="133"/>
      <c r="M16" s="133"/>
      <c r="N16" s="133"/>
      <c r="O16" s="133"/>
      <c r="Q16" t="s">
        <v>193</v>
      </c>
      <c r="S16" s="153" t="str">
        <f>'[11]Convergence programme'!A36</f>
        <v>Wood products</v>
      </c>
      <c r="T16" s="153" t="str">
        <f>'[11]Convergence programme'!C36</f>
        <v>IW</v>
      </c>
      <c r="U16" s="152"/>
      <c r="V16" s="152"/>
      <c r="W16" s="152"/>
      <c r="X16" s="152"/>
      <c r="Y16" s="152"/>
      <c r="Z16" s="150">
        <f>'[11]Convergence programme'!I36/100</f>
        <v>0.93895132179773866</v>
      </c>
      <c r="AA16" s="150">
        <f>'[11]Convergence programme'!J36/100</f>
        <v>0.92674158615728641</v>
      </c>
      <c r="AB16" s="150">
        <f>'[11]Convergence programme'!K36/100</f>
        <v>0.93034907080755991</v>
      </c>
      <c r="AC16" s="150">
        <f>'[11]Convergence programme'!L36/100</f>
        <v>0.93395655545783318</v>
      </c>
      <c r="AD16" s="150">
        <f>'[11]Convergence programme'!M36/100</f>
        <v>0.93756404010810646</v>
      </c>
      <c r="AE16" s="150">
        <f>'[11]Convergence programme'!N36/100</f>
        <v>0.94117152475837984</v>
      </c>
      <c r="AF16" s="150">
        <f>'[11]Convergence programme'!O36/100</f>
        <v>0.93628232203236228</v>
      </c>
      <c r="AG16" s="150">
        <f>'[11]Convergence programme'!P36/100</f>
        <v>0.93139311930634472</v>
      </c>
      <c r="AH16" s="150">
        <f>'[11]Convergence programme'!Q36/100</f>
        <v>0.92650391658032716</v>
      </c>
      <c r="AI16" s="150">
        <f>'[11]Convergence programme'!R36/100</f>
        <v>0.9216147138543096</v>
      </c>
      <c r="AJ16" s="150">
        <f>'[11]Convergence programme'!S36/100</f>
        <v>0.91672551112829193</v>
      </c>
      <c r="AK16" s="150">
        <f>'[11]Convergence programme'!T36/100</f>
        <v>0.91183630840227448</v>
      </c>
      <c r="AL16" s="150">
        <f>'[11]Convergence programme'!U36/100</f>
        <v>0.90694710567625691</v>
      </c>
      <c r="AM16" s="150">
        <f>'[11]Convergence programme'!V36/100</f>
        <v>0.90205790295023935</v>
      </c>
      <c r="AN16" s="150">
        <f>'[11]Convergence programme'!W36/100</f>
        <v>0.8971687002242219</v>
      </c>
      <c r="AO16" s="150">
        <f>'[11]Convergence programme'!X36/100</f>
        <v>0.89227949749820423</v>
      </c>
      <c r="AP16" s="150">
        <f>'[11]Convergence programme'!Y36/100</f>
        <v>0.882501092046169</v>
      </c>
      <c r="AQ16" s="150">
        <f>'[11]Convergence programme'!Z36/100</f>
        <v>0.87272268659413399</v>
      </c>
      <c r="AR16" s="150">
        <f>'[11]Convergence programme'!AA36/100</f>
        <v>0.86294428114209898</v>
      </c>
      <c r="AS16" s="150">
        <f>'[11]Convergence programme'!AB36/100</f>
        <v>0.85316587569006386</v>
      </c>
      <c r="AT16" s="150">
        <f>'[11]Convergence programme'!AC36/100</f>
        <v>0.84338747023802862</v>
      </c>
      <c r="AU16" s="150">
        <f>'[11]Convergence programme'!AD36/100</f>
        <v>0.83605366614900234</v>
      </c>
      <c r="AV16" s="150">
        <f>'[11]Convergence programme'!AE36/100</f>
        <v>0.82871986205997605</v>
      </c>
      <c r="AW16" s="150">
        <f>'[11]Convergence programme'!AF36/100</f>
        <v>0.82138605797094966</v>
      </c>
      <c r="AX16" s="150">
        <f>'[11]Convergence programme'!AG36/100</f>
        <v>0.81405225388192337</v>
      </c>
      <c r="AY16" s="150">
        <f>'[11]Convergence programme'!AH36/100</f>
        <v>0.80671844979289697</v>
      </c>
      <c r="AZ16" s="150">
        <f>'[11]Convergence programme'!AI36/100</f>
        <v>0.80182924706687941</v>
      </c>
      <c r="BA16" s="150">
        <f>'[11]Convergence programme'!AJ36/100</f>
        <v>0.79694004434086185</v>
      </c>
      <c r="BB16" s="150">
        <f>'[11]Convergence programme'!AK36/100</f>
        <v>0.7920508416148444</v>
      </c>
      <c r="BC16" s="150">
        <f>'[11]Convergence programme'!AL36/100</f>
        <v>0.78716163888882695</v>
      </c>
      <c r="BD16" s="150">
        <f>'[11]Convergence programme'!AM36/100</f>
        <v>0.78227243616280928</v>
      </c>
      <c r="BE16" s="150">
        <f>'[11]Convergence programme'!AN36/100</f>
        <v>0.77738323343679172</v>
      </c>
      <c r="BF16" s="150">
        <f>'[11]Convergence programme'!AO36/100</f>
        <v>0.77249403071077405</v>
      </c>
      <c r="BG16" s="150">
        <f>'[11]Convergence programme'!AP36/100</f>
        <v>0.7676048279847566</v>
      </c>
      <c r="BH16" s="150">
        <f>'[11]Convergence programme'!AQ36/100</f>
        <v>0.76271562525873904</v>
      </c>
      <c r="BI16" s="150">
        <f>'[11]Convergence programme'!AR36/100</f>
        <v>0.75782642253272148</v>
      </c>
    </row>
    <row r="17" spans="2:61" x14ac:dyDescent="0.3">
      <c r="B17" t="s">
        <v>143</v>
      </c>
      <c r="C17" s="78" t="s">
        <v>142</v>
      </c>
      <c r="D17" s="130" t="s">
        <v>124</v>
      </c>
      <c r="E17" s="130">
        <v>2010</v>
      </c>
      <c r="F17" s="129">
        <v>3.3345126049926503E-2</v>
      </c>
      <c r="G17" s="129">
        <v>6.6690252099853006E-2</v>
      </c>
      <c r="H17" s="129">
        <v>0.200070756299559</v>
      </c>
      <c r="I17" s="129">
        <v>0.222300840332843</v>
      </c>
      <c r="J17" s="121" t="str">
        <f>Q17&amp;"DFL"</f>
        <v>IFDFL</v>
      </c>
      <c r="K17" s="128"/>
      <c r="L17" s="133"/>
      <c r="M17" s="133"/>
      <c r="N17" s="133"/>
      <c r="O17" s="133"/>
      <c r="Q17" t="s">
        <v>193</v>
      </c>
      <c r="S17" s="153" t="str">
        <f>'[11]Convergence programme'!A37</f>
        <v>Mining</v>
      </c>
      <c r="T17" s="153" t="str">
        <f>'[11]Convergence programme'!C37</f>
        <v>II</v>
      </c>
      <c r="U17" s="152"/>
      <c r="V17" s="152"/>
      <c r="W17" s="152"/>
      <c r="X17" s="152"/>
      <c r="Y17" s="152"/>
      <c r="Z17" s="150">
        <f>'[11]Convergence programme'!I37/100</f>
        <v>1.1296716886016758</v>
      </c>
      <c r="AA17" s="150">
        <f>'[11]Convergence programme'!J37/100</f>
        <v>1.1556060263220109</v>
      </c>
      <c r="AB17" s="150">
        <f>'[11]Convergence programme'!K37/100</f>
        <v>1.1323126177286906</v>
      </c>
      <c r="AC17" s="150">
        <f>'[11]Convergence programme'!L37/100</f>
        <v>1.1090192091353701</v>
      </c>
      <c r="AD17" s="150">
        <f>'[11]Convergence programme'!M37/100</f>
        <v>1.0857258005420496</v>
      </c>
      <c r="AE17" s="150">
        <f>'[11]Convergence programme'!N37/100</f>
        <v>1.0624323919487293</v>
      </c>
      <c r="AF17" s="150">
        <f>'[11]Convergence programme'!O37/100</f>
        <v>1.0700211947483631</v>
      </c>
      <c r="AG17" s="150">
        <f>'[11]Convergence programme'!P37/100</f>
        <v>1.0776099975479969</v>
      </c>
      <c r="AH17" s="150">
        <f>'[11]Convergence programme'!Q37/100</f>
        <v>1.0851988003476307</v>
      </c>
      <c r="AI17" s="150">
        <f>'[11]Convergence programme'!R37/100</f>
        <v>1.0927876031472645</v>
      </c>
      <c r="AJ17" s="150">
        <f>'[11]Convergence programme'!S37/100</f>
        <v>1.1003764059468983</v>
      </c>
      <c r="AK17" s="150">
        <f>'[11]Convergence programme'!T37/100</f>
        <v>1.1041708073467154</v>
      </c>
      <c r="AL17" s="150">
        <f>'[11]Convergence programme'!U37/100</f>
        <v>1.1079652087465321</v>
      </c>
      <c r="AM17" s="150">
        <f>'[11]Convergence programme'!V37/100</f>
        <v>1.1117596101463492</v>
      </c>
      <c r="AN17" s="150">
        <f>'[11]Convergence programme'!W37/100</f>
        <v>1.115554011546166</v>
      </c>
      <c r="AO17" s="150">
        <f>'[11]Convergence programme'!X37/100</f>
        <v>1.119348412945983</v>
      </c>
      <c r="AP17" s="150">
        <f>'[11]Convergence programme'!Y37/100</f>
        <v>1.1231428143457998</v>
      </c>
      <c r="AQ17" s="150">
        <f>'[11]Convergence programme'!Z37/100</f>
        <v>1.1269372157456166</v>
      </c>
      <c r="AR17" s="150">
        <f>'[11]Convergence programme'!AA37/100</f>
        <v>1.1307316171454336</v>
      </c>
      <c r="AS17" s="150">
        <f>'[11]Convergence programme'!AB37/100</f>
        <v>1.1345260185452504</v>
      </c>
      <c r="AT17" s="150">
        <f>'[11]Convergence programme'!AC37/100</f>
        <v>1.1383204199450672</v>
      </c>
      <c r="AU17" s="150">
        <f>'[11]Convergence programme'!AD37/100</f>
        <v>1.145909222744701</v>
      </c>
      <c r="AV17" s="150">
        <f>'[11]Convergence programme'!AE37/100</f>
        <v>1.1534980255443348</v>
      </c>
      <c r="AW17" s="150">
        <f>'[11]Convergence programme'!AF37/100</f>
        <v>1.1610868283439686</v>
      </c>
      <c r="AX17" s="150">
        <f>'[11]Convergence programme'!AG37/100</f>
        <v>1.1686756311436024</v>
      </c>
      <c r="AY17" s="150">
        <f>'[11]Convergence programme'!AH37/100</f>
        <v>1.1762644339432362</v>
      </c>
      <c r="AZ17" s="150">
        <f>'[11]Convergence programme'!AI37/100</f>
        <v>1.18385323674287</v>
      </c>
      <c r="BA17" s="150">
        <f>'[11]Convergence programme'!AJ37/100</f>
        <v>1.1914420395425038</v>
      </c>
      <c r="BB17" s="150">
        <f>'[11]Convergence programme'!AK37/100</f>
        <v>1.1990308423421374</v>
      </c>
      <c r="BC17" s="150">
        <f>'[11]Convergence programme'!AL37/100</f>
        <v>1.2066196451417712</v>
      </c>
      <c r="BD17" s="150">
        <f>'[11]Convergence programme'!AM37/100</f>
        <v>1.214208447941405</v>
      </c>
      <c r="BE17" s="150">
        <f>'[11]Convergence programme'!AN37/100</f>
        <v>1.2217972507410388</v>
      </c>
      <c r="BF17" s="150">
        <f>'[11]Convergence programme'!AO37/100</f>
        <v>1.2293860535406727</v>
      </c>
      <c r="BG17" s="150">
        <f>'[11]Convergence programme'!AP37/100</f>
        <v>1.2369748563403062</v>
      </c>
      <c r="BH17" s="150">
        <f>'[11]Convergence programme'!AQ37/100</f>
        <v>1.24456365913994</v>
      </c>
      <c r="BI17" s="150">
        <f>'[11]Convergence programme'!AR37/100</f>
        <v>1.2521524619395739</v>
      </c>
    </row>
    <row r="18" spans="2:61" x14ac:dyDescent="0.3">
      <c r="B18" s="55" t="s">
        <v>143</v>
      </c>
      <c r="C18" s="78" t="s">
        <v>142</v>
      </c>
      <c r="D18" s="134" t="s">
        <v>124</v>
      </c>
      <c r="E18" s="134">
        <v>2010</v>
      </c>
      <c r="F18" s="129">
        <v>0.116123238298832</v>
      </c>
      <c r="G18" s="129">
        <v>0.46449295319532902</v>
      </c>
      <c r="H18" s="129">
        <v>2.61277286172372</v>
      </c>
      <c r="I18" s="129">
        <v>1.5096020978848199</v>
      </c>
      <c r="J18" s="151" t="str">
        <f>Q18&amp;"DMT"</f>
        <v>ICDMT</v>
      </c>
      <c r="K18" s="128"/>
      <c r="L18" s="133">
        <f>F18/$D138</f>
        <v>2.4691358024691332E-2</v>
      </c>
      <c r="M18" s="133">
        <f>G18/$D138</f>
        <v>9.8765432098765552E-2</v>
      </c>
      <c r="N18" s="133">
        <f>H18/$D138</f>
        <v>0.55555555555555503</v>
      </c>
      <c r="O18" s="133">
        <f>I18/$D138</f>
        <v>0.32098765432098814</v>
      </c>
      <c r="Q18" t="s">
        <v>188</v>
      </c>
      <c r="U18" s="150"/>
    </row>
    <row r="19" spans="2:61" x14ac:dyDescent="0.3">
      <c r="B19" t="s">
        <v>143</v>
      </c>
      <c r="C19" s="78" t="s">
        <v>142</v>
      </c>
      <c r="D19" s="130" t="s">
        <v>124</v>
      </c>
      <c r="E19" s="130">
        <v>2010</v>
      </c>
      <c r="F19" s="129">
        <v>5.3706083853761001E-2</v>
      </c>
      <c r="G19" s="129">
        <v>0.214824335415044</v>
      </c>
      <c r="H19" s="129">
        <v>1.2083868867096199</v>
      </c>
      <c r="I19" s="129">
        <v>0.69817909009889301</v>
      </c>
      <c r="J19" s="121" t="str">
        <f>Q19&amp;"DHT"</f>
        <v>ICDHT</v>
      </c>
      <c r="K19" s="128"/>
      <c r="L19" s="133"/>
      <c r="M19" s="133"/>
      <c r="N19" s="133"/>
      <c r="O19" s="133"/>
      <c r="Q19" t="s">
        <v>188</v>
      </c>
    </row>
    <row r="20" spans="2:61" x14ac:dyDescent="0.3">
      <c r="B20" t="s">
        <v>143</v>
      </c>
      <c r="C20" s="78" t="s">
        <v>142</v>
      </c>
      <c r="D20" s="130" t="s">
        <v>124</v>
      </c>
      <c r="E20" s="130">
        <v>2010</v>
      </c>
      <c r="F20" s="129">
        <v>3.2620542669446001E-2</v>
      </c>
      <c r="G20" s="129">
        <v>0.130482170677784</v>
      </c>
      <c r="H20" s="129">
        <v>0.73396221006253504</v>
      </c>
      <c r="I20" s="129">
        <v>0.42406705470279799</v>
      </c>
      <c r="J20" s="121" t="str">
        <f>Q20&amp;"DRH"</f>
        <v>ICDRH</v>
      </c>
      <c r="K20" s="128"/>
      <c r="L20" s="133"/>
      <c r="M20" s="133"/>
      <c r="N20" s="133"/>
      <c r="O20" s="133"/>
      <c r="Q20" t="s">
        <v>188</v>
      </c>
      <c r="R20" s="132"/>
    </row>
    <row r="21" spans="2:61" x14ac:dyDescent="0.3">
      <c r="B21" t="s">
        <v>143</v>
      </c>
      <c r="C21" s="78" t="s">
        <v>142</v>
      </c>
      <c r="D21" s="130" t="s">
        <v>124</v>
      </c>
      <c r="E21" s="130">
        <v>2010</v>
      </c>
      <c r="F21" s="129">
        <v>2.8560619607148601E-2</v>
      </c>
      <c r="G21" s="129">
        <v>0.114242478428594</v>
      </c>
      <c r="H21" s="129">
        <v>0.64261394116084303</v>
      </c>
      <c r="I21" s="129">
        <v>0.37128805489293099</v>
      </c>
      <c r="J21" s="121" t="str">
        <f>Q21&amp;"DLA"</f>
        <v>ICDLA</v>
      </c>
      <c r="K21" s="128"/>
      <c r="L21" s="133"/>
      <c r="M21" s="133"/>
      <c r="N21" s="133"/>
      <c r="O21" s="133"/>
      <c r="Q21" t="s">
        <v>188</v>
      </c>
      <c r="U21" s="149" t="s">
        <v>220</v>
      </c>
      <c r="V21" s="149"/>
      <c r="W21" s="149"/>
      <c r="X21" s="149"/>
      <c r="Y21" s="149"/>
    </row>
    <row r="22" spans="2:61" x14ac:dyDescent="0.3">
      <c r="B22" t="s">
        <v>143</v>
      </c>
      <c r="C22" s="78" t="s">
        <v>142</v>
      </c>
      <c r="D22" s="130" t="s">
        <v>124</v>
      </c>
      <c r="E22" s="130">
        <v>2010</v>
      </c>
      <c r="F22" s="129">
        <v>0.343043364821215</v>
      </c>
      <c r="G22" s="129">
        <v>1.37217345928486</v>
      </c>
      <c r="H22" s="129">
        <v>7.7184757084773299</v>
      </c>
      <c r="I22" s="129">
        <v>4.4595637426757904</v>
      </c>
      <c r="J22" s="121" t="str">
        <f>Q22&amp;"DEM"</f>
        <v>ICDEM</v>
      </c>
      <c r="K22" s="128"/>
      <c r="L22" s="133"/>
      <c r="M22" s="133"/>
      <c r="N22" s="133"/>
      <c r="O22" s="133"/>
      <c r="Q22" t="s">
        <v>188</v>
      </c>
    </row>
    <row r="23" spans="2:61" x14ac:dyDescent="0.3">
      <c r="B23" t="s">
        <v>143</v>
      </c>
      <c r="C23" s="78" t="s">
        <v>142</v>
      </c>
      <c r="D23" s="130" t="s">
        <v>124</v>
      </c>
      <c r="E23" s="130">
        <v>2010</v>
      </c>
      <c r="F23" s="129">
        <v>3.6587785016360102E-3</v>
      </c>
      <c r="G23" s="129">
        <v>1.4635114006544001E-2</v>
      </c>
      <c r="H23" s="129">
        <v>8.2322516286810199E-2</v>
      </c>
      <c r="I23" s="129">
        <v>4.75641205212681E-2</v>
      </c>
      <c r="J23" s="121" t="str">
        <f>Q23&amp;"DTF"</f>
        <v>ICDTF</v>
      </c>
      <c r="K23" s="128"/>
      <c r="L23" s="133"/>
      <c r="M23" s="133"/>
      <c r="N23" s="133"/>
      <c r="O23" s="133"/>
      <c r="Q23" t="s">
        <v>188</v>
      </c>
    </row>
    <row r="24" spans="2:61" x14ac:dyDescent="0.3">
      <c r="B24" t="s">
        <v>143</v>
      </c>
      <c r="C24" s="78" t="s">
        <v>142</v>
      </c>
      <c r="D24" s="130" t="s">
        <v>124</v>
      </c>
      <c r="E24" s="130">
        <v>2010</v>
      </c>
      <c r="F24" s="129">
        <v>0</v>
      </c>
      <c r="G24" s="129">
        <v>0</v>
      </c>
      <c r="H24" s="129">
        <v>0</v>
      </c>
      <c r="I24" s="129">
        <v>0</v>
      </c>
      <c r="J24" s="121" t="str">
        <f>Q24&amp;"DFL"</f>
        <v>ICDFL</v>
      </c>
      <c r="K24" s="128"/>
      <c r="L24" s="133"/>
      <c r="M24" s="133"/>
      <c r="N24" s="133"/>
      <c r="O24" s="133"/>
      <c r="Q24" t="s">
        <v>188</v>
      </c>
    </row>
    <row r="25" spans="2:61" x14ac:dyDescent="0.3">
      <c r="B25" s="55" t="s">
        <v>143</v>
      </c>
      <c r="C25" s="78" t="s">
        <v>142</v>
      </c>
      <c r="D25" s="134" t="s">
        <v>124</v>
      </c>
      <c r="E25" s="134">
        <v>2010</v>
      </c>
      <c r="F25" s="129">
        <v>1.9428777511829101</v>
      </c>
      <c r="G25" s="129">
        <v>0.83266189336410201</v>
      </c>
      <c r="H25" s="129">
        <v>2.2204317156376101</v>
      </c>
      <c r="I25" s="129">
        <v>2.4979856800923099</v>
      </c>
      <c r="J25" s="131" t="str">
        <f>Q25&amp;"DMT"</f>
        <v>IGDMT</v>
      </c>
      <c r="K25" s="128"/>
      <c r="L25" s="133">
        <f>F25/$D146</f>
        <v>0.25925925925925952</v>
      </c>
      <c r="M25" s="133">
        <f>G25/$D146</f>
        <v>0.11111111111111091</v>
      </c>
      <c r="N25" s="133">
        <f>H25/$D146</f>
        <v>0.29629629629629639</v>
      </c>
      <c r="O25" s="133">
        <f>I25/$D146</f>
        <v>0.33333333333333326</v>
      </c>
      <c r="Q25" t="s">
        <v>183</v>
      </c>
    </row>
    <row r="26" spans="2:61" x14ac:dyDescent="0.3">
      <c r="B26" t="s">
        <v>143</v>
      </c>
      <c r="C26" s="78" t="s">
        <v>142</v>
      </c>
      <c r="D26" s="130" t="s">
        <v>124</v>
      </c>
      <c r="E26" s="130">
        <v>2010</v>
      </c>
      <c r="F26" s="129">
        <v>1.3884821470917199</v>
      </c>
      <c r="G26" s="129">
        <v>0.59506377732502103</v>
      </c>
      <c r="H26" s="129">
        <v>1.58683673953339</v>
      </c>
      <c r="I26" s="129">
        <v>1.7851913319750601</v>
      </c>
      <c r="J26" s="121" t="str">
        <f>Q26&amp;"DHT"</f>
        <v>IGDHT</v>
      </c>
      <c r="K26" s="128"/>
      <c r="L26" s="133"/>
      <c r="M26" s="133"/>
      <c r="N26" s="133"/>
      <c r="O26" s="133"/>
      <c r="Q26" t="s">
        <v>183</v>
      </c>
    </row>
    <row r="27" spans="2:61" x14ac:dyDescent="0.3">
      <c r="B27" t="s">
        <v>143</v>
      </c>
      <c r="C27" s="78" t="s">
        <v>142</v>
      </c>
      <c r="D27" s="130" t="s">
        <v>124</v>
      </c>
      <c r="E27" s="130">
        <v>2010</v>
      </c>
      <c r="F27" s="129">
        <v>5.03588580966721E-2</v>
      </c>
      <c r="G27" s="129">
        <v>2.1582367755716599E-2</v>
      </c>
      <c r="H27" s="129">
        <v>5.7552980681910899E-2</v>
      </c>
      <c r="I27" s="129">
        <v>6.4747103267149803E-2</v>
      </c>
      <c r="J27" s="121" t="str">
        <f>Q27&amp;"DRH"</f>
        <v>IGDRH</v>
      </c>
      <c r="K27" s="128"/>
      <c r="L27" s="133"/>
      <c r="M27" s="133"/>
      <c r="N27" s="133"/>
      <c r="O27" s="133"/>
      <c r="Q27" t="s">
        <v>183</v>
      </c>
      <c r="R27" s="132"/>
    </row>
    <row r="28" spans="2:61" x14ac:dyDescent="0.3">
      <c r="B28" t="s">
        <v>143</v>
      </c>
      <c r="C28" s="78" t="s">
        <v>142</v>
      </c>
      <c r="D28" s="130" t="s">
        <v>124</v>
      </c>
      <c r="E28" s="130">
        <v>2010</v>
      </c>
      <c r="F28" s="129">
        <v>7.7453483464443307E-2</v>
      </c>
      <c r="G28" s="129">
        <v>3.3194350056190002E-2</v>
      </c>
      <c r="H28" s="129">
        <v>8.8518266816506597E-2</v>
      </c>
      <c r="I28" s="129">
        <v>9.95830501685699E-2</v>
      </c>
      <c r="J28" s="121" t="str">
        <f>Q28&amp;"DLA"</f>
        <v>IGDLA</v>
      </c>
      <c r="K28" s="128"/>
      <c r="L28" s="133"/>
      <c r="M28" s="133"/>
      <c r="N28" s="133"/>
      <c r="O28" s="133"/>
      <c r="Q28" t="s">
        <v>183</v>
      </c>
    </row>
    <row r="29" spans="2:61" x14ac:dyDescent="0.3">
      <c r="B29" t="s">
        <v>143</v>
      </c>
      <c r="C29" s="78" t="s">
        <v>142</v>
      </c>
      <c r="D29" s="130" t="s">
        <v>124</v>
      </c>
      <c r="E29" s="130">
        <v>2010</v>
      </c>
      <c r="F29" s="129">
        <v>0.82050742375489605</v>
      </c>
      <c r="G29" s="129">
        <v>0.35164603875209899</v>
      </c>
      <c r="H29" s="129">
        <v>0.93772277000559601</v>
      </c>
      <c r="I29" s="129">
        <v>1.0549381162563001</v>
      </c>
      <c r="J29" s="121" t="str">
        <f>Q29&amp;"DEM"</f>
        <v>IGDEM</v>
      </c>
      <c r="K29" s="128"/>
      <c r="L29" s="133"/>
      <c r="M29" s="133"/>
      <c r="N29" s="133"/>
      <c r="O29" s="133"/>
      <c r="Q29" t="s">
        <v>183</v>
      </c>
    </row>
    <row r="30" spans="2:61" x14ac:dyDescent="0.3">
      <c r="B30" t="s">
        <v>143</v>
      </c>
      <c r="C30" s="78" t="s">
        <v>142</v>
      </c>
      <c r="D30" s="130" t="s">
        <v>124</v>
      </c>
      <c r="E30" s="130">
        <v>2010</v>
      </c>
      <c r="F30" s="129">
        <v>6.6093272783347104E-2</v>
      </c>
      <c r="G30" s="129">
        <v>2.83256883357202E-2</v>
      </c>
      <c r="H30" s="129">
        <v>7.5535168895253899E-2</v>
      </c>
      <c r="I30" s="129">
        <v>8.4977065007160596E-2</v>
      </c>
      <c r="J30" s="121" t="str">
        <f>Q30&amp;"DTF"</f>
        <v>IGDTF</v>
      </c>
      <c r="K30" s="128"/>
      <c r="L30" s="133"/>
      <c r="M30" s="133"/>
      <c r="N30" s="133"/>
      <c r="O30" s="133"/>
      <c r="Q30" t="s">
        <v>183</v>
      </c>
      <c r="AF30" s="148" t="s">
        <v>201</v>
      </c>
      <c r="AG30" s="148" t="s">
        <v>200</v>
      </c>
      <c r="AH30" s="148" t="s">
        <v>200</v>
      </c>
      <c r="AI30" s="148" t="s">
        <v>200</v>
      </c>
      <c r="AJ30" s="147" t="s">
        <v>199</v>
      </c>
      <c r="AK30" s="147" t="s">
        <v>198</v>
      </c>
      <c r="AL30" s="147"/>
      <c r="AM30" s="147"/>
      <c r="AN30" s="147"/>
    </row>
    <row r="31" spans="2:61" x14ac:dyDescent="0.3">
      <c r="B31" t="s">
        <v>143</v>
      </c>
      <c r="C31" s="78" t="s">
        <v>142</v>
      </c>
      <c r="D31" s="130" t="s">
        <v>124</v>
      </c>
      <c r="E31" s="130">
        <v>2010</v>
      </c>
      <c r="F31" s="129">
        <v>7.8739720818466599E-2</v>
      </c>
      <c r="G31" s="129">
        <v>3.3745594636485701E-2</v>
      </c>
      <c r="H31" s="129">
        <v>8.9988252363961893E-2</v>
      </c>
      <c r="I31" s="129">
        <v>0.10123678390945701</v>
      </c>
      <c r="J31" s="121" t="str">
        <f>Q31&amp;"DFL"</f>
        <v>IGDFL</v>
      </c>
      <c r="K31" s="128"/>
      <c r="L31" s="133"/>
      <c r="M31" s="133"/>
      <c r="N31" s="133"/>
      <c r="O31" s="133"/>
      <c r="Q31" t="s">
        <v>183</v>
      </c>
      <c r="AF31" s="145">
        <v>1</v>
      </c>
      <c r="AG31" s="145" t="s">
        <v>197</v>
      </c>
      <c r="AH31" s="145" t="s">
        <v>196</v>
      </c>
      <c r="AI31" s="145" t="s">
        <v>195</v>
      </c>
      <c r="AJ31" s="146" t="s">
        <v>137</v>
      </c>
      <c r="AK31" s="146" t="s">
        <v>194</v>
      </c>
      <c r="AL31" s="146"/>
      <c r="AM31" s="146"/>
      <c r="AN31" s="146"/>
    </row>
    <row r="32" spans="2:61" x14ac:dyDescent="0.3">
      <c r="B32" t="s">
        <v>143</v>
      </c>
      <c r="C32" s="78" t="s">
        <v>142</v>
      </c>
      <c r="D32" s="130" t="s">
        <v>124</v>
      </c>
      <c r="E32" s="130">
        <v>2010</v>
      </c>
      <c r="F32" s="129">
        <v>4.20522120454545E-2</v>
      </c>
      <c r="G32" s="129">
        <v>0.168208848181818</v>
      </c>
      <c r="H32" s="129">
        <v>0.54667875659090903</v>
      </c>
      <c r="I32" s="129">
        <v>0.353238581181818</v>
      </c>
      <c r="J32" s="131" t="str">
        <f>Q32&amp;"DMT"</f>
        <v>IXDMT</v>
      </c>
      <c r="K32" s="128"/>
      <c r="L32" s="133">
        <f>F32/$D154</f>
        <v>3.7878787878787852E-2</v>
      </c>
      <c r="M32" s="133">
        <f>G32/$D154</f>
        <v>0.15151515151515141</v>
      </c>
      <c r="N32" s="133">
        <f>H32/$D154</f>
        <v>0.4924242424242426</v>
      </c>
      <c r="O32" s="133">
        <f>I32/$D154</f>
        <v>0.31818181818181818</v>
      </c>
      <c r="Q32" t="s">
        <v>209</v>
      </c>
      <c r="AF32" s="145">
        <v>3</v>
      </c>
      <c r="AG32" s="145" t="s">
        <v>188</v>
      </c>
      <c r="AH32" s="145" t="s">
        <v>187</v>
      </c>
      <c r="AI32" s="145" t="s">
        <v>186</v>
      </c>
      <c r="AJ32" s="146" t="s">
        <v>185</v>
      </c>
      <c r="AK32" s="146" t="s">
        <v>184</v>
      </c>
      <c r="AL32" s="146"/>
      <c r="AM32" s="146"/>
      <c r="AN32" s="146"/>
    </row>
    <row r="33" spans="2:40" x14ac:dyDescent="0.3">
      <c r="B33" t="s">
        <v>143</v>
      </c>
      <c r="C33" s="78" t="s">
        <v>142</v>
      </c>
      <c r="D33" s="130" t="s">
        <v>124</v>
      </c>
      <c r="E33" s="130">
        <v>2010</v>
      </c>
      <c r="F33" s="129">
        <v>0.16707647711363599</v>
      </c>
      <c r="G33" s="129">
        <v>0.66830590845454496</v>
      </c>
      <c r="H33" s="129">
        <v>2.1719942024772698</v>
      </c>
      <c r="I33" s="129">
        <v>1.40344240775454</v>
      </c>
      <c r="J33" s="121" t="str">
        <f>Q33&amp;"DHT"</f>
        <v>IXDHT</v>
      </c>
      <c r="K33" s="128"/>
      <c r="L33" s="133"/>
      <c r="M33" s="133"/>
      <c r="N33" s="133"/>
      <c r="O33" s="133"/>
      <c r="Q33" t="s">
        <v>209</v>
      </c>
      <c r="AF33" s="145">
        <v>4</v>
      </c>
      <c r="AG33" s="137" t="s">
        <v>183</v>
      </c>
      <c r="AH33" s="137" t="s">
        <v>182</v>
      </c>
      <c r="AI33" s="137" t="s">
        <v>181</v>
      </c>
      <c r="AJ33" s="136" t="s">
        <v>180</v>
      </c>
      <c r="AK33" s="136" t="s">
        <v>179</v>
      </c>
      <c r="AL33" s="136"/>
      <c r="AM33" s="136"/>
      <c r="AN33" s="136"/>
    </row>
    <row r="34" spans="2:40" x14ac:dyDescent="0.3">
      <c r="B34" t="s">
        <v>143</v>
      </c>
      <c r="C34" s="78" t="s">
        <v>142</v>
      </c>
      <c r="D34" s="130" t="s">
        <v>124</v>
      </c>
      <c r="E34" s="130">
        <v>2010</v>
      </c>
      <c r="F34" s="129">
        <v>4.0710378787878797E-3</v>
      </c>
      <c r="G34" s="129">
        <v>1.6284151515151501E-2</v>
      </c>
      <c r="H34" s="129">
        <v>5.2923492424242401E-2</v>
      </c>
      <c r="I34" s="129">
        <v>3.41967181818182E-2</v>
      </c>
      <c r="J34" s="121" t="str">
        <f>Q34&amp;"DRH"</f>
        <v>IXDRH</v>
      </c>
      <c r="K34" s="128"/>
      <c r="L34" s="133"/>
      <c r="M34" s="133"/>
      <c r="N34" s="133"/>
      <c r="O34" s="133"/>
      <c r="Q34" t="s">
        <v>209</v>
      </c>
      <c r="R34" s="132"/>
      <c r="AF34" s="145">
        <v>5</v>
      </c>
      <c r="AG34" s="137" t="s">
        <v>147</v>
      </c>
      <c r="AH34" s="137" t="s">
        <v>178</v>
      </c>
      <c r="AI34" s="137" t="s">
        <v>177</v>
      </c>
      <c r="AJ34" s="136" t="s">
        <v>176</v>
      </c>
      <c r="AK34" s="136" t="s">
        <v>175</v>
      </c>
      <c r="AL34" s="136"/>
      <c r="AM34" s="136"/>
      <c r="AN34" s="136"/>
    </row>
    <row r="35" spans="2:40" x14ac:dyDescent="0.3">
      <c r="B35" t="s">
        <v>143</v>
      </c>
      <c r="C35" s="78" t="s">
        <v>142</v>
      </c>
      <c r="D35" s="130" t="s">
        <v>124</v>
      </c>
      <c r="E35" s="130">
        <v>2010</v>
      </c>
      <c r="F35" s="129">
        <v>3.2659090909090902E-2</v>
      </c>
      <c r="G35" s="129">
        <v>0.13063636363636399</v>
      </c>
      <c r="H35" s="129">
        <v>0.42456818181818201</v>
      </c>
      <c r="I35" s="129">
        <v>0.27433636363636399</v>
      </c>
      <c r="J35" s="121" t="str">
        <f>Q35&amp;"DLA"</f>
        <v>IXDLA</v>
      </c>
      <c r="K35" s="128"/>
      <c r="L35" s="133"/>
      <c r="M35" s="133"/>
      <c r="N35" s="133"/>
      <c r="O35" s="133"/>
      <c r="Q35" t="s">
        <v>209</v>
      </c>
      <c r="AF35" s="145">
        <v>6</v>
      </c>
      <c r="AG35" s="137" t="s">
        <v>202</v>
      </c>
      <c r="AH35" s="137" t="s">
        <v>219</v>
      </c>
      <c r="AI35" s="137" t="s">
        <v>218</v>
      </c>
      <c r="AJ35" s="136" t="s">
        <v>133</v>
      </c>
      <c r="AK35" s="136" t="s">
        <v>217</v>
      </c>
      <c r="AL35" s="136"/>
      <c r="AM35" s="136"/>
      <c r="AN35" s="136"/>
    </row>
    <row r="36" spans="2:40" x14ac:dyDescent="0.3">
      <c r="B36" t="s">
        <v>143</v>
      </c>
      <c r="C36" s="78" t="s">
        <v>142</v>
      </c>
      <c r="D36" s="130" t="s">
        <v>124</v>
      </c>
      <c r="E36" s="130">
        <v>2010</v>
      </c>
      <c r="F36" s="129">
        <v>0.16329545454545499</v>
      </c>
      <c r="G36" s="129">
        <v>0.65318181818181797</v>
      </c>
      <c r="H36" s="129">
        <v>2.1228409090909102</v>
      </c>
      <c r="I36" s="129">
        <v>1.37168181818182</v>
      </c>
      <c r="J36" s="121" t="str">
        <f>Q36&amp;"DEM"</f>
        <v>IXDEM</v>
      </c>
      <c r="K36" s="128"/>
      <c r="L36" s="133"/>
      <c r="M36" s="133"/>
      <c r="N36" s="133"/>
      <c r="O36" s="133"/>
      <c r="Q36" t="s">
        <v>209</v>
      </c>
      <c r="AF36" s="145">
        <v>7</v>
      </c>
      <c r="AG36" s="144" t="s">
        <v>106</v>
      </c>
      <c r="AH36" s="144" t="s">
        <v>163</v>
      </c>
      <c r="AI36" s="144" t="s">
        <v>216</v>
      </c>
      <c r="AJ36" s="143" t="s">
        <v>215</v>
      </c>
      <c r="AK36" s="143" t="s">
        <v>214</v>
      </c>
      <c r="AL36" s="143"/>
      <c r="AM36" s="143"/>
      <c r="AN36" s="143"/>
    </row>
    <row r="37" spans="2:40" x14ac:dyDescent="0.3">
      <c r="B37" t="s">
        <v>143</v>
      </c>
      <c r="C37" s="78" t="s">
        <v>142</v>
      </c>
      <c r="D37" s="130" t="s">
        <v>124</v>
      </c>
      <c r="E37" s="130">
        <v>2010</v>
      </c>
      <c r="F37" s="129">
        <v>8.1060606060606097E-3</v>
      </c>
      <c r="G37" s="129">
        <v>3.2424242424242397E-2</v>
      </c>
      <c r="H37" s="129">
        <v>0.105378787878788</v>
      </c>
      <c r="I37" s="129">
        <v>6.8090909090909105E-2</v>
      </c>
      <c r="J37" s="121" t="str">
        <f>Q37&amp;"DTF"</f>
        <v>IXDTF</v>
      </c>
      <c r="K37" s="128"/>
      <c r="L37" s="133"/>
      <c r="M37" s="133"/>
      <c r="N37" s="133"/>
      <c r="O37" s="133"/>
      <c r="Q37" t="s">
        <v>209</v>
      </c>
      <c r="AF37" s="145">
        <v>8</v>
      </c>
      <c r="AG37" s="144" t="s">
        <v>109</v>
      </c>
      <c r="AH37" s="144" t="s">
        <v>213</v>
      </c>
      <c r="AI37" s="144" t="s">
        <v>212</v>
      </c>
      <c r="AJ37" s="143" t="s">
        <v>211</v>
      </c>
      <c r="AK37" s="143" t="s">
        <v>210</v>
      </c>
      <c r="AL37" s="143"/>
      <c r="AM37" s="143"/>
      <c r="AN37" s="143"/>
    </row>
    <row r="38" spans="2:40" x14ac:dyDescent="0.3">
      <c r="B38" t="s">
        <v>143</v>
      </c>
      <c r="C38" s="78" t="s">
        <v>142</v>
      </c>
      <c r="D38" s="130" t="s">
        <v>124</v>
      </c>
      <c r="E38" s="130">
        <v>2010</v>
      </c>
      <c r="F38" s="129">
        <v>0</v>
      </c>
      <c r="G38" s="129">
        <v>0</v>
      </c>
      <c r="H38" s="129">
        <v>0</v>
      </c>
      <c r="I38" s="129">
        <v>0</v>
      </c>
      <c r="J38" s="121" t="str">
        <f>Q38&amp;"DFL"</f>
        <v>IXDFL</v>
      </c>
      <c r="K38" s="128"/>
      <c r="L38" s="133"/>
      <c r="M38" s="133"/>
      <c r="N38" s="133"/>
      <c r="O38" s="133"/>
      <c r="Q38" t="s">
        <v>209</v>
      </c>
      <c r="AF38" s="145">
        <v>9</v>
      </c>
      <c r="AG38" s="137" t="s">
        <v>164</v>
      </c>
      <c r="AH38" s="137" t="s">
        <v>163</v>
      </c>
      <c r="AI38" s="137" t="s">
        <v>162</v>
      </c>
      <c r="AJ38" s="136" t="s">
        <v>161</v>
      </c>
      <c r="AK38" s="136" t="s">
        <v>160</v>
      </c>
      <c r="AL38" s="136"/>
      <c r="AM38" s="136"/>
      <c r="AN38" s="136"/>
    </row>
    <row r="39" spans="2:40" x14ac:dyDescent="0.3">
      <c r="B39" t="s">
        <v>143</v>
      </c>
      <c r="C39" s="78" t="s">
        <v>142</v>
      </c>
      <c r="D39" s="130" t="s">
        <v>124</v>
      </c>
      <c r="E39" s="130">
        <v>2010</v>
      </c>
      <c r="F39" s="129">
        <v>1.4508434428251999</v>
      </c>
      <c r="G39" s="129">
        <v>8.5697694556961496E-2</v>
      </c>
      <c r="H39" s="129">
        <v>1.0087143468920401</v>
      </c>
      <c r="I39" s="129">
        <v>0.24065524960762699</v>
      </c>
      <c r="J39" s="131" t="str">
        <f>Q39&amp;"DMT"</f>
        <v>IODMT</v>
      </c>
      <c r="K39" s="128"/>
      <c r="L39" s="133">
        <f>F39/$D162</f>
        <v>0.52077886960994835</v>
      </c>
      <c r="M39" s="133">
        <f>G39/$D162</f>
        <v>3.0761105700451562E-2</v>
      </c>
      <c r="N39" s="133">
        <f>H39/$D162</f>
        <v>0.36207705244256666</v>
      </c>
      <c r="O39" s="133">
        <f>I39/$D162</f>
        <v>8.6382972247033604E-2</v>
      </c>
      <c r="Q39" t="s">
        <v>202</v>
      </c>
      <c r="AF39" s="145">
        <v>11</v>
      </c>
      <c r="AG39" s="145" t="s">
        <v>145</v>
      </c>
      <c r="AH39" s="145" t="s">
        <v>155</v>
      </c>
      <c r="AI39" s="145" t="s">
        <v>154</v>
      </c>
      <c r="AJ39" s="146" t="s">
        <v>129</v>
      </c>
      <c r="AK39" s="146" t="s">
        <v>153</v>
      </c>
      <c r="AL39" s="146"/>
      <c r="AM39" s="146"/>
      <c r="AN39" s="146"/>
    </row>
    <row r="40" spans="2:40" x14ac:dyDescent="0.3">
      <c r="B40" t="s">
        <v>143</v>
      </c>
      <c r="C40" s="78" t="s">
        <v>142</v>
      </c>
      <c r="D40" s="130" t="s">
        <v>124</v>
      </c>
      <c r="E40" s="130">
        <v>2010</v>
      </c>
      <c r="F40" s="129">
        <v>0.35945345694938902</v>
      </c>
      <c r="G40" s="129">
        <v>2.1232016943956399E-2</v>
      </c>
      <c r="H40" s="129">
        <v>0.24991384208811199</v>
      </c>
      <c r="I40" s="129">
        <v>5.9623498201867402E-2</v>
      </c>
      <c r="J40" s="121" t="str">
        <f>Q40&amp;"DHT"</f>
        <v>IODHT</v>
      </c>
      <c r="K40" s="128"/>
      <c r="L40" s="133"/>
      <c r="M40" s="133"/>
      <c r="N40" s="133"/>
      <c r="O40" s="133"/>
      <c r="Q40" t="s">
        <v>202</v>
      </c>
      <c r="AF40" s="145">
        <v>12</v>
      </c>
      <c r="AG40" s="144" t="s">
        <v>144</v>
      </c>
      <c r="AH40" s="144" t="s">
        <v>208</v>
      </c>
      <c r="AI40" s="144" t="s">
        <v>207</v>
      </c>
      <c r="AJ40" s="143" t="s">
        <v>206</v>
      </c>
      <c r="AK40" s="143" t="s">
        <v>205</v>
      </c>
      <c r="AL40" s="143"/>
      <c r="AM40" s="143"/>
      <c r="AN40" s="143"/>
    </row>
    <row r="41" spans="2:40" x14ac:dyDescent="0.3">
      <c r="B41" t="s">
        <v>143</v>
      </c>
      <c r="C41" s="78" t="s">
        <v>142</v>
      </c>
      <c r="D41" s="130" t="s">
        <v>124</v>
      </c>
      <c r="E41" s="130">
        <v>2010</v>
      </c>
      <c r="F41" s="129">
        <v>9.8691621878976399</v>
      </c>
      <c r="G41" s="129">
        <v>0.58294673411806996</v>
      </c>
      <c r="H41" s="129">
        <v>6.8616400618328104</v>
      </c>
      <c r="I41" s="129">
        <v>1.6370241058688899</v>
      </c>
      <c r="J41" s="121" t="str">
        <f>Q41&amp;"DRH"</f>
        <v>IODRH</v>
      </c>
      <c r="K41" s="128"/>
      <c r="L41" s="133"/>
      <c r="M41" s="133"/>
      <c r="N41" s="133"/>
      <c r="O41" s="133"/>
      <c r="Q41" t="s">
        <v>202</v>
      </c>
      <c r="R41" s="132"/>
      <c r="AF41" s="140"/>
      <c r="AG41" s="142"/>
      <c r="AH41" s="140"/>
      <c r="AI41" s="140"/>
      <c r="AJ41" s="140"/>
      <c r="AK41" s="140"/>
      <c r="AL41" s="140"/>
      <c r="AM41" s="140"/>
      <c r="AN41" s="140"/>
    </row>
    <row r="42" spans="2:40" x14ac:dyDescent="0.3">
      <c r="B42" t="s">
        <v>143</v>
      </c>
      <c r="C42" s="78" t="s">
        <v>142</v>
      </c>
      <c r="D42" s="130" t="s">
        <v>124</v>
      </c>
      <c r="E42" s="130">
        <v>2010</v>
      </c>
      <c r="F42" s="129">
        <v>1.0742910503280201</v>
      </c>
      <c r="G42" s="129">
        <v>6.3455686243453602E-2</v>
      </c>
      <c r="H42" s="129">
        <v>0.74691228785747998</v>
      </c>
      <c r="I42" s="129">
        <v>0.17819550561878</v>
      </c>
      <c r="J42" s="121" t="str">
        <f>Q42&amp;"DLA"</f>
        <v>IODLA</v>
      </c>
      <c r="K42" s="128"/>
      <c r="L42" s="133"/>
      <c r="M42" s="133"/>
      <c r="N42" s="133"/>
      <c r="O42" s="133"/>
      <c r="Q42" t="s">
        <v>202</v>
      </c>
      <c r="AF42" s="140"/>
      <c r="AG42" s="140"/>
      <c r="AH42" s="140"/>
      <c r="AI42" s="140"/>
      <c r="AJ42" s="141" t="s">
        <v>204</v>
      </c>
      <c r="AK42" s="140" t="s">
        <v>203</v>
      </c>
      <c r="AL42" s="140"/>
      <c r="AM42" s="140"/>
      <c r="AN42" s="140"/>
    </row>
    <row r="43" spans="2:40" x14ac:dyDescent="0.3">
      <c r="B43" t="s">
        <v>143</v>
      </c>
      <c r="C43" s="78" t="s">
        <v>142</v>
      </c>
      <c r="D43" s="130" t="s">
        <v>124</v>
      </c>
      <c r="E43" s="130">
        <v>2010</v>
      </c>
      <c r="F43" s="129">
        <v>4.6559793952489796</v>
      </c>
      <c r="G43" s="129">
        <v>0.27501706131750198</v>
      </c>
      <c r="H43" s="129">
        <v>3.2371192343647199</v>
      </c>
      <c r="I43" s="129">
        <v>0.77229965029838699</v>
      </c>
      <c r="J43" s="121" t="str">
        <f>Q43&amp;"DEM"</f>
        <v>IODEM</v>
      </c>
      <c r="K43" s="128"/>
      <c r="L43" s="133"/>
      <c r="M43" s="133"/>
      <c r="N43" s="133"/>
      <c r="O43" s="133"/>
      <c r="Q43" t="s">
        <v>202</v>
      </c>
      <c r="AF43" s="140"/>
      <c r="AG43" s="140"/>
      <c r="AH43" s="140"/>
      <c r="AI43" s="140"/>
      <c r="AJ43" s="140"/>
      <c r="AK43" s="140"/>
      <c r="AL43" s="140"/>
      <c r="AM43" s="140"/>
      <c r="AN43" s="140"/>
    </row>
    <row r="44" spans="2:40" x14ac:dyDescent="0.3">
      <c r="B44" t="s">
        <v>143</v>
      </c>
      <c r="C44" s="78" t="s">
        <v>142</v>
      </c>
      <c r="D44" s="130" t="s">
        <v>124</v>
      </c>
      <c r="E44" s="130">
        <v>2010</v>
      </c>
      <c r="F44" s="129">
        <v>1.23890066964357</v>
      </c>
      <c r="G44" s="129">
        <v>7.3178764875406102E-2</v>
      </c>
      <c r="H44" s="129">
        <v>0.86135887784702703</v>
      </c>
      <c r="I44" s="129">
        <v>0.20549973973177399</v>
      </c>
      <c r="J44" s="121" t="str">
        <f>Q44&amp;"DTF"</f>
        <v>IODTF</v>
      </c>
      <c r="K44" s="128"/>
      <c r="L44" s="133"/>
      <c r="M44" s="133"/>
      <c r="N44" s="133"/>
      <c r="O44" s="133"/>
      <c r="Q44" t="s">
        <v>202</v>
      </c>
      <c r="AF44" s="140"/>
      <c r="AG44" s="140"/>
      <c r="AH44" s="140"/>
      <c r="AI44" s="140"/>
      <c r="AJ44" s="140"/>
      <c r="AK44" s="140"/>
      <c r="AL44" s="140"/>
      <c r="AM44" s="140"/>
      <c r="AN44" s="140"/>
    </row>
    <row r="45" spans="2:40" x14ac:dyDescent="0.3">
      <c r="B45" t="s">
        <v>143</v>
      </c>
      <c r="C45" s="78" t="s">
        <v>142</v>
      </c>
      <c r="D45" s="130" t="s">
        <v>124</v>
      </c>
      <c r="E45" s="130">
        <v>2010</v>
      </c>
      <c r="F45" s="129">
        <v>3.6075436671210201E-2</v>
      </c>
      <c r="G45" s="129">
        <v>2.1308858430915201E-3</v>
      </c>
      <c r="H45" s="129">
        <v>2.5081831344796201E-2</v>
      </c>
      <c r="I45" s="129">
        <v>5.9839283554319498E-3</v>
      </c>
      <c r="J45" s="121" t="str">
        <f>Q45&amp;"DFL"</f>
        <v>IODFL</v>
      </c>
      <c r="K45" s="128"/>
      <c r="L45" s="133"/>
      <c r="M45" s="133"/>
      <c r="N45" s="133"/>
      <c r="O45" s="133"/>
      <c r="Q45" t="s">
        <v>202</v>
      </c>
      <c r="AF45" s="140"/>
      <c r="AG45" s="140"/>
      <c r="AH45" s="140"/>
      <c r="AI45" s="140"/>
      <c r="AJ45" s="140"/>
      <c r="AK45" s="140"/>
      <c r="AL45" s="140"/>
      <c r="AM45" s="140"/>
      <c r="AN45" s="140"/>
    </row>
    <row r="46" spans="2:40" x14ac:dyDescent="0.3">
      <c r="B46" t="s">
        <v>143</v>
      </c>
      <c r="C46" s="78" t="s">
        <v>142</v>
      </c>
      <c r="D46" s="130" t="s">
        <v>124</v>
      </c>
      <c r="E46" s="130">
        <v>2010</v>
      </c>
      <c r="F46" s="129">
        <v>11.348946497141799</v>
      </c>
      <c r="G46" s="129">
        <v>56.744732485709299</v>
      </c>
      <c r="H46" s="129">
        <v>51.070259237138302</v>
      </c>
      <c r="I46" s="129">
        <v>28.3723662428546</v>
      </c>
      <c r="J46" s="131" t="str">
        <f>Q46&amp;"DMT"</f>
        <v>IRDMT</v>
      </c>
      <c r="K46" s="128"/>
      <c r="L46" s="133">
        <f>F46/$D170</f>
        <v>7.6923076923076594E-2</v>
      </c>
      <c r="M46" s="133">
        <f>G46/$D170</f>
        <v>0.38461538461538503</v>
      </c>
      <c r="N46" s="133">
        <f>H46/$D170</f>
        <v>0.34615384615384609</v>
      </c>
      <c r="O46" s="133">
        <f>I46/$D170</f>
        <v>0.19230769230769218</v>
      </c>
      <c r="Q46" t="s">
        <v>106</v>
      </c>
      <c r="AF46" s="140"/>
      <c r="AG46" s="140"/>
      <c r="AH46" s="140"/>
      <c r="AI46" s="140"/>
      <c r="AJ46" s="140"/>
      <c r="AK46" s="140"/>
      <c r="AL46" s="140"/>
      <c r="AM46" s="140"/>
      <c r="AN46" s="140"/>
    </row>
    <row r="47" spans="2:40" x14ac:dyDescent="0.3">
      <c r="B47" t="s">
        <v>143</v>
      </c>
      <c r="C47" s="78" t="s">
        <v>142</v>
      </c>
      <c r="D47" s="130" t="s">
        <v>124</v>
      </c>
      <c r="E47" s="130">
        <v>2010</v>
      </c>
      <c r="F47" s="129">
        <v>0</v>
      </c>
      <c r="G47" s="129">
        <v>0</v>
      </c>
      <c r="H47" s="129">
        <v>0</v>
      </c>
      <c r="I47" s="129">
        <v>0</v>
      </c>
      <c r="J47" s="121" t="str">
        <f>Q47&amp;"DHT"</f>
        <v>IRDHT</v>
      </c>
      <c r="K47" s="128"/>
      <c r="L47" s="133"/>
      <c r="M47" s="133"/>
      <c r="N47" s="133"/>
      <c r="O47" s="133"/>
      <c r="Q47" t="s">
        <v>106</v>
      </c>
      <c r="AF47" s="139" t="s">
        <v>201</v>
      </c>
      <c r="AG47" s="139" t="s">
        <v>200</v>
      </c>
      <c r="AH47" s="139" t="s">
        <v>200</v>
      </c>
      <c r="AI47" s="139" t="s">
        <v>200</v>
      </c>
      <c r="AJ47" s="138" t="s">
        <v>199</v>
      </c>
      <c r="AK47" s="138" t="s">
        <v>198</v>
      </c>
      <c r="AL47" s="138"/>
      <c r="AM47" s="138"/>
      <c r="AN47" s="138"/>
    </row>
    <row r="48" spans="2:40" x14ac:dyDescent="0.3">
      <c r="B48" t="s">
        <v>143</v>
      </c>
      <c r="C48" s="78" t="s">
        <v>142</v>
      </c>
      <c r="D48" s="130" t="s">
        <v>124</v>
      </c>
      <c r="E48" s="130">
        <v>2010</v>
      </c>
      <c r="F48" s="129">
        <v>3.1710832372737502E-2</v>
      </c>
      <c r="G48" s="129">
        <v>0.15855416186368801</v>
      </c>
      <c r="H48" s="129">
        <v>0.14269874567731899</v>
      </c>
      <c r="I48" s="129">
        <v>7.9277080931843796E-2</v>
      </c>
      <c r="J48" s="121" t="str">
        <f>Q48&amp;"DRH"</f>
        <v>IRDRH</v>
      </c>
      <c r="K48" s="128"/>
      <c r="L48" s="133"/>
      <c r="M48" s="133"/>
      <c r="N48" s="133"/>
      <c r="O48" s="133"/>
      <c r="Q48" t="s">
        <v>106</v>
      </c>
      <c r="R48" s="132"/>
      <c r="AF48" s="137">
        <v>1</v>
      </c>
      <c r="AG48" s="137" t="s">
        <v>197</v>
      </c>
      <c r="AH48" s="137" t="s">
        <v>196</v>
      </c>
      <c r="AI48" s="137" t="s">
        <v>195</v>
      </c>
      <c r="AJ48" s="136" t="s">
        <v>137</v>
      </c>
      <c r="AK48" s="136" t="s">
        <v>194</v>
      </c>
      <c r="AL48" s="136"/>
      <c r="AM48" s="136"/>
      <c r="AN48" s="136"/>
    </row>
    <row r="49" spans="2:40" x14ac:dyDescent="0.3">
      <c r="B49" t="s">
        <v>143</v>
      </c>
      <c r="C49" s="78" t="s">
        <v>142</v>
      </c>
      <c r="D49" s="130" t="s">
        <v>124</v>
      </c>
      <c r="E49" s="130">
        <v>2010</v>
      </c>
      <c r="F49" s="129">
        <v>6.2214955244755302E-2</v>
      </c>
      <c r="G49" s="129">
        <v>0.31107477622377699</v>
      </c>
      <c r="H49" s="129">
        <v>0.27996729860139902</v>
      </c>
      <c r="I49" s="129">
        <v>0.155537388111888</v>
      </c>
      <c r="J49" s="121" t="str">
        <f>Q49&amp;"DLA"</f>
        <v>IRDLA</v>
      </c>
      <c r="K49" s="128"/>
      <c r="L49" s="133"/>
      <c r="M49" s="133"/>
      <c r="N49" s="133"/>
      <c r="O49" s="133"/>
      <c r="Q49" t="s">
        <v>106</v>
      </c>
      <c r="AF49" s="137">
        <v>2</v>
      </c>
      <c r="AG49" s="137" t="s">
        <v>193</v>
      </c>
      <c r="AH49" s="137" t="s">
        <v>192</v>
      </c>
      <c r="AI49" s="137" t="s">
        <v>191</v>
      </c>
      <c r="AJ49" s="136" t="s">
        <v>190</v>
      </c>
      <c r="AK49" s="136" t="s">
        <v>189</v>
      </c>
      <c r="AL49" s="136"/>
      <c r="AM49" s="136"/>
      <c r="AN49" s="136"/>
    </row>
    <row r="50" spans="2:40" x14ac:dyDescent="0.3">
      <c r="B50" t="s">
        <v>143</v>
      </c>
      <c r="C50" s="78" t="s">
        <v>142</v>
      </c>
      <c r="D50" s="130" t="s">
        <v>124</v>
      </c>
      <c r="E50" s="130">
        <v>2010</v>
      </c>
      <c r="F50" s="129">
        <v>6.1592805692307699</v>
      </c>
      <c r="G50" s="129">
        <v>30.796402846153899</v>
      </c>
      <c r="H50" s="129">
        <v>27.716762561538498</v>
      </c>
      <c r="I50" s="129">
        <v>15.3982014230769</v>
      </c>
      <c r="J50" s="121" t="str">
        <f>Q50&amp;"DEM"</f>
        <v>IRDEM</v>
      </c>
      <c r="K50" s="128"/>
      <c r="L50" s="133"/>
      <c r="M50" s="133"/>
      <c r="N50" s="133"/>
      <c r="O50" s="133"/>
      <c r="Q50" t="s">
        <v>106</v>
      </c>
      <c r="AF50" s="137">
        <v>3</v>
      </c>
      <c r="AG50" s="137" t="s">
        <v>188</v>
      </c>
      <c r="AH50" s="137" t="s">
        <v>187</v>
      </c>
      <c r="AI50" s="137" t="s">
        <v>186</v>
      </c>
      <c r="AJ50" s="136" t="s">
        <v>185</v>
      </c>
      <c r="AK50" s="136" t="s">
        <v>184</v>
      </c>
      <c r="AL50" s="136"/>
      <c r="AM50" s="136"/>
      <c r="AN50" s="136"/>
    </row>
    <row r="51" spans="2:40" x14ac:dyDescent="0.3">
      <c r="B51" t="s">
        <v>143</v>
      </c>
      <c r="C51" s="78" t="s">
        <v>142</v>
      </c>
      <c r="D51" s="130" t="s">
        <v>124</v>
      </c>
      <c r="E51" s="130">
        <v>2010</v>
      </c>
      <c r="F51" s="129">
        <v>0</v>
      </c>
      <c r="G51" s="129">
        <v>0</v>
      </c>
      <c r="H51" s="129">
        <v>0</v>
      </c>
      <c r="I51" s="129">
        <v>0</v>
      </c>
      <c r="J51" s="121" t="str">
        <f>Q51&amp;"DTF"</f>
        <v>IRDTF</v>
      </c>
      <c r="K51" s="128"/>
      <c r="L51" s="133"/>
      <c r="M51" s="133"/>
      <c r="N51" s="133"/>
      <c r="O51" s="133"/>
      <c r="Q51" t="s">
        <v>106</v>
      </c>
      <c r="AF51" s="137">
        <v>4</v>
      </c>
      <c r="AG51" s="137" t="s">
        <v>183</v>
      </c>
      <c r="AH51" s="137" t="s">
        <v>182</v>
      </c>
      <c r="AI51" s="137" t="s">
        <v>181</v>
      </c>
      <c r="AJ51" s="136" t="s">
        <v>180</v>
      </c>
      <c r="AK51" s="136" t="s">
        <v>179</v>
      </c>
      <c r="AL51" s="136"/>
      <c r="AM51" s="136"/>
      <c r="AN51" s="136"/>
    </row>
    <row r="52" spans="2:40" x14ac:dyDescent="0.3">
      <c r="B52" t="s">
        <v>143</v>
      </c>
      <c r="C52" s="78" t="s">
        <v>142</v>
      </c>
      <c r="D52" s="130" t="s">
        <v>124</v>
      </c>
      <c r="E52" s="130">
        <v>2010</v>
      </c>
      <c r="F52" s="129">
        <v>0</v>
      </c>
      <c r="G52" s="129">
        <v>0</v>
      </c>
      <c r="H52" s="129">
        <v>0</v>
      </c>
      <c r="I52" s="129">
        <v>0</v>
      </c>
      <c r="J52" s="121" t="str">
        <f>Q52&amp;"DFL"</f>
        <v>IRDFL</v>
      </c>
      <c r="K52" s="128"/>
      <c r="L52" s="133"/>
      <c r="M52" s="133"/>
      <c r="N52" s="133"/>
      <c r="O52" s="133"/>
      <c r="Q52" t="s">
        <v>106</v>
      </c>
      <c r="AF52" s="137">
        <v>5</v>
      </c>
      <c r="AG52" s="137" t="s">
        <v>147</v>
      </c>
      <c r="AH52" s="137" t="s">
        <v>178</v>
      </c>
      <c r="AI52" s="137" t="s">
        <v>177</v>
      </c>
      <c r="AJ52" s="136" t="s">
        <v>176</v>
      </c>
      <c r="AK52" s="136" t="s">
        <v>175</v>
      </c>
      <c r="AL52" s="136"/>
      <c r="AM52" s="136"/>
      <c r="AN52" s="136"/>
    </row>
    <row r="53" spans="2:40" x14ac:dyDescent="0.3">
      <c r="B53" s="55" t="s">
        <v>143</v>
      </c>
      <c r="C53" s="135" t="s">
        <v>142</v>
      </c>
      <c r="D53" s="134" t="s">
        <v>124</v>
      </c>
      <c r="E53" s="130">
        <v>2010</v>
      </c>
      <c r="F53" s="129">
        <v>0.28933745511363601</v>
      </c>
      <c r="G53" s="129">
        <v>1.15734982045455</v>
      </c>
      <c r="H53" s="129">
        <v>3.76138691647727</v>
      </c>
      <c r="I53" s="129">
        <v>2.4304346229545399</v>
      </c>
      <c r="J53" s="131" t="str">
        <f>Q53&amp;"DMT"</f>
        <v>ISDMT</v>
      </c>
      <c r="K53" s="128"/>
      <c r="L53" s="133">
        <f>F53/$D178</f>
        <v>3.7878787878787852E-2</v>
      </c>
      <c r="M53" s="133">
        <f>G53/$D178</f>
        <v>0.15151515151515219</v>
      </c>
      <c r="N53" s="133">
        <f>H53/$D178</f>
        <v>0.49242424242424232</v>
      </c>
      <c r="O53" s="133">
        <f>I53/$D178</f>
        <v>0.31818181818181762</v>
      </c>
      <c r="Q53" t="s">
        <v>109</v>
      </c>
      <c r="AF53" s="137">
        <v>7</v>
      </c>
      <c r="AG53" s="137" t="s">
        <v>174</v>
      </c>
      <c r="AH53" s="137" t="s">
        <v>173</v>
      </c>
      <c r="AI53" s="137" t="s">
        <v>172</v>
      </c>
      <c r="AJ53" s="136" t="s">
        <v>171</v>
      </c>
      <c r="AK53" s="136" t="s">
        <v>170</v>
      </c>
      <c r="AL53" s="136"/>
      <c r="AM53" s="136"/>
      <c r="AN53" s="136"/>
    </row>
    <row r="54" spans="2:40" x14ac:dyDescent="0.3">
      <c r="B54" t="s">
        <v>143</v>
      </c>
      <c r="C54" s="78" t="s">
        <v>142</v>
      </c>
      <c r="D54" s="130" t="s">
        <v>124</v>
      </c>
      <c r="E54" s="130">
        <v>2010</v>
      </c>
      <c r="F54" s="129">
        <v>1.88469621211136</v>
      </c>
      <c r="G54" s="129">
        <v>7.5387848484454496</v>
      </c>
      <c r="H54" s="129">
        <v>24.5010507574477</v>
      </c>
      <c r="I54" s="129">
        <v>15.8314481817354</v>
      </c>
      <c r="J54" s="121" t="str">
        <f>Q54&amp;"DHT"</f>
        <v>ISDHT</v>
      </c>
      <c r="K54" s="128"/>
      <c r="L54" s="133"/>
      <c r="M54" s="133"/>
      <c r="N54" s="133"/>
      <c r="O54" s="133"/>
      <c r="Q54" t="s">
        <v>109</v>
      </c>
      <c r="AF54" s="137">
        <v>8</v>
      </c>
      <c r="AG54" s="137" t="s">
        <v>169</v>
      </c>
      <c r="AH54" s="137" t="s">
        <v>168</v>
      </c>
      <c r="AI54" s="137" t="s">
        <v>167</v>
      </c>
      <c r="AJ54" s="136" t="s">
        <v>166</v>
      </c>
      <c r="AK54" s="136" t="s">
        <v>165</v>
      </c>
      <c r="AL54" s="136"/>
      <c r="AM54" s="136"/>
      <c r="AN54" s="136"/>
    </row>
    <row r="55" spans="2:40" x14ac:dyDescent="0.3">
      <c r="B55" t="s">
        <v>143</v>
      </c>
      <c r="C55" s="78" t="s">
        <v>142</v>
      </c>
      <c r="D55" s="130" t="s">
        <v>124</v>
      </c>
      <c r="E55" s="130">
        <v>2010</v>
      </c>
      <c r="F55" s="129">
        <v>2.6394087121212099E-2</v>
      </c>
      <c r="G55" s="129">
        <v>0.105576348484848</v>
      </c>
      <c r="H55" s="129">
        <v>0.34312313257575799</v>
      </c>
      <c r="I55" s="129">
        <v>0.221710331818182</v>
      </c>
      <c r="J55" s="121" t="str">
        <f>Q55&amp;"DRH"</f>
        <v>ISDRH</v>
      </c>
      <c r="K55" s="128"/>
      <c r="L55" s="133"/>
      <c r="M55" s="133"/>
      <c r="N55" s="133"/>
      <c r="O55" s="133"/>
      <c r="Q55" t="s">
        <v>109</v>
      </c>
      <c r="R55" s="132"/>
      <c r="AF55" s="137">
        <v>9</v>
      </c>
      <c r="AG55" s="137" t="s">
        <v>164</v>
      </c>
      <c r="AH55" s="137" t="s">
        <v>163</v>
      </c>
      <c r="AI55" s="137" t="s">
        <v>162</v>
      </c>
      <c r="AJ55" s="136" t="s">
        <v>161</v>
      </c>
      <c r="AK55" s="136" t="s">
        <v>160</v>
      </c>
      <c r="AL55" s="136"/>
      <c r="AM55" s="136"/>
      <c r="AN55" s="136"/>
    </row>
    <row r="56" spans="2:40" x14ac:dyDescent="0.3">
      <c r="B56" t="s">
        <v>143</v>
      </c>
      <c r="C56" s="78" t="s">
        <v>142</v>
      </c>
      <c r="D56" s="130" t="s">
        <v>124</v>
      </c>
      <c r="E56" s="130">
        <v>2010</v>
      </c>
      <c r="F56" s="129">
        <v>6.2344696969697001E-2</v>
      </c>
      <c r="G56" s="129">
        <v>0.24937878787878801</v>
      </c>
      <c r="H56" s="129">
        <v>0.81048106060605996</v>
      </c>
      <c r="I56" s="129">
        <v>0.52369545454545396</v>
      </c>
      <c r="J56" s="121" t="str">
        <f>Q56&amp;"DLA"</f>
        <v>ISDLA</v>
      </c>
      <c r="K56" s="128"/>
      <c r="L56" s="133"/>
      <c r="M56" s="133"/>
      <c r="N56" s="133"/>
      <c r="O56" s="133"/>
      <c r="Q56" t="s">
        <v>109</v>
      </c>
      <c r="AF56" s="137">
        <v>10</v>
      </c>
      <c r="AG56" s="137" t="s">
        <v>146</v>
      </c>
      <c r="AH56" s="137" t="s">
        <v>159</v>
      </c>
      <c r="AI56" s="137" t="s">
        <v>158</v>
      </c>
      <c r="AJ56" s="136" t="s">
        <v>157</v>
      </c>
      <c r="AK56" s="136" t="s">
        <v>156</v>
      </c>
      <c r="AL56" s="136"/>
      <c r="AM56" s="136"/>
      <c r="AN56" s="136"/>
    </row>
    <row r="57" spans="2:40" x14ac:dyDescent="0.3">
      <c r="B57" t="s">
        <v>143</v>
      </c>
      <c r="C57" s="78" t="s">
        <v>142</v>
      </c>
      <c r="D57" s="130" t="s">
        <v>124</v>
      </c>
      <c r="E57" s="130">
        <v>2010</v>
      </c>
      <c r="F57" s="129">
        <v>0.311723484848485</v>
      </c>
      <c r="G57" s="129">
        <v>1.24689393939394</v>
      </c>
      <c r="H57" s="129">
        <v>4.0524053030302998</v>
      </c>
      <c r="I57" s="129">
        <v>2.61847727272727</v>
      </c>
      <c r="J57" s="121" t="str">
        <f>Q57&amp;"DEM"</f>
        <v>ISDEM</v>
      </c>
      <c r="K57" s="128"/>
      <c r="L57" s="133"/>
      <c r="M57" s="133"/>
      <c r="N57" s="133"/>
      <c r="O57" s="133"/>
      <c r="Q57" t="s">
        <v>109</v>
      </c>
      <c r="AF57" s="137">
        <v>11</v>
      </c>
      <c r="AG57" s="137" t="s">
        <v>145</v>
      </c>
      <c r="AH57" s="137" t="s">
        <v>155</v>
      </c>
      <c r="AI57" s="137" t="s">
        <v>154</v>
      </c>
      <c r="AJ57" s="136" t="s">
        <v>129</v>
      </c>
      <c r="AK57" s="136" t="s">
        <v>153</v>
      </c>
      <c r="AL57" s="136"/>
      <c r="AM57" s="136"/>
      <c r="AN57" s="136"/>
    </row>
    <row r="58" spans="2:40" x14ac:dyDescent="0.3">
      <c r="B58" t="s">
        <v>143</v>
      </c>
      <c r="C58" s="78" t="s">
        <v>142</v>
      </c>
      <c r="D58" s="130" t="s">
        <v>124</v>
      </c>
      <c r="E58" s="130">
        <v>2010</v>
      </c>
      <c r="F58" s="129">
        <v>2.1136363636363599E-2</v>
      </c>
      <c r="G58" s="129">
        <v>8.4545454545454493E-2</v>
      </c>
      <c r="H58" s="129">
        <v>0.274772727272727</v>
      </c>
      <c r="I58" s="129">
        <v>0.17754545454545501</v>
      </c>
      <c r="J58" s="121" t="str">
        <f>Q58&amp;"DTF"</f>
        <v>ISDTF</v>
      </c>
      <c r="K58" s="128"/>
      <c r="L58" s="133"/>
      <c r="M58" s="133"/>
      <c r="N58" s="133"/>
      <c r="O58" s="133"/>
      <c r="Q58" t="s">
        <v>109</v>
      </c>
      <c r="AF58" s="137">
        <v>12</v>
      </c>
      <c r="AG58" s="137" t="s">
        <v>152</v>
      </c>
      <c r="AH58" s="137" t="s">
        <v>151</v>
      </c>
      <c r="AI58" s="137" t="s">
        <v>150</v>
      </c>
      <c r="AJ58" s="136" t="s">
        <v>149</v>
      </c>
      <c r="AK58" s="136" t="s">
        <v>148</v>
      </c>
      <c r="AL58" s="136"/>
      <c r="AM58" s="136"/>
      <c r="AN58" s="136"/>
    </row>
    <row r="59" spans="2:40" x14ac:dyDescent="0.3">
      <c r="B59" t="s">
        <v>143</v>
      </c>
      <c r="C59" s="78" t="s">
        <v>142</v>
      </c>
      <c r="D59" s="130" t="s">
        <v>124</v>
      </c>
      <c r="E59" s="130">
        <v>2010</v>
      </c>
      <c r="F59" s="129">
        <v>0</v>
      </c>
      <c r="G59" s="129">
        <v>0</v>
      </c>
      <c r="H59" s="129">
        <v>0</v>
      </c>
      <c r="I59" s="129">
        <v>0</v>
      </c>
      <c r="J59" s="121" t="str">
        <f>Q59&amp;"DFL"</f>
        <v>ISDFL</v>
      </c>
      <c r="K59" s="128"/>
      <c r="L59" s="133"/>
      <c r="M59" s="133"/>
      <c r="N59" s="133"/>
      <c r="O59" s="133"/>
      <c r="Q59" t="s">
        <v>109</v>
      </c>
    </row>
    <row r="60" spans="2:40" x14ac:dyDescent="0.3">
      <c r="B60" s="55" t="s">
        <v>143</v>
      </c>
      <c r="C60" s="135" t="s">
        <v>142</v>
      </c>
      <c r="D60" s="134" t="s">
        <v>124</v>
      </c>
      <c r="E60" s="130">
        <v>2010</v>
      </c>
      <c r="F60" s="129">
        <v>4.6072151672052898E-2</v>
      </c>
      <c r="G60" s="129">
        <v>0.113874588923444</v>
      </c>
      <c r="H60" s="129">
        <v>0.96401364503588305</v>
      </c>
      <c r="I60" s="129">
        <v>0.31978127023151398</v>
      </c>
      <c r="J60" s="131" t="str">
        <f>Q60&amp;"DMT"</f>
        <v>IMDMT</v>
      </c>
      <c r="K60" s="128"/>
      <c r="L60" s="133">
        <f>F60/$D186</f>
        <v>3.1911631478497821E-2</v>
      </c>
      <c r="M60" s="133">
        <f>G60/$D186</f>
        <v>7.8874630001157353E-2</v>
      </c>
      <c r="N60" s="133">
        <f>H60/$D186</f>
        <v>0.66771893788692582</v>
      </c>
      <c r="O60" s="133">
        <f>I60/$D186</f>
        <v>0.22149480063341906</v>
      </c>
      <c r="Q60" t="s">
        <v>147</v>
      </c>
    </row>
    <row r="61" spans="2:40" x14ac:dyDescent="0.3">
      <c r="B61" t="s">
        <v>143</v>
      </c>
      <c r="C61" s="78" t="s">
        <v>142</v>
      </c>
      <c r="D61" s="130" t="s">
        <v>124</v>
      </c>
      <c r="E61" s="130">
        <v>2010</v>
      </c>
      <c r="F61" s="129">
        <v>0.13353671156741201</v>
      </c>
      <c r="G61" s="129">
        <v>0.33005704279168002</v>
      </c>
      <c r="H61" s="129">
        <v>2.7941219889301001</v>
      </c>
      <c r="I61" s="129">
        <v>0.92686227358183604</v>
      </c>
      <c r="J61" s="121" t="str">
        <f>Q61&amp;"DHT"</f>
        <v>IMDHT</v>
      </c>
      <c r="K61" s="128"/>
      <c r="L61" s="133"/>
      <c r="M61" s="133"/>
      <c r="N61" s="133"/>
      <c r="O61" s="133"/>
      <c r="Q61" t="s">
        <v>147</v>
      </c>
    </row>
    <row r="62" spans="2:40" x14ac:dyDescent="0.3">
      <c r="B62" t="s">
        <v>143</v>
      </c>
      <c r="C62" s="78" t="s">
        <v>142</v>
      </c>
      <c r="D62" s="130" t="s">
        <v>124</v>
      </c>
      <c r="E62" s="130">
        <v>2010</v>
      </c>
      <c r="F62" s="129">
        <v>5.0075499768387599E-2</v>
      </c>
      <c r="G62" s="129">
        <v>0.12376949511390301</v>
      </c>
      <c r="H62" s="129">
        <v>1.04777969568978</v>
      </c>
      <c r="I62" s="129">
        <v>0.347568028456686</v>
      </c>
      <c r="J62" s="121" t="str">
        <f>Q62&amp;"DRH"</f>
        <v>IMDRH</v>
      </c>
      <c r="K62" s="128"/>
      <c r="L62" s="133"/>
      <c r="M62" s="133"/>
      <c r="N62" s="133"/>
      <c r="O62" s="133"/>
      <c r="Q62" t="s">
        <v>147</v>
      </c>
      <c r="R62" s="132"/>
    </row>
    <row r="63" spans="2:40" x14ac:dyDescent="0.3">
      <c r="B63" t="s">
        <v>143</v>
      </c>
      <c r="C63" s="78" t="s">
        <v>142</v>
      </c>
      <c r="D63" s="130" t="s">
        <v>124</v>
      </c>
      <c r="E63" s="130">
        <v>2010</v>
      </c>
      <c r="F63" s="129">
        <v>0.10397269306328601</v>
      </c>
      <c r="G63" s="129">
        <v>0.25698490850009897</v>
      </c>
      <c r="H63" s="129">
        <v>2.1755245020374199</v>
      </c>
      <c r="I63" s="129">
        <v>0.72166197259107601</v>
      </c>
      <c r="J63" s="121" t="str">
        <f>Q63&amp;"DLA"</f>
        <v>IMDLA</v>
      </c>
      <c r="K63" s="128"/>
      <c r="L63" s="133"/>
      <c r="M63" s="133"/>
      <c r="N63" s="133"/>
      <c r="O63" s="133"/>
      <c r="Q63" t="s">
        <v>147</v>
      </c>
    </row>
    <row r="64" spans="2:40" x14ac:dyDescent="0.3">
      <c r="B64" t="s">
        <v>143</v>
      </c>
      <c r="C64" s="78" t="s">
        <v>142</v>
      </c>
      <c r="D64" s="130" t="s">
        <v>124</v>
      </c>
      <c r="E64" s="130">
        <v>2010</v>
      </c>
      <c r="F64" s="129">
        <v>0.41278364046326599</v>
      </c>
      <c r="G64" s="129">
        <v>1.0202598677541399</v>
      </c>
      <c r="H64" s="129">
        <v>8.6370843863920399</v>
      </c>
      <c r="I64" s="129">
        <v>2.8650816618621802</v>
      </c>
      <c r="J64" s="121" t="str">
        <f>Q64&amp;"DEM"</f>
        <v>IMDEM</v>
      </c>
      <c r="K64" s="128"/>
      <c r="L64" s="133"/>
      <c r="M64" s="133"/>
      <c r="N64" s="133"/>
      <c r="O64" s="133"/>
      <c r="Q64" t="s">
        <v>147</v>
      </c>
    </row>
    <row r="65" spans="2:18" x14ac:dyDescent="0.3">
      <c r="B65" t="s">
        <v>143</v>
      </c>
      <c r="C65" s="78" t="s">
        <v>142</v>
      </c>
      <c r="D65" s="130" t="s">
        <v>124</v>
      </c>
      <c r="E65" s="130">
        <v>2010</v>
      </c>
      <c r="F65" s="129">
        <v>6.7554545477277905E-2</v>
      </c>
      <c r="G65" s="129">
        <v>0.16697171321394</v>
      </c>
      <c r="H65" s="129">
        <v>1.41351122664836</v>
      </c>
      <c r="I65" s="129">
        <v>0.46888798501113899</v>
      </c>
      <c r="J65" s="121" t="str">
        <f>Q65&amp;"DTF"</f>
        <v>IMDTF</v>
      </c>
      <c r="K65" s="128"/>
      <c r="L65" s="133"/>
      <c r="M65" s="133"/>
      <c r="N65" s="133"/>
      <c r="O65" s="133"/>
      <c r="Q65" t="s">
        <v>147</v>
      </c>
    </row>
    <row r="66" spans="2:18" x14ac:dyDescent="0.3">
      <c r="B66" t="s">
        <v>143</v>
      </c>
      <c r="C66" s="78" t="s">
        <v>142</v>
      </c>
      <c r="D66" s="130" t="s">
        <v>124</v>
      </c>
      <c r="E66" s="130">
        <v>2010</v>
      </c>
      <c r="F66" s="129">
        <v>6.3068422426990397E-3</v>
      </c>
      <c r="G66" s="129">
        <v>1.55883552586066E-2</v>
      </c>
      <c r="H66" s="129">
        <v>0.13196435934505299</v>
      </c>
      <c r="I66" s="129">
        <v>4.3775034382504199E-2</v>
      </c>
      <c r="J66" s="121" t="str">
        <f>Q66&amp;"DFL"</f>
        <v>IMDFL</v>
      </c>
      <c r="K66" s="128"/>
      <c r="L66" s="133"/>
      <c r="M66" s="133"/>
      <c r="N66" s="133"/>
      <c r="O66" s="133"/>
      <c r="Q66" t="s">
        <v>147</v>
      </c>
    </row>
    <row r="67" spans="2:18" x14ac:dyDescent="0.3">
      <c r="B67" t="s">
        <v>143</v>
      </c>
      <c r="C67" s="78" t="s">
        <v>142</v>
      </c>
      <c r="D67" s="130" t="s">
        <v>124</v>
      </c>
      <c r="E67" s="130">
        <v>2010</v>
      </c>
      <c r="F67" s="129">
        <v>0.24447703630975301</v>
      </c>
      <c r="G67" s="129">
        <v>0.60426355185582803</v>
      </c>
      <c r="H67" s="129">
        <v>5.1154372076678198</v>
      </c>
      <c r="I67" s="129">
        <v>1.6968857406543001</v>
      </c>
      <c r="J67" s="131" t="str">
        <f>Q67&amp;"DMT"</f>
        <v>IUDMT</v>
      </c>
      <c r="K67" s="128"/>
      <c r="L67" s="133">
        <f>F67/$D194</f>
        <v>3.1911631478497855E-2</v>
      </c>
      <c r="M67" s="133">
        <f>G67/$D194</f>
        <v>7.8874630001157686E-2</v>
      </c>
      <c r="N67" s="133">
        <f>H67/$D194</f>
        <v>0.66771893788692538</v>
      </c>
      <c r="O67" s="133">
        <f>I67/$D194</f>
        <v>0.22149480063341911</v>
      </c>
      <c r="Q67" t="s">
        <v>146</v>
      </c>
    </row>
    <row r="68" spans="2:18" x14ac:dyDescent="0.3">
      <c r="B68" t="s">
        <v>143</v>
      </c>
      <c r="C68" s="78" t="s">
        <v>142</v>
      </c>
      <c r="D68" s="130" t="s">
        <v>124</v>
      </c>
      <c r="E68" s="130">
        <v>2010</v>
      </c>
      <c r="F68" s="129">
        <v>0</v>
      </c>
      <c r="G68" s="129">
        <v>0</v>
      </c>
      <c r="H68" s="129">
        <v>0</v>
      </c>
      <c r="I68" s="129">
        <v>0</v>
      </c>
      <c r="J68" s="121" t="str">
        <f>Q68&amp;"DHT"</f>
        <v>IUDHT</v>
      </c>
      <c r="K68" s="128"/>
      <c r="L68" s="133"/>
      <c r="M68" s="133"/>
      <c r="N68" s="133"/>
      <c r="O68" s="133"/>
      <c r="Q68" t="s">
        <v>146</v>
      </c>
    </row>
    <row r="69" spans="2:18" x14ac:dyDescent="0.3">
      <c r="B69" t="s">
        <v>143</v>
      </c>
      <c r="C69" s="78" t="s">
        <v>142</v>
      </c>
      <c r="D69" s="130" t="s">
        <v>124</v>
      </c>
      <c r="E69" s="130">
        <v>2010</v>
      </c>
      <c r="F69" s="129">
        <v>2.37675365738093</v>
      </c>
      <c r="G69" s="129">
        <v>5.8745215034252798</v>
      </c>
      <c r="H69" s="129">
        <v>49.731190609749397</v>
      </c>
      <c r="I69" s="129">
        <v>16.4967616228287</v>
      </c>
      <c r="J69" s="121" t="str">
        <f>Q69&amp;"DRH"</f>
        <v>IUDRH</v>
      </c>
      <c r="K69" s="128"/>
      <c r="L69" s="133"/>
      <c r="M69" s="133"/>
      <c r="N69" s="133"/>
      <c r="O69" s="133"/>
      <c r="Q69" t="s">
        <v>146</v>
      </c>
      <c r="R69" s="132"/>
    </row>
    <row r="70" spans="2:18" x14ac:dyDescent="0.3">
      <c r="B70" t="s">
        <v>143</v>
      </c>
      <c r="C70" s="78" t="s">
        <v>142</v>
      </c>
      <c r="D70" s="130" t="s">
        <v>124</v>
      </c>
      <c r="E70" s="130">
        <v>2010</v>
      </c>
      <c r="F70" s="129">
        <v>1.7490393331909899</v>
      </c>
      <c r="G70" s="129">
        <v>4.3230265539969501</v>
      </c>
      <c r="H70" s="129">
        <v>36.596896860872199</v>
      </c>
      <c r="I70" s="129">
        <v>12.1398719042673</v>
      </c>
      <c r="J70" s="121" t="str">
        <f>Q70&amp;"DLA"</f>
        <v>IUDLA</v>
      </c>
      <c r="K70" s="128"/>
      <c r="L70" s="133"/>
      <c r="M70" s="133"/>
      <c r="N70" s="133"/>
      <c r="O70" s="133"/>
      <c r="Q70" t="s">
        <v>146</v>
      </c>
    </row>
    <row r="71" spans="2:18" x14ac:dyDescent="0.3">
      <c r="B71" t="s">
        <v>143</v>
      </c>
      <c r="C71" s="78" t="s">
        <v>142</v>
      </c>
      <c r="D71" s="130" t="s">
        <v>124</v>
      </c>
      <c r="E71" s="130">
        <v>2010</v>
      </c>
      <c r="F71" s="129">
        <v>1.09314908077277</v>
      </c>
      <c r="G71" s="129">
        <v>2.7018903543102799</v>
      </c>
      <c r="H71" s="129">
        <v>22.873050024329899</v>
      </c>
      <c r="I71" s="129">
        <v>7.5874164525720103</v>
      </c>
      <c r="J71" s="121" t="str">
        <f>Q71&amp;"DEM"</f>
        <v>IUDEM</v>
      </c>
      <c r="K71" s="128"/>
      <c r="L71" s="133"/>
      <c r="M71" s="133"/>
      <c r="N71" s="133"/>
      <c r="O71" s="133"/>
      <c r="Q71" t="s">
        <v>146</v>
      </c>
    </row>
    <row r="72" spans="2:18" x14ac:dyDescent="0.3">
      <c r="B72" t="s">
        <v>143</v>
      </c>
      <c r="C72" s="78" t="s">
        <v>142</v>
      </c>
      <c r="D72" s="130" t="s">
        <v>124</v>
      </c>
      <c r="E72" s="130">
        <v>2010</v>
      </c>
      <c r="F72" s="129">
        <v>0.50253371820467796</v>
      </c>
      <c r="G72" s="129">
        <v>1.2420913394292501</v>
      </c>
      <c r="H72" s="129">
        <v>10.515014902891799</v>
      </c>
      <c r="I72" s="129">
        <v>3.48802617002882</v>
      </c>
      <c r="J72" s="121" t="str">
        <f>Q72&amp;"DTF"</f>
        <v>IUDTF</v>
      </c>
      <c r="K72" s="128"/>
      <c r="L72" s="133"/>
      <c r="M72" s="133"/>
      <c r="N72" s="133"/>
      <c r="O72" s="133"/>
      <c r="Q72" t="s">
        <v>146</v>
      </c>
    </row>
    <row r="73" spans="2:18" x14ac:dyDescent="0.3">
      <c r="B73" t="s">
        <v>143</v>
      </c>
      <c r="C73" s="78" t="s">
        <v>142</v>
      </c>
      <c r="D73" s="130" t="s">
        <v>124</v>
      </c>
      <c r="E73" s="130">
        <v>2010</v>
      </c>
      <c r="F73" s="129">
        <v>2.0550632310776199E-3</v>
      </c>
      <c r="G73" s="129">
        <v>5.0794128808315303E-3</v>
      </c>
      <c r="H73" s="129">
        <v>4.3000140524630297E-2</v>
      </c>
      <c r="I73" s="129">
        <v>1.4263947017667001E-2</v>
      </c>
      <c r="J73" s="121" t="str">
        <f>Q73&amp;"DFL"</f>
        <v>IUDFL</v>
      </c>
      <c r="K73" s="128"/>
      <c r="L73" s="133"/>
      <c r="M73" s="133"/>
      <c r="N73" s="133"/>
      <c r="O73" s="133"/>
      <c r="Q73" t="s">
        <v>146</v>
      </c>
    </row>
    <row r="74" spans="2:18" x14ac:dyDescent="0.3">
      <c r="B74" t="s">
        <v>143</v>
      </c>
      <c r="C74" s="78" t="s">
        <v>142</v>
      </c>
      <c r="D74" s="130" t="s">
        <v>124</v>
      </c>
      <c r="E74" s="130">
        <v>2010</v>
      </c>
      <c r="F74" s="129">
        <v>2.7682829555917301E-2</v>
      </c>
      <c r="G74" s="129">
        <v>6.8422479122677404E-2</v>
      </c>
      <c r="H74" s="129">
        <v>0.57923549164939203</v>
      </c>
      <c r="I74" s="129">
        <v>0.192143194483438</v>
      </c>
      <c r="J74" s="131" t="str">
        <f>Q74&amp;"DMT"</f>
        <v>INDMT</v>
      </c>
      <c r="K74" s="128"/>
      <c r="L74" s="133">
        <f>F76/$D204</f>
        <v>3.1911631478497751E-2</v>
      </c>
      <c r="M74" s="133">
        <f>G76/$D204</f>
        <v>7.8874630001157575E-2</v>
      </c>
      <c r="N74" s="133">
        <f>H76/$D204</f>
        <v>0.66771893788692616</v>
      </c>
      <c r="O74" s="133">
        <f>I76/$D204</f>
        <v>0.22149480063341848</v>
      </c>
      <c r="Q74" t="s">
        <v>145</v>
      </c>
    </row>
    <row r="75" spans="2:18" x14ac:dyDescent="0.3">
      <c r="B75" t="s">
        <v>143</v>
      </c>
      <c r="C75" s="78" t="s">
        <v>142</v>
      </c>
      <c r="D75" s="130" t="s">
        <v>124</v>
      </c>
      <c r="E75" s="130">
        <v>2010</v>
      </c>
      <c r="F75" s="129">
        <v>0</v>
      </c>
      <c r="G75" s="129">
        <v>0</v>
      </c>
      <c r="H75" s="129">
        <v>0</v>
      </c>
      <c r="I75" s="129">
        <v>0</v>
      </c>
      <c r="J75" s="121" t="str">
        <f>Q75&amp;"DHT"</f>
        <v>INDHT</v>
      </c>
      <c r="K75" s="128"/>
      <c r="L75" s="133"/>
      <c r="M75" s="133"/>
      <c r="N75" s="133"/>
      <c r="O75" s="133"/>
      <c r="Q75" t="s">
        <v>145</v>
      </c>
    </row>
    <row r="76" spans="2:18" x14ac:dyDescent="0.3">
      <c r="B76" t="s">
        <v>143</v>
      </c>
      <c r="C76" s="78" t="s">
        <v>142</v>
      </c>
      <c r="D76" s="130" t="s">
        <v>124</v>
      </c>
      <c r="E76" s="130">
        <v>2010</v>
      </c>
      <c r="F76" s="129">
        <v>5.2689275408651197E-3</v>
      </c>
      <c r="G76" s="129">
        <v>1.3022985382889899E-2</v>
      </c>
      <c r="H76" s="129">
        <v>0.110247033397844</v>
      </c>
      <c r="I76" s="129">
        <v>3.6570993118988801E-2</v>
      </c>
      <c r="J76" s="121" t="str">
        <f>Q76&amp;"DRH"</f>
        <v>INDRH</v>
      </c>
      <c r="K76" s="128"/>
      <c r="Q76" t="s">
        <v>145</v>
      </c>
      <c r="R76" s="132"/>
    </row>
    <row r="77" spans="2:18" x14ac:dyDescent="0.3">
      <c r="B77" t="s">
        <v>143</v>
      </c>
      <c r="C77" s="78" t="s">
        <v>142</v>
      </c>
      <c r="D77" s="130" t="s">
        <v>124</v>
      </c>
      <c r="E77" s="130">
        <v>2010</v>
      </c>
      <c r="F77" s="129">
        <v>2.3571537017189299E-2</v>
      </c>
      <c r="G77" s="129">
        <v>5.8260771218861897E-2</v>
      </c>
      <c r="H77" s="129">
        <v>0.49321081161535302</v>
      </c>
      <c r="I77" s="129">
        <v>0.16360720685069</v>
      </c>
      <c r="J77" s="121" t="str">
        <f>Q77&amp;"DLA"</f>
        <v>INDLA</v>
      </c>
      <c r="K77" s="128"/>
      <c r="L77" s="133"/>
      <c r="M77" s="133"/>
      <c r="N77" s="133"/>
      <c r="O77" s="133"/>
      <c r="Q77" t="s">
        <v>145</v>
      </c>
    </row>
    <row r="78" spans="2:18" x14ac:dyDescent="0.3">
      <c r="B78" t="s">
        <v>143</v>
      </c>
      <c r="C78" s="78" t="s">
        <v>142</v>
      </c>
      <c r="D78" s="130" t="s">
        <v>124</v>
      </c>
      <c r="E78" s="130">
        <v>2010</v>
      </c>
      <c r="F78" s="129">
        <v>8.0420511134579306E-2</v>
      </c>
      <c r="G78" s="129">
        <v>0.198771976434923</v>
      </c>
      <c r="H78" s="129">
        <v>1.6827186762697199</v>
      </c>
      <c r="I78" s="129">
        <v>0.55818910708446701</v>
      </c>
      <c r="J78" s="121" t="str">
        <f>Q78&amp;"DEM"</f>
        <v>INDEM</v>
      </c>
      <c r="K78" s="128"/>
      <c r="L78" s="133"/>
      <c r="M78" s="133"/>
      <c r="N78" s="133"/>
      <c r="O78" s="133"/>
      <c r="Q78" t="s">
        <v>145</v>
      </c>
      <c r="R78" s="133"/>
    </row>
    <row r="79" spans="2:18" x14ac:dyDescent="0.3">
      <c r="B79" t="s">
        <v>143</v>
      </c>
      <c r="C79" s="78" t="s">
        <v>142</v>
      </c>
      <c r="D79" s="130" t="s">
        <v>124</v>
      </c>
      <c r="E79" s="130">
        <v>2010</v>
      </c>
      <c r="F79" s="129">
        <v>0</v>
      </c>
      <c r="G79" s="129">
        <v>0</v>
      </c>
      <c r="H79" s="129">
        <v>0</v>
      </c>
      <c r="I79" s="129">
        <v>0</v>
      </c>
      <c r="J79" s="121" t="str">
        <f>Q79&amp;"DTF"</f>
        <v>INDTF</v>
      </c>
      <c r="K79" s="128"/>
      <c r="L79" s="133"/>
      <c r="M79" s="133"/>
      <c r="N79" s="133"/>
      <c r="O79" s="133"/>
      <c r="Q79" t="s">
        <v>145</v>
      </c>
    </row>
    <row r="80" spans="2:18" x14ac:dyDescent="0.3">
      <c r="B80" t="s">
        <v>143</v>
      </c>
      <c r="C80" s="78" t="s">
        <v>142</v>
      </c>
      <c r="D80" s="130" t="s">
        <v>124</v>
      </c>
      <c r="E80" s="130">
        <v>2010</v>
      </c>
      <c r="F80" s="129">
        <v>0</v>
      </c>
      <c r="G80" s="129">
        <v>0</v>
      </c>
      <c r="H80" s="129">
        <v>0</v>
      </c>
      <c r="I80" s="129">
        <v>0</v>
      </c>
      <c r="J80" s="121" t="str">
        <f>Q80&amp;"DFL"</f>
        <v>INDFL</v>
      </c>
      <c r="K80" s="128"/>
      <c r="L80" s="133"/>
      <c r="M80" s="133"/>
      <c r="N80" s="133"/>
      <c r="O80" s="133"/>
      <c r="Q80" t="s">
        <v>145</v>
      </c>
    </row>
    <row r="81" spans="2:19" x14ac:dyDescent="0.3">
      <c r="B81" t="s">
        <v>143</v>
      </c>
      <c r="C81" s="78" t="s">
        <v>142</v>
      </c>
      <c r="D81" s="130" t="s">
        <v>124</v>
      </c>
      <c r="E81" s="130">
        <v>2010</v>
      </c>
      <c r="F81" s="129">
        <v>0.88390534615384597</v>
      </c>
      <c r="G81" s="129">
        <v>4.4195267307692303</v>
      </c>
      <c r="H81" s="129">
        <v>3.9775740576923102</v>
      </c>
      <c r="I81" s="129">
        <v>2.2097633653846098</v>
      </c>
      <c r="J81" s="131" t="str">
        <f>Q81&amp;"DMT"</f>
        <v>IWDMT</v>
      </c>
      <c r="K81" s="128"/>
      <c r="L81" s="133">
        <f>F81/$D210</f>
        <v>7.6923076923076927E-2</v>
      </c>
      <c r="M81" s="133">
        <f>G81/$D210</f>
        <v>0.38461538461538469</v>
      </c>
      <c r="N81" s="133">
        <f>H81/$D210</f>
        <v>0.34615384615384648</v>
      </c>
      <c r="O81" s="133">
        <f>I81/$D210</f>
        <v>0.19230769230769187</v>
      </c>
      <c r="Q81" t="s">
        <v>144</v>
      </c>
    </row>
    <row r="82" spans="2:19" x14ac:dyDescent="0.3">
      <c r="B82" t="s">
        <v>143</v>
      </c>
      <c r="C82" s="78" t="s">
        <v>142</v>
      </c>
      <c r="D82" s="130" t="s">
        <v>124</v>
      </c>
      <c r="E82" s="130">
        <v>2010</v>
      </c>
      <c r="F82" s="129">
        <v>0</v>
      </c>
      <c r="G82" s="129">
        <v>0</v>
      </c>
      <c r="H82" s="129">
        <v>0</v>
      </c>
      <c r="I82" s="129">
        <v>0</v>
      </c>
      <c r="J82" s="121" t="str">
        <f>Q82&amp;"DHT"</f>
        <v>IWDHT</v>
      </c>
      <c r="K82" s="128"/>
      <c r="Q82" t="s">
        <v>144</v>
      </c>
    </row>
    <row r="83" spans="2:19" x14ac:dyDescent="0.3">
      <c r="B83" t="s">
        <v>143</v>
      </c>
      <c r="C83" s="78" t="s">
        <v>142</v>
      </c>
      <c r="D83" s="130" t="s">
        <v>124</v>
      </c>
      <c r="E83" s="130">
        <v>2010</v>
      </c>
      <c r="F83" s="129">
        <v>0.23568115384615401</v>
      </c>
      <c r="G83" s="129">
        <v>1.1784057692307699</v>
      </c>
      <c r="H83" s="129">
        <v>1.06056519230769</v>
      </c>
      <c r="I83" s="129">
        <v>0.58920288461538495</v>
      </c>
      <c r="J83" s="121" t="str">
        <f>Q83&amp;"DRH"</f>
        <v>IWDRH</v>
      </c>
      <c r="K83" s="128"/>
      <c r="Q83" t="s">
        <v>144</v>
      </c>
      <c r="R83" s="132"/>
    </row>
    <row r="84" spans="2:19" x14ac:dyDescent="0.3">
      <c r="B84" t="s">
        <v>143</v>
      </c>
      <c r="C84" s="78" t="s">
        <v>142</v>
      </c>
      <c r="D84" s="130" t="s">
        <v>124</v>
      </c>
      <c r="E84" s="130">
        <v>2010</v>
      </c>
      <c r="F84" s="129">
        <v>0.12323076923076901</v>
      </c>
      <c r="G84" s="129">
        <v>0.61615384615384605</v>
      </c>
      <c r="H84" s="129">
        <v>0.55453846153846198</v>
      </c>
      <c r="I84" s="129">
        <v>0.30807692307692303</v>
      </c>
      <c r="J84" s="121" t="str">
        <f>Q84&amp;"DLA"</f>
        <v>IWDLA</v>
      </c>
      <c r="K84" s="128"/>
      <c r="Q84" t="s">
        <v>144</v>
      </c>
    </row>
    <row r="85" spans="2:19" x14ac:dyDescent="0.3">
      <c r="B85" t="s">
        <v>143</v>
      </c>
      <c r="C85" s="78" t="s">
        <v>142</v>
      </c>
      <c r="D85" s="130" t="s">
        <v>124</v>
      </c>
      <c r="E85" s="130">
        <v>2010</v>
      </c>
      <c r="F85" s="129">
        <v>0.431307692307692</v>
      </c>
      <c r="G85" s="129">
        <v>2.1565384615384602</v>
      </c>
      <c r="H85" s="129">
        <v>1.94088461538462</v>
      </c>
      <c r="I85" s="129">
        <v>1.0782692307692301</v>
      </c>
      <c r="J85" s="121" t="str">
        <f>Q85&amp;"DEM"</f>
        <v>IWDEM</v>
      </c>
      <c r="K85" s="128"/>
      <c r="Q85" t="s">
        <v>144</v>
      </c>
    </row>
    <row r="86" spans="2:19" x14ac:dyDescent="0.3">
      <c r="B86" t="s">
        <v>143</v>
      </c>
      <c r="C86" s="78" t="s">
        <v>142</v>
      </c>
      <c r="D86" s="130" t="s">
        <v>124</v>
      </c>
      <c r="E86" s="130">
        <v>2010</v>
      </c>
      <c r="F86" s="129">
        <v>9.9230769230769199E-3</v>
      </c>
      <c r="G86" s="129">
        <v>4.9615384615384603E-2</v>
      </c>
      <c r="H86" s="129">
        <v>4.4653846153846197E-2</v>
      </c>
      <c r="I86" s="129">
        <v>2.4807692307692301E-2</v>
      </c>
      <c r="J86" s="121" t="str">
        <f>Q86&amp;"DTF"</f>
        <v>IWDTF</v>
      </c>
      <c r="K86" s="128"/>
      <c r="Q86" t="s">
        <v>144</v>
      </c>
    </row>
    <row r="87" spans="2:19" x14ac:dyDescent="0.3">
      <c r="B87" t="s">
        <v>143</v>
      </c>
      <c r="C87" s="78" t="s">
        <v>142</v>
      </c>
      <c r="D87" s="130" t="s">
        <v>124</v>
      </c>
      <c r="E87" s="130">
        <v>2010</v>
      </c>
      <c r="F87" s="129">
        <v>0</v>
      </c>
      <c r="G87" s="129">
        <v>0</v>
      </c>
      <c r="H87" s="129">
        <v>0</v>
      </c>
      <c r="I87" s="129">
        <v>0</v>
      </c>
      <c r="J87" s="121" t="str">
        <f>Q87&amp;"DFL"</f>
        <v>IWDFL</v>
      </c>
      <c r="K87" s="128"/>
      <c r="Q87" t="s">
        <v>144</v>
      </c>
      <c r="S87" s="77"/>
    </row>
    <row r="88" spans="2:19" x14ac:dyDescent="0.3">
      <c r="B88" t="s">
        <v>143</v>
      </c>
      <c r="C88" s="78" t="s">
        <v>142</v>
      </c>
      <c r="D88" s="130" t="s">
        <v>124</v>
      </c>
      <c r="E88" s="130">
        <v>2010</v>
      </c>
      <c r="F88" s="129">
        <v>1.9942182822219601</v>
      </c>
      <c r="G88" s="129">
        <v>2.0002189390389701E-3</v>
      </c>
      <c r="H88" s="129">
        <v>2.0002189390390798E-3</v>
      </c>
      <c r="I88" s="129">
        <v>2.0002189390390798E-3</v>
      </c>
      <c r="J88" s="131" t="str">
        <f>Q88&amp;"DMT"</f>
        <v>IIDMT</v>
      </c>
      <c r="K88" s="128"/>
      <c r="Q88" t="s">
        <v>141</v>
      </c>
    </row>
    <row r="89" spans="2:19" x14ac:dyDescent="0.3">
      <c r="B89" t="s">
        <v>143</v>
      </c>
      <c r="C89" s="78" t="s">
        <v>142</v>
      </c>
      <c r="D89" s="130" t="s">
        <v>124</v>
      </c>
      <c r="E89" s="130">
        <v>2010</v>
      </c>
      <c r="F89" s="129">
        <v>0.77139758802010605</v>
      </c>
      <c r="G89" s="129">
        <v>7.7371874425282198E-4</v>
      </c>
      <c r="H89" s="129">
        <v>7.7371874425286404E-4</v>
      </c>
      <c r="I89" s="129">
        <v>7.7371874425286404E-4</v>
      </c>
      <c r="J89" s="121" t="str">
        <f>Q89&amp;"DHT"</f>
        <v>IIDHT</v>
      </c>
      <c r="K89" s="128"/>
      <c r="Q89" t="s">
        <v>141</v>
      </c>
    </row>
    <row r="90" spans="2:19" x14ac:dyDescent="0.3">
      <c r="B90" t="s">
        <v>143</v>
      </c>
      <c r="C90" s="78" t="s">
        <v>142</v>
      </c>
      <c r="D90" s="130" t="s">
        <v>124</v>
      </c>
      <c r="E90" s="130">
        <v>2010</v>
      </c>
      <c r="F90" s="129">
        <v>0.58337776488061399</v>
      </c>
      <c r="G90" s="129">
        <v>5.8513316437370296E-4</v>
      </c>
      <c r="H90" s="129">
        <v>5.8513316437373505E-4</v>
      </c>
      <c r="I90" s="129">
        <v>5.8513316437373505E-4</v>
      </c>
      <c r="J90" s="121" t="str">
        <f>Q90&amp;"DRH"</f>
        <v>IIDRH</v>
      </c>
      <c r="K90" s="128"/>
      <c r="Q90" t="s">
        <v>141</v>
      </c>
    </row>
    <row r="91" spans="2:19" x14ac:dyDescent="0.3">
      <c r="B91" t="s">
        <v>143</v>
      </c>
      <c r="C91" s="78" t="s">
        <v>142</v>
      </c>
      <c r="D91" s="130" t="s">
        <v>124</v>
      </c>
      <c r="E91" s="130">
        <v>2010</v>
      </c>
      <c r="F91" s="129">
        <v>1.80103516836681</v>
      </c>
      <c r="G91" s="129">
        <v>1.8064545319625999E-3</v>
      </c>
      <c r="H91" s="129">
        <v>1.8064545319627001E-3</v>
      </c>
      <c r="I91" s="129">
        <v>1.8064545319627001E-3</v>
      </c>
      <c r="J91" s="121" t="str">
        <f>Q91&amp;"DLA"</f>
        <v>IIDLA</v>
      </c>
      <c r="K91" s="128"/>
      <c r="Q91" t="s">
        <v>141</v>
      </c>
    </row>
    <row r="92" spans="2:19" x14ac:dyDescent="0.3">
      <c r="B92" t="s">
        <v>143</v>
      </c>
      <c r="C92" s="78" t="s">
        <v>142</v>
      </c>
      <c r="D92" s="130" t="s">
        <v>124</v>
      </c>
      <c r="E92" s="130">
        <v>2010</v>
      </c>
      <c r="F92" s="129">
        <v>7.8056897443893503</v>
      </c>
      <c r="G92" s="129">
        <v>7.8291772762175693E-3</v>
      </c>
      <c r="H92" s="129">
        <v>7.8291772762179995E-3</v>
      </c>
      <c r="I92" s="129">
        <v>7.8291772762179995E-3</v>
      </c>
      <c r="J92" s="121" t="str">
        <f>Q92&amp;"DEM"</f>
        <v>IIDEM</v>
      </c>
      <c r="K92" s="128"/>
      <c r="Q92" t="s">
        <v>141</v>
      </c>
    </row>
    <row r="93" spans="2:19" x14ac:dyDescent="0.3">
      <c r="B93" t="s">
        <v>143</v>
      </c>
      <c r="C93" s="78" t="s">
        <v>142</v>
      </c>
      <c r="D93" s="130" t="s">
        <v>124</v>
      </c>
      <c r="E93" s="130">
        <v>2010</v>
      </c>
      <c r="F93" s="129">
        <v>0.76729964654447003</v>
      </c>
      <c r="G93" s="129">
        <v>7.6960847196030902E-4</v>
      </c>
      <c r="H93" s="129">
        <v>7.6960847196035098E-4</v>
      </c>
      <c r="I93" s="129">
        <v>7.6960847196035098E-4</v>
      </c>
      <c r="J93" s="121" t="str">
        <f>Q93&amp;"DTF"</f>
        <v>IIDTF</v>
      </c>
      <c r="K93" s="128"/>
      <c r="Q93" t="s">
        <v>141</v>
      </c>
    </row>
    <row r="94" spans="2:19" x14ac:dyDescent="0.3">
      <c r="B94" t="s">
        <v>143</v>
      </c>
      <c r="C94" s="78" t="s">
        <v>142</v>
      </c>
      <c r="D94" s="130" t="s">
        <v>124</v>
      </c>
      <c r="E94" s="130">
        <v>2010</v>
      </c>
      <c r="F94" s="129">
        <v>0</v>
      </c>
      <c r="G94" s="129">
        <v>0</v>
      </c>
      <c r="H94" s="129">
        <v>0</v>
      </c>
      <c r="I94" s="129">
        <v>0</v>
      </c>
      <c r="J94" s="121" t="str">
        <f>Q94&amp;"DFL"</f>
        <v>IIDFL</v>
      </c>
      <c r="K94" s="128"/>
      <c r="Q94" t="s">
        <v>141</v>
      </c>
    </row>
    <row r="95" spans="2:19" x14ac:dyDescent="0.3">
      <c r="K95" s="128"/>
    </row>
    <row r="96" spans="2:19" x14ac:dyDescent="0.3">
      <c r="K96" s="128"/>
    </row>
    <row r="97" spans="2:11" x14ac:dyDescent="0.3">
      <c r="K97" s="128"/>
    </row>
    <row r="98" spans="2:11" x14ac:dyDescent="0.3">
      <c r="K98" s="128"/>
    </row>
    <row r="99" spans="2:11" x14ac:dyDescent="0.3">
      <c r="K99" s="128"/>
    </row>
    <row r="100" spans="2:11" x14ac:dyDescent="0.3">
      <c r="K100" s="128"/>
    </row>
    <row r="101" spans="2:11" x14ac:dyDescent="0.3">
      <c r="K101" s="128"/>
    </row>
    <row r="102" spans="2:11" x14ac:dyDescent="0.3">
      <c r="B102" s="121" t="s">
        <v>137</v>
      </c>
      <c r="K102" s="128"/>
    </row>
    <row r="103" spans="2:11" x14ac:dyDescent="0.3">
      <c r="B103" s="121" t="s">
        <v>136</v>
      </c>
      <c r="K103" s="128"/>
    </row>
    <row r="104" spans="2:11" x14ac:dyDescent="0.3">
      <c r="B104" s="121" t="s">
        <v>135</v>
      </c>
      <c r="K104" s="128"/>
    </row>
    <row r="105" spans="2:11" x14ac:dyDescent="0.3">
      <c r="B105" s="121" t="s">
        <v>134</v>
      </c>
      <c r="K105" s="128"/>
    </row>
    <row r="106" spans="2:11" x14ac:dyDescent="0.3">
      <c r="B106" s="121" t="s">
        <v>126</v>
      </c>
      <c r="K106" s="128"/>
    </row>
    <row r="107" spans="2:11" x14ac:dyDescent="0.3">
      <c r="B107" s="121" t="s">
        <v>133</v>
      </c>
      <c r="K107" s="128"/>
    </row>
    <row r="108" spans="2:11" x14ac:dyDescent="0.3">
      <c r="B108" s="121" t="s">
        <v>132</v>
      </c>
      <c r="K108" s="128"/>
    </row>
    <row r="109" spans="2:11" x14ac:dyDescent="0.3">
      <c r="B109" s="121" t="s">
        <v>125</v>
      </c>
      <c r="K109" s="128"/>
    </row>
    <row r="110" spans="2:11" x14ac:dyDescent="0.3">
      <c r="B110" s="121" t="s">
        <v>131</v>
      </c>
      <c r="K110" s="128"/>
    </row>
    <row r="111" spans="2:11" x14ac:dyDescent="0.3">
      <c r="B111" s="121" t="s">
        <v>130</v>
      </c>
      <c r="K111" s="128"/>
    </row>
    <row r="112" spans="2:11" x14ac:dyDescent="0.3">
      <c r="B112" s="121" t="s">
        <v>129</v>
      </c>
      <c r="K112" s="128"/>
    </row>
    <row r="113" spans="2:54" x14ac:dyDescent="0.3">
      <c r="B113" s="121" t="s">
        <v>128</v>
      </c>
      <c r="K113" s="128"/>
    </row>
    <row r="114" spans="2:54" x14ac:dyDescent="0.3">
      <c r="B114" s="121" t="s">
        <v>127</v>
      </c>
      <c r="K114" s="128"/>
    </row>
    <row r="115" spans="2:54" x14ac:dyDescent="0.3">
      <c r="K115" s="128"/>
    </row>
    <row r="119" spans="2:54" x14ac:dyDescent="0.3">
      <c r="AC119" s="78" t="s">
        <v>140</v>
      </c>
    </row>
    <row r="120" spans="2:54" x14ac:dyDescent="0.3">
      <c r="U120" t="s">
        <v>139</v>
      </c>
      <c r="AC120" s="127" t="s">
        <v>138</v>
      </c>
      <c r="AD120" s="121"/>
      <c r="AE120" s="121"/>
      <c r="AF120" s="121"/>
    </row>
    <row r="121" spans="2:54" ht="15" thickBot="1" x14ac:dyDescent="0.35">
      <c r="D121" s="78">
        <v>2010</v>
      </c>
      <c r="E121" s="78">
        <v>2015</v>
      </c>
      <c r="F121" s="78">
        <v>2020</v>
      </c>
      <c r="G121" s="78">
        <v>2025</v>
      </c>
      <c r="H121" s="78">
        <v>2030</v>
      </c>
      <c r="I121" s="78">
        <v>2040</v>
      </c>
      <c r="J121" s="78">
        <v>2050</v>
      </c>
      <c r="L121" s="78"/>
      <c r="M121" s="78">
        <v>2015</v>
      </c>
      <c r="N121" s="78">
        <v>2020</v>
      </c>
      <c r="O121" s="78">
        <v>2025</v>
      </c>
      <c r="P121" s="78">
        <v>2030</v>
      </c>
      <c r="Q121" s="78">
        <v>2040</v>
      </c>
      <c r="R121" s="78">
        <v>2050</v>
      </c>
      <c r="U121" s="126">
        <v>2015</v>
      </c>
      <c r="V121" s="126">
        <v>2020</v>
      </c>
      <c r="W121" s="126">
        <v>2025</v>
      </c>
      <c r="X121" s="78">
        <v>2030</v>
      </c>
      <c r="Y121" s="78">
        <v>2040</v>
      </c>
      <c r="Z121" s="78">
        <v>2050</v>
      </c>
    </row>
    <row r="122" spans="2:54" x14ac:dyDescent="0.3">
      <c r="B122" s="121" t="s">
        <v>137</v>
      </c>
      <c r="C122" s="115" t="str">
        <f t="shared" ref="C122:C128" si="0">J4</f>
        <v>IADMT</v>
      </c>
      <c r="D122" s="77">
        <f t="shared" ref="D122:D128" si="1">SUM(F4:I4)</f>
        <v>12.419632711448585</v>
      </c>
      <c r="E122" s="120">
        <f>D122*'[11]Convergence programme'!$I$25/100</f>
        <v>11.873086337294405</v>
      </c>
      <c r="F122" s="120">
        <f>D122*'[11]Convergence programme'!$N$25/100</f>
        <v>11.763777062463571</v>
      </c>
      <c r="G122" s="120">
        <f>D122*'[11]Convergence programme'!$S$25/100</f>
        <v>11.763777062463571</v>
      </c>
      <c r="H122" s="120">
        <f>D122*'[11]Convergence programme'!$X$25/100</f>
        <v>11.508042778496971</v>
      </c>
      <c r="I122" s="120">
        <f>D122*'[11]Convergence programme'!$AH$25/100</f>
        <v>11.508042778496971</v>
      </c>
      <c r="J122" s="120">
        <f>D122*'[11]Convergence programme'!$AR$25/100</f>
        <v>11.252308494530373</v>
      </c>
      <c r="M122" s="120">
        <f>D122*'[11]Convergence programme'!$I$42/100</f>
        <v>0</v>
      </c>
      <c r="N122" s="120">
        <f>D122*'[11]Convergence programme'!$N$42/100</f>
        <v>0</v>
      </c>
      <c r="O122" s="120">
        <f>D122*'[11]Convergence programme'!$S$42/100</f>
        <v>0</v>
      </c>
      <c r="P122" s="120">
        <f>D122*'[11]Convergence programme'!$X$42/100</f>
        <v>0</v>
      </c>
      <c r="Q122" s="120">
        <f>D122*'[11]Convergence programme'!$AH$42/100</f>
        <v>0</v>
      </c>
      <c r="R122" s="120">
        <f>D122*'[11]Convergence programme'!$AR$42/100</f>
        <v>0</v>
      </c>
      <c r="U122" s="119">
        <f t="shared" ref="U122:U153" si="2">(E122-M122)*1000</f>
        <v>11873.086337294404</v>
      </c>
      <c r="V122" s="119">
        <f t="shared" ref="V122:V153" si="3">(F122-N122)*1000</f>
        <v>11763.77706246357</v>
      </c>
      <c r="W122" s="119">
        <f t="shared" ref="W122:W153" si="4">(G122-O122)*1000</f>
        <v>11763.77706246357</v>
      </c>
      <c r="X122" s="31">
        <f t="shared" ref="X122:X153" si="5">(H122-P122)*1000</f>
        <v>11508.042778496971</v>
      </c>
      <c r="Y122" s="31">
        <f t="shared" ref="Y122:Y153" si="6">(I122-Q122)*1000</f>
        <v>11508.042778496971</v>
      </c>
      <c r="Z122" s="31">
        <f t="shared" ref="Z122:Z153" si="7">(J122-R122)*1000</f>
        <v>11252.308494530373</v>
      </c>
      <c r="AC122" s="125" t="str">
        <f>C122</f>
        <v>IADMT</v>
      </c>
      <c r="AD122" s="124">
        <v>2015</v>
      </c>
      <c r="AE122" s="123">
        <f>U122</f>
        <v>11873.086337294404</v>
      </c>
      <c r="AF122" s="122" t="str">
        <f>B122</f>
        <v>Agriculture</v>
      </c>
    </row>
    <row r="123" spans="2:54" x14ac:dyDescent="0.3">
      <c r="C123" s="115" t="str">
        <f t="shared" si="0"/>
        <v>IADHT</v>
      </c>
      <c r="D123" s="77">
        <f t="shared" si="1"/>
        <v>0.10114870574825943</v>
      </c>
      <c r="E123" s="120">
        <f>D123*'[11]Convergence programme'!I$25/100</f>
        <v>9.6697490510135764E-2</v>
      </c>
      <c r="F123" s="120">
        <f>D123*'[11]Convergence programme'!N$25/100</f>
        <v>9.5807247462511014E-2</v>
      </c>
      <c r="G123" s="120">
        <f>D123*'[11]Convergence programme'!S$25/100</f>
        <v>9.5807247462511014E-2</v>
      </c>
      <c r="H123" s="120">
        <f>D123*'[11]Convergence programme'!X$25/100</f>
        <v>9.3724481213326008E-2</v>
      </c>
      <c r="I123" s="120">
        <f>D123*'[11]Convergence programme'!AH$25/100</f>
        <v>9.3724481213326008E-2</v>
      </c>
      <c r="J123" s="120">
        <f>D123*'[11]Convergence programme'!AR$25/100</f>
        <v>9.1641714964141002E-2</v>
      </c>
      <c r="M123" s="120">
        <f>D123*'[11]Convergence programme'!$I$42/100</f>
        <v>0</v>
      </c>
      <c r="N123" s="120">
        <f>D123*'[11]Convergence programme'!$N$42/100</f>
        <v>0</v>
      </c>
      <c r="O123" s="120">
        <f>D123*'[11]Convergence programme'!$S$42/100</f>
        <v>0</v>
      </c>
      <c r="P123" s="120">
        <f>D123*'[11]Convergence programme'!$X$42/100</f>
        <v>0</v>
      </c>
      <c r="Q123" s="120">
        <f>D123*'[11]Convergence programme'!$AH$42/100</f>
        <v>0</v>
      </c>
      <c r="R123" s="120">
        <f>D123*'[11]Convergence programme'!$AR$42/100</f>
        <v>0</v>
      </c>
      <c r="U123" s="119">
        <f t="shared" si="2"/>
        <v>96.697490510135765</v>
      </c>
      <c r="V123" s="119">
        <f t="shared" si="3"/>
        <v>95.807247462511015</v>
      </c>
      <c r="W123" s="119">
        <f t="shared" si="4"/>
        <v>95.807247462511015</v>
      </c>
      <c r="X123" s="31">
        <f t="shared" si="5"/>
        <v>93.724481213326001</v>
      </c>
      <c r="Y123" s="31">
        <f t="shared" si="6"/>
        <v>93.724481213326001</v>
      </c>
      <c r="Z123" s="31">
        <f t="shared" si="7"/>
        <v>91.641714964141002</v>
      </c>
      <c r="AC123" s="112"/>
      <c r="AD123" s="111">
        <v>2020</v>
      </c>
      <c r="AE123" s="110">
        <f>V122</f>
        <v>11763.77706246357</v>
      </c>
      <c r="AF123" s="109"/>
    </row>
    <row r="124" spans="2:54" x14ac:dyDescent="0.3">
      <c r="C124" s="115" t="str">
        <f t="shared" si="0"/>
        <v>IADRH</v>
      </c>
      <c r="D124" s="77">
        <f t="shared" si="1"/>
        <v>0.2117829098937688</v>
      </c>
      <c r="E124" s="120">
        <f>D124*'[11]Convergence programme'!I$25/100</f>
        <v>0.20246305445202442</v>
      </c>
      <c r="F124" s="120">
        <f>D124*'[11]Convergence programme'!N$25/100</f>
        <v>0.20059908336367552</v>
      </c>
      <c r="G124" s="120">
        <f>D124*'[11]Convergence programme'!S$25/100</f>
        <v>0.20059908336367552</v>
      </c>
      <c r="H124" s="120">
        <f>D124*'[11]Convergence programme'!X$25/100</f>
        <v>0.1962382337253348</v>
      </c>
      <c r="I124" s="120">
        <f>D124*'[11]Convergence programme'!AH$25/100</f>
        <v>0.1962382337253348</v>
      </c>
      <c r="J124" s="120">
        <f>D124*'[11]Convergence programme'!AR$25/100</f>
        <v>0.19187738408699404</v>
      </c>
      <c r="M124" s="120">
        <f>D124*'[11]Convergence programme'!$I$42/100</f>
        <v>0</v>
      </c>
      <c r="N124" s="120">
        <f>D124*'[11]Convergence programme'!$N$42/100</f>
        <v>0</v>
      </c>
      <c r="O124" s="120">
        <f>D124*'[11]Convergence programme'!$S$42/100</f>
        <v>0</v>
      </c>
      <c r="P124" s="120">
        <f>D124*'[11]Convergence programme'!$X$42/100</f>
        <v>0</v>
      </c>
      <c r="Q124" s="120">
        <f>D124*'[11]Convergence programme'!$AH$42/100</f>
        <v>0</v>
      </c>
      <c r="R124" s="120">
        <f>D124*'[11]Convergence programme'!$AR$42/100</f>
        <v>0</v>
      </c>
      <c r="U124" s="119">
        <f t="shared" si="2"/>
        <v>202.46305445202441</v>
      </c>
      <c r="V124" s="119">
        <f t="shared" si="3"/>
        <v>200.5990833636755</v>
      </c>
      <c r="W124" s="119">
        <f t="shared" si="4"/>
        <v>200.5990833636755</v>
      </c>
      <c r="X124" s="31">
        <f t="shared" si="5"/>
        <v>196.23823372533479</v>
      </c>
      <c r="Y124" s="31">
        <f t="shared" si="6"/>
        <v>196.23823372533479</v>
      </c>
      <c r="Z124" s="31">
        <f t="shared" si="7"/>
        <v>191.87738408699403</v>
      </c>
      <c r="AC124" s="112"/>
      <c r="AD124" s="111">
        <v>2025</v>
      </c>
      <c r="AE124" s="110">
        <f>W122</f>
        <v>11763.77706246357</v>
      </c>
      <c r="AF124" s="109"/>
      <c r="BB124" s="31"/>
    </row>
    <row r="125" spans="2:54" x14ac:dyDescent="0.3">
      <c r="C125" s="115" t="str">
        <f t="shared" si="0"/>
        <v>IADLA</v>
      </c>
      <c r="D125" s="77">
        <f t="shared" si="1"/>
        <v>0.98939399718288346</v>
      </c>
      <c r="E125" s="120">
        <f>D125*'[11]Convergence programme'!I$25/100</f>
        <v>0.94585408627458856</v>
      </c>
      <c r="F125" s="120">
        <f>D125*'[11]Convergence programme'!N$25/100</f>
        <v>0.93714610409292975</v>
      </c>
      <c r="G125" s="120">
        <f>D125*'[11]Convergence programme'!S$25/100</f>
        <v>0.93714610409292975</v>
      </c>
      <c r="H125" s="120">
        <f>D125*'[11]Convergence programme'!X$25/100</f>
        <v>0.9167733626996053</v>
      </c>
      <c r="I125" s="120">
        <f>D125*'[11]Convergence programme'!AH$25/100</f>
        <v>0.9167733626996053</v>
      </c>
      <c r="J125" s="120">
        <f>D125*'[11]Convergence programme'!AR$25/100</f>
        <v>0.89640062130628084</v>
      </c>
      <c r="M125" s="120">
        <f>D125*'[11]Convergence programme'!$I$42/100</f>
        <v>0</v>
      </c>
      <c r="N125" s="120">
        <f>D125*'[11]Convergence programme'!$N$42/100</f>
        <v>0</v>
      </c>
      <c r="O125" s="120">
        <f>D125*'[11]Convergence programme'!$S$42/100</f>
        <v>0</v>
      </c>
      <c r="P125" s="120">
        <f>D125*'[11]Convergence programme'!$X$42/100</f>
        <v>0</v>
      </c>
      <c r="Q125" s="120">
        <f>D125*'[11]Convergence programme'!$AH$42/100</f>
        <v>0</v>
      </c>
      <c r="R125" s="120">
        <f>D125*'[11]Convergence programme'!$AR$42/100</f>
        <v>0</v>
      </c>
      <c r="U125" s="119">
        <f t="shared" si="2"/>
        <v>945.85408627458855</v>
      </c>
      <c r="V125" s="119">
        <f t="shared" si="3"/>
        <v>937.1461040929297</v>
      </c>
      <c r="W125" s="119">
        <f t="shared" si="4"/>
        <v>937.1461040929297</v>
      </c>
      <c r="X125" s="31">
        <f t="shared" si="5"/>
        <v>916.77336269960529</v>
      </c>
      <c r="Y125" s="31">
        <f t="shared" si="6"/>
        <v>916.77336269960529</v>
      </c>
      <c r="Z125" s="31">
        <f t="shared" si="7"/>
        <v>896.40062130628087</v>
      </c>
      <c r="AC125" s="112"/>
      <c r="AD125" s="111">
        <v>2030</v>
      </c>
      <c r="AE125" s="110">
        <f>X122</f>
        <v>11508.042778496971</v>
      </c>
      <c r="AF125" s="109"/>
    </row>
    <row r="126" spans="2:54" x14ac:dyDescent="0.3">
      <c r="C126" s="115" t="str">
        <f t="shared" si="0"/>
        <v>IADEM</v>
      </c>
      <c r="D126" s="77">
        <f t="shared" si="1"/>
        <v>2.6560062041256147</v>
      </c>
      <c r="E126" s="120">
        <f>D126*'[11]Convergence programme'!I$25/100</f>
        <v>2.539124280616095</v>
      </c>
      <c r="F126" s="120">
        <f>D126*'[11]Convergence programme'!N$25/100</f>
        <v>2.515747895914191</v>
      </c>
      <c r="G126" s="120">
        <f>D126*'[11]Convergence programme'!S$25/100</f>
        <v>2.515747895914191</v>
      </c>
      <c r="H126" s="120">
        <f>D126*'[11]Convergence programme'!X$25/100</f>
        <v>2.4610577242638829</v>
      </c>
      <c r="I126" s="120">
        <f>D126*'[11]Convergence programme'!AH$25/100</f>
        <v>2.4610577242638829</v>
      </c>
      <c r="J126" s="120">
        <f>D126*'[11]Convergence programme'!AR$25/100</f>
        <v>2.4063675526135748</v>
      </c>
      <c r="M126" s="120">
        <f>D126*'[11]Convergence programme'!$I$42/100</f>
        <v>0</v>
      </c>
      <c r="N126" s="120">
        <f>D126*'[11]Convergence programme'!$N$42/100</f>
        <v>0</v>
      </c>
      <c r="O126" s="120">
        <f>D126*'[11]Convergence programme'!$S$42/100</f>
        <v>0</v>
      </c>
      <c r="P126" s="120">
        <f>D126*'[11]Convergence programme'!$X$42/100</f>
        <v>0</v>
      </c>
      <c r="Q126" s="120">
        <f>D126*'[11]Convergence programme'!$AH$42/100</f>
        <v>0</v>
      </c>
      <c r="R126" s="120">
        <f>D126*'[11]Convergence programme'!$AR$42/100</f>
        <v>0</v>
      </c>
      <c r="U126" s="119">
        <f t="shared" si="2"/>
        <v>2539.1242806160949</v>
      </c>
      <c r="V126" s="119">
        <f t="shared" si="3"/>
        <v>2515.7478959141908</v>
      </c>
      <c r="W126" s="119">
        <f t="shared" si="4"/>
        <v>2515.7478959141908</v>
      </c>
      <c r="X126" s="31">
        <f t="shared" si="5"/>
        <v>2461.0577242638828</v>
      </c>
      <c r="Y126" s="31">
        <f t="shared" si="6"/>
        <v>2461.0577242638828</v>
      </c>
      <c r="Z126" s="31">
        <f t="shared" si="7"/>
        <v>2406.3675526135748</v>
      </c>
      <c r="AC126" s="112"/>
      <c r="AD126" s="111">
        <v>2040</v>
      </c>
      <c r="AE126" s="110">
        <f>Y122</f>
        <v>11508.042778496971</v>
      </c>
      <c r="AF126" s="109"/>
    </row>
    <row r="127" spans="2:54" x14ac:dyDescent="0.3">
      <c r="C127" s="115" t="str">
        <f t="shared" si="0"/>
        <v>IADTF</v>
      </c>
      <c r="D127" s="77">
        <f t="shared" si="1"/>
        <v>6.8886380916241023</v>
      </c>
      <c r="E127" s="120">
        <f>D127*'[11]Convergence programme'!I$25/100</f>
        <v>6.585492237047669</v>
      </c>
      <c r="F127" s="120">
        <f>D127*'[11]Convergence programme'!N$25/100</f>
        <v>6.5248630661323803</v>
      </c>
      <c r="G127" s="120">
        <f>D127*'[11]Convergence programme'!S$25/100</f>
        <v>6.5248630661323803</v>
      </c>
      <c r="H127" s="120">
        <f>D127*'[11]Convergence programme'!X$25/100</f>
        <v>6.3830182168686349</v>
      </c>
      <c r="I127" s="120">
        <f>D127*'[11]Convergence programme'!AH$25/100</f>
        <v>6.3830182168686349</v>
      </c>
      <c r="J127" s="120">
        <f>D127*'[11]Convergence programme'!AR$25/100</f>
        <v>6.2411733676048877</v>
      </c>
      <c r="M127" s="120">
        <f>D127*'[11]Convergence programme'!$I$42/100</f>
        <v>0</v>
      </c>
      <c r="N127" s="120">
        <f>D127*'[11]Convergence programme'!$N$42/100</f>
        <v>0</v>
      </c>
      <c r="O127" s="120">
        <f>D127*'[11]Convergence programme'!$S$42/100</f>
        <v>0</v>
      </c>
      <c r="P127" s="120">
        <f>D127*'[11]Convergence programme'!$X$42/100</f>
        <v>0</v>
      </c>
      <c r="Q127" s="120">
        <f>D127*'[11]Convergence programme'!$AH$42/100</f>
        <v>0</v>
      </c>
      <c r="R127" s="120">
        <f>D127*'[11]Convergence programme'!$AR$42/100</f>
        <v>0</v>
      </c>
      <c r="U127" s="119">
        <f t="shared" si="2"/>
        <v>6585.4922370476688</v>
      </c>
      <c r="V127" s="119">
        <f t="shared" si="3"/>
        <v>6524.8630661323805</v>
      </c>
      <c r="W127" s="119">
        <f t="shared" si="4"/>
        <v>6524.8630661323805</v>
      </c>
      <c r="X127" s="31">
        <f t="shared" si="5"/>
        <v>6383.0182168686351</v>
      </c>
      <c r="Y127" s="31">
        <f t="shared" si="6"/>
        <v>6383.0182168686351</v>
      </c>
      <c r="Z127" s="31">
        <f t="shared" si="7"/>
        <v>6241.173367604888</v>
      </c>
      <c r="AC127" s="112"/>
      <c r="AD127" s="113">
        <v>2050</v>
      </c>
      <c r="AE127" s="110">
        <f>Z122</f>
        <v>11252.308494530373</v>
      </c>
      <c r="AF127" s="109"/>
    </row>
    <row r="128" spans="2:54" x14ac:dyDescent="0.3">
      <c r="C128" s="115" t="str">
        <f t="shared" si="0"/>
        <v>IADFL</v>
      </c>
      <c r="D128" s="77">
        <f t="shared" si="1"/>
        <v>3.1947518136693345E-2</v>
      </c>
      <c r="E128" s="120">
        <f>D128*'[11]Convergence programme'!I$25/100</f>
        <v>3.0541615030980806E-2</v>
      </c>
      <c r="F128" s="120">
        <f>D128*'[11]Convergence programme'!N$25/100</f>
        <v>3.0260434409838294E-2</v>
      </c>
      <c r="G128" s="120">
        <f>D128*'[11]Convergence programme'!S$25/100</f>
        <v>3.0260434409838294E-2</v>
      </c>
      <c r="H128" s="120">
        <f>D128*'[11]Convergence programme'!X$25/100</f>
        <v>2.9602598879189642E-2</v>
      </c>
      <c r="I128" s="120">
        <f>D128*'[11]Convergence programme'!AH$25/100</f>
        <v>2.9602598879189642E-2</v>
      </c>
      <c r="J128" s="120">
        <f>D128*'[11]Convergence programme'!AR$25/100</f>
        <v>2.8944763348540986E-2</v>
      </c>
      <c r="M128" s="120">
        <f>D128*'[11]Convergence programme'!$I$42/100</f>
        <v>0</v>
      </c>
      <c r="N128" s="120">
        <f>D128*'[11]Convergence programme'!$N$42/100</f>
        <v>0</v>
      </c>
      <c r="O128" s="120">
        <f>D128*'[11]Convergence programme'!$S$42/100</f>
        <v>0</v>
      </c>
      <c r="P128" s="120">
        <f>D128*'[11]Convergence programme'!$X$42/100</f>
        <v>0</v>
      </c>
      <c r="Q128" s="120">
        <f>D128*'[11]Convergence programme'!$AH$42/100</f>
        <v>0</v>
      </c>
      <c r="R128" s="120">
        <f>D128*'[11]Convergence programme'!$AR$42/100</f>
        <v>0</v>
      </c>
      <c r="U128" s="119">
        <f t="shared" si="2"/>
        <v>30.541615030980807</v>
      </c>
      <c r="V128" s="119">
        <f t="shared" si="3"/>
        <v>30.260434409838293</v>
      </c>
      <c r="W128" s="119">
        <f t="shared" si="4"/>
        <v>30.260434409838293</v>
      </c>
      <c r="X128" s="31">
        <f t="shared" si="5"/>
        <v>29.602598879189642</v>
      </c>
      <c r="Y128" s="31">
        <f t="shared" si="6"/>
        <v>29.602598879189642</v>
      </c>
      <c r="Z128" s="31">
        <f t="shared" si="7"/>
        <v>28.944763348540985</v>
      </c>
      <c r="AC128" s="112" t="str">
        <f>C123</f>
        <v>IADHT</v>
      </c>
      <c r="AD128" s="111">
        <v>2015</v>
      </c>
      <c r="AE128" s="110">
        <f>U123</f>
        <v>96.697490510135765</v>
      </c>
      <c r="AF128" s="109"/>
    </row>
    <row r="129" spans="2:54" x14ac:dyDescent="0.3">
      <c r="B129" s="19"/>
      <c r="C129" s="118" t="e">
        <f>#REF!</f>
        <v>#REF!</v>
      </c>
      <c r="D129" s="103" t="e">
        <f>SUM(#REF!)</f>
        <v>#REF!</v>
      </c>
      <c r="E129" s="117" t="e">
        <f>D129*'[11]Convergence programme'!I$25/100</f>
        <v>#REF!</v>
      </c>
      <c r="F129" s="117" t="e">
        <f>D129*'[11]Convergence programme'!N$25/100</f>
        <v>#REF!</v>
      </c>
      <c r="G129" s="117" t="e">
        <f>D129*'[11]Convergence programme'!S$25/100</f>
        <v>#REF!</v>
      </c>
      <c r="H129" s="117" t="e">
        <f>D129*'[11]Convergence programme'!X$25/100</f>
        <v>#REF!</v>
      </c>
      <c r="I129" s="117" t="e">
        <f>D129*'[11]Convergence programme'!AH$25/100</f>
        <v>#REF!</v>
      </c>
      <c r="J129" s="117" t="e">
        <f>D129*'[11]Convergence programme'!AR$25/100</f>
        <v>#REF!</v>
      </c>
      <c r="K129" s="19"/>
      <c r="L129" s="19"/>
      <c r="M129" s="117" t="e">
        <f>D129*'[11]Convergence programme'!$I$42/100</f>
        <v>#REF!</v>
      </c>
      <c r="N129" s="117" t="e">
        <f>D129*'[11]Convergence programme'!$N$42/100</f>
        <v>#REF!</v>
      </c>
      <c r="O129" s="117" t="e">
        <f>D129*'[11]Convergence programme'!$S$42/100</f>
        <v>#REF!</v>
      </c>
      <c r="P129" s="117" t="e">
        <f>D129*'[11]Convergence programme'!$X$42/100</f>
        <v>#REF!</v>
      </c>
      <c r="Q129" s="117" t="e">
        <f>D129*'[11]Convergence programme'!$AH$42/100</f>
        <v>#REF!</v>
      </c>
      <c r="R129" s="117" t="e">
        <f>D129*'[11]Convergence programme'!$AR$42/100</f>
        <v>#REF!</v>
      </c>
      <c r="S129" s="19"/>
      <c r="T129" s="19"/>
      <c r="U129" s="116" t="e">
        <f t="shared" si="2"/>
        <v>#REF!</v>
      </c>
      <c r="V129" s="116" t="e">
        <f t="shared" si="3"/>
        <v>#REF!</v>
      </c>
      <c r="W129" s="116" t="e">
        <f t="shared" si="4"/>
        <v>#REF!</v>
      </c>
      <c r="X129" s="32" t="e">
        <f t="shared" si="5"/>
        <v>#REF!</v>
      </c>
      <c r="Y129" s="32" t="e">
        <f t="shared" si="6"/>
        <v>#REF!</v>
      </c>
      <c r="Z129" s="32" t="e">
        <f t="shared" si="7"/>
        <v>#REF!</v>
      </c>
      <c r="AC129" s="112"/>
      <c r="AD129" s="111">
        <v>2020</v>
      </c>
      <c r="AE129" s="110">
        <f>V123</f>
        <v>95.807247462511015</v>
      </c>
      <c r="AF129" s="109"/>
    </row>
    <row r="130" spans="2:54" x14ac:dyDescent="0.3">
      <c r="B130" s="121" t="s">
        <v>136</v>
      </c>
      <c r="C130" s="115" t="str">
        <f t="shared" ref="C130:C136" si="8">J11</f>
        <v>IFDMT</v>
      </c>
      <c r="D130" s="77">
        <f t="shared" ref="D130:D136" si="9">SUM(F11:I11)</f>
        <v>5.9466855588963412</v>
      </c>
      <c r="E130" s="120">
        <f>D130*'[11]Convergence programme'!I$26/100</f>
        <v>5.6381819759532341</v>
      </c>
      <c r="F130" s="120">
        <f>D130*'[11]Convergence programme'!N$26/100</f>
        <v>5.6831991093060257</v>
      </c>
      <c r="G130" s="120">
        <f>D130*'[11]Convergence programme'!S$26/100</f>
        <v>5.5695351271199058</v>
      </c>
      <c r="H130" s="120">
        <f>D130*'[11]Convergence programme'!X$26/100</f>
        <v>5.5695351271199058</v>
      </c>
      <c r="I130" s="120">
        <f>D130*'[11]Convergence programme'!AH$26/100</f>
        <v>5.7968630914921455</v>
      </c>
      <c r="J130" s="120">
        <f>D130*'[11]Convergence programme'!AR$26/100</f>
        <v>6.024191055864387</v>
      </c>
      <c r="M130" s="120">
        <f>D130*'[11]Convergence programme'!$I$43/100</f>
        <v>0</v>
      </c>
      <c r="N130" s="120">
        <f>D130*'[11]Convergence programme'!$N$43/100</f>
        <v>0</v>
      </c>
      <c r="O130" s="120">
        <f>D130*'[11]Convergence programme'!$S$43/100</f>
        <v>0</v>
      </c>
      <c r="P130" s="120">
        <f>D130*'[11]Convergence programme'!$X$43/100</f>
        <v>0</v>
      </c>
      <c r="Q130" s="120">
        <f>D130*'[11]Convergence programme'!$AH$43/100</f>
        <v>0</v>
      </c>
      <c r="R130" s="120">
        <f>D130*'[11]Convergence programme'!$AR$43/100</f>
        <v>0</v>
      </c>
      <c r="U130" s="119">
        <f t="shared" si="2"/>
        <v>5638.1819759532345</v>
      </c>
      <c r="V130" s="119">
        <f t="shared" si="3"/>
        <v>5683.199109306026</v>
      </c>
      <c r="W130" s="119">
        <f t="shared" si="4"/>
        <v>5569.5351271199061</v>
      </c>
      <c r="X130" s="31">
        <f t="shared" si="5"/>
        <v>5569.5351271199061</v>
      </c>
      <c r="Y130" s="31">
        <f t="shared" si="6"/>
        <v>5796.8630914921459</v>
      </c>
      <c r="Z130" s="31">
        <f t="shared" si="7"/>
        <v>6024.1910558643867</v>
      </c>
      <c r="AC130" s="112"/>
      <c r="AD130" s="111">
        <v>2025</v>
      </c>
      <c r="AE130" s="110">
        <f>W123</f>
        <v>95.807247462511015</v>
      </c>
      <c r="AF130" s="109"/>
      <c r="BB130" s="31"/>
    </row>
    <row r="131" spans="2:54" x14ac:dyDescent="0.3">
      <c r="C131" s="115" t="str">
        <f t="shared" si="8"/>
        <v>IFDHT</v>
      </c>
      <c r="D131" s="77">
        <f t="shared" si="9"/>
        <v>0.33299201393950373</v>
      </c>
      <c r="E131" s="120">
        <f>D131*'[11]Convergence programme'!I$26/100</f>
        <v>0.31571697419268324</v>
      </c>
      <c r="F131" s="120">
        <f>D131*'[11]Convergence programme'!N$26/100</f>
        <v>0.31823776426111106</v>
      </c>
      <c r="G131" s="120">
        <f>D131*'[11]Convergence programme'!S$26/100</f>
        <v>0.31187300897588888</v>
      </c>
      <c r="H131" s="120">
        <f>D131*'[11]Convergence programme'!X$26/100</f>
        <v>0.31187300897588888</v>
      </c>
      <c r="I131" s="120">
        <f>D131*'[11]Convergence programme'!AH$26/100</f>
        <v>0.32460251954633329</v>
      </c>
      <c r="J131" s="120">
        <f>D131*'[11]Convergence programme'!AR$26/100</f>
        <v>0.3373320301167777</v>
      </c>
      <c r="M131" s="120">
        <f>D131*'[11]Convergence programme'!$I$43/100</f>
        <v>0</v>
      </c>
      <c r="N131" s="120">
        <f>D131*'[11]Convergence programme'!$N$43/100</f>
        <v>0</v>
      </c>
      <c r="O131" s="120">
        <f>D131*'[11]Convergence programme'!$S$43/100</f>
        <v>0</v>
      </c>
      <c r="P131" s="120">
        <f>D131*'[11]Convergence programme'!$X$43/100</f>
        <v>0</v>
      </c>
      <c r="Q131" s="120">
        <f>D131*'[11]Convergence programme'!$AH$43/100</f>
        <v>0</v>
      </c>
      <c r="R131" s="120">
        <f>D131*'[11]Convergence programme'!$AR$43/100</f>
        <v>0</v>
      </c>
      <c r="U131" s="119">
        <f t="shared" si="2"/>
        <v>315.71697419268327</v>
      </c>
      <c r="V131" s="119">
        <f t="shared" si="3"/>
        <v>318.23776426111107</v>
      </c>
      <c r="W131" s="119">
        <f t="shared" si="4"/>
        <v>311.87300897588887</v>
      </c>
      <c r="X131" s="31">
        <f t="shared" si="5"/>
        <v>311.87300897588887</v>
      </c>
      <c r="Y131" s="31">
        <f t="shared" si="6"/>
        <v>324.60251954633327</v>
      </c>
      <c r="Z131" s="31">
        <f t="shared" si="7"/>
        <v>337.33203011677773</v>
      </c>
      <c r="AC131" s="112"/>
      <c r="AD131" s="111">
        <v>2030</v>
      </c>
      <c r="AE131" s="110">
        <f>X123</f>
        <v>93.724481213326001</v>
      </c>
      <c r="AF131" s="109"/>
    </row>
    <row r="132" spans="2:54" x14ac:dyDescent="0.3">
      <c r="C132" s="115" t="str">
        <f t="shared" si="8"/>
        <v>IFDRH</v>
      </c>
      <c r="D132" s="77">
        <f t="shared" si="9"/>
        <v>0.99429977875004405</v>
      </c>
      <c r="E132" s="120">
        <f>D132*'[11]Convergence programme'!I$26/100</f>
        <v>0.94271725580917132</v>
      </c>
      <c r="F132" s="120">
        <f>D132*'[11]Convergence programme'!N$26/100</f>
        <v>0.95024422613395654</v>
      </c>
      <c r="G132" s="120">
        <f>D132*'[11]Convergence programme'!S$26/100</f>
        <v>0.93123934161127764</v>
      </c>
      <c r="H132" s="120">
        <f>D132*'[11]Convergence programme'!X$26/100</f>
        <v>0.93123934161127764</v>
      </c>
      <c r="I132" s="120">
        <f>D132*'[11]Convergence programme'!AH$26/100</f>
        <v>0.96924911065663566</v>
      </c>
      <c r="J132" s="120">
        <f>D132*'[11]Convergence programme'!AR$26/100</f>
        <v>1.0072588797019941</v>
      </c>
      <c r="M132" s="120">
        <f>D132*'[11]Convergence programme'!$I$43/100</f>
        <v>0</v>
      </c>
      <c r="N132" s="120">
        <f>D132*'[11]Convergence programme'!$N$43/100</f>
        <v>0</v>
      </c>
      <c r="O132" s="120">
        <f>D132*'[11]Convergence programme'!$S$43/100</f>
        <v>0</v>
      </c>
      <c r="P132" s="120">
        <f>D132*'[11]Convergence programme'!$X$43/100</f>
        <v>0</v>
      </c>
      <c r="Q132" s="120">
        <f>D132*'[11]Convergence programme'!$AH$43/100</f>
        <v>0</v>
      </c>
      <c r="R132" s="120">
        <f>D132*'[11]Convergence programme'!$AR$43/100</f>
        <v>0</v>
      </c>
      <c r="U132" s="119">
        <f t="shared" si="2"/>
        <v>942.71725580917132</v>
      </c>
      <c r="V132" s="119">
        <f t="shared" si="3"/>
        <v>950.24422613395654</v>
      </c>
      <c r="W132" s="119">
        <f t="shared" si="4"/>
        <v>931.23934161127761</v>
      </c>
      <c r="X132" s="31">
        <f t="shared" si="5"/>
        <v>931.23934161127761</v>
      </c>
      <c r="Y132" s="31">
        <f t="shared" si="6"/>
        <v>969.24911065663571</v>
      </c>
      <c r="Z132" s="31">
        <f t="shared" si="7"/>
        <v>1007.2588797019941</v>
      </c>
      <c r="AC132" s="112"/>
      <c r="AD132" s="111">
        <v>2040</v>
      </c>
      <c r="AE132" s="110">
        <f>Y123</f>
        <v>93.724481213326001</v>
      </c>
      <c r="AF132" s="109"/>
    </row>
    <row r="133" spans="2:54" x14ac:dyDescent="0.3">
      <c r="C133" s="115" t="str">
        <f t="shared" si="8"/>
        <v>IFDLA</v>
      </c>
      <c r="D133" s="77">
        <f t="shared" si="9"/>
        <v>0.77493403008488526</v>
      </c>
      <c r="E133" s="120">
        <f>D133*'[11]Convergence programme'!I$26/100</f>
        <v>0.73473181618640937</v>
      </c>
      <c r="F133" s="120">
        <f>D133*'[11]Convergence programme'!N$26/100</f>
        <v>0.74059816109845178</v>
      </c>
      <c r="G133" s="120">
        <f>D133*'[11]Convergence programme'!S$26/100</f>
        <v>0.7257861978764828</v>
      </c>
      <c r="H133" s="120">
        <f>D133*'[11]Convergence programme'!X$26/100</f>
        <v>0.7257861978764828</v>
      </c>
      <c r="I133" s="120">
        <f>D133*'[11]Convergence programme'!AH$26/100</f>
        <v>0.75541012432042065</v>
      </c>
      <c r="J133" s="120">
        <f>D133*'[11]Convergence programme'!AR$26/100</f>
        <v>0.78503405076435884</v>
      </c>
      <c r="M133" s="120">
        <f>D133*'[11]Convergence programme'!$I$43/100</f>
        <v>0</v>
      </c>
      <c r="N133" s="120">
        <f>D133*'[11]Convergence programme'!$N$43/100</f>
        <v>0</v>
      </c>
      <c r="O133" s="120">
        <f>D133*'[11]Convergence programme'!$S$43/100</f>
        <v>0</v>
      </c>
      <c r="P133" s="120">
        <f>D133*'[11]Convergence programme'!$X$43/100</f>
        <v>0</v>
      </c>
      <c r="Q133" s="120">
        <f>D133*'[11]Convergence programme'!$AH$43/100</f>
        <v>0</v>
      </c>
      <c r="R133" s="120">
        <f>D133*'[11]Convergence programme'!$AR$43/100</f>
        <v>0</v>
      </c>
      <c r="U133" s="119">
        <f t="shared" si="2"/>
        <v>734.73181618640933</v>
      </c>
      <c r="V133" s="119">
        <f t="shared" si="3"/>
        <v>740.59816109845178</v>
      </c>
      <c r="W133" s="119">
        <f t="shared" si="4"/>
        <v>725.78619787648279</v>
      </c>
      <c r="X133" s="31">
        <f t="shared" si="5"/>
        <v>725.78619787648279</v>
      </c>
      <c r="Y133" s="31">
        <f t="shared" si="6"/>
        <v>755.41012432042066</v>
      </c>
      <c r="Z133" s="31">
        <f t="shared" si="7"/>
        <v>785.03405076435888</v>
      </c>
      <c r="AC133" s="112"/>
      <c r="AD133" s="113">
        <v>2050</v>
      </c>
      <c r="AE133" s="110">
        <f>Z123</f>
        <v>91.641714964141002</v>
      </c>
      <c r="AF133" s="109"/>
    </row>
    <row r="134" spans="2:54" x14ac:dyDescent="0.3">
      <c r="C134" s="115" t="str">
        <f t="shared" si="8"/>
        <v>IFDEM</v>
      </c>
      <c r="D134" s="77">
        <f t="shared" si="9"/>
        <v>7.9207199535864907</v>
      </c>
      <c r="E134" s="120">
        <f>D134*'[11]Convergence programme'!I$26/100</f>
        <v>7.5098069397791996</v>
      </c>
      <c r="F134" s="120">
        <f>D134*'[11]Convergence programme'!N$26/100</f>
        <v>7.5697677537266062</v>
      </c>
      <c r="G134" s="120">
        <f>D134*'[11]Convergence programme'!S$26/100</f>
        <v>7.4183723986520764</v>
      </c>
      <c r="H134" s="120">
        <f>D134*'[11]Convergence programme'!X$26/100</f>
        <v>7.4183723986520764</v>
      </c>
      <c r="I134" s="120">
        <f>D134*'[11]Convergence programme'!AH$26/100</f>
        <v>7.7211631088011394</v>
      </c>
      <c r="J134" s="120">
        <f>D134*'[11]Convergence programme'!AR$26/100</f>
        <v>8.0239538189502042</v>
      </c>
      <c r="M134" s="120">
        <f>D134*'[11]Convergence programme'!$I$43/100</f>
        <v>0</v>
      </c>
      <c r="N134" s="120">
        <f>D134*'[11]Convergence programme'!$N$43/100</f>
        <v>0</v>
      </c>
      <c r="O134" s="120">
        <f>D134*'[11]Convergence programme'!$S$43/100</f>
        <v>0</v>
      </c>
      <c r="P134" s="120">
        <f>D134*'[11]Convergence programme'!$X$43/100</f>
        <v>0</v>
      </c>
      <c r="Q134" s="120">
        <f>D134*'[11]Convergence programme'!$AH$43/100</f>
        <v>0</v>
      </c>
      <c r="R134" s="120">
        <f>D134*'[11]Convergence programme'!$AR$43/100</f>
        <v>0</v>
      </c>
      <c r="U134" s="119">
        <f t="shared" si="2"/>
        <v>7509.8069397791996</v>
      </c>
      <c r="V134" s="119">
        <f t="shared" si="3"/>
        <v>7569.7677537266063</v>
      </c>
      <c r="W134" s="119">
        <f t="shared" si="4"/>
        <v>7418.3723986520763</v>
      </c>
      <c r="X134" s="31">
        <f t="shared" si="5"/>
        <v>7418.3723986520763</v>
      </c>
      <c r="Y134" s="31">
        <f t="shared" si="6"/>
        <v>7721.1631088011391</v>
      </c>
      <c r="Z134" s="31">
        <f t="shared" si="7"/>
        <v>8023.9538189502045</v>
      </c>
      <c r="AC134" s="112" t="str">
        <f>C124</f>
        <v>IADRH</v>
      </c>
      <c r="AD134" s="111">
        <v>2015</v>
      </c>
      <c r="AE134" s="110">
        <f>U124</f>
        <v>202.46305445202441</v>
      </c>
      <c r="AF134" s="109"/>
    </row>
    <row r="135" spans="2:54" x14ac:dyDescent="0.3">
      <c r="C135" s="115" t="str">
        <f t="shared" si="8"/>
        <v>IFDTF</v>
      </c>
      <c r="D135" s="77">
        <f t="shared" si="9"/>
        <v>0.65817968004411176</v>
      </c>
      <c r="E135" s="120">
        <f>D135*'[11]Convergence programme'!I$26/100</f>
        <v>0.62403447638353005</v>
      </c>
      <c r="F135" s="120">
        <f>D135*'[11]Convergence programme'!N$26/100</f>
        <v>0.62901697665753842</v>
      </c>
      <c r="G135" s="120">
        <f>D135*'[11]Convergence programme'!S$26/100</f>
        <v>0.61643663712438779</v>
      </c>
      <c r="H135" s="120">
        <f>D135*'[11]Convergence programme'!X$26/100</f>
        <v>0.61643663712438779</v>
      </c>
      <c r="I135" s="120">
        <f>D135*'[11]Convergence programme'!AH$26/100</f>
        <v>0.64159731619068916</v>
      </c>
      <c r="J135" s="120">
        <f>D135*'[11]Convergence programme'!AR$26/100</f>
        <v>0.66675799525699075</v>
      </c>
      <c r="M135" s="120">
        <f>D135*'[11]Convergence programme'!$I$43/100</f>
        <v>0</v>
      </c>
      <c r="N135" s="120">
        <f>D135*'[11]Convergence programme'!$N$43/100</f>
        <v>0</v>
      </c>
      <c r="O135" s="120">
        <f>D135*'[11]Convergence programme'!$S$43/100</f>
        <v>0</v>
      </c>
      <c r="P135" s="120">
        <f>D135*'[11]Convergence programme'!$X$43/100</f>
        <v>0</v>
      </c>
      <c r="Q135" s="120">
        <f>D135*'[11]Convergence programme'!$AH$43/100</f>
        <v>0</v>
      </c>
      <c r="R135" s="120">
        <f>D135*'[11]Convergence programme'!$AR$43/100</f>
        <v>0</v>
      </c>
      <c r="U135" s="119">
        <f t="shared" si="2"/>
        <v>624.03447638353009</v>
      </c>
      <c r="V135" s="119">
        <f t="shared" si="3"/>
        <v>629.01697665753841</v>
      </c>
      <c r="W135" s="119">
        <f t="shared" si="4"/>
        <v>616.43663712438774</v>
      </c>
      <c r="X135" s="31">
        <f t="shared" si="5"/>
        <v>616.43663712438774</v>
      </c>
      <c r="Y135" s="31">
        <f t="shared" si="6"/>
        <v>641.59731619068918</v>
      </c>
      <c r="Z135" s="31">
        <f t="shared" si="7"/>
        <v>666.75799525699074</v>
      </c>
      <c r="AC135" s="112"/>
      <c r="AD135" s="111">
        <v>2020</v>
      </c>
      <c r="AE135" s="110">
        <f>V124</f>
        <v>200.5990833636755</v>
      </c>
      <c r="AF135" s="109"/>
    </row>
    <row r="136" spans="2:54" x14ac:dyDescent="0.3">
      <c r="C136" s="115" t="str">
        <f t="shared" si="8"/>
        <v>IFDFL</v>
      </c>
      <c r="D136" s="77">
        <f t="shared" si="9"/>
        <v>0.52240697478218157</v>
      </c>
      <c r="E136" s="120">
        <f>D136*'[11]Convergence programme'!I$26/100</f>
        <v>0.49530542016346329</v>
      </c>
      <c r="F136" s="120">
        <f>D136*'[11]Convergence programme'!N$26/100</f>
        <v>0.49926010453600683</v>
      </c>
      <c r="G136" s="120">
        <f>D136*'[11]Convergence programme'!S$26/100</f>
        <v>0.48927490244528676</v>
      </c>
      <c r="H136" s="120">
        <f>D136*'[11]Convergence programme'!X$26/100</f>
        <v>0.48927490244528676</v>
      </c>
      <c r="I136" s="120">
        <f>D136*'[11]Convergence programme'!AH$26/100</f>
        <v>0.50924530662672707</v>
      </c>
      <c r="J136" s="120">
        <f>D136*'[11]Convergence programme'!AR$26/100</f>
        <v>0.52921571080816732</v>
      </c>
      <c r="M136" s="120">
        <f>D136*'[11]Convergence programme'!$I$43/100</f>
        <v>0</v>
      </c>
      <c r="N136" s="120">
        <f>D136*'[11]Convergence programme'!$N$43/100</f>
        <v>0</v>
      </c>
      <c r="O136" s="120">
        <f>D136*'[11]Convergence programme'!$S$43/100</f>
        <v>0</v>
      </c>
      <c r="P136" s="120">
        <f>D136*'[11]Convergence programme'!$X$43/100</f>
        <v>0</v>
      </c>
      <c r="Q136" s="120">
        <f>D136*'[11]Convergence programme'!$AH$43/100</f>
        <v>0</v>
      </c>
      <c r="R136" s="120">
        <f>D136*'[11]Convergence programme'!$AR$43/100</f>
        <v>0</v>
      </c>
      <c r="U136" s="119">
        <f t="shared" si="2"/>
        <v>495.30542016346328</v>
      </c>
      <c r="V136" s="119">
        <f t="shared" si="3"/>
        <v>499.26010453600685</v>
      </c>
      <c r="W136" s="119">
        <f t="shared" si="4"/>
        <v>489.27490244528678</v>
      </c>
      <c r="X136" s="31">
        <f t="shared" si="5"/>
        <v>489.27490244528678</v>
      </c>
      <c r="Y136" s="31">
        <f t="shared" si="6"/>
        <v>509.24530662672709</v>
      </c>
      <c r="Z136" s="31">
        <f t="shared" si="7"/>
        <v>529.21571080816727</v>
      </c>
      <c r="AC136" s="112"/>
      <c r="AD136" s="111">
        <v>2025</v>
      </c>
      <c r="AE136" s="110">
        <f>W124</f>
        <v>200.5990833636755</v>
      </c>
      <c r="AF136" s="109"/>
      <c r="BB136" s="31"/>
    </row>
    <row r="137" spans="2:54" x14ac:dyDescent="0.3">
      <c r="B137" s="19"/>
      <c r="C137" s="118" t="e">
        <f>#REF!</f>
        <v>#REF!</v>
      </c>
      <c r="D137" s="103" t="e">
        <f>SUM(#REF!)</f>
        <v>#REF!</v>
      </c>
      <c r="E137" s="117" t="e">
        <f>D137*'[11]Convergence programme'!I$26/100</f>
        <v>#REF!</v>
      </c>
      <c r="F137" s="117" t="e">
        <f>D137*'[11]Convergence programme'!N$26/100</f>
        <v>#REF!</v>
      </c>
      <c r="G137" s="117" t="e">
        <f>D137*'[11]Convergence programme'!S$26/100</f>
        <v>#REF!</v>
      </c>
      <c r="H137" s="117" t="e">
        <f>D137*'[11]Convergence programme'!X$26/100</f>
        <v>#REF!</v>
      </c>
      <c r="I137" s="117" t="e">
        <f>D137*'[11]Convergence programme'!AH$26/100</f>
        <v>#REF!</v>
      </c>
      <c r="J137" s="117" t="e">
        <f>D137*'[11]Convergence programme'!AR$26/100</f>
        <v>#REF!</v>
      </c>
      <c r="K137" s="19"/>
      <c r="L137" s="19"/>
      <c r="M137" s="117" t="e">
        <f>D137*'[11]Convergence programme'!$I$43/100</f>
        <v>#REF!</v>
      </c>
      <c r="N137" s="117" t="e">
        <f>D137*'[11]Convergence programme'!$N$43/100</f>
        <v>#REF!</v>
      </c>
      <c r="O137" s="117" t="e">
        <f>D137*'[11]Convergence programme'!$S$43/100</f>
        <v>#REF!</v>
      </c>
      <c r="P137" s="117" t="e">
        <f>D137*'[11]Convergence programme'!$X$43/100</f>
        <v>#REF!</v>
      </c>
      <c r="Q137" s="117" t="e">
        <f>D137*'[11]Convergence programme'!$AH$43/100</f>
        <v>#REF!</v>
      </c>
      <c r="R137" s="117" t="e">
        <f>D137*'[11]Convergence programme'!$AR$43/100</f>
        <v>#REF!</v>
      </c>
      <c r="S137" s="19"/>
      <c r="T137" s="19"/>
      <c r="U137" s="116" t="e">
        <f t="shared" si="2"/>
        <v>#REF!</v>
      </c>
      <c r="V137" s="116" t="e">
        <f t="shared" si="3"/>
        <v>#REF!</v>
      </c>
      <c r="W137" s="116" t="e">
        <f t="shared" si="4"/>
        <v>#REF!</v>
      </c>
      <c r="X137" s="32" t="e">
        <f t="shared" si="5"/>
        <v>#REF!</v>
      </c>
      <c r="Y137" s="32" t="e">
        <f t="shared" si="6"/>
        <v>#REF!</v>
      </c>
      <c r="Z137" s="32" t="e">
        <f t="shared" si="7"/>
        <v>#REF!</v>
      </c>
      <c r="AC137" s="112"/>
      <c r="AD137" s="111">
        <v>2030</v>
      </c>
      <c r="AE137" s="110">
        <f>X124</f>
        <v>196.23823372533479</v>
      </c>
      <c r="AF137" s="109"/>
    </row>
    <row r="138" spans="2:54" x14ac:dyDescent="0.3">
      <c r="B138" s="121" t="s">
        <v>135</v>
      </c>
      <c r="C138" s="115" t="str">
        <f t="shared" ref="C138:C144" si="10">J18</f>
        <v>ICDMT</v>
      </c>
      <c r="D138" s="77">
        <f t="shared" ref="D138:D144" si="11">SUM(F18:I18)</f>
        <v>4.7029911511027009</v>
      </c>
      <c r="E138" s="120">
        <f>D138*'[11]Convergence programme'!I$27/100</f>
        <v>4.8843575630630696</v>
      </c>
      <c r="F138" s="120">
        <f>D138*'[11]Convergence programme'!N$27/100</f>
        <v>4.9629154062257683</v>
      </c>
      <c r="G138" s="120">
        <f>D138*'[11]Convergence programme'!S$27/100</f>
        <v>5.0051999669963951</v>
      </c>
      <c r="H138" s="120">
        <f>D138*'[11]Convergence programme'!X$27/100</f>
        <v>5.0474845277670202</v>
      </c>
      <c r="I138" s="120">
        <f>D138*'[11]Convergence programme'!AH$27/100</f>
        <v>5.1320536493082738</v>
      </c>
      <c r="J138" s="120">
        <f>D138*'[11]Convergence programme'!AR$27/100</f>
        <v>5.2166227708495265</v>
      </c>
      <c r="M138" s="120">
        <f>D138*'[11]Convergence programme'!$I$44/100</f>
        <v>0</v>
      </c>
      <c r="N138" s="120">
        <f>D138*'[11]Convergence programme'!$N$44/100</f>
        <v>0</v>
      </c>
      <c r="O138" s="120">
        <f>D138*'[11]Convergence programme'!$S$44/100</f>
        <v>0</v>
      </c>
      <c r="P138" s="120">
        <f>D138*'[11]Convergence programme'!$X$44/100</f>
        <v>0</v>
      </c>
      <c r="Q138" s="120">
        <f>D138*'[11]Convergence programme'!$AH$44/100</f>
        <v>0</v>
      </c>
      <c r="R138" s="120">
        <f>D138*'[11]Convergence programme'!$AR$44/100</f>
        <v>0</v>
      </c>
      <c r="U138" s="119">
        <f t="shared" si="2"/>
        <v>4884.3575630630694</v>
      </c>
      <c r="V138" s="119">
        <f t="shared" si="3"/>
        <v>4962.9154062257685</v>
      </c>
      <c r="W138" s="119">
        <f t="shared" si="4"/>
        <v>5005.1999669963952</v>
      </c>
      <c r="X138" s="31">
        <f t="shared" si="5"/>
        <v>5047.4845277670202</v>
      </c>
      <c r="Y138" s="31">
        <f t="shared" si="6"/>
        <v>5132.0536493082736</v>
      </c>
      <c r="Z138" s="31">
        <f t="shared" si="7"/>
        <v>5216.6227708495262</v>
      </c>
      <c r="AC138" s="112"/>
      <c r="AD138" s="111">
        <v>2040</v>
      </c>
      <c r="AE138" s="110">
        <f>Y124</f>
        <v>196.23823372533479</v>
      </c>
      <c r="AF138" s="109"/>
    </row>
    <row r="139" spans="2:54" x14ac:dyDescent="0.3">
      <c r="C139" s="115" t="str">
        <f t="shared" si="10"/>
        <v>ICDHT</v>
      </c>
      <c r="D139" s="77">
        <f t="shared" si="11"/>
        <v>2.175096396077318</v>
      </c>
      <c r="E139" s="120">
        <f>D139*'[11]Convergence programme'!I$27/100</f>
        <v>2.2589769343028632</v>
      </c>
      <c r="F139" s="120">
        <f>D139*'[11]Convergence programme'!N$27/100</f>
        <v>2.2953093185359763</v>
      </c>
      <c r="G139" s="120">
        <f>D139*'[11]Convergence programme'!S$27/100</f>
        <v>2.3148655951239809</v>
      </c>
      <c r="H139" s="120">
        <f>D139*'[11]Convergence programme'!X$27/100</f>
        <v>2.3344218717119851</v>
      </c>
      <c r="I139" s="120">
        <f>D139*'[11]Convergence programme'!AH$27/100</f>
        <v>2.3735344248879939</v>
      </c>
      <c r="J139" s="120">
        <f>D139*'[11]Convergence programme'!AR$27/100</f>
        <v>2.4126469780640023</v>
      </c>
      <c r="M139" s="120">
        <f>D139*'[11]Convergence programme'!$I$44/100</f>
        <v>0</v>
      </c>
      <c r="N139" s="120">
        <f>D139*'[11]Convergence programme'!$N$44/100</f>
        <v>0</v>
      </c>
      <c r="O139" s="120">
        <f>D139*'[11]Convergence programme'!$S$44/100</f>
        <v>0</v>
      </c>
      <c r="P139" s="120">
        <f>D139*'[11]Convergence programme'!$X$44/100</f>
        <v>0</v>
      </c>
      <c r="Q139" s="120">
        <f>D139*'[11]Convergence programme'!$AH$44/100</f>
        <v>0</v>
      </c>
      <c r="R139" s="120">
        <f>D139*'[11]Convergence programme'!$AR$44/100</f>
        <v>0</v>
      </c>
      <c r="U139" s="119">
        <f t="shared" si="2"/>
        <v>2258.9769343028634</v>
      </c>
      <c r="V139" s="119">
        <f t="shared" si="3"/>
        <v>2295.3093185359762</v>
      </c>
      <c r="W139" s="119">
        <f t="shared" si="4"/>
        <v>2314.8655951239807</v>
      </c>
      <c r="X139" s="31">
        <f t="shared" si="5"/>
        <v>2334.4218717119852</v>
      </c>
      <c r="Y139" s="31">
        <f t="shared" si="6"/>
        <v>2373.5344248879937</v>
      </c>
      <c r="Z139" s="31">
        <f t="shared" si="7"/>
        <v>2412.6469780640023</v>
      </c>
      <c r="AC139" s="112"/>
      <c r="AD139" s="113">
        <v>2050</v>
      </c>
      <c r="AE139" s="110">
        <f>Z124</f>
        <v>191.87738408699403</v>
      </c>
      <c r="AF139" s="109"/>
    </row>
    <row r="140" spans="2:54" x14ac:dyDescent="0.3">
      <c r="C140" s="115" t="str">
        <f t="shared" si="10"/>
        <v>ICDRH</v>
      </c>
      <c r="D140" s="77">
        <f t="shared" si="11"/>
        <v>1.321131978112563</v>
      </c>
      <c r="E140" s="120">
        <f>D140*'[11]Convergence programme'!I$27/100</f>
        <v>1.3720801850936026</v>
      </c>
      <c r="F140" s="120">
        <f>D140*'[11]Convergence programme'!N$27/100</f>
        <v>1.3941481149278871</v>
      </c>
      <c r="G140" s="120">
        <f>D140*'[11]Convergence programme'!S$27/100</f>
        <v>1.4060264033659633</v>
      </c>
      <c r="H140" s="120">
        <f>D140*'[11]Convergence programme'!X$27/100</f>
        <v>1.4179046918040392</v>
      </c>
      <c r="I140" s="120">
        <f>D140*'[11]Convergence programme'!AH$27/100</f>
        <v>1.4416612686801924</v>
      </c>
      <c r="J140" s="120">
        <f>D140*'[11]Convergence programme'!AR$27/100</f>
        <v>1.4654178455563447</v>
      </c>
      <c r="M140" s="120">
        <f>D140*'[11]Convergence programme'!$I$44/100</f>
        <v>0</v>
      </c>
      <c r="N140" s="120">
        <f>D140*'[11]Convergence programme'!$N$44/100</f>
        <v>0</v>
      </c>
      <c r="O140" s="120">
        <f>D140*'[11]Convergence programme'!$S$44/100</f>
        <v>0</v>
      </c>
      <c r="P140" s="120">
        <f>D140*'[11]Convergence programme'!$X$44/100</f>
        <v>0</v>
      </c>
      <c r="Q140" s="120">
        <f>D140*'[11]Convergence programme'!$AH$44/100</f>
        <v>0</v>
      </c>
      <c r="R140" s="120">
        <f>D140*'[11]Convergence programme'!$AR$44/100</f>
        <v>0</v>
      </c>
      <c r="U140" s="119">
        <f t="shared" si="2"/>
        <v>1372.0801850936027</v>
      </c>
      <c r="V140" s="119">
        <f t="shared" si="3"/>
        <v>1394.148114927887</v>
      </c>
      <c r="W140" s="119">
        <f t="shared" si="4"/>
        <v>1406.0264033659632</v>
      </c>
      <c r="X140" s="31">
        <f t="shared" si="5"/>
        <v>1417.9046918040392</v>
      </c>
      <c r="Y140" s="31">
        <f t="shared" si="6"/>
        <v>1441.6612686801925</v>
      </c>
      <c r="Z140" s="31">
        <f t="shared" si="7"/>
        <v>1465.4178455563447</v>
      </c>
      <c r="AC140" s="112" t="str">
        <f>C125</f>
        <v>IADLA</v>
      </c>
      <c r="AD140" s="111">
        <v>2015</v>
      </c>
      <c r="AE140" s="110">
        <f>U125</f>
        <v>945.85408627458855</v>
      </c>
      <c r="AF140" s="109"/>
    </row>
    <row r="141" spans="2:54" x14ac:dyDescent="0.3">
      <c r="C141" s="115" t="str">
        <f t="shared" si="10"/>
        <v>ICDLA</v>
      </c>
      <c r="D141" s="77">
        <f t="shared" si="11"/>
        <v>1.1567050940895165</v>
      </c>
      <c r="E141" s="120">
        <f>D141*'[11]Convergence programme'!I$27/100</f>
        <v>1.2013123335826434</v>
      </c>
      <c r="F141" s="120">
        <f>D141*'[11]Convergence programme'!N$27/100</f>
        <v>1.2206337089472716</v>
      </c>
      <c r="G141" s="120">
        <f>D141*'[11]Convergence programme'!S$27/100</f>
        <v>1.2310336364132746</v>
      </c>
      <c r="H141" s="120">
        <f>D141*'[11]Convergence programme'!X$27/100</f>
        <v>1.2414335638792773</v>
      </c>
      <c r="I141" s="120">
        <f>D141*'[11]Convergence programme'!AH$27/100</f>
        <v>1.2622334188112831</v>
      </c>
      <c r="J141" s="120">
        <f>D141*'[11]Convergence programme'!AR$27/100</f>
        <v>1.2830332737432883</v>
      </c>
      <c r="M141" s="120">
        <f>D141*'[11]Convergence programme'!$I$44/100</f>
        <v>0</v>
      </c>
      <c r="N141" s="120">
        <f>D141*'[11]Convergence programme'!$N$44/100</f>
        <v>0</v>
      </c>
      <c r="O141" s="120">
        <f>D141*'[11]Convergence programme'!$S$44/100</f>
        <v>0</v>
      </c>
      <c r="P141" s="120">
        <f>D141*'[11]Convergence programme'!$X$44/100</f>
        <v>0</v>
      </c>
      <c r="Q141" s="120">
        <f>D141*'[11]Convergence programme'!$AH$44/100</f>
        <v>0</v>
      </c>
      <c r="R141" s="120">
        <f>D141*'[11]Convergence programme'!$AR$44/100</f>
        <v>0</v>
      </c>
      <c r="U141" s="119">
        <f t="shared" si="2"/>
        <v>1201.3123335826435</v>
      </c>
      <c r="V141" s="119">
        <f t="shared" si="3"/>
        <v>1220.6337089472715</v>
      </c>
      <c r="W141" s="119">
        <f t="shared" si="4"/>
        <v>1231.0336364132745</v>
      </c>
      <c r="X141" s="31">
        <f t="shared" si="5"/>
        <v>1241.4335638792772</v>
      </c>
      <c r="Y141" s="31">
        <f t="shared" si="6"/>
        <v>1262.2334188112832</v>
      </c>
      <c r="Z141" s="31">
        <f t="shared" si="7"/>
        <v>1283.0332737432884</v>
      </c>
      <c r="AC141" s="112"/>
      <c r="AD141" s="111">
        <v>2020</v>
      </c>
      <c r="AE141" s="110">
        <f>V125</f>
        <v>937.1461040929297</v>
      </c>
      <c r="AF141" s="109"/>
    </row>
    <row r="142" spans="2:54" x14ac:dyDescent="0.3">
      <c r="C142" s="115" t="str">
        <f t="shared" si="10"/>
        <v>ICDEM</v>
      </c>
      <c r="D142" s="77">
        <f t="shared" si="11"/>
        <v>13.893256275259196</v>
      </c>
      <c r="E142" s="120">
        <f>D142*'[11]Convergence programme'!I$27/100</f>
        <v>14.429036581904857</v>
      </c>
      <c r="F142" s="120">
        <f>D142*'[11]Convergence programme'!N$27/100</f>
        <v>14.66110681389649</v>
      </c>
      <c r="G142" s="120">
        <f>D142*'[11]Convergence programme'!S$27/100</f>
        <v>14.786020984558993</v>
      </c>
      <c r="H142" s="120">
        <f>D142*'[11]Convergence programme'!X$27/100</f>
        <v>14.910935155221493</v>
      </c>
      <c r="I142" s="120">
        <f>D142*'[11]Convergence programme'!AH$27/100</f>
        <v>15.160763496546499</v>
      </c>
      <c r="J142" s="120">
        <f>D142*'[11]Convergence programme'!AR$27/100</f>
        <v>15.410591837871502</v>
      </c>
      <c r="M142" s="120">
        <f>D142*'[11]Convergence programme'!$I$44/100</f>
        <v>0</v>
      </c>
      <c r="N142" s="120">
        <f>D142*'[11]Convergence programme'!$N$44/100</f>
        <v>0</v>
      </c>
      <c r="O142" s="120">
        <f>D142*'[11]Convergence programme'!$S$44/100</f>
        <v>0</v>
      </c>
      <c r="P142" s="120">
        <f>D142*'[11]Convergence programme'!$X$44/100</f>
        <v>0</v>
      </c>
      <c r="Q142" s="120">
        <f>D142*'[11]Convergence programme'!$AH$44/100</f>
        <v>0</v>
      </c>
      <c r="R142" s="120">
        <f>D142*'[11]Convergence programme'!$AR$44/100</f>
        <v>0</v>
      </c>
      <c r="U142" s="119">
        <f t="shared" si="2"/>
        <v>14429.036581904857</v>
      </c>
      <c r="V142" s="119">
        <f t="shared" si="3"/>
        <v>14661.106813896489</v>
      </c>
      <c r="W142" s="119">
        <f t="shared" si="4"/>
        <v>14786.020984558992</v>
      </c>
      <c r="X142" s="31">
        <f t="shared" si="5"/>
        <v>14910.935155221492</v>
      </c>
      <c r="Y142" s="31">
        <f t="shared" si="6"/>
        <v>15160.763496546499</v>
      </c>
      <c r="Z142" s="31">
        <f t="shared" si="7"/>
        <v>15410.591837871501</v>
      </c>
      <c r="AC142" s="112"/>
      <c r="AD142" s="111">
        <v>2025</v>
      </c>
      <c r="AE142" s="110">
        <f>W125</f>
        <v>937.1461040929297</v>
      </c>
      <c r="AF142" s="109"/>
      <c r="BB142" s="31"/>
    </row>
    <row r="143" spans="2:54" x14ac:dyDescent="0.3">
      <c r="C143" s="115" t="str">
        <f t="shared" si="10"/>
        <v>ICDTF</v>
      </c>
      <c r="D143" s="77">
        <f t="shared" si="11"/>
        <v>0.1481805293162583</v>
      </c>
      <c r="E143" s="120">
        <f>D143*'[11]Convergence programme'!I$27/100</f>
        <v>0.15389497147891826</v>
      </c>
      <c r="F143" s="120">
        <f>D143*'[11]Convergence programme'!N$27/100</f>
        <v>0.15637015002120896</v>
      </c>
      <c r="G143" s="120">
        <f>D143*'[11]Convergence programme'!S$27/100</f>
        <v>0.15770244013096765</v>
      </c>
      <c r="H143" s="120">
        <f>D143*'[11]Convergence programme'!X$27/100</f>
        <v>0.15903473024072634</v>
      </c>
      <c r="I143" s="120">
        <f>D143*'[11]Convergence programme'!AH$27/100</f>
        <v>0.1616993104602438</v>
      </c>
      <c r="J143" s="120">
        <f>D143*'[11]Convergence programme'!AR$27/100</f>
        <v>0.16436389067976123</v>
      </c>
      <c r="M143" s="120">
        <f>D143*'[11]Convergence programme'!$I$44/100</f>
        <v>0</v>
      </c>
      <c r="N143" s="120">
        <f>D143*'[11]Convergence programme'!$N$44/100</f>
        <v>0</v>
      </c>
      <c r="O143" s="120">
        <f>D143*'[11]Convergence programme'!$S$44/100</f>
        <v>0</v>
      </c>
      <c r="P143" s="120">
        <f>D143*'[11]Convergence programme'!$X$44/100</f>
        <v>0</v>
      </c>
      <c r="Q143" s="120">
        <f>D143*'[11]Convergence programme'!$AH$44/100</f>
        <v>0</v>
      </c>
      <c r="R143" s="120">
        <f>D143*'[11]Convergence programme'!$AR$44/100</f>
        <v>0</v>
      </c>
      <c r="U143" s="119">
        <f t="shared" si="2"/>
        <v>153.89497147891825</v>
      </c>
      <c r="V143" s="119">
        <f t="shared" si="3"/>
        <v>156.37015002120896</v>
      </c>
      <c r="W143" s="119">
        <f t="shared" si="4"/>
        <v>157.70244013096766</v>
      </c>
      <c r="X143" s="31">
        <f t="shared" si="5"/>
        <v>159.03473024072633</v>
      </c>
      <c r="Y143" s="31">
        <f t="shared" si="6"/>
        <v>161.69931046024379</v>
      </c>
      <c r="Z143" s="31">
        <f t="shared" si="7"/>
        <v>164.36389067976123</v>
      </c>
      <c r="AC143" s="112"/>
      <c r="AD143" s="111">
        <v>2030</v>
      </c>
      <c r="AE143" s="110">
        <f>X125</f>
        <v>916.77336269960529</v>
      </c>
      <c r="AF143" s="109"/>
    </row>
    <row r="144" spans="2:54" x14ac:dyDescent="0.3">
      <c r="C144" s="115" t="str">
        <f t="shared" si="10"/>
        <v>ICDFL</v>
      </c>
      <c r="D144" s="77">
        <f t="shared" si="11"/>
        <v>0</v>
      </c>
      <c r="E144" s="120">
        <f>D144*'[11]Convergence programme'!I$27/100</f>
        <v>0</v>
      </c>
      <c r="F144" s="120">
        <f>D144*'[11]Convergence programme'!N$27/100</f>
        <v>0</v>
      </c>
      <c r="G144" s="120">
        <f>D144*'[11]Convergence programme'!S$27/100</f>
        <v>0</v>
      </c>
      <c r="H144" s="120">
        <f>D144*'[11]Convergence programme'!X$27/100</f>
        <v>0</v>
      </c>
      <c r="I144" s="120">
        <f>D144*'[11]Convergence programme'!AH$27/100</f>
        <v>0</v>
      </c>
      <c r="J144" s="120">
        <f>D144*'[11]Convergence programme'!AR$27/100</f>
        <v>0</v>
      </c>
      <c r="M144" s="120">
        <f>D144*'[11]Convergence programme'!$I$44/100</f>
        <v>0</v>
      </c>
      <c r="N144" s="120">
        <f>D144*'[11]Convergence programme'!$N$44/100</f>
        <v>0</v>
      </c>
      <c r="O144" s="120">
        <f>D144*'[11]Convergence programme'!$S$44/100</f>
        <v>0</v>
      </c>
      <c r="P144" s="120">
        <f>D144*'[11]Convergence programme'!$X$44/100</f>
        <v>0</v>
      </c>
      <c r="Q144" s="120">
        <f>D144*'[11]Convergence programme'!$AH$44/100</f>
        <v>0</v>
      </c>
      <c r="R144" s="120">
        <f>D144*'[11]Convergence programme'!$AR$44/100</f>
        <v>0</v>
      </c>
      <c r="U144" s="119">
        <f t="shared" si="2"/>
        <v>0</v>
      </c>
      <c r="V144" s="119">
        <f t="shared" si="3"/>
        <v>0</v>
      </c>
      <c r="W144" s="119">
        <f t="shared" si="4"/>
        <v>0</v>
      </c>
      <c r="X144" s="31">
        <f t="shared" si="5"/>
        <v>0</v>
      </c>
      <c r="Y144" s="31">
        <f t="shared" si="6"/>
        <v>0</v>
      </c>
      <c r="Z144" s="31">
        <f t="shared" si="7"/>
        <v>0</v>
      </c>
      <c r="AC144" s="112"/>
      <c r="AD144" s="111">
        <v>2040</v>
      </c>
      <c r="AE144" s="110">
        <f>Y125</f>
        <v>916.77336269960529</v>
      </c>
      <c r="AF144" s="109"/>
    </row>
    <row r="145" spans="2:32" x14ac:dyDescent="0.3">
      <c r="B145" s="19"/>
      <c r="C145" s="118" t="e">
        <f>#REF!</f>
        <v>#REF!</v>
      </c>
      <c r="D145" s="103" t="e">
        <f>SUM(#REF!)</f>
        <v>#REF!</v>
      </c>
      <c r="E145" s="117" t="e">
        <f>D145*'[11]Convergence programme'!I$27/100</f>
        <v>#REF!</v>
      </c>
      <c r="F145" s="117" t="e">
        <f>D145*'[11]Convergence programme'!N$27/100</f>
        <v>#REF!</v>
      </c>
      <c r="G145" s="117" t="e">
        <f>D145*'[11]Convergence programme'!S$27/100</f>
        <v>#REF!</v>
      </c>
      <c r="H145" s="117" t="e">
        <f>D145*'[11]Convergence programme'!X$27/100</f>
        <v>#REF!</v>
      </c>
      <c r="I145" s="117" t="e">
        <f>D145*'[11]Convergence programme'!AH$27/100</f>
        <v>#REF!</v>
      </c>
      <c r="J145" s="117" t="e">
        <f>D145*'[11]Convergence programme'!AR$27/100</f>
        <v>#REF!</v>
      </c>
      <c r="K145" s="19"/>
      <c r="L145" s="19"/>
      <c r="M145" s="117" t="e">
        <f>D145*'[11]Convergence programme'!$I$44/100</f>
        <v>#REF!</v>
      </c>
      <c r="N145" s="117" t="e">
        <f>D145*'[11]Convergence programme'!$N$44/100</f>
        <v>#REF!</v>
      </c>
      <c r="O145" s="117" t="e">
        <f>D145*'[11]Convergence programme'!$S$44/100</f>
        <v>#REF!</v>
      </c>
      <c r="P145" s="117" t="e">
        <f>D145*'[11]Convergence programme'!$X$44/100</f>
        <v>#REF!</v>
      </c>
      <c r="Q145" s="117" t="e">
        <f>D145*'[11]Convergence programme'!$AH$44/100</f>
        <v>#REF!</v>
      </c>
      <c r="R145" s="117" t="e">
        <f>D145*'[11]Convergence programme'!$AR$44/100</f>
        <v>#REF!</v>
      </c>
      <c r="S145" s="19"/>
      <c r="T145" s="19"/>
      <c r="U145" s="116" t="e">
        <f t="shared" si="2"/>
        <v>#REF!</v>
      </c>
      <c r="V145" s="116" t="e">
        <f t="shared" si="3"/>
        <v>#REF!</v>
      </c>
      <c r="W145" s="116" t="e">
        <f t="shared" si="4"/>
        <v>#REF!</v>
      </c>
      <c r="X145" s="32" t="e">
        <f t="shared" si="5"/>
        <v>#REF!</v>
      </c>
      <c r="Y145" s="32" t="e">
        <f t="shared" si="6"/>
        <v>#REF!</v>
      </c>
      <c r="Z145" s="32" t="e">
        <f t="shared" si="7"/>
        <v>#REF!</v>
      </c>
      <c r="AC145" s="112"/>
      <c r="AD145" s="113">
        <v>2050</v>
      </c>
      <c r="AE145" s="110">
        <f>Z125</f>
        <v>896.40062130628087</v>
      </c>
      <c r="AF145" s="109"/>
    </row>
    <row r="146" spans="2:32" x14ac:dyDescent="0.3">
      <c r="B146" s="121" t="s">
        <v>134</v>
      </c>
      <c r="C146" s="115" t="str">
        <f t="shared" ref="C146:C152" si="12">J25</f>
        <v>IGDMT</v>
      </c>
      <c r="D146" s="77">
        <f t="shared" ref="D146:D152" si="13">SUM(F25:I25)</f>
        <v>7.493957040276932</v>
      </c>
      <c r="E146" s="120">
        <f>D146*'[11]Convergence programme'!I$28/100</f>
        <v>6.9551247157806984</v>
      </c>
      <c r="F146" s="120">
        <f>D146*'[11]Convergence programme'!N$28/100</f>
        <v>6.6257772470846135</v>
      </c>
      <c r="G146" s="120">
        <f>D146*'[11]Convergence programme'!S$28/100</f>
        <v>6.4958600461613862</v>
      </c>
      <c r="H146" s="120">
        <f>D146*'[11]Convergence programme'!X$28/100</f>
        <v>6.3659428452381599</v>
      </c>
      <c r="I146" s="120">
        <f>D146*'[11]Convergence programme'!AH$28/100</f>
        <v>6.3659428452381599</v>
      </c>
      <c r="J146" s="120">
        <f>D146*'[11]Convergence programme'!AR$28/100</f>
        <v>6.2360256443149309</v>
      </c>
      <c r="M146" s="120">
        <f>D146*'[11]Convergence programme'!$I$45/100</f>
        <v>0</v>
      </c>
      <c r="N146" s="120">
        <f>D146*'[11]Convergence programme'!$N$45/100</f>
        <v>0</v>
      </c>
      <c r="O146" s="120">
        <f>D146*'[11]Convergence programme'!$S$45/100</f>
        <v>0</v>
      </c>
      <c r="P146" s="120">
        <f>D146*'[11]Convergence programme'!$X$45/100</f>
        <v>0</v>
      </c>
      <c r="Q146" s="120">
        <f>D146*'[11]Convergence programme'!$AH$45/100</f>
        <v>0</v>
      </c>
      <c r="R146" s="120">
        <f>D146*'[11]Convergence programme'!$AR$45/100</f>
        <v>0</v>
      </c>
      <c r="U146" s="119">
        <f t="shared" si="2"/>
        <v>6955.1247157806984</v>
      </c>
      <c r="V146" s="119">
        <f t="shared" si="3"/>
        <v>6625.7772470846139</v>
      </c>
      <c r="W146" s="119">
        <f t="shared" si="4"/>
        <v>6495.860046161386</v>
      </c>
      <c r="X146" s="31">
        <f t="shared" si="5"/>
        <v>6365.9428452381599</v>
      </c>
      <c r="Y146" s="31">
        <f t="shared" si="6"/>
        <v>6365.9428452381599</v>
      </c>
      <c r="Z146" s="31">
        <f t="shared" si="7"/>
        <v>6236.025644314931</v>
      </c>
      <c r="AC146" s="112" t="str">
        <f>C126</f>
        <v>IADEM</v>
      </c>
      <c r="AD146" s="111">
        <v>2015</v>
      </c>
      <c r="AE146" s="110">
        <f>U126</f>
        <v>2539.1242806160949</v>
      </c>
      <c r="AF146" s="109"/>
    </row>
    <row r="147" spans="2:32" x14ac:dyDescent="0.3">
      <c r="C147" s="115" t="str">
        <f t="shared" si="12"/>
        <v>IGDHT</v>
      </c>
      <c r="D147" s="77">
        <f t="shared" si="13"/>
        <v>5.3555739959251909</v>
      </c>
      <c r="E147" s="120">
        <f>D147*'[11]Convergence programme'!I$28/100</f>
        <v>4.9704962099536143</v>
      </c>
      <c r="F147" s="120">
        <f>D147*'[11]Convergence programme'!N$28/100</f>
        <v>4.7351272680858392</v>
      </c>
      <c r="G147" s="120">
        <f>D147*'[11]Convergence programme'!S$28/100</f>
        <v>4.642281635378275</v>
      </c>
      <c r="H147" s="120">
        <f>D147*'[11]Convergence programme'!X$28/100</f>
        <v>4.5494360026707099</v>
      </c>
      <c r="I147" s="120">
        <f>D147*'[11]Convergence programme'!AH$28/100</f>
        <v>4.5494360026707099</v>
      </c>
      <c r="J147" s="120">
        <f>D147*'[11]Convergence programme'!AR$28/100</f>
        <v>4.4565903699631431</v>
      </c>
      <c r="M147" s="120">
        <f>D147*'[11]Convergence programme'!$I$45/100</f>
        <v>0</v>
      </c>
      <c r="N147" s="120">
        <f>D147*'[11]Convergence programme'!$N$45/100</f>
        <v>0</v>
      </c>
      <c r="O147" s="120">
        <f>D147*'[11]Convergence programme'!$S$45/100</f>
        <v>0</v>
      </c>
      <c r="P147" s="120">
        <f>D147*'[11]Convergence programme'!$X$45/100</f>
        <v>0</v>
      </c>
      <c r="Q147" s="120">
        <f>D147*'[11]Convergence programme'!$AH$45/100</f>
        <v>0</v>
      </c>
      <c r="R147" s="120">
        <f>D147*'[11]Convergence programme'!$AR$45/100</f>
        <v>0</v>
      </c>
      <c r="U147" s="119">
        <f t="shared" si="2"/>
        <v>4970.4962099536142</v>
      </c>
      <c r="V147" s="119">
        <f t="shared" si="3"/>
        <v>4735.1272680858392</v>
      </c>
      <c r="W147" s="119">
        <f t="shared" si="4"/>
        <v>4642.2816353782746</v>
      </c>
      <c r="X147" s="31">
        <f t="shared" si="5"/>
        <v>4549.43600267071</v>
      </c>
      <c r="Y147" s="31">
        <f t="shared" si="6"/>
        <v>4549.43600267071</v>
      </c>
      <c r="Z147" s="31">
        <f t="shared" si="7"/>
        <v>4456.5903699631426</v>
      </c>
      <c r="AC147" s="112"/>
      <c r="AD147" s="111">
        <v>2020</v>
      </c>
      <c r="AE147" s="110">
        <f>V126</f>
        <v>2515.7478959141908</v>
      </c>
      <c r="AF147" s="109"/>
    </row>
    <row r="148" spans="2:32" x14ac:dyDescent="0.3">
      <c r="C148" s="115" t="str">
        <f t="shared" si="12"/>
        <v>IGDRH</v>
      </c>
      <c r="D148" s="77">
        <f t="shared" si="13"/>
        <v>0.19424130980144941</v>
      </c>
      <c r="E148" s="120">
        <f>D148*'[11]Convergence programme'!I$28/100</f>
        <v>0.18027492383059518</v>
      </c>
      <c r="F148" s="120">
        <f>D148*'[11]Convergence programme'!N$28/100</f>
        <v>0.17173832782991202</v>
      </c>
      <c r="G148" s="120">
        <f>D148*'[11]Convergence programme'!S$28/100</f>
        <v>0.16837090963716869</v>
      </c>
      <c r="H148" s="120">
        <f>D148*'[11]Convergence programme'!X$28/100</f>
        <v>0.1650034914444253</v>
      </c>
      <c r="I148" s="120">
        <f>D148*'[11]Convergence programme'!AH$28/100</f>
        <v>0.1650034914444253</v>
      </c>
      <c r="J148" s="120">
        <f>D148*'[11]Convergence programme'!AR$28/100</f>
        <v>0.16163607325168189</v>
      </c>
      <c r="M148" s="120">
        <f>D148*'[11]Convergence programme'!$I$45/100</f>
        <v>0</v>
      </c>
      <c r="N148" s="120">
        <f>D148*'[11]Convergence programme'!$N$45/100</f>
        <v>0</v>
      </c>
      <c r="O148" s="120">
        <f>D148*'[11]Convergence programme'!$S$45/100</f>
        <v>0</v>
      </c>
      <c r="P148" s="120">
        <f>D148*'[11]Convergence programme'!$X$45/100</f>
        <v>0</v>
      </c>
      <c r="Q148" s="120">
        <f>D148*'[11]Convergence programme'!$AH$45/100</f>
        <v>0</v>
      </c>
      <c r="R148" s="120">
        <f>D148*'[11]Convergence programme'!$AR$45/100</f>
        <v>0</v>
      </c>
      <c r="U148" s="119">
        <f t="shared" si="2"/>
        <v>180.27492383059518</v>
      </c>
      <c r="V148" s="119">
        <f t="shared" si="3"/>
        <v>171.73832782991204</v>
      </c>
      <c r="W148" s="119">
        <f t="shared" si="4"/>
        <v>168.37090963716869</v>
      </c>
      <c r="X148" s="31">
        <f t="shared" si="5"/>
        <v>165.00349144442529</v>
      </c>
      <c r="Y148" s="31">
        <f t="shared" si="6"/>
        <v>165.00349144442529</v>
      </c>
      <c r="Z148" s="31">
        <f t="shared" si="7"/>
        <v>161.63607325168189</v>
      </c>
      <c r="AC148" s="112"/>
      <c r="AD148" s="111">
        <v>2025</v>
      </c>
      <c r="AE148" s="110">
        <f>W126</f>
        <v>2515.7478959141908</v>
      </c>
      <c r="AF148" s="109"/>
    </row>
    <row r="149" spans="2:32" x14ac:dyDescent="0.3">
      <c r="C149" s="115" t="str">
        <f t="shared" si="12"/>
        <v>IGDLA</v>
      </c>
      <c r="D149" s="77">
        <f t="shared" si="13"/>
        <v>0.29874915050570983</v>
      </c>
      <c r="E149" s="120">
        <f>D149*'[11]Convergence programme'!I$28/100</f>
        <v>0.27726841631640387</v>
      </c>
      <c r="F149" s="120">
        <f>D149*'[11]Convergence programme'!N$28/100</f>
        <v>0.26413886727237501</v>
      </c>
      <c r="G149" s="120">
        <f>D149*'[11]Convergence programme'!S$28/100</f>
        <v>0.25895967379644613</v>
      </c>
      <c r="H149" s="120">
        <f>D149*'[11]Convergence programme'!X$28/100</f>
        <v>0.25378048032051725</v>
      </c>
      <c r="I149" s="120">
        <f>D149*'[11]Convergence programme'!AH$28/100</f>
        <v>0.25378048032051725</v>
      </c>
      <c r="J149" s="120">
        <f>D149*'[11]Convergence programme'!AR$28/100</f>
        <v>0.24860128684458827</v>
      </c>
      <c r="M149" s="120">
        <f>D149*'[11]Convergence programme'!$I$45/100</f>
        <v>0</v>
      </c>
      <c r="N149" s="120">
        <f>D149*'[11]Convergence programme'!$N$45/100</f>
        <v>0</v>
      </c>
      <c r="O149" s="120">
        <f>D149*'[11]Convergence programme'!$S$45/100</f>
        <v>0</v>
      </c>
      <c r="P149" s="120">
        <f>D149*'[11]Convergence programme'!$X$45/100</f>
        <v>0</v>
      </c>
      <c r="Q149" s="120">
        <f>D149*'[11]Convergence programme'!$AH$45/100</f>
        <v>0</v>
      </c>
      <c r="R149" s="120">
        <f>D149*'[11]Convergence programme'!$AR$45/100</f>
        <v>0</v>
      </c>
      <c r="U149" s="119">
        <f t="shared" si="2"/>
        <v>277.26841631640389</v>
      </c>
      <c r="V149" s="119">
        <f t="shared" si="3"/>
        <v>264.13886727237502</v>
      </c>
      <c r="W149" s="119">
        <f t="shared" si="4"/>
        <v>258.95967379644611</v>
      </c>
      <c r="X149" s="31">
        <f t="shared" si="5"/>
        <v>253.78048032051726</v>
      </c>
      <c r="Y149" s="31">
        <f t="shared" si="6"/>
        <v>253.78048032051726</v>
      </c>
      <c r="Z149" s="31">
        <f t="shared" si="7"/>
        <v>248.60128684458826</v>
      </c>
      <c r="AC149" s="112"/>
      <c r="AD149" s="111">
        <v>2030</v>
      </c>
      <c r="AE149" s="110">
        <f>X126</f>
        <v>2461.0577242638828</v>
      </c>
      <c r="AF149" s="109"/>
    </row>
    <row r="150" spans="2:32" x14ac:dyDescent="0.3">
      <c r="C150" s="115" t="str">
        <f t="shared" si="12"/>
        <v>IGDEM</v>
      </c>
      <c r="D150" s="77">
        <f t="shared" si="13"/>
        <v>3.1648143487688913</v>
      </c>
      <c r="E150" s="120">
        <f>D150*'[11]Convergence programme'!I$28/100</f>
        <v>2.9372570965747746</v>
      </c>
      <c r="F150" s="120">
        <f>D150*'[11]Convergence programme'!N$28/100</f>
        <v>2.7981685497552475</v>
      </c>
      <c r="G150" s="120">
        <f>D150*'[11]Convergence programme'!S$28/100</f>
        <v>2.7433024997600466</v>
      </c>
      <c r="H150" s="120">
        <f>D150*'[11]Convergence programme'!X$28/100</f>
        <v>2.6884364497648461</v>
      </c>
      <c r="I150" s="120">
        <f>D150*'[11]Convergence programme'!AH$28/100</f>
        <v>2.6884364497648461</v>
      </c>
      <c r="J150" s="120">
        <f>D150*'[11]Convergence programme'!AR$28/100</f>
        <v>2.6335703997696447</v>
      </c>
      <c r="M150" s="120">
        <f>D150*'[11]Convergence programme'!$I$45/100</f>
        <v>0</v>
      </c>
      <c r="N150" s="120">
        <f>D150*'[11]Convergence programme'!$N$45/100</f>
        <v>0</v>
      </c>
      <c r="O150" s="120">
        <f>D150*'[11]Convergence programme'!$S$45/100</f>
        <v>0</v>
      </c>
      <c r="P150" s="120">
        <f>D150*'[11]Convergence programme'!$X$45/100</f>
        <v>0</v>
      </c>
      <c r="Q150" s="120">
        <f>D150*'[11]Convergence programme'!$AH$45/100</f>
        <v>0</v>
      </c>
      <c r="R150" s="120">
        <f>D150*'[11]Convergence programme'!$AR$45/100</f>
        <v>0</v>
      </c>
      <c r="U150" s="119">
        <f t="shared" si="2"/>
        <v>2937.2570965747746</v>
      </c>
      <c r="V150" s="119">
        <f t="shared" si="3"/>
        <v>2798.1685497552476</v>
      </c>
      <c r="W150" s="119">
        <f t="shared" si="4"/>
        <v>2743.3024997600464</v>
      </c>
      <c r="X150" s="31">
        <f t="shared" si="5"/>
        <v>2688.4364497648462</v>
      </c>
      <c r="Y150" s="31">
        <f t="shared" si="6"/>
        <v>2688.4364497648462</v>
      </c>
      <c r="Z150" s="31">
        <f t="shared" si="7"/>
        <v>2633.5703997696446</v>
      </c>
      <c r="AC150" s="112"/>
      <c r="AD150" s="111">
        <v>2040</v>
      </c>
      <c r="AE150" s="110">
        <f>Y126</f>
        <v>2461.0577242638828</v>
      </c>
      <c r="AF150" s="109"/>
    </row>
    <row r="151" spans="2:32" x14ac:dyDescent="0.3">
      <c r="C151" s="115" t="str">
        <f t="shared" si="12"/>
        <v>IGDTF</v>
      </c>
      <c r="D151" s="77">
        <f t="shared" si="13"/>
        <v>0.25493119502148176</v>
      </c>
      <c r="E151" s="120">
        <f>D151*'[11]Convergence programme'!I$28/100</f>
        <v>0.23660107014062823</v>
      </c>
      <c r="F151" s="120">
        <f>D151*'[11]Convergence programme'!N$28/100</f>
        <v>0.22539725040684302</v>
      </c>
      <c r="G151" s="120">
        <f>D151*'[11]Convergence programme'!S$28/100</f>
        <v>0.22097769647729712</v>
      </c>
      <c r="H151" s="120">
        <f>D151*'[11]Convergence programme'!X$28/100</f>
        <v>0.21655814254775124</v>
      </c>
      <c r="I151" s="120">
        <f>D151*'[11]Convergence programme'!AH$28/100</f>
        <v>0.21655814254775124</v>
      </c>
      <c r="J151" s="120">
        <f>D151*'[11]Convergence programme'!AR$28/100</f>
        <v>0.21213858861820525</v>
      </c>
      <c r="M151" s="120">
        <f>D151*'[11]Convergence programme'!$I$45/100</f>
        <v>0</v>
      </c>
      <c r="N151" s="120">
        <f>D151*'[11]Convergence programme'!$N$45/100</f>
        <v>0</v>
      </c>
      <c r="O151" s="120">
        <f>D151*'[11]Convergence programme'!$S$45/100</f>
        <v>0</v>
      </c>
      <c r="P151" s="120">
        <f>D151*'[11]Convergence programme'!$X$45/100</f>
        <v>0</v>
      </c>
      <c r="Q151" s="120">
        <f>D151*'[11]Convergence programme'!$AH$45/100</f>
        <v>0</v>
      </c>
      <c r="R151" s="120">
        <f>D151*'[11]Convergence programme'!$AR$45/100</f>
        <v>0</v>
      </c>
      <c r="U151" s="119">
        <f t="shared" si="2"/>
        <v>236.60107014062822</v>
      </c>
      <c r="V151" s="119">
        <f t="shared" si="3"/>
        <v>225.39725040684303</v>
      </c>
      <c r="W151" s="119">
        <f t="shared" si="4"/>
        <v>220.97769647729712</v>
      </c>
      <c r="X151" s="31">
        <f t="shared" si="5"/>
        <v>216.55814254775123</v>
      </c>
      <c r="Y151" s="31">
        <f t="shared" si="6"/>
        <v>216.55814254775123</v>
      </c>
      <c r="Z151" s="31">
        <f t="shared" si="7"/>
        <v>212.13858861820526</v>
      </c>
      <c r="AC151" s="112"/>
      <c r="AD151" s="113">
        <v>2050</v>
      </c>
      <c r="AE151" s="110">
        <f>Z126</f>
        <v>2406.3675526135748</v>
      </c>
      <c r="AF151" s="109"/>
    </row>
    <row r="152" spans="2:32" x14ac:dyDescent="0.3">
      <c r="C152" s="115" t="str">
        <f t="shared" si="12"/>
        <v>IGDFL</v>
      </c>
      <c r="D152" s="77">
        <f t="shared" si="13"/>
        <v>0.30371035172837119</v>
      </c>
      <c r="E152" s="120">
        <f>D152*'[11]Convergence programme'!I$28/100</f>
        <v>0.28187289604029858</v>
      </c>
      <c r="F152" s="120">
        <f>D152*'[11]Convergence programme'!N$28/100</f>
        <v>0.2685253101092695</v>
      </c>
      <c r="G152" s="120">
        <f>D152*'[11]Convergence programme'!S$28/100</f>
        <v>0.26326010795026428</v>
      </c>
      <c r="H152" s="120">
        <f>D152*'[11]Convergence programme'!X$28/100</f>
        <v>0.257994905791259</v>
      </c>
      <c r="I152" s="120">
        <f>D152*'[11]Convergence programme'!AH$28/100</f>
        <v>0.257994905791259</v>
      </c>
      <c r="J152" s="120">
        <f>D152*'[11]Convergence programme'!AR$28/100</f>
        <v>0.25272970363225367</v>
      </c>
      <c r="M152" s="120">
        <f>D152*'[11]Convergence programme'!$I$45/100</f>
        <v>0</v>
      </c>
      <c r="N152" s="120">
        <f>D152*'[11]Convergence programme'!$N$45/100</f>
        <v>0</v>
      </c>
      <c r="O152" s="120">
        <f>D152*'[11]Convergence programme'!$S$45/100</f>
        <v>0</v>
      </c>
      <c r="P152" s="120">
        <f>D152*'[11]Convergence programme'!$X$45/100</f>
        <v>0</v>
      </c>
      <c r="Q152" s="120">
        <f>D152*'[11]Convergence programme'!$AH$45/100</f>
        <v>0</v>
      </c>
      <c r="R152" s="120">
        <f>D152*'[11]Convergence programme'!$AR$45/100</f>
        <v>0</v>
      </c>
      <c r="U152" s="119">
        <f t="shared" si="2"/>
        <v>281.8728960402986</v>
      </c>
      <c r="V152" s="119">
        <f t="shared" si="3"/>
        <v>268.52531010926953</v>
      </c>
      <c r="W152" s="119">
        <f t="shared" si="4"/>
        <v>263.26010795026428</v>
      </c>
      <c r="X152" s="31">
        <f t="shared" si="5"/>
        <v>257.99490579125899</v>
      </c>
      <c r="Y152" s="31">
        <f t="shared" si="6"/>
        <v>257.99490579125899</v>
      </c>
      <c r="Z152" s="31">
        <f t="shared" si="7"/>
        <v>252.72970363225366</v>
      </c>
      <c r="AC152" s="112" t="str">
        <f>C127</f>
        <v>IADTF</v>
      </c>
      <c r="AD152" s="111">
        <v>2015</v>
      </c>
      <c r="AE152" s="110">
        <f>U127</f>
        <v>6585.4922370476688</v>
      </c>
      <c r="AF152" s="109"/>
    </row>
    <row r="153" spans="2:32" x14ac:dyDescent="0.3">
      <c r="B153" s="19"/>
      <c r="C153" s="118" t="e">
        <f>#REF!</f>
        <v>#REF!</v>
      </c>
      <c r="D153" s="103" t="e">
        <f>SUM(#REF!)</f>
        <v>#REF!</v>
      </c>
      <c r="E153" s="117" t="e">
        <f>D153*'[11]Convergence programme'!I$28/100</f>
        <v>#REF!</v>
      </c>
      <c r="F153" s="117" t="e">
        <f>D153*'[11]Convergence programme'!N$28/100</f>
        <v>#REF!</v>
      </c>
      <c r="G153" s="117" t="e">
        <f>D153*'[11]Convergence programme'!S$28/100</f>
        <v>#REF!</v>
      </c>
      <c r="H153" s="117" t="e">
        <f>D153*'[11]Convergence programme'!X$28/100</f>
        <v>#REF!</v>
      </c>
      <c r="I153" s="117" t="e">
        <f>D153*'[11]Convergence programme'!AH$28/100</f>
        <v>#REF!</v>
      </c>
      <c r="J153" s="117" t="e">
        <f>D153*'[11]Convergence programme'!AR$28/100</f>
        <v>#REF!</v>
      </c>
      <c r="K153" s="19"/>
      <c r="L153" s="19"/>
      <c r="M153" s="117" t="e">
        <f>D153*'[11]Convergence programme'!$I$45/100</f>
        <v>#REF!</v>
      </c>
      <c r="N153" s="117" t="e">
        <f>D153*'[11]Convergence programme'!$N$45/100</f>
        <v>#REF!</v>
      </c>
      <c r="O153" s="117" t="e">
        <f>D153*'[11]Convergence programme'!$S$45/100</f>
        <v>#REF!</v>
      </c>
      <c r="P153" s="117" t="e">
        <f>D153*'[11]Convergence programme'!$X$45/100</f>
        <v>#REF!</v>
      </c>
      <c r="Q153" s="117" t="e">
        <f>D153*'[11]Convergence programme'!$AH$45/100</f>
        <v>#REF!</v>
      </c>
      <c r="R153" s="117" t="e">
        <f>D153*'[11]Convergence programme'!$AR$45/100</f>
        <v>#REF!</v>
      </c>
      <c r="S153" s="19"/>
      <c r="T153" s="19"/>
      <c r="U153" s="116" t="e">
        <f t="shared" si="2"/>
        <v>#REF!</v>
      </c>
      <c r="V153" s="116" t="e">
        <f t="shared" si="3"/>
        <v>#REF!</v>
      </c>
      <c r="W153" s="116" t="e">
        <f t="shared" si="4"/>
        <v>#REF!</v>
      </c>
      <c r="X153" s="32" t="e">
        <f t="shared" si="5"/>
        <v>#REF!</v>
      </c>
      <c r="Y153" s="32" t="e">
        <f t="shared" si="6"/>
        <v>#REF!</v>
      </c>
      <c r="Z153" s="32" t="e">
        <f t="shared" si="7"/>
        <v>#REF!</v>
      </c>
      <c r="AC153" s="112"/>
      <c r="AD153" s="111">
        <v>2020</v>
      </c>
      <c r="AE153" s="110">
        <f>V127</f>
        <v>6524.8630661323805</v>
      </c>
      <c r="AF153" s="109"/>
    </row>
    <row r="154" spans="2:32" x14ac:dyDescent="0.3">
      <c r="B154" s="121" t="s">
        <v>126</v>
      </c>
      <c r="C154" s="115" t="str">
        <f t="shared" ref="C154:C160" si="14">J32</f>
        <v>IXDMT</v>
      </c>
      <c r="D154" s="77">
        <f t="shared" ref="D154:D160" si="15">SUM(F32:I32)</f>
        <v>1.1101783979999995</v>
      </c>
      <c r="E154" s="120">
        <f>D154*'[11]Convergence programme'!I$29/100</f>
        <v>1.0449628435970282</v>
      </c>
      <c r="F154" s="120">
        <f>D154*'[11]Convergence programme'!N$29/100</f>
        <v>1.0737445763807352</v>
      </c>
      <c r="G154" s="120">
        <f>D154*'[11]Convergence programme'!S$29/100</f>
        <v>1.0784539824174926</v>
      </c>
      <c r="H154" s="120">
        <f>D154*'[11]Convergence programme'!X$29/100</f>
        <v>1.0784539824174926</v>
      </c>
      <c r="I154" s="120">
        <f>D154*'[11]Convergence programme'!AH$29/100</f>
        <v>1.1255480427850686</v>
      </c>
      <c r="J154" s="120">
        <f>D154*'[11]Convergence programme'!AR$29/100</f>
        <v>1.1302574488218264</v>
      </c>
      <c r="M154" s="120">
        <f>D154*'[11]Convergence programme'!$I$46/100</f>
        <v>0</v>
      </c>
      <c r="N154" s="120">
        <f>D154*'[11]Convergence programme'!$N$46/100</f>
        <v>0</v>
      </c>
      <c r="O154" s="120">
        <f>D154*'[11]Convergence programme'!$S$46/100</f>
        <v>0</v>
      </c>
      <c r="P154" s="120">
        <f>D154*'[11]Convergence programme'!$X$46/100</f>
        <v>0</v>
      </c>
      <c r="Q154" s="120">
        <f>D154*'[11]Convergence programme'!$AH$46/100</f>
        <v>0</v>
      </c>
      <c r="R154" s="120">
        <f>D154*'[11]Convergence programme'!$AR$46/100</f>
        <v>0</v>
      </c>
      <c r="U154" s="119">
        <f t="shared" ref="U154:U185" si="16">(E154-M154)*1000</f>
        <v>1044.9628435970283</v>
      </c>
      <c r="V154" s="119">
        <f t="shared" ref="V154:V185" si="17">(F154-N154)*1000</f>
        <v>1073.7445763807352</v>
      </c>
      <c r="W154" s="119">
        <f t="shared" ref="W154:W185" si="18">(G154-O154)*1000</f>
        <v>1078.4539824174926</v>
      </c>
      <c r="X154" s="31">
        <f t="shared" ref="X154:X185" si="19">(H154-P154)*1000</f>
        <v>1078.4539824174926</v>
      </c>
      <c r="Y154" s="31">
        <f t="shared" ref="Y154:Y185" si="20">(I154-Q154)*1000</f>
        <v>1125.5480427850687</v>
      </c>
      <c r="Z154" s="31">
        <f t="shared" ref="Z154:Z185" si="21">(J154-R154)*1000</f>
        <v>1130.2574488218265</v>
      </c>
      <c r="AC154" s="112"/>
      <c r="AD154" s="111">
        <v>2025</v>
      </c>
      <c r="AE154" s="110">
        <f>W127</f>
        <v>6524.8630661323805</v>
      </c>
      <c r="AF154" s="109"/>
    </row>
    <row r="155" spans="2:32" x14ac:dyDescent="0.3">
      <c r="C155" s="115" t="str">
        <f t="shared" si="14"/>
        <v>IXDHT</v>
      </c>
      <c r="D155" s="77">
        <f t="shared" si="15"/>
        <v>4.4108189957999908</v>
      </c>
      <c r="E155" s="120">
        <f>D155*'[11]Convergence programme'!I$29/100</f>
        <v>4.1517128857365391</v>
      </c>
      <c r="F155" s="120">
        <f>D155*'[11]Convergence programme'!N$29/100</f>
        <v>4.2660647898297182</v>
      </c>
      <c r="G155" s="120">
        <f>D155*'[11]Convergence programme'!S$29/100</f>
        <v>4.2847756003114261</v>
      </c>
      <c r="H155" s="120">
        <f>D155*'[11]Convergence programme'!X$29/100</f>
        <v>4.2847756003114261</v>
      </c>
      <c r="I155" s="120">
        <f>D155*'[11]Convergence programme'!AH$29/100</f>
        <v>4.4718837051285183</v>
      </c>
      <c r="J155" s="120">
        <f>D155*'[11]Convergence programme'!AR$29/100</f>
        <v>4.4905945156102289</v>
      </c>
      <c r="M155" s="120">
        <f>D155*'[11]Convergence programme'!$I$46/100</f>
        <v>0</v>
      </c>
      <c r="N155" s="120">
        <f>D155*'[11]Convergence programme'!$N$46/100</f>
        <v>0</v>
      </c>
      <c r="O155" s="120">
        <f>D155*'[11]Convergence programme'!$S$46/100</f>
        <v>0</v>
      </c>
      <c r="P155" s="120">
        <f>D155*'[11]Convergence programme'!$X$46/100</f>
        <v>0</v>
      </c>
      <c r="Q155" s="120">
        <f>D155*'[11]Convergence programme'!$AH$46/100</f>
        <v>0</v>
      </c>
      <c r="R155" s="120">
        <f>D155*'[11]Convergence programme'!$AR$46/100</f>
        <v>0</v>
      </c>
      <c r="U155" s="119">
        <f t="shared" si="16"/>
        <v>4151.7128857365387</v>
      </c>
      <c r="V155" s="119">
        <f t="shared" si="17"/>
        <v>4266.0647898297184</v>
      </c>
      <c r="W155" s="119">
        <f t="shared" si="18"/>
        <v>4284.7756003114264</v>
      </c>
      <c r="X155" s="31">
        <f t="shared" si="19"/>
        <v>4284.7756003114264</v>
      </c>
      <c r="Y155" s="31">
        <f t="shared" si="20"/>
        <v>4471.8837051285182</v>
      </c>
      <c r="Z155" s="31">
        <f t="shared" si="21"/>
        <v>4490.5945156102289</v>
      </c>
      <c r="AC155" s="112"/>
      <c r="AD155" s="111">
        <v>2030</v>
      </c>
      <c r="AE155" s="110">
        <f>X127</f>
        <v>6383.0182168686351</v>
      </c>
      <c r="AF155" s="109"/>
    </row>
    <row r="156" spans="2:32" x14ac:dyDescent="0.3">
      <c r="C156" s="115" t="str">
        <f t="shared" si="14"/>
        <v>IXDRH</v>
      </c>
      <c r="D156" s="77">
        <f t="shared" si="15"/>
        <v>0.10747539999999998</v>
      </c>
      <c r="E156" s="120">
        <f>D156*'[11]Convergence programme'!I$29/100</f>
        <v>0.10116193920098963</v>
      </c>
      <c r="F156" s="120">
        <f>D156*'[11]Convergence programme'!N$29/100</f>
        <v>0.10394827358580085</v>
      </c>
      <c r="G156" s="120">
        <f>D156*'[11]Convergence programme'!S$29/100</f>
        <v>0.10440418706644029</v>
      </c>
      <c r="H156" s="120">
        <f>D156*'[11]Convergence programme'!X$29/100</f>
        <v>0.10440418706644029</v>
      </c>
      <c r="I156" s="120">
        <f>D156*'[11]Convergence programme'!AH$29/100</f>
        <v>0.10896332187283507</v>
      </c>
      <c r="J156" s="120">
        <f>D156*'[11]Convergence programme'!AR$29/100</f>
        <v>0.10941923535347456</v>
      </c>
      <c r="M156" s="120">
        <f>D156*'[11]Convergence programme'!$I$46/100</f>
        <v>0</v>
      </c>
      <c r="N156" s="120">
        <f>D156*'[11]Convergence programme'!$N$46/100</f>
        <v>0</v>
      </c>
      <c r="O156" s="120">
        <f>D156*'[11]Convergence programme'!$S$46/100</f>
        <v>0</v>
      </c>
      <c r="P156" s="120">
        <f>D156*'[11]Convergence programme'!$X$46/100</f>
        <v>0</v>
      </c>
      <c r="Q156" s="120">
        <f>D156*'[11]Convergence programme'!$AH$46/100</f>
        <v>0</v>
      </c>
      <c r="R156" s="120">
        <f>D156*'[11]Convergence programme'!$AR$46/100</f>
        <v>0</v>
      </c>
      <c r="U156" s="119">
        <f t="shared" si="16"/>
        <v>101.16193920098964</v>
      </c>
      <c r="V156" s="119">
        <f t="shared" si="17"/>
        <v>103.94827358580085</v>
      </c>
      <c r="W156" s="119">
        <f t="shared" si="18"/>
        <v>104.40418706644029</v>
      </c>
      <c r="X156" s="31">
        <f t="shared" si="19"/>
        <v>104.40418706644029</v>
      </c>
      <c r="Y156" s="31">
        <f t="shared" si="20"/>
        <v>108.96332187283507</v>
      </c>
      <c r="Z156" s="31">
        <f t="shared" si="21"/>
        <v>109.41923535347456</v>
      </c>
      <c r="AC156" s="112"/>
      <c r="AD156" s="111">
        <v>2040</v>
      </c>
      <c r="AE156" s="110">
        <f>Y127</f>
        <v>6383.0182168686351</v>
      </c>
      <c r="AF156" s="109"/>
    </row>
    <row r="157" spans="2:32" x14ac:dyDescent="0.3">
      <c r="C157" s="115" t="str">
        <f t="shared" si="14"/>
        <v>IXDLA</v>
      </c>
      <c r="D157" s="77">
        <f t="shared" si="15"/>
        <v>0.86220000000000097</v>
      </c>
      <c r="E157" s="120">
        <f>D157*'[11]Convergence programme'!I$29/100</f>
        <v>0.81155151764118461</v>
      </c>
      <c r="F157" s="120">
        <f>D157*'[11]Convergence programme'!N$29/100</f>
        <v>0.83390433053217394</v>
      </c>
      <c r="G157" s="120">
        <f>D157*'[11]Convergence programme'!S$29/100</f>
        <v>0.83756180566608673</v>
      </c>
      <c r="H157" s="120">
        <f>D157*'[11]Convergence programme'!X$29/100</f>
        <v>0.83756180566608673</v>
      </c>
      <c r="I157" s="120">
        <f>D157*'[11]Convergence programme'!AH$29/100</f>
        <v>0.8741365570052172</v>
      </c>
      <c r="J157" s="120">
        <f>D157*'[11]Convergence programme'!AR$29/100</f>
        <v>0.87779403213913043</v>
      </c>
      <c r="M157" s="120">
        <f>D157*'[11]Convergence programme'!$I$46/100</f>
        <v>0</v>
      </c>
      <c r="N157" s="120">
        <f>D157*'[11]Convergence programme'!$N$46/100</f>
        <v>0</v>
      </c>
      <c r="O157" s="120">
        <f>D157*'[11]Convergence programme'!$S$46/100</f>
        <v>0</v>
      </c>
      <c r="P157" s="120">
        <f>D157*'[11]Convergence programme'!$X$46/100</f>
        <v>0</v>
      </c>
      <c r="Q157" s="120">
        <f>D157*'[11]Convergence programme'!$AH$46/100</f>
        <v>0</v>
      </c>
      <c r="R157" s="120">
        <f>D157*'[11]Convergence programme'!$AR$46/100</f>
        <v>0</v>
      </c>
      <c r="U157" s="119">
        <f t="shared" si="16"/>
        <v>811.55151764118466</v>
      </c>
      <c r="V157" s="119">
        <f t="shared" si="17"/>
        <v>833.90433053217396</v>
      </c>
      <c r="W157" s="119">
        <f t="shared" si="18"/>
        <v>837.56180566608668</v>
      </c>
      <c r="X157" s="31">
        <f t="shared" si="19"/>
        <v>837.56180566608668</v>
      </c>
      <c r="Y157" s="31">
        <f t="shared" si="20"/>
        <v>874.13655700521724</v>
      </c>
      <c r="Z157" s="31">
        <f t="shared" si="21"/>
        <v>877.79403213913042</v>
      </c>
      <c r="AC157" s="112"/>
      <c r="AD157" s="113">
        <v>2050</v>
      </c>
      <c r="AE157" s="110">
        <f>Z127</f>
        <v>6241.173367604888</v>
      </c>
      <c r="AF157" s="109"/>
    </row>
    <row r="158" spans="2:32" x14ac:dyDescent="0.3">
      <c r="C158" s="115" t="str">
        <f t="shared" si="14"/>
        <v>IXDEM</v>
      </c>
      <c r="D158" s="77">
        <f t="shared" si="15"/>
        <v>4.3110000000000035</v>
      </c>
      <c r="E158" s="120">
        <f>D158*'[11]Convergence programme'!I$29/100</f>
        <v>4.0577575882059218</v>
      </c>
      <c r="F158" s="120">
        <f>D158*'[11]Convergence programme'!N$29/100</f>
        <v>4.169521652660868</v>
      </c>
      <c r="G158" s="120">
        <f>D158*'[11]Convergence programme'!S$29/100</f>
        <v>4.1878090283304328</v>
      </c>
      <c r="H158" s="120">
        <f>D158*'[11]Convergence programme'!X$29/100</f>
        <v>4.1878090283304328</v>
      </c>
      <c r="I158" s="120">
        <f>D158*'[11]Convergence programme'!AH$29/100</f>
        <v>4.3706827850260836</v>
      </c>
      <c r="J158" s="120">
        <f>D158*'[11]Convergence programme'!AR$29/100</f>
        <v>4.3889701606956502</v>
      </c>
      <c r="M158" s="120">
        <f>D158*'[11]Convergence programme'!$I$46/100</f>
        <v>0</v>
      </c>
      <c r="N158" s="120">
        <f>D158*'[11]Convergence programme'!$N$46/100</f>
        <v>0</v>
      </c>
      <c r="O158" s="120">
        <f>D158*'[11]Convergence programme'!$S$46/100</f>
        <v>0</v>
      </c>
      <c r="P158" s="120">
        <f>D158*'[11]Convergence programme'!$X$46/100</f>
        <v>0</v>
      </c>
      <c r="Q158" s="120">
        <f>D158*'[11]Convergence programme'!$AH$46/100</f>
        <v>0</v>
      </c>
      <c r="R158" s="120">
        <f>D158*'[11]Convergence programme'!$AR$46/100</f>
        <v>0</v>
      </c>
      <c r="U158" s="119">
        <f t="shared" si="16"/>
        <v>4057.7575882059218</v>
      </c>
      <c r="V158" s="119">
        <f t="shared" si="17"/>
        <v>4169.5216526608683</v>
      </c>
      <c r="W158" s="119">
        <f t="shared" si="18"/>
        <v>4187.8090283304327</v>
      </c>
      <c r="X158" s="31">
        <f t="shared" si="19"/>
        <v>4187.8090283304327</v>
      </c>
      <c r="Y158" s="31">
        <f t="shared" si="20"/>
        <v>4370.6827850260834</v>
      </c>
      <c r="Z158" s="31">
        <f t="shared" si="21"/>
        <v>4388.9701606956505</v>
      </c>
      <c r="AC158" s="112" t="str">
        <f>C130</f>
        <v>IFDMT</v>
      </c>
      <c r="AD158" s="111">
        <v>2015</v>
      </c>
      <c r="AE158" s="110">
        <f>U130</f>
        <v>5638.1819759532345</v>
      </c>
      <c r="AF158" s="109" t="str">
        <f>B130</f>
        <v>Food</v>
      </c>
    </row>
    <row r="159" spans="2:32" x14ac:dyDescent="0.3">
      <c r="C159" s="115" t="str">
        <f t="shared" si="14"/>
        <v>IXDTF</v>
      </c>
      <c r="D159" s="77">
        <f t="shared" si="15"/>
        <v>0.21400000000000013</v>
      </c>
      <c r="E159" s="120">
        <f>D159*'[11]Convergence programme'!I$29/100</f>
        <v>0.2014289315416532</v>
      </c>
      <c r="F159" s="120">
        <f>D159*'[11]Convergence programme'!N$29/100</f>
        <v>0.20697695051482851</v>
      </c>
      <c r="G159" s="120">
        <f>D159*'[11]Convergence programme'!S$29/100</f>
        <v>0.20788474415743735</v>
      </c>
      <c r="H159" s="120">
        <f>D159*'[11]Convergence programme'!X$29/100</f>
        <v>0.20788474415743735</v>
      </c>
      <c r="I159" s="120">
        <f>D159*'[11]Convergence programme'!AH$29/100</f>
        <v>0.2169626805835263</v>
      </c>
      <c r="J159" s="120">
        <f>D159*'[11]Convergence programme'!AR$29/100</f>
        <v>0.21787047422613526</v>
      </c>
      <c r="M159" s="120">
        <f>D159*'[11]Convergence programme'!$I$46/100</f>
        <v>0</v>
      </c>
      <c r="N159" s="120">
        <f>D159*'[11]Convergence programme'!$N$46/100</f>
        <v>0</v>
      </c>
      <c r="O159" s="120">
        <f>D159*'[11]Convergence programme'!$S$46/100</f>
        <v>0</v>
      </c>
      <c r="P159" s="120">
        <f>D159*'[11]Convergence programme'!$X$46/100</f>
        <v>0</v>
      </c>
      <c r="Q159" s="120">
        <f>D159*'[11]Convergence programme'!$AH$46/100</f>
        <v>0</v>
      </c>
      <c r="R159" s="120">
        <f>D159*'[11]Convergence programme'!$AR$46/100</f>
        <v>0</v>
      </c>
      <c r="U159" s="119">
        <f t="shared" si="16"/>
        <v>201.42893154165321</v>
      </c>
      <c r="V159" s="119">
        <f t="shared" si="17"/>
        <v>206.9769505148285</v>
      </c>
      <c r="W159" s="119">
        <f t="shared" si="18"/>
        <v>207.88474415743735</v>
      </c>
      <c r="X159" s="31">
        <f t="shared" si="19"/>
        <v>207.88474415743735</v>
      </c>
      <c r="Y159" s="31">
        <f t="shared" si="20"/>
        <v>216.96268058352629</v>
      </c>
      <c r="Z159" s="31">
        <f t="shared" si="21"/>
        <v>217.87047422613526</v>
      </c>
      <c r="AC159" s="112"/>
      <c r="AD159" s="111">
        <v>2020</v>
      </c>
      <c r="AE159" s="110">
        <f>V130</f>
        <v>5683.199109306026</v>
      </c>
      <c r="AF159" s="109"/>
    </row>
    <row r="160" spans="2:32" x14ac:dyDescent="0.3">
      <c r="C160" s="115" t="str">
        <f t="shared" si="14"/>
        <v>IXDFL</v>
      </c>
      <c r="D160" s="77">
        <f t="shared" si="15"/>
        <v>0</v>
      </c>
      <c r="E160" s="120">
        <f>D160*'[11]Convergence programme'!I$29/100</f>
        <v>0</v>
      </c>
      <c r="F160" s="120">
        <f>D160*'[11]Convergence programme'!N$29/100</f>
        <v>0</v>
      </c>
      <c r="G160" s="120">
        <f>D160*'[11]Convergence programme'!S$29/100</f>
        <v>0</v>
      </c>
      <c r="H160" s="120">
        <f>D160*'[11]Convergence programme'!X$29/100</f>
        <v>0</v>
      </c>
      <c r="I160" s="120">
        <f>D160*'[11]Convergence programme'!AH$29/100</f>
        <v>0</v>
      </c>
      <c r="J160" s="120">
        <f>D160*'[11]Convergence programme'!AR$29/100</f>
        <v>0</v>
      </c>
      <c r="M160" s="120">
        <f>D160*'[11]Convergence programme'!$I$46/100</f>
        <v>0</v>
      </c>
      <c r="N160" s="120">
        <f>D160*'[11]Convergence programme'!$N$46/100</f>
        <v>0</v>
      </c>
      <c r="O160" s="120">
        <f>D160*'[11]Convergence programme'!$S$46/100</f>
        <v>0</v>
      </c>
      <c r="P160" s="120">
        <f>D160*'[11]Convergence programme'!$X$46/100</f>
        <v>0</v>
      </c>
      <c r="Q160" s="120">
        <f>D160*'[11]Convergence programme'!$AH$46/100</f>
        <v>0</v>
      </c>
      <c r="R160" s="120">
        <f>D160*'[11]Convergence programme'!$AR$46/100</f>
        <v>0</v>
      </c>
      <c r="U160" s="119">
        <f t="shared" si="16"/>
        <v>0</v>
      </c>
      <c r="V160" s="119">
        <f t="shared" si="17"/>
        <v>0</v>
      </c>
      <c r="W160" s="119">
        <f t="shared" si="18"/>
        <v>0</v>
      </c>
      <c r="X160" s="31">
        <f t="shared" si="19"/>
        <v>0</v>
      </c>
      <c r="Y160" s="31">
        <f t="shared" si="20"/>
        <v>0</v>
      </c>
      <c r="Z160" s="31">
        <f t="shared" si="21"/>
        <v>0</v>
      </c>
      <c r="AC160" s="112"/>
      <c r="AD160" s="111">
        <v>2025</v>
      </c>
      <c r="AE160" s="110">
        <f>W130</f>
        <v>5569.5351271199061</v>
      </c>
      <c r="AF160" s="109"/>
    </row>
    <row r="161" spans="2:32" x14ac:dyDescent="0.3">
      <c r="B161" s="19"/>
      <c r="C161" s="118" t="e">
        <f>#REF!</f>
        <v>#REF!</v>
      </c>
      <c r="D161" s="103" t="e">
        <f>SUM(#REF!)</f>
        <v>#REF!</v>
      </c>
      <c r="E161" s="117" t="e">
        <f>D161*'[11]Convergence programme'!I$29/100</f>
        <v>#REF!</v>
      </c>
      <c r="F161" s="117" t="e">
        <f>D161*'[11]Convergence programme'!N$29/100</f>
        <v>#REF!</v>
      </c>
      <c r="G161" s="117" t="e">
        <f>D161*'[11]Convergence programme'!S$29/100</f>
        <v>#REF!</v>
      </c>
      <c r="H161" s="117" t="e">
        <f>D161*'[11]Convergence programme'!X$29/100</f>
        <v>#REF!</v>
      </c>
      <c r="I161" s="117" t="e">
        <f>D161*'[11]Convergence programme'!AH$29/100</f>
        <v>#REF!</v>
      </c>
      <c r="J161" s="117" t="e">
        <f>D161*'[11]Convergence programme'!AR$29/100</f>
        <v>#REF!</v>
      </c>
      <c r="K161" s="19"/>
      <c r="L161" s="19"/>
      <c r="M161" s="117" t="e">
        <f>D161*'[11]Convergence programme'!$I$46/100</f>
        <v>#REF!</v>
      </c>
      <c r="N161" s="117" t="e">
        <f>D161*'[11]Convergence programme'!$N$46/100</f>
        <v>#REF!</v>
      </c>
      <c r="O161" s="117" t="e">
        <f>D161*'[11]Convergence programme'!$S$46/100</f>
        <v>#REF!</v>
      </c>
      <c r="P161" s="117" t="e">
        <f>D161*'[11]Convergence programme'!$X$46/100</f>
        <v>#REF!</v>
      </c>
      <c r="Q161" s="117" t="e">
        <f>D161*'[11]Convergence programme'!$AH$46/100</f>
        <v>#REF!</v>
      </c>
      <c r="R161" s="117" t="e">
        <f>D161*'[11]Convergence programme'!$AR$46/100</f>
        <v>#REF!</v>
      </c>
      <c r="S161" s="19"/>
      <c r="T161" s="19"/>
      <c r="U161" s="116" t="e">
        <f t="shared" si="16"/>
        <v>#REF!</v>
      </c>
      <c r="V161" s="116" t="e">
        <f t="shared" si="17"/>
        <v>#REF!</v>
      </c>
      <c r="W161" s="116" t="e">
        <f t="shared" si="18"/>
        <v>#REF!</v>
      </c>
      <c r="X161" s="32" t="e">
        <f t="shared" si="19"/>
        <v>#REF!</v>
      </c>
      <c r="Y161" s="32" t="e">
        <f t="shared" si="20"/>
        <v>#REF!</v>
      </c>
      <c r="Z161" s="32" t="e">
        <f t="shared" si="21"/>
        <v>#REF!</v>
      </c>
      <c r="AC161" s="112"/>
      <c r="AD161" s="111">
        <v>2030</v>
      </c>
      <c r="AE161" s="110">
        <f>X130</f>
        <v>5569.5351271199061</v>
      </c>
      <c r="AF161" s="109"/>
    </row>
    <row r="162" spans="2:32" x14ac:dyDescent="0.3">
      <c r="B162" s="121" t="s">
        <v>133</v>
      </c>
      <c r="C162" s="115" t="str">
        <f t="shared" ref="C162:C168" si="22">J39</f>
        <v>IODMT</v>
      </c>
      <c r="D162" s="77">
        <f t="shared" ref="D162:D168" si="23">SUM(F39:I39)</f>
        <v>2.7859107338818281</v>
      </c>
      <c r="E162" s="120">
        <f>D162*'[11]Convergence programme'!I$30/100</f>
        <v>2.6633121477805868</v>
      </c>
      <c r="F162" s="120">
        <f>D162*'[11]Convergence programme'!N$30/100</f>
        <v>2.6387924305603381</v>
      </c>
      <c r="G162" s="120">
        <f>D162*'[11]Convergence programme'!S$30/100</f>
        <v>2.6387924305603381</v>
      </c>
      <c r="H162" s="120">
        <f>D162*'[11]Convergence programme'!X$30/100</f>
        <v>2.5814273777220706</v>
      </c>
      <c r="I162" s="120">
        <f>D162*'[11]Convergence programme'!AH$30/100</f>
        <v>2.5814273777220706</v>
      </c>
      <c r="J162" s="120">
        <f>D162*'[11]Convergence programme'!AR$30/100</f>
        <v>2.5240623248838023</v>
      </c>
      <c r="M162" s="120">
        <f>D162*'[11]Convergence programme'!$I$47/100</f>
        <v>0</v>
      </c>
      <c r="N162" s="120">
        <f>D162*'[11]Convergence programme'!$N$47/100</f>
        <v>0</v>
      </c>
      <c r="O162" s="120">
        <f>D162*'[11]Convergence programme'!$S$47/100</f>
        <v>0</v>
      </c>
      <c r="P162" s="120">
        <f>D162*'[11]Convergence programme'!$X$47/100</f>
        <v>0</v>
      </c>
      <c r="Q162" s="120">
        <f>D162*'[11]Convergence programme'!$AH$47/100</f>
        <v>0</v>
      </c>
      <c r="R162" s="120">
        <f>D162*'[11]Convergence programme'!$AR$47/100</f>
        <v>0</v>
      </c>
      <c r="U162" s="119">
        <f t="shared" si="16"/>
        <v>2663.3121477805867</v>
      </c>
      <c r="V162" s="119">
        <f t="shared" si="17"/>
        <v>2638.7924305603383</v>
      </c>
      <c r="W162" s="119">
        <f t="shared" si="18"/>
        <v>2638.7924305603383</v>
      </c>
      <c r="X162" s="31">
        <f t="shared" si="19"/>
        <v>2581.4273777220706</v>
      </c>
      <c r="Y162" s="31">
        <f t="shared" si="20"/>
        <v>2581.4273777220706</v>
      </c>
      <c r="Z162" s="31">
        <f t="shared" si="21"/>
        <v>2524.0623248838024</v>
      </c>
      <c r="AC162" s="112"/>
      <c r="AD162" s="111">
        <v>2040</v>
      </c>
      <c r="AE162" s="110">
        <f>Y130</f>
        <v>5796.8630914921459</v>
      </c>
      <c r="AF162" s="109"/>
    </row>
    <row r="163" spans="2:32" x14ac:dyDescent="0.3">
      <c r="C163" s="115" t="str">
        <f t="shared" si="22"/>
        <v>IODHT</v>
      </c>
      <c r="D163" s="77">
        <f t="shared" si="23"/>
        <v>0.69022281418332476</v>
      </c>
      <c r="E163" s="120">
        <f>D163*'[11]Convergence programme'!I$30/100</f>
        <v>0.65984842347347339</v>
      </c>
      <c r="F163" s="120">
        <f>D163*'[11]Convergence programme'!N$30/100</f>
        <v>0.65377354533150311</v>
      </c>
      <c r="G163" s="120">
        <f>D163*'[11]Convergence programme'!S$30/100</f>
        <v>0.65377354533150311</v>
      </c>
      <c r="H163" s="120">
        <f>D163*'[11]Convergence programme'!X$30/100</f>
        <v>0.63956107695473141</v>
      </c>
      <c r="I163" s="120">
        <f>D163*'[11]Convergence programme'!AH$30/100</f>
        <v>0.63956107695473141</v>
      </c>
      <c r="J163" s="120">
        <f>D163*'[11]Convergence programme'!AR$30/100</f>
        <v>0.6253486085779596</v>
      </c>
      <c r="M163" s="120">
        <f>D163*'[11]Convergence programme'!$I$47/100</f>
        <v>0</v>
      </c>
      <c r="N163" s="120">
        <f>D163*'[11]Convergence programme'!$N$47/100</f>
        <v>0</v>
      </c>
      <c r="O163" s="120">
        <f>D163*'[11]Convergence programme'!$S$47/100</f>
        <v>0</v>
      </c>
      <c r="P163" s="120">
        <f>D163*'[11]Convergence programme'!$X$47/100</f>
        <v>0</v>
      </c>
      <c r="Q163" s="120">
        <f>D163*'[11]Convergence programme'!$AH$47/100</f>
        <v>0</v>
      </c>
      <c r="R163" s="120">
        <f>D163*'[11]Convergence programme'!$AR$47/100</f>
        <v>0</v>
      </c>
      <c r="U163" s="119">
        <f t="shared" si="16"/>
        <v>659.84842347347342</v>
      </c>
      <c r="V163" s="119">
        <f t="shared" si="17"/>
        <v>653.7735453315031</v>
      </c>
      <c r="W163" s="119">
        <f t="shared" si="18"/>
        <v>653.7735453315031</v>
      </c>
      <c r="X163" s="31">
        <f t="shared" si="19"/>
        <v>639.56107695473145</v>
      </c>
      <c r="Y163" s="31">
        <f t="shared" si="20"/>
        <v>639.56107695473145</v>
      </c>
      <c r="Z163" s="31">
        <f t="shared" si="21"/>
        <v>625.34860857795957</v>
      </c>
      <c r="AC163" s="112"/>
      <c r="AD163" s="113">
        <v>2050</v>
      </c>
      <c r="AE163" s="110">
        <f>Z130</f>
        <v>6024.1910558643867</v>
      </c>
      <c r="AF163" s="109"/>
    </row>
    <row r="164" spans="2:32" x14ac:dyDescent="0.3">
      <c r="C164" s="115" t="str">
        <f t="shared" si="22"/>
        <v>IODRH</v>
      </c>
      <c r="D164" s="77">
        <f t="shared" si="23"/>
        <v>18.950773089717408</v>
      </c>
      <c r="E164" s="120">
        <f>D164*'[11]Convergence programme'!I$30/100</f>
        <v>18.116813136130698</v>
      </c>
      <c r="F164" s="120">
        <f>D164*'[11]Convergence programme'!N$30/100</f>
        <v>17.950021145413356</v>
      </c>
      <c r="G164" s="120">
        <f>D164*'[11]Convergence programme'!S$30/100</f>
        <v>17.950021145413356</v>
      </c>
      <c r="H164" s="120">
        <f>D164*'[11]Convergence programme'!X$30/100</f>
        <v>17.559803294426114</v>
      </c>
      <c r="I164" s="120">
        <f>D164*'[11]Convergence programme'!AH$30/100</f>
        <v>17.559803294426114</v>
      </c>
      <c r="J164" s="120">
        <f>D164*'[11]Convergence programme'!AR$30/100</f>
        <v>17.169585443438866</v>
      </c>
      <c r="M164" s="120">
        <f>D164*'[11]Convergence programme'!$I$47/100</f>
        <v>0</v>
      </c>
      <c r="N164" s="120">
        <f>D164*'[11]Convergence programme'!$N$47/100</f>
        <v>0</v>
      </c>
      <c r="O164" s="120">
        <f>D164*'[11]Convergence programme'!$S$47/100</f>
        <v>0</v>
      </c>
      <c r="P164" s="120">
        <f>D164*'[11]Convergence programme'!$X$47/100</f>
        <v>0</v>
      </c>
      <c r="Q164" s="120">
        <f>D164*'[11]Convergence programme'!$AH$47/100</f>
        <v>0</v>
      </c>
      <c r="R164" s="120">
        <f>D164*'[11]Convergence programme'!$AR$47/100</f>
        <v>0</v>
      </c>
      <c r="U164" s="119">
        <f t="shared" si="16"/>
        <v>18116.813136130699</v>
      </c>
      <c r="V164" s="119">
        <f t="shared" si="17"/>
        <v>17950.021145413357</v>
      </c>
      <c r="W164" s="119">
        <f t="shared" si="18"/>
        <v>17950.021145413357</v>
      </c>
      <c r="X164" s="31">
        <f t="shared" si="19"/>
        <v>17559.803294426114</v>
      </c>
      <c r="Y164" s="31">
        <f t="shared" si="20"/>
        <v>17559.803294426114</v>
      </c>
      <c r="Z164" s="31">
        <f t="shared" si="21"/>
        <v>17169.585443438868</v>
      </c>
      <c r="AC164" s="112" t="str">
        <f>C131</f>
        <v>IFDHT</v>
      </c>
      <c r="AD164" s="111">
        <v>2015</v>
      </c>
      <c r="AE164" s="110">
        <f>U131</f>
        <v>315.71697419268327</v>
      </c>
      <c r="AF164" s="109"/>
    </row>
    <row r="165" spans="2:32" x14ac:dyDescent="0.3">
      <c r="C165" s="115" t="str">
        <f t="shared" si="22"/>
        <v>IODLA</v>
      </c>
      <c r="D165" s="77">
        <f t="shared" si="23"/>
        <v>2.0628545300477334</v>
      </c>
      <c r="E165" s="120">
        <f>D165*'[11]Convergence programme'!I$30/100</f>
        <v>1.9720752219957476</v>
      </c>
      <c r="F165" s="120">
        <f>D165*'[11]Convergence programme'!N$30/100</f>
        <v>1.9539193603853502</v>
      </c>
      <c r="G165" s="120">
        <f>D165*'[11]Convergence programme'!S$30/100</f>
        <v>1.9539193603853502</v>
      </c>
      <c r="H165" s="120">
        <f>D165*'[11]Convergence programme'!X$30/100</f>
        <v>1.9114428525508864</v>
      </c>
      <c r="I165" s="120">
        <f>D165*'[11]Convergence programme'!AH$30/100</f>
        <v>1.9114428525508864</v>
      </c>
      <c r="J165" s="120">
        <f>D165*'[11]Convergence programme'!AR$30/100</f>
        <v>1.8689663447164224</v>
      </c>
      <c r="M165" s="120">
        <f>D165*'[11]Convergence programme'!$I$47/100</f>
        <v>0</v>
      </c>
      <c r="N165" s="120">
        <f>D165*'[11]Convergence programme'!$N$47/100</f>
        <v>0</v>
      </c>
      <c r="O165" s="120">
        <f>D165*'[11]Convergence programme'!$S$47/100</f>
        <v>0</v>
      </c>
      <c r="P165" s="120">
        <f>D165*'[11]Convergence programme'!$X$47/100</f>
        <v>0</v>
      </c>
      <c r="Q165" s="120">
        <f>D165*'[11]Convergence programme'!$AH$47/100</f>
        <v>0</v>
      </c>
      <c r="R165" s="120">
        <f>D165*'[11]Convergence programme'!$AR$47/100</f>
        <v>0</v>
      </c>
      <c r="U165" s="119">
        <f t="shared" si="16"/>
        <v>1972.0752219957476</v>
      </c>
      <c r="V165" s="119">
        <f t="shared" si="17"/>
        <v>1953.9193603853503</v>
      </c>
      <c r="W165" s="119">
        <f t="shared" si="18"/>
        <v>1953.9193603853503</v>
      </c>
      <c r="X165" s="31">
        <f t="shared" si="19"/>
        <v>1911.4428525508865</v>
      </c>
      <c r="Y165" s="31">
        <f t="shared" si="20"/>
        <v>1911.4428525508865</v>
      </c>
      <c r="Z165" s="31">
        <f t="shared" si="21"/>
        <v>1868.9663447164223</v>
      </c>
      <c r="AC165" s="112"/>
      <c r="AD165" s="111">
        <v>2020</v>
      </c>
      <c r="AE165" s="110">
        <f>V131</f>
        <v>318.23776426111107</v>
      </c>
      <c r="AF165" s="109"/>
    </row>
    <row r="166" spans="2:32" x14ac:dyDescent="0.3">
      <c r="C166" s="115" t="str">
        <f t="shared" si="22"/>
        <v>IODEM</v>
      </c>
      <c r="D166" s="77">
        <f t="shared" si="23"/>
        <v>8.9404153412295884</v>
      </c>
      <c r="E166" s="120">
        <f>D166*'[11]Convergence programme'!I$30/100</f>
        <v>8.5469776525548564</v>
      </c>
      <c r="F166" s="120">
        <f>D166*'[11]Convergence programme'!N$30/100</f>
        <v>8.4682901148199097</v>
      </c>
      <c r="G166" s="120">
        <f>D166*'[11]Convergence programme'!S$30/100</f>
        <v>8.4682901148199097</v>
      </c>
      <c r="H166" s="120">
        <f>D166*'[11]Convergence programme'!X$30/100</f>
        <v>8.2841968514542614</v>
      </c>
      <c r="I166" s="120">
        <f>D166*'[11]Convergence programme'!AH$30/100</f>
        <v>8.2841968514542614</v>
      </c>
      <c r="J166" s="120">
        <f>D166*'[11]Convergence programme'!AR$30/100</f>
        <v>8.1001035880886096</v>
      </c>
      <c r="M166" s="120">
        <f>D166*'[11]Convergence programme'!$I$47/100</f>
        <v>0</v>
      </c>
      <c r="N166" s="120">
        <f>D166*'[11]Convergence programme'!$N$47/100</f>
        <v>0</v>
      </c>
      <c r="O166" s="120">
        <f>D166*'[11]Convergence programme'!$S$47/100</f>
        <v>0</v>
      </c>
      <c r="P166" s="120">
        <f>D166*'[11]Convergence programme'!$X$47/100</f>
        <v>0</v>
      </c>
      <c r="Q166" s="120">
        <f>D166*'[11]Convergence programme'!$AH$47/100</f>
        <v>0</v>
      </c>
      <c r="R166" s="120">
        <f>D166*'[11]Convergence programme'!$AR$47/100</f>
        <v>0</v>
      </c>
      <c r="U166" s="119">
        <f t="shared" si="16"/>
        <v>8546.9776525548568</v>
      </c>
      <c r="V166" s="119">
        <f t="shared" si="17"/>
        <v>8468.2901148199089</v>
      </c>
      <c r="W166" s="119">
        <f t="shared" si="18"/>
        <v>8468.2901148199089</v>
      </c>
      <c r="X166" s="31">
        <f t="shared" si="19"/>
        <v>8284.1968514542623</v>
      </c>
      <c r="Y166" s="31">
        <f t="shared" si="20"/>
        <v>8284.1968514542623</v>
      </c>
      <c r="Z166" s="31">
        <f t="shared" si="21"/>
        <v>8100.1035880886093</v>
      </c>
      <c r="AC166" s="112"/>
      <c r="AD166" s="111">
        <v>2025</v>
      </c>
      <c r="AE166" s="110">
        <f>W131</f>
        <v>311.87300897588887</v>
      </c>
      <c r="AF166" s="109"/>
    </row>
    <row r="167" spans="2:32" x14ac:dyDescent="0.3">
      <c r="C167" s="115" t="str">
        <f t="shared" si="22"/>
        <v>IODTF</v>
      </c>
      <c r="D167" s="77">
        <f t="shared" si="23"/>
        <v>2.3789380520977774</v>
      </c>
      <c r="E167" s="120">
        <f>D167*'[11]Convergence programme'!I$30/100</f>
        <v>2.2742489685379308</v>
      </c>
      <c r="F167" s="120">
        <f>D167*'[11]Convergence programme'!N$30/100</f>
        <v>2.2533111518259612</v>
      </c>
      <c r="G167" s="120">
        <f>D167*'[11]Convergence programme'!S$30/100</f>
        <v>2.2533111518259612</v>
      </c>
      <c r="H167" s="120">
        <f>D167*'[11]Convergence programme'!X$30/100</f>
        <v>2.2043261267862668</v>
      </c>
      <c r="I167" s="120">
        <f>D167*'[11]Convergence programme'!AH$30/100</f>
        <v>2.2043261267862668</v>
      </c>
      <c r="J167" s="120">
        <f>D167*'[11]Convergence programme'!AR$30/100</f>
        <v>2.1553411017465725</v>
      </c>
      <c r="M167" s="120">
        <f>D167*'[11]Convergence programme'!$I$47/100</f>
        <v>0</v>
      </c>
      <c r="N167" s="120">
        <f>D167*'[11]Convergence programme'!$N$47/100</f>
        <v>0</v>
      </c>
      <c r="O167" s="120">
        <f>D167*'[11]Convergence programme'!$S$47/100</f>
        <v>0</v>
      </c>
      <c r="P167" s="120">
        <f>D167*'[11]Convergence programme'!$X$47/100</f>
        <v>0</v>
      </c>
      <c r="Q167" s="120">
        <f>D167*'[11]Convergence programme'!$AH$47/100</f>
        <v>0</v>
      </c>
      <c r="R167" s="120">
        <f>D167*'[11]Convergence programme'!$AR$47/100</f>
        <v>0</v>
      </c>
      <c r="U167" s="119">
        <f t="shared" si="16"/>
        <v>2274.248968537931</v>
      </c>
      <c r="V167" s="119">
        <f t="shared" si="17"/>
        <v>2253.3111518259611</v>
      </c>
      <c r="W167" s="119">
        <f t="shared" si="18"/>
        <v>2253.3111518259611</v>
      </c>
      <c r="X167" s="31">
        <f t="shared" si="19"/>
        <v>2204.3261267862667</v>
      </c>
      <c r="Y167" s="31">
        <f t="shared" si="20"/>
        <v>2204.3261267862667</v>
      </c>
      <c r="Z167" s="31">
        <f t="shared" si="21"/>
        <v>2155.3411017465723</v>
      </c>
      <c r="AC167" s="112"/>
      <c r="AD167" s="111">
        <v>2030</v>
      </c>
      <c r="AE167" s="110">
        <f>X131</f>
        <v>311.87300897588887</v>
      </c>
      <c r="AF167" s="109"/>
    </row>
    <row r="168" spans="2:32" x14ac:dyDescent="0.3">
      <c r="C168" s="115" t="str">
        <f t="shared" si="22"/>
        <v>IODFL</v>
      </c>
      <c r="D168" s="77">
        <f t="shared" si="23"/>
        <v>6.9272082214529865E-2</v>
      </c>
      <c r="E168" s="120">
        <f>D168*'[11]Convergence programme'!I$30/100</f>
        <v>6.6223650248457208E-2</v>
      </c>
      <c r="F168" s="120">
        <f>D168*'[11]Convergence programme'!N$30/100</f>
        <v>6.561396385524268E-2</v>
      </c>
      <c r="G168" s="120">
        <f>D168*'[11]Convergence programme'!S$30/100</f>
        <v>6.561396385524268E-2</v>
      </c>
      <c r="H168" s="120">
        <f>D168*'[11]Convergence programme'!X$30/100</f>
        <v>6.4187573336650455E-2</v>
      </c>
      <c r="I168" s="120">
        <f>D168*'[11]Convergence programme'!AH$30/100</f>
        <v>6.4187573336650455E-2</v>
      </c>
      <c r="J168" s="120">
        <f>D168*'[11]Convergence programme'!AR$30/100</f>
        <v>6.2761182818058231E-2</v>
      </c>
      <c r="M168" s="120">
        <f>D168*'[11]Convergence programme'!$I$47/100</f>
        <v>0</v>
      </c>
      <c r="N168" s="120">
        <f>D168*'[11]Convergence programme'!$N$47/100</f>
        <v>0</v>
      </c>
      <c r="O168" s="120">
        <f>D168*'[11]Convergence programme'!$S$47/100</f>
        <v>0</v>
      </c>
      <c r="P168" s="120">
        <f>D168*'[11]Convergence programme'!$X$47/100</f>
        <v>0</v>
      </c>
      <c r="Q168" s="120">
        <f>D168*'[11]Convergence programme'!$AH$47/100</f>
        <v>0</v>
      </c>
      <c r="R168" s="120">
        <f>D168*'[11]Convergence programme'!$AR$47/100</f>
        <v>0</v>
      </c>
      <c r="U168" s="119">
        <f t="shared" si="16"/>
        <v>66.223650248457204</v>
      </c>
      <c r="V168" s="119">
        <f t="shared" si="17"/>
        <v>65.613963855242673</v>
      </c>
      <c r="W168" s="119">
        <f t="shared" si="18"/>
        <v>65.613963855242673</v>
      </c>
      <c r="X168" s="31">
        <f t="shared" si="19"/>
        <v>64.187573336650459</v>
      </c>
      <c r="Y168" s="31">
        <f t="shared" si="20"/>
        <v>64.187573336650459</v>
      </c>
      <c r="Z168" s="31">
        <f t="shared" si="21"/>
        <v>62.761182818058231</v>
      </c>
      <c r="AC168" s="112"/>
      <c r="AD168" s="111">
        <v>2040</v>
      </c>
      <c r="AE168" s="110">
        <f>Y131</f>
        <v>324.60251954633327</v>
      </c>
      <c r="AF168" s="109"/>
    </row>
    <row r="169" spans="2:32" x14ac:dyDescent="0.3">
      <c r="B169" s="19"/>
      <c r="C169" s="118" t="e">
        <f>#REF!</f>
        <v>#REF!</v>
      </c>
      <c r="D169" s="103" t="e">
        <f>SUM(#REF!)</f>
        <v>#REF!</v>
      </c>
      <c r="E169" s="117" t="e">
        <f>D169*'[11]Convergence programme'!I$30/100</f>
        <v>#REF!</v>
      </c>
      <c r="F169" s="117" t="e">
        <f>D169*'[11]Convergence programme'!N$30/100</f>
        <v>#REF!</v>
      </c>
      <c r="G169" s="117" t="e">
        <f>D169*'[11]Convergence programme'!S$30/100</f>
        <v>#REF!</v>
      </c>
      <c r="H169" s="117" t="e">
        <f>D169*'[11]Convergence programme'!X$30/100</f>
        <v>#REF!</v>
      </c>
      <c r="I169" s="117" t="e">
        <f>D169*'[11]Convergence programme'!AH$30/100</f>
        <v>#REF!</v>
      </c>
      <c r="J169" s="117" t="e">
        <f>D169*'[11]Convergence programme'!AR$30/100</f>
        <v>#REF!</v>
      </c>
      <c r="K169" s="19"/>
      <c r="L169" s="19"/>
      <c r="M169" s="117" t="e">
        <f>D169*'[11]Convergence programme'!$I$47/100</f>
        <v>#REF!</v>
      </c>
      <c r="N169" s="117" t="e">
        <f>D169*'[11]Convergence programme'!$N$47/100</f>
        <v>#REF!</v>
      </c>
      <c r="O169" s="117" t="e">
        <f>D169*'[11]Convergence programme'!$S$47/100</f>
        <v>#REF!</v>
      </c>
      <c r="P169" s="117" t="e">
        <f>D169*'[11]Convergence programme'!$X$47/100</f>
        <v>#REF!</v>
      </c>
      <c r="Q169" s="117" t="e">
        <f>D169*'[11]Convergence programme'!$AH$47/100</f>
        <v>#REF!</v>
      </c>
      <c r="R169" s="117" t="e">
        <f>D169*'[11]Convergence programme'!$AR$47/100</f>
        <v>#REF!</v>
      </c>
      <c r="S169" s="19"/>
      <c r="T169" s="19"/>
      <c r="U169" s="116" t="e">
        <f t="shared" si="16"/>
        <v>#REF!</v>
      </c>
      <c r="V169" s="116" t="e">
        <f t="shared" si="17"/>
        <v>#REF!</v>
      </c>
      <c r="W169" s="116" t="e">
        <f t="shared" si="18"/>
        <v>#REF!</v>
      </c>
      <c r="X169" s="32" t="e">
        <f t="shared" si="19"/>
        <v>#REF!</v>
      </c>
      <c r="Y169" s="32" t="e">
        <f t="shared" si="20"/>
        <v>#REF!</v>
      </c>
      <c r="Z169" s="32" t="e">
        <f t="shared" si="21"/>
        <v>#REF!</v>
      </c>
      <c r="AC169" s="112"/>
      <c r="AD169" s="113">
        <v>2050</v>
      </c>
      <c r="AE169" s="110">
        <f>Z131</f>
        <v>337.33203011677773</v>
      </c>
      <c r="AF169" s="109"/>
    </row>
    <row r="170" spans="2:32" x14ac:dyDescent="0.3">
      <c r="B170" s="121" t="s">
        <v>132</v>
      </c>
      <c r="C170" s="115" t="str">
        <f t="shared" ref="C170:C176" si="24">J46</f>
        <v>IRDMT</v>
      </c>
      <c r="D170" s="77">
        <f t="shared" ref="D170:D176" si="25">SUM(F46:I46)</f>
        <v>147.53630446284402</v>
      </c>
      <c r="E170" s="120">
        <f>D170*'[11]Convergence programme'!I$31/100</f>
        <v>142.96341337437303</v>
      </c>
      <c r="F170" s="120">
        <f>D170*'[11]Convergence programme'!N$31/100</f>
        <v>144.53865454751423</v>
      </c>
      <c r="G170" s="120">
        <f>D170*'[11]Convergence programme'!S$31/100</f>
        <v>146.49187960896711</v>
      </c>
      <c r="H170" s="120">
        <f>D170*'[11]Convergence programme'!X$31/100</f>
        <v>150.39832973187291</v>
      </c>
      <c r="I170" s="120">
        <f>D170*'[11]Convergence programme'!AH$31/100</f>
        <v>156.45332742237687</v>
      </c>
      <c r="J170" s="120">
        <f>D170*'[11]Convergence programme'!AR$31/100</f>
        <v>156.84397243466742</v>
      </c>
      <c r="M170" s="120">
        <f>D170*'[11]Convergence programme'!$I$48/100</f>
        <v>0</v>
      </c>
      <c r="N170" s="120">
        <f>D170*'[11]Convergence programme'!$N$48/100</f>
        <v>0</v>
      </c>
      <c r="O170" s="120">
        <f>D170*'[11]Convergence programme'!$S$48/100</f>
        <v>0</v>
      </c>
      <c r="P170" s="120">
        <f>D170*'[11]Convergence programme'!$X$48/100</f>
        <v>0</v>
      </c>
      <c r="Q170" s="120">
        <f>D170*'[11]Convergence programme'!$AH$48/100</f>
        <v>0</v>
      </c>
      <c r="R170" s="120">
        <f>D170*'[11]Convergence programme'!$AR$48/100</f>
        <v>0</v>
      </c>
      <c r="U170" s="119">
        <f t="shared" si="16"/>
        <v>142963.41337437302</v>
      </c>
      <c r="V170" s="119">
        <f t="shared" si="17"/>
        <v>144538.65454751422</v>
      </c>
      <c r="W170" s="119">
        <f t="shared" si="18"/>
        <v>146491.87960896711</v>
      </c>
      <c r="X170" s="31">
        <f t="shared" si="19"/>
        <v>150398.32973187292</v>
      </c>
      <c r="Y170" s="31">
        <f t="shared" si="20"/>
        <v>156453.32742237687</v>
      </c>
      <c r="Z170" s="31">
        <f t="shared" si="21"/>
        <v>156843.97243466743</v>
      </c>
      <c r="AC170" s="112" t="str">
        <f>C132</f>
        <v>IFDRH</v>
      </c>
      <c r="AD170" s="111">
        <v>2015</v>
      </c>
      <c r="AE170" s="110">
        <f>U132</f>
        <v>942.71725580917132</v>
      </c>
      <c r="AF170" s="109"/>
    </row>
    <row r="171" spans="2:32" x14ac:dyDescent="0.3">
      <c r="C171" s="115" t="str">
        <f t="shared" si="24"/>
        <v>IRDHT</v>
      </c>
      <c r="D171" s="77">
        <f t="shared" si="25"/>
        <v>0</v>
      </c>
      <c r="E171" s="120">
        <f>D171*'[11]Convergence programme'!I$31/100</f>
        <v>0</v>
      </c>
      <c r="F171" s="120">
        <f>D171*'[11]Convergence programme'!N$31/100</f>
        <v>0</v>
      </c>
      <c r="G171" s="120">
        <f>D171*'[11]Convergence programme'!S$31/100</f>
        <v>0</v>
      </c>
      <c r="H171" s="120">
        <f>D171*'[11]Convergence programme'!X$31/100</f>
        <v>0</v>
      </c>
      <c r="I171" s="120">
        <f>D171*'[11]Convergence programme'!AH$31/100</f>
        <v>0</v>
      </c>
      <c r="J171" s="120">
        <f>D171*'[11]Convergence programme'!AR$31/100</f>
        <v>0</v>
      </c>
      <c r="M171" s="120">
        <f>D171*'[11]Convergence programme'!$I$48/100</f>
        <v>0</v>
      </c>
      <c r="N171" s="120">
        <f>D171*'[11]Convergence programme'!$N$48/100</f>
        <v>0</v>
      </c>
      <c r="O171" s="120">
        <f>D171*'[11]Convergence programme'!$S$48/100</f>
        <v>0</v>
      </c>
      <c r="P171" s="120">
        <f>D171*'[11]Convergence programme'!$X$48/100</f>
        <v>0</v>
      </c>
      <c r="Q171" s="120">
        <f>D171*'[11]Convergence programme'!$AH$48/100</f>
        <v>0</v>
      </c>
      <c r="R171" s="120">
        <f>D171*'[11]Convergence programme'!$AR$48/100</f>
        <v>0</v>
      </c>
      <c r="U171" s="119">
        <f t="shared" si="16"/>
        <v>0</v>
      </c>
      <c r="V171" s="119">
        <f t="shared" si="17"/>
        <v>0</v>
      </c>
      <c r="W171" s="119">
        <f t="shared" si="18"/>
        <v>0</v>
      </c>
      <c r="X171" s="31">
        <f t="shared" si="19"/>
        <v>0</v>
      </c>
      <c r="Y171" s="31">
        <f t="shared" si="20"/>
        <v>0</v>
      </c>
      <c r="Z171" s="31">
        <f t="shared" si="21"/>
        <v>0</v>
      </c>
      <c r="AC171" s="112"/>
      <c r="AD171" s="111">
        <v>2020</v>
      </c>
      <c r="AE171" s="110">
        <f>V132</f>
        <v>950.24422613395654</v>
      </c>
      <c r="AF171" s="109"/>
    </row>
    <row r="172" spans="2:32" x14ac:dyDescent="0.3">
      <c r="C172" s="115" t="str">
        <f t="shared" si="24"/>
        <v>IRDRH</v>
      </c>
      <c r="D172" s="77">
        <f t="shared" si="25"/>
        <v>0.41224082084558833</v>
      </c>
      <c r="E172" s="120">
        <f>D172*'[11]Convergence programme'!I$31/100</f>
        <v>0.39946340729431212</v>
      </c>
      <c r="F172" s="120">
        <f>D172*'[11]Convergence programme'!N$31/100</f>
        <v>0.40386489150262123</v>
      </c>
      <c r="G172" s="120">
        <f>D172*'[11]Convergence programme'!S$31/100</f>
        <v>0.40932252517157558</v>
      </c>
      <c r="H172" s="120">
        <f>D172*'[11]Convergence programme'!X$31/100</f>
        <v>0.42023779250948429</v>
      </c>
      <c r="I172" s="120">
        <f>D172*'[11]Convergence programme'!AH$31/100</f>
        <v>0.43715645688324267</v>
      </c>
      <c r="J172" s="120">
        <f>D172*'[11]Convergence programme'!AR$31/100</f>
        <v>0.43824798361703349</v>
      </c>
      <c r="M172" s="120">
        <f>D172*'[11]Convergence programme'!$I$48/100</f>
        <v>0</v>
      </c>
      <c r="N172" s="120">
        <f>D172*'[11]Convergence programme'!$N$48/100</f>
        <v>0</v>
      </c>
      <c r="O172" s="120">
        <f>D172*'[11]Convergence programme'!$S$48/100</f>
        <v>0</v>
      </c>
      <c r="P172" s="120">
        <f>D172*'[11]Convergence programme'!$X$48/100</f>
        <v>0</v>
      </c>
      <c r="Q172" s="120">
        <f>D172*'[11]Convergence programme'!$AH$48/100</f>
        <v>0</v>
      </c>
      <c r="R172" s="120">
        <f>D172*'[11]Convergence programme'!$AR$48/100</f>
        <v>0</v>
      </c>
      <c r="U172" s="119">
        <f t="shared" si="16"/>
        <v>399.46340729431211</v>
      </c>
      <c r="V172" s="119">
        <f t="shared" si="17"/>
        <v>403.86489150262122</v>
      </c>
      <c r="W172" s="119">
        <f t="shared" si="18"/>
        <v>409.32252517157559</v>
      </c>
      <c r="X172" s="31">
        <f t="shared" si="19"/>
        <v>420.23779250948428</v>
      </c>
      <c r="Y172" s="31">
        <f t="shared" si="20"/>
        <v>437.1564568832427</v>
      </c>
      <c r="Z172" s="31">
        <f t="shared" si="21"/>
        <v>438.24798361703347</v>
      </c>
      <c r="AC172" s="112"/>
      <c r="AD172" s="111">
        <v>2025</v>
      </c>
      <c r="AE172" s="110">
        <f>W132</f>
        <v>931.23934161127761</v>
      </c>
      <c r="AF172" s="109"/>
    </row>
    <row r="173" spans="2:32" x14ac:dyDescent="0.3">
      <c r="C173" s="115" t="str">
        <f t="shared" si="24"/>
        <v>IRDLA</v>
      </c>
      <c r="D173" s="77">
        <f t="shared" si="25"/>
        <v>0.8087944181818193</v>
      </c>
      <c r="E173" s="120">
        <f>D173*'[11]Convergence programme'!I$31/100</f>
        <v>0.78372581692618626</v>
      </c>
      <c r="F173" s="120">
        <f>D173*'[11]Convergence programme'!N$31/100</f>
        <v>0.79236129327734861</v>
      </c>
      <c r="G173" s="120">
        <f>D173*'[11]Convergence programme'!S$31/100</f>
        <v>0.80306887832163709</v>
      </c>
      <c r="H173" s="120">
        <f>D173*'[11]Convergence programme'!X$31/100</f>
        <v>0.82448404841021417</v>
      </c>
      <c r="I173" s="120">
        <f>D173*'[11]Convergence programme'!AH$31/100</f>
        <v>0.85767756204750822</v>
      </c>
      <c r="J173" s="120">
        <f>D173*'[11]Convergence programme'!AR$31/100</f>
        <v>0.8598190790563659</v>
      </c>
      <c r="M173" s="120">
        <f>D173*'[11]Convergence programme'!$I$48/100</f>
        <v>0</v>
      </c>
      <c r="N173" s="120">
        <f>D173*'[11]Convergence programme'!$N$48/100</f>
        <v>0</v>
      </c>
      <c r="O173" s="120">
        <f>D173*'[11]Convergence programme'!$S$48/100</f>
        <v>0</v>
      </c>
      <c r="P173" s="120">
        <f>D173*'[11]Convergence programme'!$X$48/100</f>
        <v>0</v>
      </c>
      <c r="Q173" s="120">
        <f>D173*'[11]Convergence programme'!$AH$48/100</f>
        <v>0</v>
      </c>
      <c r="R173" s="120">
        <f>D173*'[11]Convergence programme'!$AR$48/100</f>
        <v>0</v>
      </c>
      <c r="U173" s="119">
        <f t="shared" si="16"/>
        <v>783.72581692618621</v>
      </c>
      <c r="V173" s="119">
        <f t="shared" si="17"/>
        <v>792.36129327734864</v>
      </c>
      <c r="W173" s="119">
        <f t="shared" si="18"/>
        <v>803.06887832163704</v>
      </c>
      <c r="X173" s="31">
        <f t="shared" si="19"/>
        <v>824.4840484102142</v>
      </c>
      <c r="Y173" s="31">
        <f t="shared" si="20"/>
        <v>857.67756204750822</v>
      </c>
      <c r="Z173" s="31">
        <f t="shared" si="21"/>
        <v>859.81907905636592</v>
      </c>
      <c r="AC173" s="112"/>
      <c r="AD173" s="111">
        <v>2030</v>
      </c>
      <c r="AE173" s="110">
        <f>X132</f>
        <v>931.23934161127761</v>
      </c>
      <c r="AF173" s="109"/>
    </row>
    <row r="174" spans="2:32" x14ac:dyDescent="0.3">
      <c r="C174" s="115" t="str">
        <f t="shared" si="24"/>
        <v>IRDEM</v>
      </c>
      <c r="D174" s="77">
        <f t="shared" si="25"/>
        <v>80.07064740000007</v>
      </c>
      <c r="E174" s="120">
        <f>D174*'[11]Convergence programme'!I$31/100</f>
        <v>77.588855875692403</v>
      </c>
      <c r="F174" s="120">
        <f>D174*'[11]Convergence programme'!N$31/100</f>
        <v>78.443768034457463</v>
      </c>
      <c r="G174" s="120">
        <f>D174*'[11]Convergence programme'!S$31/100</f>
        <v>79.503818953842028</v>
      </c>
      <c r="H174" s="120">
        <f>D174*'[11]Convergence programme'!X$31/100</f>
        <v>81.623920792611159</v>
      </c>
      <c r="I174" s="120">
        <f>D174*'[11]Convergence programme'!AH$31/100</f>
        <v>84.910078642703283</v>
      </c>
      <c r="J174" s="120">
        <f>D174*'[11]Convergence programme'!AR$31/100</f>
        <v>85.122088826580182</v>
      </c>
      <c r="M174" s="120">
        <f>D174*'[11]Convergence programme'!$I$48/100</f>
        <v>0</v>
      </c>
      <c r="N174" s="120">
        <f>D174*'[11]Convergence programme'!$N$48/100</f>
        <v>0</v>
      </c>
      <c r="O174" s="120">
        <f>D174*'[11]Convergence programme'!$S$48/100</f>
        <v>0</v>
      </c>
      <c r="P174" s="120">
        <f>D174*'[11]Convergence programme'!$X$48/100</f>
        <v>0</v>
      </c>
      <c r="Q174" s="120">
        <f>D174*'[11]Convergence programme'!$AH$48/100</f>
        <v>0</v>
      </c>
      <c r="R174" s="120">
        <f>D174*'[11]Convergence programme'!$AR$48/100</f>
        <v>0</v>
      </c>
      <c r="U174" s="119">
        <f t="shared" si="16"/>
        <v>77588.855875692403</v>
      </c>
      <c r="V174" s="119">
        <f t="shared" si="17"/>
        <v>78443.768034457462</v>
      </c>
      <c r="W174" s="119">
        <f t="shared" si="18"/>
        <v>79503.818953842027</v>
      </c>
      <c r="X174" s="31">
        <f t="shared" si="19"/>
        <v>81623.920792611156</v>
      </c>
      <c r="Y174" s="31">
        <f t="shared" si="20"/>
        <v>84910.078642703287</v>
      </c>
      <c r="Z174" s="31">
        <f t="shared" si="21"/>
        <v>85122.088826580177</v>
      </c>
      <c r="AC174" s="112"/>
      <c r="AD174" s="111">
        <v>2040</v>
      </c>
      <c r="AE174" s="110">
        <f>Y132</f>
        <v>969.24911065663571</v>
      </c>
      <c r="AF174" s="109"/>
    </row>
    <row r="175" spans="2:32" x14ac:dyDescent="0.3">
      <c r="C175" s="115" t="str">
        <f t="shared" si="24"/>
        <v>IRDTF</v>
      </c>
      <c r="D175" s="77">
        <f t="shared" si="25"/>
        <v>0</v>
      </c>
      <c r="E175" s="120">
        <f>D175*'[11]Convergence programme'!I$31/100</f>
        <v>0</v>
      </c>
      <c r="F175" s="120">
        <f>D175*'[11]Convergence programme'!N$31/100</f>
        <v>0</v>
      </c>
      <c r="G175" s="120">
        <f>D175*'[11]Convergence programme'!S$31/100</f>
        <v>0</v>
      </c>
      <c r="H175" s="120">
        <f>D175*'[11]Convergence programme'!X$31/100</f>
        <v>0</v>
      </c>
      <c r="I175" s="120">
        <f>D175*'[11]Convergence programme'!AH$31/100</f>
        <v>0</v>
      </c>
      <c r="J175" s="120">
        <f>D175*'[11]Convergence programme'!AR$31/100</f>
        <v>0</v>
      </c>
      <c r="M175" s="120">
        <f>D175*'[11]Convergence programme'!$I$48/100</f>
        <v>0</v>
      </c>
      <c r="N175" s="120">
        <f>D175*'[11]Convergence programme'!$N$48/100</f>
        <v>0</v>
      </c>
      <c r="O175" s="120">
        <f>D175*'[11]Convergence programme'!$S$48/100</f>
        <v>0</v>
      </c>
      <c r="P175" s="120">
        <f>D175*'[11]Convergence programme'!$X$48/100</f>
        <v>0</v>
      </c>
      <c r="Q175" s="120">
        <f>D175*'[11]Convergence programme'!$AH$48/100</f>
        <v>0</v>
      </c>
      <c r="R175" s="120">
        <f>D175*'[11]Convergence programme'!$AR$48/100</f>
        <v>0</v>
      </c>
      <c r="U175" s="119">
        <f t="shared" si="16"/>
        <v>0</v>
      </c>
      <c r="V175" s="119">
        <f t="shared" si="17"/>
        <v>0</v>
      </c>
      <c r="W175" s="119">
        <f t="shared" si="18"/>
        <v>0</v>
      </c>
      <c r="X175" s="31">
        <f t="shared" si="19"/>
        <v>0</v>
      </c>
      <c r="Y175" s="31">
        <f t="shared" si="20"/>
        <v>0</v>
      </c>
      <c r="Z175" s="31">
        <f t="shared" si="21"/>
        <v>0</v>
      </c>
      <c r="AC175" s="112"/>
      <c r="AD175" s="113">
        <v>2050</v>
      </c>
      <c r="AE175" s="110">
        <f>Z132</f>
        <v>1007.2588797019941</v>
      </c>
      <c r="AF175" s="109"/>
    </row>
    <row r="176" spans="2:32" x14ac:dyDescent="0.3">
      <c r="C176" s="115" t="str">
        <f t="shared" si="24"/>
        <v>IRDFL</v>
      </c>
      <c r="D176" s="77">
        <f t="shared" si="25"/>
        <v>0</v>
      </c>
      <c r="E176" s="120">
        <f>D176*'[11]Convergence programme'!I$31/100</f>
        <v>0</v>
      </c>
      <c r="F176" s="120">
        <f>D176*'[11]Convergence programme'!N$31/100</f>
        <v>0</v>
      </c>
      <c r="G176" s="120">
        <f>D176*'[11]Convergence programme'!S$31/100</f>
        <v>0</v>
      </c>
      <c r="H176" s="120">
        <f>D176*'[11]Convergence programme'!X$31/100</f>
        <v>0</v>
      </c>
      <c r="I176" s="120">
        <f>D176*'[11]Convergence programme'!AH$31/100</f>
        <v>0</v>
      </c>
      <c r="J176" s="120">
        <f>D176*'[11]Convergence programme'!AR$31/100</f>
        <v>0</v>
      </c>
      <c r="M176" s="120">
        <f>D176*'[11]Convergence programme'!$I$48/100</f>
        <v>0</v>
      </c>
      <c r="N176" s="120">
        <f>D176*'[11]Convergence programme'!$N$48/100</f>
        <v>0</v>
      </c>
      <c r="O176" s="120">
        <f>D176*'[11]Convergence programme'!$S$48/100</f>
        <v>0</v>
      </c>
      <c r="P176" s="120">
        <f>D176*'[11]Convergence programme'!$X$48/100</f>
        <v>0</v>
      </c>
      <c r="Q176" s="120">
        <f>D176*'[11]Convergence programme'!$AH$48/100</f>
        <v>0</v>
      </c>
      <c r="R176" s="120">
        <f>D176*'[11]Convergence programme'!$AR$48/100</f>
        <v>0</v>
      </c>
      <c r="U176" s="119">
        <f t="shared" si="16"/>
        <v>0</v>
      </c>
      <c r="V176" s="119">
        <f t="shared" si="17"/>
        <v>0</v>
      </c>
      <c r="W176" s="119">
        <f t="shared" si="18"/>
        <v>0</v>
      </c>
      <c r="X176" s="31">
        <f t="shared" si="19"/>
        <v>0</v>
      </c>
      <c r="Y176" s="31">
        <f t="shared" si="20"/>
        <v>0</v>
      </c>
      <c r="Z176" s="31">
        <f t="shared" si="21"/>
        <v>0</v>
      </c>
      <c r="AC176" s="112" t="str">
        <f>C133</f>
        <v>IFDLA</v>
      </c>
      <c r="AD176" s="111">
        <v>2015</v>
      </c>
      <c r="AE176" s="110">
        <f>U133</f>
        <v>734.73181618640933</v>
      </c>
      <c r="AF176" s="109"/>
    </row>
    <row r="177" spans="2:32" x14ac:dyDescent="0.3">
      <c r="B177" s="19"/>
      <c r="C177" s="118" t="e">
        <f>#REF!</f>
        <v>#REF!</v>
      </c>
      <c r="D177" s="103" t="e">
        <f>SUM(#REF!)</f>
        <v>#REF!</v>
      </c>
      <c r="E177" s="117" t="e">
        <f>D177*'[11]Convergence programme'!I$31/100</f>
        <v>#REF!</v>
      </c>
      <c r="F177" s="117" t="e">
        <f>D177*'[11]Convergence programme'!N$31/100</f>
        <v>#REF!</v>
      </c>
      <c r="G177" s="117" t="e">
        <f>D177*'[11]Convergence programme'!S$31/100</f>
        <v>#REF!</v>
      </c>
      <c r="H177" s="117" t="e">
        <f>D177*'[11]Convergence programme'!X$31/100</f>
        <v>#REF!</v>
      </c>
      <c r="I177" s="117" t="e">
        <f>D177*'[11]Convergence programme'!AH$31/100</f>
        <v>#REF!</v>
      </c>
      <c r="J177" s="117" t="e">
        <f>D177*'[11]Convergence programme'!AR$31/100</f>
        <v>#REF!</v>
      </c>
      <c r="K177" s="19"/>
      <c r="L177" s="19"/>
      <c r="M177" s="117" t="e">
        <f>D177*'[11]Convergence programme'!$I$48/100</f>
        <v>#REF!</v>
      </c>
      <c r="N177" s="117" t="e">
        <f>D177*'[11]Convergence programme'!$N$48/100</f>
        <v>#REF!</v>
      </c>
      <c r="O177" s="117" t="e">
        <f>D177*'[11]Convergence programme'!$S$48/100</f>
        <v>#REF!</v>
      </c>
      <c r="P177" s="117" t="e">
        <f>D177*'[11]Convergence programme'!$X$48/100</f>
        <v>#REF!</v>
      </c>
      <c r="Q177" s="117" t="e">
        <f>D177*'[11]Convergence programme'!$AH$48/100</f>
        <v>#REF!</v>
      </c>
      <c r="R177" s="117" t="e">
        <f>D177*'[11]Convergence programme'!$AR$48/100</f>
        <v>#REF!</v>
      </c>
      <c r="S177" s="19"/>
      <c r="T177" s="19"/>
      <c r="U177" s="116" t="e">
        <f t="shared" si="16"/>
        <v>#REF!</v>
      </c>
      <c r="V177" s="116" t="e">
        <f t="shared" si="17"/>
        <v>#REF!</v>
      </c>
      <c r="W177" s="116" t="e">
        <f t="shared" si="18"/>
        <v>#REF!</v>
      </c>
      <c r="X177" s="32" t="e">
        <f t="shared" si="19"/>
        <v>#REF!</v>
      </c>
      <c r="Y177" s="32" t="e">
        <f t="shared" si="20"/>
        <v>#REF!</v>
      </c>
      <c r="Z177" s="32" t="e">
        <f t="shared" si="21"/>
        <v>#REF!</v>
      </c>
      <c r="AC177" s="112"/>
      <c r="AD177" s="111">
        <v>2020</v>
      </c>
      <c r="AE177" s="110">
        <f>V133</f>
        <v>740.59816109845178</v>
      </c>
      <c r="AF177" s="109"/>
    </row>
    <row r="178" spans="2:32" x14ac:dyDescent="0.3">
      <c r="B178" s="121" t="s">
        <v>125</v>
      </c>
      <c r="C178" s="115" t="str">
        <f t="shared" ref="C178:C184" si="26">J53</f>
        <v>ISDMT</v>
      </c>
      <c r="D178" s="77">
        <f t="shared" ref="D178:D184" si="27">SUM(F53:I53)</f>
        <v>7.6385088149999962</v>
      </c>
      <c r="E178" s="120">
        <f>D178*'[11]Convergence programme'!I$32/100</f>
        <v>7.1897975195184483</v>
      </c>
      <c r="F178" s="120">
        <f>D178*'[11]Convergence programme'!N$32/100</f>
        <v>7.3878283224735251</v>
      </c>
      <c r="G178" s="120">
        <f>D178*'[11]Convergence programme'!S$32/100</f>
        <v>7.4202310782738472</v>
      </c>
      <c r="H178" s="120">
        <f>D178*'[11]Convergence programme'!X$32/100</f>
        <v>7.4202310782738472</v>
      </c>
      <c r="I178" s="120">
        <f>D178*'[11]Convergence programme'!AH$32/100</f>
        <v>7.7442586362770705</v>
      </c>
      <c r="J178" s="120">
        <f>D178*'[11]Convergence programme'!AR$32/100</f>
        <v>7.7766613920773953</v>
      </c>
      <c r="M178" s="120">
        <f>D178*'[11]Convergence programme'!$I$49/100</f>
        <v>0</v>
      </c>
      <c r="N178" s="120">
        <f>D178*'[11]Convergence programme'!$N$49/100</f>
        <v>0</v>
      </c>
      <c r="O178" s="120">
        <f>D178*'[11]Convergence programme'!$S$49/100</f>
        <v>0</v>
      </c>
      <c r="P178" s="120">
        <f>D178*'[11]Convergence programme'!$X$49/100</f>
        <v>0</v>
      </c>
      <c r="Q178" s="120">
        <f>D178*'[11]Convergence programme'!$AH$49/100</f>
        <v>0</v>
      </c>
      <c r="R178" s="120">
        <f>D178*'[11]Convergence programme'!$AR$49/100</f>
        <v>0</v>
      </c>
      <c r="U178" s="119">
        <f t="shared" si="16"/>
        <v>7189.7975195184481</v>
      </c>
      <c r="V178" s="119">
        <f t="shared" si="17"/>
        <v>7387.8283224735251</v>
      </c>
      <c r="W178" s="119">
        <f t="shared" si="18"/>
        <v>7420.2310782738468</v>
      </c>
      <c r="X178" s="31">
        <f t="shared" si="19"/>
        <v>7420.2310782738468</v>
      </c>
      <c r="Y178" s="31">
        <f t="shared" si="20"/>
        <v>7744.2586362770708</v>
      </c>
      <c r="Z178" s="31">
        <f t="shared" si="21"/>
        <v>7776.6613920773952</v>
      </c>
      <c r="AC178" s="112"/>
      <c r="AD178" s="111">
        <v>2025</v>
      </c>
      <c r="AE178" s="110">
        <f>W133</f>
        <v>725.78619787648279</v>
      </c>
      <c r="AF178" s="109"/>
    </row>
    <row r="179" spans="2:32" x14ac:dyDescent="0.3">
      <c r="C179" s="115" t="str">
        <f t="shared" si="26"/>
        <v>ISDHT</v>
      </c>
      <c r="D179" s="77">
        <f t="shared" si="27"/>
        <v>49.755979999739907</v>
      </c>
      <c r="E179" s="120">
        <f>D179*'[11]Convergence programme'!I$32/100</f>
        <v>46.833149014745189</v>
      </c>
      <c r="F179" s="120">
        <f>D179*'[11]Convergence programme'!N$32/100</f>
        <v>48.123088832817558</v>
      </c>
      <c r="G179" s="120">
        <f>D179*'[11]Convergence programme'!S$32/100</f>
        <v>48.334155011908848</v>
      </c>
      <c r="H179" s="120">
        <f>D179*'[11]Convergence programme'!X$32/100</f>
        <v>48.334155011908848</v>
      </c>
      <c r="I179" s="120">
        <f>D179*'[11]Convergence programme'!AH$32/100</f>
        <v>50.444816802821897</v>
      </c>
      <c r="J179" s="120">
        <f>D179*'[11]Convergence programme'!AR$32/100</f>
        <v>50.655882981913209</v>
      </c>
      <c r="M179" s="120">
        <f>D179*'[11]Convergence programme'!$I$49/100</f>
        <v>0</v>
      </c>
      <c r="N179" s="120">
        <f>D179*'[11]Convergence programme'!$N$49/100</f>
        <v>0</v>
      </c>
      <c r="O179" s="120">
        <f>D179*'[11]Convergence programme'!$S$49/100</f>
        <v>0</v>
      </c>
      <c r="P179" s="120">
        <f>D179*'[11]Convergence programme'!$X$49/100</f>
        <v>0</v>
      </c>
      <c r="Q179" s="120">
        <f>D179*'[11]Convergence programme'!$AH$49/100</f>
        <v>0</v>
      </c>
      <c r="R179" s="120">
        <f>D179*'[11]Convergence programme'!$AR$49/100</f>
        <v>0</v>
      </c>
      <c r="U179" s="119">
        <f t="shared" si="16"/>
        <v>46833.149014745191</v>
      </c>
      <c r="V179" s="119">
        <f t="shared" si="17"/>
        <v>48123.088832817557</v>
      </c>
      <c r="W179" s="119">
        <f t="shared" si="18"/>
        <v>48334.15501190885</v>
      </c>
      <c r="X179" s="31">
        <f t="shared" si="19"/>
        <v>48334.15501190885</v>
      </c>
      <c r="Y179" s="31">
        <f t="shared" si="20"/>
        <v>50444.816802821901</v>
      </c>
      <c r="Z179" s="31">
        <f t="shared" si="21"/>
        <v>50655.882981913208</v>
      </c>
      <c r="AC179" s="112"/>
      <c r="AD179" s="111">
        <v>2030</v>
      </c>
      <c r="AE179" s="110">
        <f>X133</f>
        <v>725.78619787648279</v>
      </c>
      <c r="AF179" s="109"/>
    </row>
    <row r="180" spans="2:32" x14ac:dyDescent="0.3">
      <c r="C180" s="115" t="str">
        <f t="shared" si="26"/>
        <v>ISDRH</v>
      </c>
      <c r="D180" s="77">
        <f t="shared" si="27"/>
        <v>0.69680390000000014</v>
      </c>
      <c r="E180" s="120">
        <f>D180*'[11]Convergence programme'!I$32/100</f>
        <v>0.65587133210774251</v>
      </c>
      <c r="F180" s="120">
        <f>D180*'[11]Convergence programme'!N$32/100</f>
        <v>0.67393619779831515</v>
      </c>
      <c r="G180" s="120">
        <f>D180*'[11]Convergence programme'!S$32/100</f>
        <v>0.67689205831497434</v>
      </c>
      <c r="H180" s="120">
        <f>D180*'[11]Convergence programme'!X$32/100</f>
        <v>0.67689205831497434</v>
      </c>
      <c r="I180" s="120">
        <f>D180*'[11]Convergence programme'!AH$32/100</f>
        <v>0.70645066348156704</v>
      </c>
      <c r="J180" s="120">
        <f>D180*'[11]Convergence programme'!AR$32/100</f>
        <v>0.70940652399822635</v>
      </c>
      <c r="M180" s="120">
        <f>D180*'[11]Convergence programme'!$I$49/100</f>
        <v>0</v>
      </c>
      <c r="N180" s="120">
        <f>D180*'[11]Convergence programme'!$N$49/100</f>
        <v>0</v>
      </c>
      <c r="O180" s="120">
        <f>D180*'[11]Convergence programme'!$S$49/100</f>
        <v>0</v>
      </c>
      <c r="P180" s="120">
        <f>D180*'[11]Convergence programme'!$X$49/100</f>
        <v>0</v>
      </c>
      <c r="Q180" s="120">
        <f>D180*'[11]Convergence programme'!$AH$49/100</f>
        <v>0</v>
      </c>
      <c r="R180" s="120">
        <f>D180*'[11]Convergence programme'!$AR$49/100</f>
        <v>0</v>
      </c>
      <c r="U180" s="119">
        <f t="shared" si="16"/>
        <v>655.87133210774255</v>
      </c>
      <c r="V180" s="119">
        <f t="shared" si="17"/>
        <v>673.93619779831511</v>
      </c>
      <c r="W180" s="119">
        <f t="shared" si="18"/>
        <v>676.89205831497429</v>
      </c>
      <c r="X180" s="31">
        <f t="shared" si="19"/>
        <v>676.89205831497429</v>
      </c>
      <c r="Y180" s="31">
        <f t="shared" si="20"/>
        <v>706.45066348156706</v>
      </c>
      <c r="Z180" s="31">
        <f t="shared" si="21"/>
        <v>709.40652399822636</v>
      </c>
      <c r="AC180" s="112"/>
      <c r="AD180" s="111">
        <v>2040</v>
      </c>
      <c r="AE180" s="110">
        <f>Y133</f>
        <v>755.41012432042066</v>
      </c>
      <c r="AF180" s="109"/>
    </row>
    <row r="181" spans="2:32" x14ac:dyDescent="0.3">
      <c r="C181" s="115" t="str">
        <f t="shared" si="26"/>
        <v>ISDLA</v>
      </c>
      <c r="D181" s="77">
        <f t="shared" si="27"/>
        <v>1.645899999999999</v>
      </c>
      <c r="E181" s="120">
        <f>D181*'[11]Convergence programme'!I$32/100</f>
        <v>1.5492143851607787</v>
      </c>
      <c r="F181" s="120">
        <f>D181*'[11]Convergence programme'!N$32/100</f>
        <v>1.5918848731418496</v>
      </c>
      <c r="G181" s="120">
        <f>D181*'[11]Convergence programme'!S$32/100</f>
        <v>1.5988668243398398</v>
      </c>
      <c r="H181" s="120">
        <f>D181*'[11]Convergence programme'!X$32/100</f>
        <v>1.5988668243398398</v>
      </c>
      <c r="I181" s="120">
        <f>D181*'[11]Convergence programme'!AH$32/100</f>
        <v>1.6686863363197453</v>
      </c>
      <c r="J181" s="120">
        <f>D181*'[11]Convergence programme'!AR$32/100</f>
        <v>1.6756682875177364</v>
      </c>
      <c r="M181" s="120">
        <f>D181*'[11]Convergence programme'!$I$49/100</f>
        <v>0</v>
      </c>
      <c r="N181" s="120">
        <f>D181*'[11]Convergence programme'!$N$49/100</f>
        <v>0</v>
      </c>
      <c r="O181" s="120">
        <f>D181*'[11]Convergence programme'!$S$49/100</f>
        <v>0</v>
      </c>
      <c r="P181" s="120">
        <f>D181*'[11]Convergence programme'!$X$49/100</f>
        <v>0</v>
      </c>
      <c r="Q181" s="120">
        <f>D181*'[11]Convergence programme'!$AH$49/100</f>
        <v>0</v>
      </c>
      <c r="R181" s="120">
        <f>D181*'[11]Convergence programme'!$AR$49/100</f>
        <v>0</v>
      </c>
      <c r="U181" s="119">
        <f t="shared" si="16"/>
        <v>1549.2143851607786</v>
      </c>
      <c r="V181" s="119">
        <f t="shared" si="17"/>
        <v>1591.8848731418495</v>
      </c>
      <c r="W181" s="119">
        <f t="shared" si="18"/>
        <v>1598.8668243398399</v>
      </c>
      <c r="X181" s="31">
        <f t="shared" si="19"/>
        <v>1598.8668243398399</v>
      </c>
      <c r="Y181" s="31">
        <f t="shared" si="20"/>
        <v>1668.6863363197454</v>
      </c>
      <c r="Z181" s="31">
        <f t="shared" si="21"/>
        <v>1675.6682875177364</v>
      </c>
      <c r="AC181" s="112"/>
      <c r="AD181" s="113">
        <v>2050</v>
      </c>
      <c r="AE181" s="110">
        <f>Z133</f>
        <v>785.03405076435888</v>
      </c>
      <c r="AF181" s="109"/>
    </row>
    <row r="182" spans="2:32" x14ac:dyDescent="0.3">
      <c r="C182" s="115" t="str">
        <f t="shared" si="26"/>
        <v>ISDEM</v>
      </c>
      <c r="D182" s="77">
        <f t="shared" si="27"/>
        <v>8.2294999999999945</v>
      </c>
      <c r="E182" s="120">
        <f>D182*'[11]Convergence programme'!I$32/100</f>
        <v>7.7460719258038919</v>
      </c>
      <c r="F182" s="120">
        <f>D182*'[11]Convergence programme'!N$32/100</f>
        <v>7.9594243657092463</v>
      </c>
      <c r="G182" s="120">
        <f>D182*'[11]Convergence programme'!S$32/100</f>
        <v>7.9943341216991985</v>
      </c>
      <c r="H182" s="120">
        <f>D182*'[11]Convergence programme'!X$32/100</f>
        <v>7.9943341216991985</v>
      </c>
      <c r="I182" s="120">
        <f>D182*'[11]Convergence programme'!AH$32/100</f>
        <v>8.3434316815987248</v>
      </c>
      <c r="J182" s="120">
        <f>D182*'[11]Convergence programme'!AR$32/100</f>
        <v>8.3783414375886807</v>
      </c>
      <c r="M182" s="120">
        <f>D182*'[11]Convergence programme'!$I$49/100</f>
        <v>0</v>
      </c>
      <c r="N182" s="120">
        <f>D182*'[11]Convergence programme'!$N$49/100</f>
        <v>0</v>
      </c>
      <c r="O182" s="120">
        <f>D182*'[11]Convergence programme'!$S$49/100</f>
        <v>0</v>
      </c>
      <c r="P182" s="120">
        <f>D182*'[11]Convergence programme'!$X$49/100</f>
        <v>0</v>
      </c>
      <c r="Q182" s="120">
        <f>D182*'[11]Convergence programme'!$AH$49/100</f>
        <v>0</v>
      </c>
      <c r="R182" s="120">
        <f>D182*'[11]Convergence programme'!$AR$49/100</f>
        <v>0</v>
      </c>
      <c r="U182" s="119">
        <f t="shared" si="16"/>
        <v>7746.0719258038916</v>
      </c>
      <c r="V182" s="119">
        <f t="shared" si="17"/>
        <v>7959.4243657092466</v>
      </c>
      <c r="W182" s="119">
        <f t="shared" si="18"/>
        <v>7994.3341216991985</v>
      </c>
      <c r="X182" s="31">
        <f t="shared" si="19"/>
        <v>7994.3341216991985</v>
      </c>
      <c r="Y182" s="31">
        <f t="shared" si="20"/>
        <v>8343.431681598724</v>
      </c>
      <c r="Z182" s="31">
        <f t="shared" si="21"/>
        <v>8378.3414375886805</v>
      </c>
      <c r="AC182" s="112" t="str">
        <f>C134</f>
        <v>IFDEM</v>
      </c>
      <c r="AD182" s="111">
        <v>2015</v>
      </c>
      <c r="AE182" s="110">
        <f>U134</f>
        <v>7509.8069397791996</v>
      </c>
      <c r="AF182" s="109"/>
    </row>
    <row r="183" spans="2:32" x14ac:dyDescent="0.3">
      <c r="C183" s="115" t="str">
        <f t="shared" si="26"/>
        <v>ISDTF</v>
      </c>
      <c r="D183" s="77">
        <f t="shared" si="27"/>
        <v>0.55800000000000005</v>
      </c>
      <c r="E183" s="120">
        <f>D183*'[11]Convergence programme'!I$32/100</f>
        <v>0.5252212327114133</v>
      </c>
      <c r="F183" s="120">
        <f>D183*'[11]Convergence programme'!N$32/100</f>
        <v>0.53968756255735628</v>
      </c>
      <c r="G183" s="120">
        <f>D183*'[11]Convergence programme'!S$32/100</f>
        <v>0.542054613270327</v>
      </c>
      <c r="H183" s="120">
        <f>D183*'[11]Convergence programme'!X$32/100</f>
        <v>0.542054613270327</v>
      </c>
      <c r="I183" s="120">
        <f>D183*'[11]Convergence programme'!AH$32/100</f>
        <v>0.56572512040003553</v>
      </c>
      <c r="J183" s="120">
        <f>D183*'[11]Convergence programme'!AR$32/100</f>
        <v>0.56809217111300658</v>
      </c>
      <c r="M183" s="120">
        <f>D183*'[11]Convergence programme'!$I$49/100</f>
        <v>0</v>
      </c>
      <c r="N183" s="120">
        <f>D183*'[11]Convergence programme'!$N$49/100</f>
        <v>0</v>
      </c>
      <c r="O183" s="120">
        <f>D183*'[11]Convergence programme'!$S$49/100</f>
        <v>0</v>
      </c>
      <c r="P183" s="120">
        <f>D183*'[11]Convergence programme'!$X$49/100</f>
        <v>0</v>
      </c>
      <c r="Q183" s="120">
        <f>D183*'[11]Convergence programme'!$AH$49/100</f>
        <v>0</v>
      </c>
      <c r="R183" s="120">
        <f>D183*'[11]Convergence programme'!$AR$49/100</f>
        <v>0</v>
      </c>
      <c r="U183" s="119">
        <f t="shared" si="16"/>
        <v>525.22123271141334</v>
      </c>
      <c r="V183" s="119">
        <f t="shared" si="17"/>
        <v>539.68756255735627</v>
      </c>
      <c r="W183" s="119">
        <f t="shared" si="18"/>
        <v>542.05461327032697</v>
      </c>
      <c r="X183" s="31">
        <f t="shared" si="19"/>
        <v>542.05461327032697</v>
      </c>
      <c r="Y183" s="31">
        <f t="shared" si="20"/>
        <v>565.72512040003551</v>
      </c>
      <c r="Z183" s="31">
        <f t="shared" si="21"/>
        <v>568.09217111300654</v>
      </c>
      <c r="AC183" s="112"/>
      <c r="AD183" s="111">
        <v>2020</v>
      </c>
      <c r="AE183" s="110">
        <f>V134</f>
        <v>7569.7677537266063</v>
      </c>
      <c r="AF183" s="109"/>
    </row>
    <row r="184" spans="2:32" x14ac:dyDescent="0.3">
      <c r="C184" s="115" t="str">
        <f t="shared" si="26"/>
        <v>ISDFL</v>
      </c>
      <c r="D184" s="77">
        <f t="shared" si="27"/>
        <v>0</v>
      </c>
      <c r="E184" s="120">
        <f>D184*'[11]Convergence programme'!I$32/100</f>
        <v>0</v>
      </c>
      <c r="F184" s="120">
        <f>D184*'[11]Convergence programme'!N$32/100</f>
        <v>0</v>
      </c>
      <c r="G184" s="120">
        <f>D184*'[11]Convergence programme'!S$32/100</f>
        <v>0</v>
      </c>
      <c r="H184" s="120">
        <f>D184*'[11]Convergence programme'!X$32/100</f>
        <v>0</v>
      </c>
      <c r="I184" s="120">
        <f>D184*'[11]Convergence programme'!AH$32/100</f>
        <v>0</v>
      </c>
      <c r="J184" s="120">
        <f>D184*'[11]Convergence programme'!AR$32/100</f>
        <v>0</v>
      </c>
      <c r="M184" s="120">
        <f>D184*'[11]Convergence programme'!$I$49/100</f>
        <v>0</v>
      </c>
      <c r="N184" s="120">
        <f>D184*'[11]Convergence programme'!$N$49/100</f>
        <v>0</v>
      </c>
      <c r="O184" s="120">
        <f>D184*'[11]Convergence programme'!$S$49/100</f>
        <v>0</v>
      </c>
      <c r="P184" s="120">
        <f>D184*'[11]Convergence programme'!$X$49/100</f>
        <v>0</v>
      </c>
      <c r="Q184" s="120">
        <f>D184*'[11]Convergence programme'!$AH$49/100</f>
        <v>0</v>
      </c>
      <c r="R184" s="120">
        <f>D184*'[11]Convergence programme'!$AR$49/100</f>
        <v>0</v>
      </c>
      <c r="U184" s="119">
        <f t="shared" si="16"/>
        <v>0</v>
      </c>
      <c r="V184" s="119">
        <f t="shared" si="17"/>
        <v>0</v>
      </c>
      <c r="W184" s="119">
        <f t="shared" si="18"/>
        <v>0</v>
      </c>
      <c r="X184" s="31">
        <f t="shared" si="19"/>
        <v>0</v>
      </c>
      <c r="Y184" s="31">
        <f t="shared" si="20"/>
        <v>0</v>
      </c>
      <c r="Z184" s="31">
        <f t="shared" si="21"/>
        <v>0</v>
      </c>
      <c r="AC184" s="112"/>
      <c r="AD184" s="111">
        <v>2025</v>
      </c>
      <c r="AE184" s="110">
        <f>W134</f>
        <v>7418.3723986520763</v>
      </c>
      <c r="AF184" s="109"/>
    </row>
    <row r="185" spans="2:32" x14ac:dyDescent="0.3">
      <c r="B185" s="19"/>
      <c r="C185" s="118" t="e">
        <f>#REF!</f>
        <v>#REF!</v>
      </c>
      <c r="D185" s="103" t="e">
        <f>SUM(#REF!)</f>
        <v>#REF!</v>
      </c>
      <c r="E185" s="117" t="e">
        <f>D185*'[11]Convergence programme'!I$32/100</f>
        <v>#REF!</v>
      </c>
      <c r="F185" s="117" t="e">
        <f>D185*'[11]Convergence programme'!N$32/100</f>
        <v>#REF!</v>
      </c>
      <c r="G185" s="117" t="e">
        <f>D185*'[11]Convergence programme'!S$32/100</f>
        <v>#REF!</v>
      </c>
      <c r="H185" s="117" t="e">
        <f>D185*'[11]Convergence programme'!X$32/100</f>
        <v>#REF!</v>
      </c>
      <c r="I185" s="117" t="e">
        <f>D185*'[11]Convergence programme'!AH$32/100</f>
        <v>#REF!</v>
      </c>
      <c r="J185" s="117" t="e">
        <f>D185*'[11]Convergence programme'!AR$32/100</f>
        <v>#REF!</v>
      </c>
      <c r="K185" s="19"/>
      <c r="L185" s="19"/>
      <c r="M185" s="117" t="e">
        <f>D185*'[11]Convergence programme'!$I$49/100</f>
        <v>#REF!</v>
      </c>
      <c r="N185" s="117" t="e">
        <f>D185*'[11]Convergence programme'!$N$49/100</f>
        <v>#REF!</v>
      </c>
      <c r="O185" s="117" t="e">
        <f>D185*'[11]Convergence programme'!$S$49/100</f>
        <v>#REF!</v>
      </c>
      <c r="P185" s="117" t="e">
        <f>D185*'[11]Convergence programme'!$X$49/100</f>
        <v>#REF!</v>
      </c>
      <c r="Q185" s="117" t="e">
        <f>D185*'[11]Convergence programme'!$AH$49/100</f>
        <v>#REF!</v>
      </c>
      <c r="R185" s="117" t="e">
        <f>D185*'[11]Convergence programme'!$AR$49/100</f>
        <v>#REF!</v>
      </c>
      <c r="S185" s="19"/>
      <c r="T185" s="19"/>
      <c r="U185" s="116" t="e">
        <f t="shared" si="16"/>
        <v>#REF!</v>
      </c>
      <c r="V185" s="116" t="e">
        <f t="shared" si="17"/>
        <v>#REF!</v>
      </c>
      <c r="W185" s="116" t="e">
        <f t="shared" si="18"/>
        <v>#REF!</v>
      </c>
      <c r="X185" s="32" t="e">
        <f t="shared" si="19"/>
        <v>#REF!</v>
      </c>
      <c r="Y185" s="32" t="e">
        <f t="shared" si="20"/>
        <v>#REF!</v>
      </c>
      <c r="Z185" s="32" t="e">
        <f t="shared" si="21"/>
        <v>#REF!</v>
      </c>
      <c r="AC185" s="112"/>
      <c r="AD185" s="111">
        <v>2030</v>
      </c>
      <c r="AE185" s="110">
        <f>X134</f>
        <v>7418.3723986520763</v>
      </c>
      <c r="AF185" s="109"/>
    </row>
    <row r="186" spans="2:32" x14ac:dyDescent="0.3">
      <c r="B186" s="121" t="s">
        <v>131</v>
      </c>
      <c r="C186" s="115" t="str">
        <f t="shared" ref="C186:C192" si="28">J60</f>
        <v>IMDMT</v>
      </c>
      <c r="D186" s="77">
        <f t="shared" ref="D186:D192" si="29">SUM(F60:I60)</f>
        <v>1.4437416558628939</v>
      </c>
      <c r="E186" s="120">
        <f>D186*'[11]Convergence programme'!I$33/100</f>
        <v>1.2608614482538512</v>
      </c>
      <c r="F186" s="120">
        <f>D186*'[11]Convergence programme'!N$33/100</f>
        <v>1.2340277309235441</v>
      </c>
      <c r="G186" s="120">
        <f>D186*'[11]Convergence programme'!S$33/100</f>
        <v>1.2340277309235441</v>
      </c>
      <c r="H186" s="120">
        <f>D186*'[11]Convergence programme'!X$33/100</f>
        <v>1.2340277309235441</v>
      </c>
      <c r="I186" s="120">
        <f>D186*'[11]Convergence programme'!AH$33/100</f>
        <v>1.217790523937708</v>
      </c>
      <c r="J186" s="120">
        <f>D186*'[11]Convergence programme'!AR$33/100</f>
        <v>1.217790523937708</v>
      </c>
      <c r="M186" s="120">
        <f>D186*'[11]Convergence programme'!$I$50/100</f>
        <v>0</v>
      </c>
      <c r="N186" s="120">
        <f>D186*'[11]Convergence programme'!$N$50/100</f>
        <v>0</v>
      </c>
      <c r="O186" s="120">
        <f>D186*'[11]Convergence programme'!$S$50/100</f>
        <v>0</v>
      </c>
      <c r="P186" s="120">
        <f>D186*'[11]Convergence programme'!$X$50/100</f>
        <v>0</v>
      </c>
      <c r="Q186" s="120">
        <f>D186*'[11]Convergence programme'!$AH$50/100</f>
        <v>0</v>
      </c>
      <c r="R186" s="120">
        <f>D186*'[11]Convergence programme'!$AR$50/100</f>
        <v>0</v>
      </c>
      <c r="U186" s="119">
        <f t="shared" ref="U186:U217" si="30">(E186-M186)*1000</f>
        <v>1260.8614482538512</v>
      </c>
      <c r="V186" s="119">
        <f t="shared" ref="V186:V217" si="31">(F186-N186)*1000</f>
        <v>1234.0277309235441</v>
      </c>
      <c r="W186" s="119">
        <f t="shared" ref="W186:W217" si="32">(G186-O186)*1000</f>
        <v>1234.0277309235441</v>
      </c>
      <c r="X186" s="31">
        <f t="shared" ref="X186:X217" si="33">(H186-P186)*1000</f>
        <v>1234.0277309235441</v>
      </c>
      <c r="Y186" s="31">
        <f t="shared" ref="Y186:Y217" si="34">(I186-Q186)*1000</f>
        <v>1217.790523937708</v>
      </c>
      <c r="Z186" s="31">
        <f t="shared" ref="Z186:Z217" si="35">(J186-R186)*1000</f>
        <v>1217.790523937708</v>
      </c>
      <c r="AC186" s="112"/>
      <c r="AD186" s="111">
        <v>2040</v>
      </c>
      <c r="AE186" s="110">
        <f>Y134</f>
        <v>7721.1631088011391</v>
      </c>
      <c r="AF186" s="109"/>
    </row>
    <row r="187" spans="2:32" x14ac:dyDescent="0.3">
      <c r="C187" s="115" t="str">
        <f t="shared" si="28"/>
        <v>IMDHT</v>
      </c>
      <c r="D187" s="77">
        <f t="shared" si="29"/>
        <v>4.1845780168710283</v>
      </c>
      <c r="E187" s="120">
        <f>D187*'[11]Convergence programme'!I$33/100</f>
        <v>3.6545133107832752</v>
      </c>
      <c r="F187" s="120">
        <f>D187*'[11]Convergence programme'!N$33/100</f>
        <v>3.5767377730370704</v>
      </c>
      <c r="G187" s="120">
        <f>D187*'[11]Convergence programme'!S$33/100</f>
        <v>3.5767377730370704</v>
      </c>
      <c r="H187" s="120">
        <f>D187*'[11]Convergence programme'!X$33/100</f>
        <v>3.5767377730370704</v>
      </c>
      <c r="I187" s="120">
        <f>D187*'[11]Convergence programme'!AH$33/100</f>
        <v>3.5296754339181615</v>
      </c>
      <c r="J187" s="120">
        <f>D187*'[11]Convergence programme'!AR$33/100</f>
        <v>3.5296754339181615</v>
      </c>
      <c r="M187" s="120">
        <f>D187*'[11]Convergence programme'!$I$50/100</f>
        <v>0</v>
      </c>
      <c r="N187" s="120">
        <f>D187*'[11]Convergence programme'!$N$50/100</f>
        <v>0</v>
      </c>
      <c r="O187" s="120">
        <f>D187*'[11]Convergence programme'!$S$50/100</f>
        <v>0</v>
      </c>
      <c r="P187" s="120">
        <f>D187*'[11]Convergence programme'!$X$50/100</f>
        <v>0</v>
      </c>
      <c r="Q187" s="120">
        <f>D187*'[11]Convergence programme'!$AH$50/100</f>
        <v>0</v>
      </c>
      <c r="R187" s="120">
        <f>D187*'[11]Convergence programme'!$AR$50/100</f>
        <v>0</v>
      </c>
      <c r="U187" s="119">
        <f t="shared" si="30"/>
        <v>3654.5133107832753</v>
      </c>
      <c r="V187" s="119">
        <f t="shared" si="31"/>
        <v>3576.7377730370704</v>
      </c>
      <c r="W187" s="119">
        <f t="shared" si="32"/>
        <v>3576.7377730370704</v>
      </c>
      <c r="X187" s="31">
        <f t="shared" si="33"/>
        <v>3576.7377730370704</v>
      </c>
      <c r="Y187" s="31">
        <f t="shared" si="34"/>
        <v>3529.6754339181616</v>
      </c>
      <c r="Z187" s="31">
        <f t="shared" si="35"/>
        <v>3529.6754339181616</v>
      </c>
      <c r="AC187" s="112"/>
      <c r="AD187" s="113">
        <v>2050</v>
      </c>
      <c r="AE187" s="110">
        <f>Z134</f>
        <v>8023.9538189502045</v>
      </c>
      <c r="AF187" s="109"/>
    </row>
    <row r="188" spans="2:32" x14ac:dyDescent="0.3">
      <c r="C188" s="115" t="str">
        <f t="shared" si="28"/>
        <v>IMDRH</v>
      </c>
      <c r="D188" s="77">
        <f t="shared" si="29"/>
        <v>1.5691927190287567</v>
      </c>
      <c r="E188" s="120">
        <f>D188*'[11]Convergence programme'!I$33/100</f>
        <v>1.3704214990745476</v>
      </c>
      <c r="F188" s="120">
        <f>D188*'[11]Convergence programme'!N$33/100</f>
        <v>1.341256119182515</v>
      </c>
      <c r="G188" s="120">
        <f>D188*'[11]Convergence programme'!S$33/100</f>
        <v>1.341256119182515</v>
      </c>
      <c r="H188" s="120">
        <f>D188*'[11]Convergence programme'!X$33/100</f>
        <v>1.341256119182515</v>
      </c>
      <c r="I188" s="120">
        <f>D188*'[11]Convergence programme'!AH$33/100</f>
        <v>1.3236080123511662</v>
      </c>
      <c r="J188" s="120">
        <f>D188*'[11]Convergence programme'!AR$33/100</f>
        <v>1.3236080123511662</v>
      </c>
      <c r="M188" s="120">
        <f>D188*'[11]Convergence programme'!$I$50/100</f>
        <v>0</v>
      </c>
      <c r="N188" s="120">
        <f>D188*'[11]Convergence programme'!$N$50/100</f>
        <v>0</v>
      </c>
      <c r="O188" s="120">
        <f>D188*'[11]Convergence programme'!$S$50/100</f>
        <v>0</v>
      </c>
      <c r="P188" s="120">
        <f>D188*'[11]Convergence programme'!$X$50/100</f>
        <v>0</v>
      </c>
      <c r="Q188" s="120">
        <f>D188*'[11]Convergence programme'!$AH$50/100</f>
        <v>0</v>
      </c>
      <c r="R188" s="120">
        <f>D188*'[11]Convergence programme'!$AR$50/100</f>
        <v>0</v>
      </c>
      <c r="U188" s="119">
        <f t="shared" si="30"/>
        <v>1370.4214990745477</v>
      </c>
      <c r="V188" s="119">
        <f t="shared" si="31"/>
        <v>1341.256119182515</v>
      </c>
      <c r="W188" s="119">
        <f t="shared" si="32"/>
        <v>1341.256119182515</v>
      </c>
      <c r="X188" s="31">
        <f t="shared" si="33"/>
        <v>1341.256119182515</v>
      </c>
      <c r="Y188" s="31">
        <f t="shared" si="34"/>
        <v>1323.6080123511663</v>
      </c>
      <c r="Z188" s="31">
        <f t="shared" si="35"/>
        <v>1323.6080123511663</v>
      </c>
      <c r="AC188" s="112" t="str">
        <f>C135</f>
        <v>IFDTF</v>
      </c>
      <c r="AD188" s="111">
        <v>2015</v>
      </c>
      <c r="AE188" s="110">
        <f>U135</f>
        <v>624.03447638353009</v>
      </c>
      <c r="AF188" s="109"/>
    </row>
    <row r="189" spans="2:32" x14ac:dyDescent="0.3">
      <c r="C189" s="115" t="str">
        <f t="shared" si="28"/>
        <v>IMDLA</v>
      </c>
      <c r="D189" s="77">
        <f t="shared" si="29"/>
        <v>3.258144076191881</v>
      </c>
      <c r="E189" s="120">
        <f>D189*'[11]Convergence programme'!I$33/100</f>
        <v>2.845431689142262</v>
      </c>
      <c r="F189" s="120">
        <f>D189*'[11]Convergence programme'!N$33/100</f>
        <v>2.7848750675286169</v>
      </c>
      <c r="G189" s="120">
        <f>D189*'[11]Convergence programme'!S$33/100</f>
        <v>2.7848750675286169</v>
      </c>
      <c r="H189" s="120">
        <f>D189*'[11]Convergence programme'!X$33/100</f>
        <v>2.7848750675286169</v>
      </c>
      <c r="I189" s="120">
        <f>D189*'[11]Convergence programme'!AH$33/100</f>
        <v>2.7482319745348196</v>
      </c>
      <c r="J189" s="120">
        <f>D189*'[11]Convergence programme'!AR$33/100</f>
        <v>2.7482319745348196</v>
      </c>
      <c r="M189" s="120">
        <f>D189*'[11]Convergence programme'!$I$50/100</f>
        <v>0</v>
      </c>
      <c r="N189" s="120">
        <f>D189*'[11]Convergence programme'!$N$50/100</f>
        <v>0</v>
      </c>
      <c r="O189" s="120">
        <f>D189*'[11]Convergence programme'!$S$50/100</f>
        <v>0</v>
      </c>
      <c r="P189" s="120">
        <f>D189*'[11]Convergence programme'!$X$50/100</f>
        <v>0</v>
      </c>
      <c r="Q189" s="120">
        <f>D189*'[11]Convergence programme'!$AH$50/100</f>
        <v>0</v>
      </c>
      <c r="R189" s="120">
        <f>D189*'[11]Convergence programme'!$AR$50/100</f>
        <v>0</v>
      </c>
      <c r="U189" s="119">
        <f t="shared" si="30"/>
        <v>2845.4316891422618</v>
      </c>
      <c r="V189" s="119">
        <f t="shared" si="31"/>
        <v>2784.8750675286169</v>
      </c>
      <c r="W189" s="119">
        <f t="shared" si="32"/>
        <v>2784.8750675286169</v>
      </c>
      <c r="X189" s="31">
        <f t="shared" si="33"/>
        <v>2784.8750675286169</v>
      </c>
      <c r="Y189" s="31">
        <f t="shared" si="34"/>
        <v>2748.2319745348195</v>
      </c>
      <c r="Z189" s="31">
        <f t="shared" si="35"/>
        <v>2748.2319745348195</v>
      </c>
      <c r="AC189" s="112"/>
      <c r="AD189" s="111">
        <v>2020</v>
      </c>
      <c r="AE189" s="110">
        <f>V135</f>
        <v>629.01697665753841</v>
      </c>
      <c r="AF189" s="109"/>
    </row>
    <row r="190" spans="2:32" x14ac:dyDescent="0.3">
      <c r="C190" s="115" t="str">
        <f t="shared" si="28"/>
        <v>IMDEM</v>
      </c>
      <c r="D190" s="77">
        <f t="shared" si="29"/>
        <v>12.935209556471627</v>
      </c>
      <c r="E190" s="120">
        <f>D190*'[11]Convergence programme'!I$33/100</f>
        <v>11.296693552207596</v>
      </c>
      <c r="F190" s="120">
        <f>D190*'[11]Convergence programme'!N$33/100</f>
        <v>11.056276746723661</v>
      </c>
      <c r="G190" s="120">
        <f>D190*'[11]Convergence programme'!S$33/100</f>
        <v>11.056276746723661</v>
      </c>
      <c r="H190" s="120">
        <f>D190*'[11]Convergence programme'!X$33/100</f>
        <v>11.056276746723661</v>
      </c>
      <c r="I190" s="120">
        <f>D190*'[11]Convergence programme'!AH$33/100</f>
        <v>10.910799421108875</v>
      </c>
      <c r="J190" s="120">
        <f>D190*'[11]Convergence programme'!AR$33/100</f>
        <v>10.910799421108875</v>
      </c>
      <c r="M190" s="120">
        <f>D190*'[11]Convergence programme'!$I$50/100</f>
        <v>0</v>
      </c>
      <c r="N190" s="120">
        <f>D190*'[11]Convergence programme'!$N$50/100</f>
        <v>0</v>
      </c>
      <c r="O190" s="120">
        <f>D190*'[11]Convergence programme'!$S$50/100</f>
        <v>0</v>
      </c>
      <c r="P190" s="120">
        <f>D190*'[11]Convergence programme'!$X$50/100</f>
        <v>0</v>
      </c>
      <c r="Q190" s="120">
        <f>D190*'[11]Convergence programme'!$AH$50/100</f>
        <v>0</v>
      </c>
      <c r="R190" s="120">
        <f>D190*'[11]Convergence programme'!$AR$50/100</f>
        <v>0</v>
      </c>
      <c r="U190" s="119">
        <f t="shared" si="30"/>
        <v>11296.693552207596</v>
      </c>
      <c r="V190" s="119">
        <f t="shared" si="31"/>
        <v>11056.276746723661</v>
      </c>
      <c r="W190" s="119">
        <f t="shared" si="32"/>
        <v>11056.276746723661</v>
      </c>
      <c r="X190" s="31">
        <f t="shared" si="33"/>
        <v>11056.276746723661</v>
      </c>
      <c r="Y190" s="31">
        <f t="shared" si="34"/>
        <v>10910.799421108875</v>
      </c>
      <c r="Z190" s="31">
        <f t="shared" si="35"/>
        <v>10910.799421108875</v>
      </c>
      <c r="AC190" s="112"/>
      <c r="AD190" s="111">
        <v>2025</v>
      </c>
      <c r="AE190" s="110">
        <f>W135</f>
        <v>616.43663712438774</v>
      </c>
      <c r="AF190" s="109"/>
    </row>
    <row r="191" spans="2:32" x14ac:dyDescent="0.3">
      <c r="C191" s="115" t="str">
        <f t="shared" si="28"/>
        <v>IMDTF</v>
      </c>
      <c r="D191" s="77">
        <f t="shared" si="29"/>
        <v>2.1169254703507168</v>
      </c>
      <c r="E191" s="120">
        <f>D191*'[11]Convergence programme'!I$33/100</f>
        <v>1.8487723918976178</v>
      </c>
      <c r="F191" s="120">
        <f>D191*'[11]Convergence programme'!N$33/100</f>
        <v>1.8094267240282738</v>
      </c>
      <c r="G191" s="120">
        <f>D191*'[11]Convergence programme'!S$33/100</f>
        <v>1.8094267240282738</v>
      </c>
      <c r="H191" s="120">
        <f>D191*'[11]Convergence programme'!X$33/100</f>
        <v>1.8094267240282738</v>
      </c>
      <c r="I191" s="120">
        <f>D191*'[11]Convergence programme'!AH$33/100</f>
        <v>1.7856184776594808</v>
      </c>
      <c r="J191" s="120">
        <f>D191*'[11]Convergence programme'!AR$33/100</f>
        <v>1.7856184776594808</v>
      </c>
      <c r="M191" s="120">
        <f>D191*'[11]Convergence programme'!$I$50/100</f>
        <v>0</v>
      </c>
      <c r="N191" s="120">
        <f>D191*'[11]Convergence programme'!$N$50/100</f>
        <v>0</v>
      </c>
      <c r="O191" s="120">
        <f>D191*'[11]Convergence programme'!$S$50/100</f>
        <v>0</v>
      </c>
      <c r="P191" s="120">
        <f>D191*'[11]Convergence programme'!$X$50/100</f>
        <v>0</v>
      </c>
      <c r="Q191" s="120">
        <f>D191*'[11]Convergence programme'!$AH$50/100</f>
        <v>0</v>
      </c>
      <c r="R191" s="120">
        <f>D191*'[11]Convergence programme'!$AR$50/100</f>
        <v>0</v>
      </c>
      <c r="U191" s="119">
        <f t="shared" si="30"/>
        <v>1848.7723918976178</v>
      </c>
      <c r="V191" s="119">
        <f t="shared" si="31"/>
        <v>1809.4267240282738</v>
      </c>
      <c r="W191" s="119">
        <f t="shared" si="32"/>
        <v>1809.4267240282738</v>
      </c>
      <c r="X191" s="31">
        <f t="shared" si="33"/>
        <v>1809.4267240282738</v>
      </c>
      <c r="Y191" s="31">
        <f t="shared" si="34"/>
        <v>1785.6184776594807</v>
      </c>
      <c r="Z191" s="31">
        <f t="shared" si="35"/>
        <v>1785.6184776594807</v>
      </c>
      <c r="AC191" s="112"/>
      <c r="AD191" s="111">
        <v>2030</v>
      </c>
      <c r="AE191" s="110">
        <f>X135</f>
        <v>616.43663712438774</v>
      </c>
      <c r="AF191" s="109"/>
    </row>
    <row r="192" spans="2:32" x14ac:dyDescent="0.3">
      <c r="C192" s="115" t="str">
        <f t="shared" si="28"/>
        <v>IMDFL</v>
      </c>
      <c r="D192" s="77">
        <f t="shared" si="29"/>
        <v>0.19763459122886284</v>
      </c>
      <c r="E192" s="120">
        <f>D192*'[11]Convergence programme'!I$33/100</f>
        <v>0.17260001878448702</v>
      </c>
      <c r="F192" s="120">
        <f>D192*'[11]Convergence programme'!N$33/100</f>
        <v>0.16892673642528513</v>
      </c>
      <c r="G192" s="120">
        <f>D192*'[11]Convergence programme'!S$33/100</f>
        <v>0.16892673642528513</v>
      </c>
      <c r="H192" s="120">
        <f>D192*'[11]Convergence programme'!X$33/100</f>
        <v>0.16892673642528513</v>
      </c>
      <c r="I192" s="120">
        <f>D192*'[11]Convergence programme'!AH$33/100</f>
        <v>0.16670401620916295</v>
      </c>
      <c r="J192" s="120">
        <f>D192*'[11]Convergence programme'!AR$33/100</f>
        <v>0.16670401620916295</v>
      </c>
      <c r="M192" s="120">
        <f>D192*'[11]Convergence programme'!$I$50/100</f>
        <v>0</v>
      </c>
      <c r="N192" s="120">
        <f>D192*'[11]Convergence programme'!$N$50/100</f>
        <v>0</v>
      </c>
      <c r="O192" s="120">
        <f>D192*'[11]Convergence programme'!$S$50/100</f>
        <v>0</v>
      </c>
      <c r="P192" s="120">
        <f>D192*'[11]Convergence programme'!$X$50/100</f>
        <v>0</v>
      </c>
      <c r="Q192" s="120">
        <f>D192*'[11]Convergence programme'!$AH$50/100</f>
        <v>0</v>
      </c>
      <c r="R192" s="120">
        <f>D192*'[11]Convergence programme'!$AR$50/100</f>
        <v>0</v>
      </c>
      <c r="U192" s="119">
        <f t="shared" si="30"/>
        <v>172.60001878448702</v>
      </c>
      <c r="V192" s="119">
        <f t="shared" si="31"/>
        <v>168.92673642528513</v>
      </c>
      <c r="W192" s="119">
        <f t="shared" si="32"/>
        <v>168.92673642528513</v>
      </c>
      <c r="X192" s="31">
        <f t="shared" si="33"/>
        <v>168.92673642528513</v>
      </c>
      <c r="Y192" s="31">
        <f t="shared" si="34"/>
        <v>166.70401620916294</v>
      </c>
      <c r="Z192" s="31">
        <f t="shared" si="35"/>
        <v>166.70401620916294</v>
      </c>
      <c r="AC192" s="112"/>
      <c r="AD192" s="111">
        <v>2040</v>
      </c>
      <c r="AE192" s="110">
        <f>Y135</f>
        <v>641.59731619068918</v>
      </c>
      <c r="AF192" s="109"/>
    </row>
    <row r="193" spans="2:32" x14ac:dyDescent="0.3">
      <c r="B193" s="19"/>
      <c r="C193" s="118" t="e">
        <f>#REF!</f>
        <v>#REF!</v>
      </c>
      <c r="D193" s="103" t="e">
        <f>SUM(#REF!)</f>
        <v>#REF!</v>
      </c>
      <c r="E193" s="117" t="e">
        <f>D193*'[11]Convergence programme'!I$33/100</f>
        <v>#REF!</v>
      </c>
      <c r="F193" s="117" t="e">
        <f>D193*'[11]Convergence programme'!N$33/100</f>
        <v>#REF!</v>
      </c>
      <c r="G193" s="117" t="e">
        <f>D193*'[11]Convergence programme'!S$33/100</f>
        <v>#REF!</v>
      </c>
      <c r="H193" s="117" t="e">
        <f>D193*'[11]Convergence programme'!X$33/100</f>
        <v>#REF!</v>
      </c>
      <c r="I193" s="117" t="e">
        <f>D193*'[11]Convergence programme'!AH$33/100</f>
        <v>#REF!</v>
      </c>
      <c r="J193" s="117" t="e">
        <f>D193*'[11]Convergence programme'!AR$33/100</f>
        <v>#REF!</v>
      </c>
      <c r="K193" s="19"/>
      <c r="L193" s="19"/>
      <c r="M193" s="117" t="e">
        <f>D193*'[11]Convergence programme'!$I$50/100</f>
        <v>#REF!</v>
      </c>
      <c r="N193" s="117" t="e">
        <f>D193*'[11]Convergence programme'!$N$50/100</f>
        <v>#REF!</v>
      </c>
      <c r="O193" s="117" t="e">
        <f>D193*'[11]Convergence programme'!$S$50/100</f>
        <v>#REF!</v>
      </c>
      <c r="P193" s="117" t="e">
        <f>D193*'[11]Convergence programme'!$X$50/100</f>
        <v>#REF!</v>
      </c>
      <c r="Q193" s="117" t="e">
        <f>D193*'[11]Convergence programme'!$AH$50/100</f>
        <v>#REF!</v>
      </c>
      <c r="R193" s="117" t="e">
        <f>D193*'[11]Convergence programme'!$AR$50/100</f>
        <v>#REF!</v>
      </c>
      <c r="S193" s="19"/>
      <c r="T193" s="19"/>
      <c r="U193" s="116" t="e">
        <f t="shared" si="30"/>
        <v>#REF!</v>
      </c>
      <c r="V193" s="116" t="e">
        <f t="shared" si="31"/>
        <v>#REF!</v>
      </c>
      <c r="W193" s="116" t="e">
        <f t="shared" si="32"/>
        <v>#REF!</v>
      </c>
      <c r="X193" s="32" t="e">
        <f t="shared" si="33"/>
        <v>#REF!</v>
      </c>
      <c r="Y193" s="32" t="e">
        <f t="shared" si="34"/>
        <v>#REF!</v>
      </c>
      <c r="Z193" s="32" t="e">
        <f t="shared" si="35"/>
        <v>#REF!</v>
      </c>
      <c r="AC193" s="112"/>
      <c r="AD193" s="113">
        <v>2050</v>
      </c>
      <c r="AE193" s="110">
        <f>Z135</f>
        <v>666.75799525699074</v>
      </c>
      <c r="AF193" s="109"/>
    </row>
    <row r="194" spans="2:32" x14ac:dyDescent="0.3">
      <c r="B194" s="121" t="s">
        <v>130</v>
      </c>
      <c r="C194" s="115" t="str">
        <f t="shared" ref="C194:C200" si="36">J67</f>
        <v>IUDMT</v>
      </c>
      <c r="D194" s="77">
        <f t="shared" ref="D194:D200" si="37">SUM(F67:I67)</f>
        <v>7.6610635364877009</v>
      </c>
      <c r="E194" s="120">
        <f>D194*'[11]Convergence programme'!I$34/100</f>
        <v>7.1986949616504123</v>
      </c>
      <c r="F194" s="120">
        <f>D194*'[11]Convergence programme'!N$34/100</f>
        <v>7.300912239742761</v>
      </c>
      <c r="G194" s="120">
        <f>D194*'[11]Convergence programme'!S$34/100</f>
        <v>7.1062212466829546</v>
      </c>
      <c r="H194" s="120">
        <f>D194*'[11]Convergence programme'!X$34/100</f>
        <v>6.9602030018880985</v>
      </c>
      <c r="I194" s="120">
        <f>D194*'[11]Convergence programme'!AH$34/100</f>
        <v>6.9602030018880985</v>
      </c>
      <c r="J194" s="120">
        <f>D194*'[11]Convergence programme'!AR$34/100</f>
        <v>7.1548939949479049</v>
      </c>
      <c r="M194" s="120">
        <f>D194*'[11]Convergence programme'!$I$51/100</f>
        <v>0</v>
      </c>
      <c r="N194" s="120">
        <f>D194*'[11]Convergence programme'!$N$51/100</f>
        <v>0</v>
      </c>
      <c r="O194" s="120">
        <f>D194*'[11]Convergence programme'!$S$51/100</f>
        <v>0</v>
      </c>
      <c r="P194" s="120">
        <f>D194*'[11]Convergence programme'!$X$51/100</f>
        <v>0</v>
      </c>
      <c r="Q194" s="120">
        <f>D194*'[11]Convergence programme'!$AH$51/100</f>
        <v>0</v>
      </c>
      <c r="R194" s="120">
        <f>D194*'[11]Convergence programme'!$AR$51/100</f>
        <v>0</v>
      </c>
      <c r="U194" s="119">
        <f t="shared" si="30"/>
        <v>7198.6949616504126</v>
      </c>
      <c r="V194" s="119">
        <f t="shared" si="31"/>
        <v>7300.9122397427609</v>
      </c>
      <c r="W194" s="119">
        <f t="shared" si="32"/>
        <v>7106.2212466829542</v>
      </c>
      <c r="X194" s="31">
        <f t="shared" si="33"/>
        <v>6960.2030018880987</v>
      </c>
      <c r="Y194" s="31">
        <f t="shared" si="34"/>
        <v>6960.2030018880987</v>
      </c>
      <c r="Z194" s="31">
        <f t="shared" si="35"/>
        <v>7154.8939949479045</v>
      </c>
      <c r="AC194" s="112" t="str">
        <f>C138</f>
        <v>ICDMT</v>
      </c>
      <c r="AD194" s="111">
        <v>2015</v>
      </c>
      <c r="AE194" s="110">
        <f>U138</f>
        <v>4884.3575630630694</v>
      </c>
      <c r="AF194" s="109" t="str">
        <f>B138</f>
        <v>Chemical</v>
      </c>
    </row>
    <row r="195" spans="2:32" x14ac:dyDescent="0.3">
      <c r="C195" s="115" t="str">
        <f t="shared" si="36"/>
        <v>IUDHT</v>
      </c>
      <c r="D195" s="77">
        <f t="shared" si="37"/>
        <v>0</v>
      </c>
      <c r="E195" s="120">
        <f>D195*'[11]Convergence programme'!I$34/100</f>
        <v>0</v>
      </c>
      <c r="F195" s="120">
        <f>D195*'[11]Convergence programme'!N$34/100</f>
        <v>0</v>
      </c>
      <c r="G195" s="120">
        <f>D195*'[11]Convergence programme'!S$34/100</f>
        <v>0</v>
      </c>
      <c r="H195" s="120">
        <f>D195*'[11]Convergence programme'!X$34/100</f>
        <v>0</v>
      </c>
      <c r="I195" s="120">
        <f>D195*'[11]Convergence programme'!AH$34/100</f>
        <v>0</v>
      </c>
      <c r="J195" s="120">
        <f>D195*'[11]Convergence programme'!AR$34/100</f>
        <v>0</v>
      </c>
      <c r="M195" s="120">
        <f>D195*'[11]Convergence programme'!$I$51/100</f>
        <v>0</v>
      </c>
      <c r="N195" s="120">
        <f>D195*'[11]Convergence programme'!$N$51/100</f>
        <v>0</v>
      </c>
      <c r="O195" s="120">
        <f>D195*'[11]Convergence programme'!$S$51/100</f>
        <v>0</v>
      </c>
      <c r="P195" s="120">
        <f>D195*'[11]Convergence programme'!$X$51/100</f>
        <v>0</v>
      </c>
      <c r="Q195" s="120">
        <f>D195*'[11]Convergence programme'!$AH$51/100</f>
        <v>0</v>
      </c>
      <c r="R195" s="120">
        <f>D195*'[11]Convergence programme'!$AR$51/100</f>
        <v>0</v>
      </c>
      <c r="U195" s="119">
        <f t="shared" si="30"/>
        <v>0</v>
      </c>
      <c r="V195" s="119">
        <f t="shared" si="31"/>
        <v>0</v>
      </c>
      <c r="W195" s="119">
        <f t="shared" si="32"/>
        <v>0</v>
      </c>
      <c r="X195" s="31">
        <f t="shared" si="33"/>
        <v>0</v>
      </c>
      <c r="Y195" s="31">
        <f t="shared" si="34"/>
        <v>0</v>
      </c>
      <c r="Z195" s="31">
        <f t="shared" si="35"/>
        <v>0</v>
      </c>
      <c r="AC195" s="112"/>
      <c r="AD195" s="111">
        <v>2020</v>
      </c>
      <c r="AE195" s="110">
        <f>V138</f>
        <v>4962.9154062257685</v>
      </c>
      <c r="AF195" s="109"/>
    </row>
    <row r="196" spans="2:32" x14ac:dyDescent="0.3">
      <c r="C196" s="115" t="str">
        <f t="shared" si="36"/>
        <v>IUDRH</v>
      </c>
      <c r="D196" s="77">
        <f t="shared" si="37"/>
        <v>74.479227393384306</v>
      </c>
      <c r="E196" s="120">
        <f>D196*'[11]Convergence programme'!I$34/100</f>
        <v>69.984178623608756</v>
      </c>
      <c r="F196" s="120">
        <f>D196*'[11]Convergence programme'!N$34/100</f>
        <v>70.977913222246883</v>
      </c>
      <c r="G196" s="120">
        <f>D196*'[11]Convergence programme'!S$34/100</f>
        <v>69.085168869653629</v>
      </c>
      <c r="H196" s="120">
        <f>D196*'[11]Convergence programme'!X$34/100</f>
        <v>67.665610605208684</v>
      </c>
      <c r="I196" s="120">
        <f>D196*'[11]Convergence programme'!AH$34/100</f>
        <v>67.665610605208684</v>
      </c>
      <c r="J196" s="120">
        <f>D196*'[11]Convergence programme'!AR$34/100</f>
        <v>69.558354957801939</v>
      </c>
      <c r="M196" s="120">
        <f>D196*'[11]Convergence programme'!$I$51/100</f>
        <v>0</v>
      </c>
      <c r="N196" s="120">
        <f>D196*'[11]Convergence programme'!$N$51/100</f>
        <v>0</v>
      </c>
      <c r="O196" s="120">
        <f>D196*'[11]Convergence programme'!$S$51/100</f>
        <v>0</v>
      </c>
      <c r="P196" s="120">
        <f>D196*'[11]Convergence programme'!$X$51/100</f>
        <v>0</v>
      </c>
      <c r="Q196" s="120">
        <f>D196*'[11]Convergence programme'!$AH$51/100</f>
        <v>0</v>
      </c>
      <c r="R196" s="120">
        <f>D196*'[11]Convergence programme'!$AR$51/100</f>
        <v>0</v>
      </c>
      <c r="U196" s="119">
        <f t="shared" si="30"/>
        <v>69984.17862360875</v>
      </c>
      <c r="V196" s="119">
        <f t="shared" si="31"/>
        <v>70977.913222246876</v>
      </c>
      <c r="W196" s="119">
        <f t="shared" si="32"/>
        <v>69085.168869653629</v>
      </c>
      <c r="X196" s="31">
        <f t="shared" si="33"/>
        <v>67665.610605208683</v>
      </c>
      <c r="Y196" s="31">
        <f t="shared" si="34"/>
        <v>67665.610605208683</v>
      </c>
      <c r="Z196" s="31">
        <f t="shared" si="35"/>
        <v>69558.354957801945</v>
      </c>
      <c r="AC196" s="112"/>
      <c r="AD196" s="111">
        <v>2025</v>
      </c>
      <c r="AE196" s="110">
        <f>W138</f>
        <v>5005.1999669963952</v>
      </c>
      <c r="AF196" s="109"/>
    </row>
    <row r="197" spans="2:32" x14ac:dyDescent="0.3">
      <c r="C197" s="115" t="str">
        <f t="shared" si="36"/>
        <v>IUDLA</v>
      </c>
      <c r="D197" s="77">
        <f t="shared" si="37"/>
        <v>54.808834652327441</v>
      </c>
      <c r="E197" s="120">
        <f>D197*'[11]Convergence programme'!I$34/100</f>
        <v>51.500954141221861</v>
      </c>
      <c r="F197" s="120">
        <f>D197*'[11]Convergence programme'!N$34/100</f>
        <v>52.232237711302133</v>
      </c>
      <c r="G197" s="120">
        <f>D197*'[11]Convergence programme'!S$34/100</f>
        <v>50.839378039000742</v>
      </c>
      <c r="H197" s="120">
        <f>D197*'[11]Convergence programme'!X$34/100</f>
        <v>49.794733284774701</v>
      </c>
      <c r="I197" s="120">
        <f>D197*'[11]Convergence programme'!AH$34/100</f>
        <v>49.794733284774701</v>
      </c>
      <c r="J197" s="120">
        <f>D197*'[11]Convergence programme'!AR$34/100</f>
        <v>51.187592957076092</v>
      </c>
      <c r="M197" s="120">
        <f>D197*'[11]Convergence programme'!$I$51/100</f>
        <v>0</v>
      </c>
      <c r="N197" s="120">
        <f>D197*'[11]Convergence programme'!$N$51/100</f>
        <v>0</v>
      </c>
      <c r="O197" s="120">
        <f>D197*'[11]Convergence programme'!$S$51/100</f>
        <v>0</v>
      </c>
      <c r="P197" s="120">
        <f>D197*'[11]Convergence programme'!$X$51/100</f>
        <v>0</v>
      </c>
      <c r="Q197" s="120">
        <f>D197*'[11]Convergence programme'!$AH$51/100</f>
        <v>0</v>
      </c>
      <c r="R197" s="120">
        <f>D197*'[11]Convergence programme'!$AR$51/100</f>
        <v>0</v>
      </c>
      <c r="U197" s="119">
        <f t="shared" si="30"/>
        <v>51500.95414122186</v>
      </c>
      <c r="V197" s="119">
        <f t="shared" si="31"/>
        <v>52232.237711302136</v>
      </c>
      <c r="W197" s="119">
        <f t="shared" si="32"/>
        <v>50839.378039000745</v>
      </c>
      <c r="X197" s="31">
        <f t="shared" si="33"/>
        <v>49794.733284774702</v>
      </c>
      <c r="Y197" s="31">
        <f t="shared" si="34"/>
        <v>49794.733284774702</v>
      </c>
      <c r="Z197" s="31">
        <f t="shared" si="35"/>
        <v>51187.592957076093</v>
      </c>
      <c r="AC197" s="112"/>
      <c r="AD197" s="111">
        <v>2030</v>
      </c>
      <c r="AE197" s="110">
        <f>X138</f>
        <v>5047.4845277670202</v>
      </c>
      <c r="AF197" s="109"/>
    </row>
    <row r="198" spans="2:32" x14ac:dyDescent="0.3">
      <c r="C198" s="115" t="str">
        <f t="shared" si="36"/>
        <v>IUDEM</v>
      </c>
      <c r="D198" s="77">
        <f t="shared" si="37"/>
        <v>34.255505911984955</v>
      </c>
      <c r="E198" s="120">
        <f>D198*'[11]Convergence programme'!I$34/100</f>
        <v>32.188081542846227</v>
      </c>
      <c r="F198" s="120">
        <f>D198*'[11]Convergence programme'!N$34/100</f>
        <v>32.645133564060082</v>
      </c>
      <c r="G198" s="120">
        <f>D198*'[11]Convergence programme'!S$34/100</f>
        <v>31.774596669018479</v>
      </c>
      <c r="H198" s="120">
        <f>D198*'[11]Convergence programme'!X$34/100</f>
        <v>31.121693997737275</v>
      </c>
      <c r="I198" s="120">
        <f>D198*'[11]Convergence programme'!AH$34/100</f>
        <v>31.121693997737275</v>
      </c>
      <c r="J198" s="120">
        <f>D198*'[11]Convergence programme'!AR$34/100</f>
        <v>31.992230892778881</v>
      </c>
      <c r="M198" s="120">
        <f>D198*'[11]Convergence programme'!$I$51/100</f>
        <v>0</v>
      </c>
      <c r="N198" s="120">
        <f>D198*'[11]Convergence programme'!$N$51/100</f>
        <v>0</v>
      </c>
      <c r="O198" s="120">
        <f>D198*'[11]Convergence programme'!$S$51/100</f>
        <v>0</v>
      </c>
      <c r="P198" s="120">
        <f>D198*'[11]Convergence programme'!$X$51/100</f>
        <v>0</v>
      </c>
      <c r="Q198" s="120">
        <f>D198*'[11]Convergence programme'!$AH$51/100</f>
        <v>0</v>
      </c>
      <c r="R198" s="120">
        <f>D198*'[11]Convergence programme'!$AR$51/100</f>
        <v>0</v>
      </c>
      <c r="U198" s="119">
        <f t="shared" si="30"/>
        <v>32188.081542846227</v>
      </c>
      <c r="V198" s="119">
        <f t="shared" si="31"/>
        <v>32645.133564060081</v>
      </c>
      <c r="W198" s="119">
        <f t="shared" si="32"/>
        <v>31774.59666901848</v>
      </c>
      <c r="X198" s="31">
        <f t="shared" si="33"/>
        <v>31121.693997737275</v>
      </c>
      <c r="Y198" s="31">
        <f t="shared" si="34"/>
        <v>31121.693997737275</v>
      </c>
      <c r="Z198" s="31">
        <f t="shared" si="35"/>
        <v>31992.23089277888</v>
      </c>
      <c r="AC198" s="112"/>
      <c r="AD198" s="111">
        <v>2040</v>
      </c>
      <c r="AE198" s="110">
        <f>Y138</f>
        <v>5132.0536493082736</v>
      </c>
      <c r="AF198" s="109"/>
    </row>
    <row r="199" spans="2:32" x14ac:dyDescent="0.3">
      <c r="C199" s="115" t="str">
        <f t="shared" si="36"/>
        <v>IUDTF</v>
      </c>
      <c r="D199" s="77">
        <f t="shared" si="37"/>
        <v>15.747666130554549</v>
      </c>
      <c r="E199" s="120">
        <f>D199*'[11]Convergence programme'!I$34/100</f>
        <v>14.797246399518601</v>
      </c>
      <c r="F199" s="120">
        <f>D199*'[11]Convergence programme'!N$34/100</f>
        <v>15.007358684908985</v>
      </c>
      <c r="G199" s="120">
        <f>D199*'[11]Convergence programme'!S$34/100</f>
        <v>14.607162453311412</v>
      </c>
      <c r="H199" s="120">
        <f>D199*'[11]Convergence programme'!X$34/100</f>
        <v>14.307015279613232</v>
      </c>
      <c r="I199" s="120">
        <f>D199*'[11]Convergence programme'!AH$34/100</f>
        <v>14.307015279613232</v>
      </c>
      <c r="J199" s="120">
        <f>D199*'[11]Convergence programme'!AR$34/100</f>
        <v>14.707211511210803</v>
      </c>
      <c r="M199" s="120">
        <f>D199*'[11]Convergence programme'!$I$51/100</f>
        <v>0</v>
      </c>
      <c r="N199" s="120">
        <f>D199*'[11]Convergence programme'!$N$51/100</f>
        <v>0</v>
      </c>
      <c r="O199" s="120">
        <f>D199*'[11]Convergence programme'!$S$51/100</f>
        <v>0</v>
      </c>
      <c r="P199" s="120">
        <f>D199*'[11]Convergence programme'!$X$51/100</f>
        <v>0</v>
      </c>
      <c r="Q199" s="120">
        <f>D199*'[11]Convergence programme'!$AH$51/100</f>
        <v>0</v>
      </c>
      <c r="R199" s="120">
        <f>D199*'[11]Convergence programme'!$AR$51/100</f>
        <v>0</v>
      </c>
      <c r="U199" s="119">
        <f t="shared" si="30"/>
        <v>14797.246399518601</v>
      </c>
      <c r="V199" s="119">
        <f t="shared" si="31"/>
        <v>15007.358684908984</v>
      </c>
      <c r="W199" s="119">
        <f t="shared" si="32"/>
        <v>14607.162453311412</v>
      </c>
      <c r="X199" s="31">
        <f t="shared" si="33"/>
        <v>14307.015279613232</v>
      </c>
      <c r="Y199" s="31">
        <f t="shared" si="34"/>
        <v>14307.015279613232</v>
      </c>
      <c r="Z199" s="31">
        <f t="shared" si="35"/>
        <v>14707.211511210802</v>
      </c>
      <c r="AC199" s="112"/>
      <c r="AD199" s="113">
        <v>2050</v>
      </c>
      <c r="AE199" s="110">
        <f>Z138</f>
        <v>5216.6227708495262</v>
      </c>
      <c r="AF199" s="109"/>
    </row>
    <row r="200" spans="2:32" x14ac:dyDescent="0.3">
      <c r="C200" s="115" t="str">
        <f t="shared" si="36"/>
        <v>IUDFL</v>
      </c>
      <c r="D200" s="77">
        <f t="shared" si="37"/>
        <v>6.4398563654206445E-2</v>
      </c>
      <c r="E200" s="120">
        <f>D200*'[11]Convergence programme'!I$34/100</f>
        <v>6.0511913718913658E-2</v>
      </c>
      <c r="F200" s="120">
        <f>D200*'[11]Convergence programme'!N$34/100</f>
        <v>6.1371147669714139E-2</v>
      </c>
      <c r="G200" s="120">
        <f>D200*'[11]Convergence programme'!S$34/100</f>
        <v>5.9734583731855098E-2</v>
      </c>
      <c r="H200" s="120">
        <f>D200*'[11]Convergence programme'!X$34/100</f>
        <v>5.8507160778460812E-2</v>
      </c>
      <c r="I200" s="120">
        <f>D200*'[11]Convergence programme'!AH$34/100</f>
        <v>5.8507160778460812E-2</v>
      </c>
      <c r="J200" s="120">
        <f>D200*'[11]Convergence programme'!AR$34/100</f>
        <v>6.014372471631986E-2</v>
      </c>
      <c r="M200" s="120">
        <f>D200*'[11]Convergence programme'!$I$51/100</f>
        <v>0</v>
      </c>
      <c r="N200" s="120">
        <f>D200*'[11]Convergence programme'!$N$51/100</f>
        <v>0</v>
      </c>
      <c r="O200" s="120">
        <f>D200*'[11]Convergence programme'!$S$51/100</f>
        <v>0</v>
      </c>
      <c r="P200" s="120">
        <f>D200*'[11]Convergence programme'!$X$51/100</f>
        <v>0</v>
      </c>
      <c r="Q200" s="120">
        <f>D200*'[11]Convergence programme'!$AH$51/100</f>
        <v>0</v>
      </c>
      <c r="R200" s="120">
        <f>D200*'[11]Convergence programme'!$AR$51/100</f>
        <v>0</v>
      </c>
      <c r="U200" s="119">
        <f t="shared" si="30"/>
        <v>60.511913718913661</v>
      </c>
      <c r="V200" s="119">
        <f t="shared" si="31"/>
        <v>61.371147669714141</v>
      </c>
      <c r="W200" s="119">
        <f t="shared" si="32"/>
        <v>59.734583731855096</v>
      </c>
      <c r="X200" s="31">
        <f t="shared" si="33"/>
        <v>58.507160778460815</v>
      </c>
      <c r="Y200" s="31">
        <f t="shared" si="34"/>
        <v>58.507160778460815</v>
      </c>
      <c r="Z200" s="31">
        <f t="shared" si="35"/>
        <v>60.143724716319859</v>
      </c>
      <c r="AC200" s="112" t="str">
        <f>C139</f>
        <v>ICDHT</v>
      </c>
      <c r="AD200" s="111">
        <v>2015</v>
      </c>
      <c r="AE200" s="110">
        <f>U139</f>
        <v>2258.9769343028634</v>
      </c>
      <c r="AF200" s="109"/>
    </row>
    <row r="201" spans="2:32" x14ac:dyDescent="0.3">
      <c r="B201" s="19"/>
      <c r="C201" s="118" t="e">
        <f>#REF!</f>
        <v>#REF!</v>
      </c>
      <c r="D201" s="103" t="e">
        <f>SUM(#REF!)</f>
        <v>#REF!</v>
      </c>
      <c r="E201" s="117" t="e">
        <f>D201*'[11]Convergence programme'!I$34/100</f>
        <v>#REF!</v>
      </c>
      <c r="F201" s="117" t="e">
        <f>D201*'[11]Convergence programme'!N$34/100</f>
        <v>#REF!</v>
      </c>
      <c r="G201" s="117" t="e">
        <f>D201*'[11]Convergence programme'!S$34/100</f>
        <v>#REF!</v>
      </c>
      <c r="H201" s="117" t="e">
        <f>D201*'[11]Convergence programme'!X$34/100</f>
        <v>#REF!</v>
      </c>
      <c r="I201" s="117" t="e">
        <f>D201*'[11]Convergence programme'!AH$34/100</f>
        <v>#REF!</v>
      </c>
      <c r="J201" s="117" t="e">
        <f>D201*'[11]Convergence programme'!AR$34/100</f>
        <v>#REF!</v>
      </c>
      <c r="K201" s="19"/>
      <c r="L201" s="19"/>
      <c r="M201" s="117" t="e">
        <f>D201*'[11]Convergence programme'!$I$51/100</f>
        <v>#REF!</v>
      </c>
      <c r="N201" s="117" t="e">
        <f>D201*'[11]Convergence programme'!$N$51/100</f>
        <v>#REF!</v>
      </c>
      <c r="O201" s="117" t="e">
        <f>D201*'[11]Convergence programme'!$S$51/100</f>
        <v>#REF!</v>
      </c>
      <c r="P201" s="117" t="e">
        <f>D201*'[11]Convergence programme'!$X$51/100</f>
        <v>#REF!</v>
      </c>
      <c r="Q201" s="117" t="e">
        <f>D201*'[11]Convergence programme'!$AH$51/100</f>
        <v>#REF!</v>
      </c>
      <c r="R201" s="117" t="e">
        <f>D201*'[11]Convergence programme'!$AR$51/100</f>
        <v>#REF!</v>
      </c>
      <c r="S201" s="19"/>
      <c r="T201" s="19"/>
      <c r="U201" s="116" t="e">
        <f t="shared" si="30"/>
        <v>#REF!</v>
      </c>
      <c r="V201" s="116" t="e">
        <f t="shared" si="31"/>
        <v>#REF!</v>
      </c>
      <c r="W201" s="116" t="e">
        <f t="shared" si="32"/>
        <v>#REF!</v>
      </c>
      <c r="X201" s="32" t="e">
        <f t="shared" si="33"/>
        <v>#REF!</v>
      </c>
      <c r="Y201" s="32" t="e">
        <f t="shared" si="34"/>
        <v>#REF!</v>
      </c>
      <c r="Z201" s="32" t="e">
        <f t="shared" si="35"/>
        <v>#REF!</v>
      </c>
      <c r="AC201" s="112"/>
      <c r="AD201" s="111">
        <v>2020</v>
      </c>
      <c r="AE201" s="110">
        <f>V139</f>
        <v>2295.3093185359762</v>
      </c>
      <c r="AF201" s="109"/>
    </row>
    <row r="202" spans="2:32" x14ac:dyDescent="0.3">
      <c r="B202" s="121" t="s">
        <v>129</v>
      </c>
      <c r="C202" s="115" t="str">
        <f t="shared" ref="C202:C208" si="38">J74</f>
        <v>INDMT</v>
      </c>
      <c r="D202" s="77">
        <f t="shared" ref="D202:D208" si="39">SUM(F74:I74)</f>
        <v>0.86748399481142469</v>
      </c>
      <c r="E202" s="120">
        <f>D202*'[11]Convergence programme'!I$35/100</f>
        <v>0.82930893416217399</v>
      </c>
      <c r="F202" s="120">
        <f>D202*'[11]Convergence programme'!N$35/100</f>
        <v>0.82167392203232392</v>
      </c>
      <c r="G202" s="120">
        <f>D202*'[11]Convergence programme'!S$35/100</f>
        <v>0.82167392203232392</v>
      </c>
      <c r="H202" s="120">
        <f>D202*'[11]Convergence programme'!X$35/100</f>
        <v>0.80381144546640404</v>
      </c>
      <c r="I202" s="120">
        <f>D202*'[11]Convergence programme'!AH$35/100</f>
        <v>0.80381144546640404</v>
      </c>
      <c r="J202" s="120">
        <f>D202*'[11]Convergence programme'!AR$35/100</f>
        <v>0.78594896890048394</v>
      </c>
      <c r="M202" s="120">
        <f>D202*'[11]Convergence programme'!$I$52/100</f>
        <v>0</v>
      </c>
      <c r="N202" s="120">
        <f>D202*'[11]Convergence programme'!$N$52/100</f>
        <v>0</v>
      </c>
      <c r="O202" s="120">
        <f>D202*'[11]Convergence programme'!$S$52/100</f>
        <v>0</v>
      </c>
      <c r="P202" s="120">
        <f>D202*'[11]Convergence programme'!$X$52/100</f>
        <v>0</v>
      </c>
      <c r="Q202" s="120">
        <f>D202*'[11]Convergence programme'!$AH$52/100</f>
        <v>0</v>
      </c>
      <c r="R202" s="120">
        <f>D202*'[11]Convergence programme'!$AR$52/100</f>
        <v>0</v>
      </c>
      <c r="U202" s="119">
        <f t="shared" si="30"/>
        <v>829.30893416217395</v>
      </c>
      <c r="V202" s="119">
        <f t="shared" si="31"/>
        <v>821.67392203232396</v>
      </c>
      <c r="W202" s="119">
        <f t="shared" si="32"/>
        <v>821.67392203232396</v>
      </c>
      <c r="X202" s="31">
        <f t="shared" si="33"/>
        <v>803.81144546640405</v>
      </c>
      <c r="Y202" s="31">
        <f t="shared" si="34"/>
        <v>803.81144546640405</v>
      </c>
      <c r="Z202" s="31">
        <f t="shared" si="35"/>
        <v>785.94896890048392</v>
      </c>
      <c r="AC202" s="112"/>
      <c r="AD202" s="111">
        <v>2025</v>
      </c>
      <c r="AE202" s="110">
        <f>W139</f>
        <v>2314.8655951239807</v>
      </c>
      <c r="AF202" s="109"/>
    </row>
    <row r="203" spans="2:32" x14ac:dyDescent="0.3">
      <c r="C203" s="115" t="str">
        <f t="shared" si="38"/>
        <v>INDHT</v>
      </c>
      <c r="D203" s="77">
        <f t="shared" si="39"/>
        <v>0</v>
      </c>
      <c r="E203" s="120">
        <f>D203*'[11]Convergence programme'!I$35/100</f>
        <v>0</v>
      </c>
      <c r="F203" s="120">
        <f>D203*'[11]Convergence programme'!N$35/100</f>
        <v>0</v>
      </c>
      <c r="G203" s="120">
        <f>D203*'[11]Convergence programme'!S$35/100</f>
        <v>0</v>
      </c>
      <c r="H203" s="120">
        <f>D203*'[11]Convergence programme'!X$35/100</f>
        <v>0</v>
      </c>
      <c r="I203" s="120">
        <f>D203*'[11]Convergence programme'!AH$35/100</f>
        <v>0</v>
      </c>
      <c r="J203" s="120">
        <f>D203*'[11]Convergence programme'!AR$35/100</f>
        <v>0</v>
      </c>
      <c r="M203" s="120">
        <f>D203*'[11]Convergence programme'!$I$52/100</f>
        <v>0</v>
      </c>
      <c r="N203" s="120">
        <f>D203*'[11]Convergence programme'!$N$52/100</f>
        <v>0</v>
      </c>
      <c r="O203" s="120">
        <f>D203*'[11]Convergence programme'!$S$52/100</f>
        <v>0</v>
      </c>
      <c r="P203" s="120">
        <f>D203*'[11]Convergence programme'!$X$52/100</f>
        <v>0</v>
      </c>
      <c r="Q203" s="120">
        <f>D203*'[11]Convergence programme'!$AH$52/100</f>
        <v>0</v>
      </c>
      <c r="R203" s="120">
        <f>D203*'[11]Convergence programme'!$AR$52/100</f>
        <v>0</v>
      </c>
      <c r="U203" s="119">
        <f t="shared" si="30"/>
        <v>0</v>
      </c>
      <c r="V203" s="119">
        <f t="shared" si="31"/>
        <v>0</v>
      </c>
      <c r="W203" s="119">
        <f t="shared" si="32"/>
        <v>0</v>
      </c>
      <c r="X203" s="31">
        <f t="shared" si="33"/>
        <v>0</v>
      </c>
      <c r="Y203" s="31">
        <f t="shared" si="34"/>
        <v>0</v>
      </c>
      <c r="Z203" s="31">
        <f t="shared" si="35"/>
        <v>0</v>
      </c>
      <c r="AC203" s="112"/>
      <c r="AD203" s="111">
        <v>2030</v>
      </c>
      <c r="AE203" s="110">
        <f>X139</f>
        <v>2334.4218717119852</v>
      </c>
      <c r="AF203" s="109"/>
    </row>
    <row r="204" spans="2:32" x14ac:dyDescent="0.3">
      <c r="C204" s="115" t="str">
        <f t="shared" si="38"/>
        <v>INDRH</v>
      </c>
      <c r="D204" s="77">
        <f t="shared" si="39"/>
        <v>0.16510993944058783</v>
      </c>
      <c r="E204" s="120">
        <f>D204*'[11]Convergence programme'!I$35/100</f>
        <v>0.15784400486468975</v>
      </c>
      <c r="F204" s="120">
        <f>D204*'[11]Convergence programme'!N$35/100</f>
        <v>0.1563908179495101</v>
      </c>
      <c r="G204" s="120">
        <f>D204*'[11]Convergence programme'!S$35/100</f>
        <v>0.1563908179495101</v>
      </c>
      <c r="H204" s="120">
        <f>D204*'[11]Convergence programme'!X$35/100</f>
        <v>0.15299101755930339</v>
      </c>
      <c r="I204" s="120">
        <f>D204*'[11]Convergence programme'!AH$35/100</f>
        <v>0.15299101755930339</v>
      </c>
      <c r="J204" s="120">
        <f>D204*'[11]Convergence programme'!AR$35/100</f>
        <v>0.14959121716909665</v>
      </c>
      <c r="M204" s="120">
        <f>D204*'[11]Convergence programme'!$I$52/100</f>
        <v>0</v>
      </c>
      <c r="N204" s="120">
        <f>D204*'[11]Convergence programme'!$N$52/100</f>
        <v>0</v>
      </c>
      <c r="O204" s="120">
        <f>D204*'[11]Convergence programme'!$S$52/100</f>
        <v>0</v>
      </c>
      <c r="P204" s="120">
        <f>D204*'[11]Convergence programme'!$X$52/100</f>
        <v>0</v>
      </c>
      <c r="Q204" s="120">
        <f>D204*'[11]Convergence programme'!$AH$52/100</f>
        <v>0</v>
      </c>
      <c r="R204" s="120">
        <f>D204*'[11]Convergence programme'!$AR$52/100</f>
        <v>0</v>
      </c>
      <c r="U204" s="119">
        <f t="shared" si="30"/>
        <v>157.84400486468974</v>
      </c>
      <c r="V204" s="119">
        <f t="shared" si="31"/>
        <v>156.39081794951011</v>
      </c>
      <c r="W204" s="119">
        <f t="shared" si="32"/>
        <v>156.39081794951011</v>
      </c>
      <c r="X204" s="31">
        <f t="shared" si="33"/>
        <v>152.9910175593034</v>
      </c>
      <c r="Y204" s="31">
        <f t="shared" si="34"/>
        <v>152.9910175593034</v>
      </c>
      <c r="Z204" s="31">
        <f t="shared" si="35"/>
        <v>149.59121716909667</v>
      </c>
      <c r="AC204" s="112"/>
      <c r="AD204" s="111">
        <v>2040</v>
      </c>
      <c r="AE204" s="110">
        <f>Y139</f>
        <v>2373.5344248879937</v>
      </c>
      <c r="AF204" s="109"/>
    </row>
    <row r="205" spans="2:32" x14ac:dyDescent="0.3">
      <c r="C205" s="115" t="str">
        <f t="shared" si="38"/>
        <v>INDLA</v>
      </c>
      <c r="D205" s="77">
        <f t="shared" si="39"/>
        <v>0.73865032670209418</v>
      </c>
      <c r="E205" s="120">
        <f>D205*'[11]Convergence programme'!I$35/100</f>
        <v>0.70614480361567578</v>
      </c>
      <c r="F205" s="120">
        <f>D205*'[11]Convergence programme'!N$35/100</f>
        <v>0.69964369899839207</v>
      </c>
      <c r="G205" s="120">
        <f>D205*'[11]Convergence programme'!S$35/100</f>
        <v>0.69964369899839207</v>
      </c>
      <c r="H205" s="120">
        <f>D205*'[11]Convergence programme'!X$35/100</f>
        <v>0.68443405336799235</v>
      </c>
      <c r="I205" s="120">
        <f>D205*'[11]Convergence programme'!AH$35/100</f>
        <v>0.68443405336799235</v>
      </c>
      <c r="J205" s="120">
        <f>D205*'[11]Convergence programme'!AR$35/100</f>
        <v>0.66922440773759262</v>
      </c>
      <c r="M205" s="120">
        <f>D205*'[11]Convergence programme'!$I$52/100</f>
        <v>0</v>
      </c>
      <c r="N205" s="120">
        <f>D205*'[11]Convergence programme'!$N$52/100</f>
        <v>0</v>
      </c>
      <c r="O205" s="120">
        <f>D205*'[11]Convergence programme'!$S$52/100</f>
        <v>0</v>
      </c>
      <c r="P205" s="120">
        <f>D205*'[11]Convergence programme'!$X$52/100</f>
        <v>0</v>
      </c>
      <c r="Q205" s="120">
        <f>D205*'[11]Convergence programme'!$AH$52/100</f>
        <v>0</v>
      </c>
      <c r="R205" s="120">
        <f>D205*'[11]Convergence programme'!$AR$52/100</f>
        <v>0</v>
      </c>
      <c r="U205" s="119">
        <f t="shared" si="30"/>
        <v>706.14480361567576</v>
      </c>
      <c r="V205" s="119">
        <f t="shared" si="31"/>
        <v>699.6436989983921</v>
      </c>
      <c r="W205" s="119">
        <f t="shared" si="32"/>
        <v>699.6436989983921</v>
      </c>
      <c r="X205" s="31">
        <f t="shared" si="33"/>
        <v>684.43405336799231</v>
      </c>
      <c r="Y205" s="31">
        <f t="shared" si="34"/>
        <v>684.43405336799231</v>
      </c>
      <c r="Z205" s="31">
        <f t="shared" si="35"/>
        <v>669.22440773759263</v>
      </c>
      <c r="AC205" s="112"/>
      <c r="AD205" s="113">
        <v>2050</v>
      </c>
      <c r="AE205" s="110">
        <f>Z139</f>
        <v>2412.6469780640023</v>
      </c>
      <c r="AF205" s="109"/>
    </row>
    <row r="206" spans="2:32" x14ac:dyDescent="0.3">
      <c r="C206" s="115" t="str">
        <f t="shared" si="38"/>
        <v>INDEM</v>
      </c>
      <c r="D206" s="77">
        <f t="shared" si="39"/>
        <v>2.5201002709236895</v>
      </c>
      <c r="E206" s="120">
        <f>D206*'[11]Convergence programme'!I$35/100</f>
        <v>2.4091991116399174</v>
      </c>
      <c r="F206" s="120">
        <f>D206*'[11]Convergence programme'!N$35/100</f>
        <v>2.3870188797831626</v>
      </c>
      <c r="G206" s="120">
        <f>D206*'[11]Convergence programme'!S$35/100</f>
        <v>2.3870188797831626</v>
      </c>
      <c r="H206" s="120">
        <f>D206*'[11]Convergence programme'!X$35/100</f>
        <v>2.3351271650052685</v>
      </c>
      <c r="I206" s="120">
        <f>D206*'[11]Convergence programme'!AH$35/100</f>
        <v>2.3351271650052685</v>
      </c>
      <c r="J206" s="120">
        <f>D206*'[11]Convergence programme'!AR$35/100</f>
        <v>2.2832354502273735</v>
      </c>
      <c r="M206" s="120">
        <f>D206*'[11]Convergence programme'!$I$52/100</f>
        <v>0</v>
      </c>
      <c r="N206" s="120">
        <f>D206*'[11]Convergence programme'!$N$52/100</f>
        <v>0</v>
      </c>
      <c r="O206" s="120">
        <f>D206*'[11]Convergence programme'!$S$52/100</f>
        <v>0</v>
      </c>
      <c r="P206" s="120">
        <f>D206*'[11]Convergence programme'!$X$52/100</f>
        <v>0</v>
      </c>
      <c r="Q206" s="120">
        <f>D206*'[11]Convergence programme'!$AH$52/100</f>
        <v>0</v>
      </c>
      <c r="R206" s="120">
        <f>D206*'[11]Convergence programme'!$AR$52/100</f>
        <v>0</v>
      </c>
      <c r="U206" s="119">
        <f t="shared" si="30"/>
        <v>2409.1991116399172</v>
      </c>
      <c r="V206" s="119">
        <f t="shared" si="31"/>
        <v>2387.0188797831624</v>
      </c>
      <c r="W206" s="119">
        <f t="shared" si="32"/>
        <v>2387.0188797831624</v>
      </c>
      <c r="X206" s="31">
        <f t="shared" si="33"/>
        <v>2335.1271650052686</v>
      </c>
      <c r="Y206" s="31">
        <f t="shared" si="34"/>
        <v>2335.1271650052686</v>
      </c>
      <c r="Z206" s="31">
        <f t="shared" si="35"/>
        <v>2283.2354502273733</v>
      </c>
      <c r="AC206" s="112" t="str">
        <f>C140</f>
        <v>ICDRH</v>
      </c>
      <c r="AD206" s="111">
        <v>2015</v>
      </c>
      <c r="AE206" s="110">
        <f>U140</f>
        <v>1372.0801850936027</v>
      </c>
      <c r="AF206" s="109"/>
    </row>
    <row r="207" spans="2:32" x14ac:dyDescent="0.3">
      <c r="C207" s="115" t="str">
        <f t="shared" si="38"/>
        <v>INDTF</v>
      </c>
      <c r="D207" s="77">
        <f t="shared" si="39"/>
        <v>0</v>
      </c>
      <c r="E207" s="120">
        <f>D207*'[11]Convergence programme'!I$35/100</f>
        <v>0</v>
      </c>
      <c r="F207" s="120">
        <f>D207*'[11]Convergence programme'!N$35/100</f>
        <v>0</v>
      </c>
      <c r="G207" s="120">
        <f>D207*'[11]Convergence programme'!S$35/100</f>
        <v>0</v>
      </c>
      <c r="H207" s="120">
        <f>D207*'[11]Convergence programme'!X$35/100</f>
        <v>0</v>
      </c>
      <c r="I207" s="120">
        <f>D207*'[11]Convergence programme'!AH$35/100</f>
        <v>0</v>
      </c>
      <c r="J207" s="120">
        <f>D207*'[11]Convergence programme'!AR$35/100</f>
        <v>0</v>
      </c>
      <c r="M207" s="120">
        <f>D207*'[11]Convergence programme'!$I$52/100</f>
        <v>0</v>
      </c>
      <c r="N207" s="120">
        <f>D207*'[11]Convergence programme'!$N$52/100</f>
        <v>0</v>
      </c>
      <c r="O207" s="120">
        <f>D207*'[11]Convergence programme'!$S$52/100</f>
        <v>0</v>
      </c>
      <c r="P207" s="120">
        <f>D207*'[11]Convergence programme'!$X$52/100</f>
        <v>0</v>
      </c>
      <c r="Q207" s="120">
        <f>D207*'[11]Convergence programme'!$AH$52/100</f>
        <v>0</v>
      </c>
      <c r="R207" s="120">
        <f>D207*'[11]Convergence programme'!$AR$52/100</f>
        <v>0</v>
      </c>
      <c r="U207" s="119">
        <f t="shared" si="30"/>
        <v>0</v>
      </c>
      <c r="V207" s="119">
        <f t="shared" si="31"/>
        <v>0</v>
      </c>
      <c r="W207" s="119">
        <f t="shared" si="32"/>
        <v>0</v>
      </c>
      <c r="X207" s="31">
        <f t="shared" si="33"/>
        <v>0</v>
      </c>
      <c r="Y207" s="31">
        <f t="shared" si="34"/>
        <v>0</v>
      </c>
      <c r="Z207" s="31">
        <f t="shared" si="35"/>
        <v>0</v>
      </c>
      <c r="AC207" s="112"/>
      <c r="AD207" s="111">
        <v>2020</v>
      </c>
      <c r="AE207" s="110">
        <f>V140</f>
        <v>1394.148114927887</v>
      </c>
      <c r="AF207" s="109"/>
    </row>
    <row r="208" spans="2:32" x14ac:dyDescent="0.3">
      <c r="C208" s="115" t="str">
        <f t="shared" si="38"/>
        <v>INDFL</v>
      </c>
      <c r="D208" s="77">
        <f t="shared" si="39"/>
        <v>0</v>
      </c>
      <c r="E208" s="120">
        <f>D208*'[11]Convergence programme'!I$35/100</f>
        <v>0</v>
      </c>
      <c r="F208" s="120">
        <f>D208*'[11]Convergence programme'!N$35/100</f>
        <v>0</v>
      </c>
      <c r="G208" s="120">
        <f>D208*'[11]Convergence programme'!S$35/100</f>
        <v>0</v>
      </c>
      <c r="H208" s="120">
        <f>D208*'[11]Convergence programme'!X$35/100</f>
        <v>0</v>
      </c>
      <c r="I208" s="120">
        <f>D208*'[11]Convergence programme'!AH$35/100</f>
        <v>0</v>
      </c>
      <c r="J208" s="120">
        <f>D208*'[11]Convergence programme'!AR$35/100</f>
        <v>0</v>
      </c>
      <c r="M208" s="120">
        <f>D208*'[11]Convergence programme'!$I$52/100</f>
        <v>0</v>
      </c>
      <c r="N208" s="120">
        <f>D208*'[11]Convergence programme'!$N$52/100</f>
        <v>0</v>
      </c>
      <c r="O208" s="120">
        <f>D208*'[11]Convergence programme'!$S$52/100</f>
        <v>0</v>
      </c>
      <c r="P208" s="120">
        <f>D208*'[11]Convergence programme'!$X$52/100</f>
        <v>0</v>
      </c>
      <c r="Q208" s="120">
        <f>D208*'[11]Convergence programme'!$AH$52/100</f>
        <v>0</v>
      </c>
      <c r="R208" s="120">
        <f>D208*'[11]Convergence programme'!$AR$52/100</f>
        <v>0</v>
      </c>
      <c r="U208" s="119">
        <f t="shared" si="30"/>
        <v>0</v>
      </c>
      <c r="V208" s="119">
        <f t="shared" si="31"/>
        <v>0</v>
      </c>
      <c r="W208" s="119">
        <f t="shared" si="32"/>
        <v>0</v>
      </c>
      <c r="X208" s="31">
        <f t="shared" si="33"/>
        <v>0</v>
      </c>
      <c r="Y208" s="31">
        <f t="shared" si="34"/>
        <v>0</v>
      </c>
      <c r="Z208" s="31">
        <f t="shared" si="35"/>
        <v>0</v>
      </c>
      <c r="AC208" s="112"/>
      <c r="AD208" s="111">
        <v>2025</v>
      </c>
      <c r="AE208" s="110">
        <f>W140</f>
        <v>1406.0264033659632</v>
      </c>
      <c r="AF208" s="109"/>
    </row>
    <row r="209" spans="2:32" x14ac:dyDescent="0.3">
      <c r="B209" s="19"/>
      <c r="C209" s="118" t="e">
        <f>#REF!</f>
        <v>#REF!</v>
      </c>
      <c r="D209" s="103" t="e">
        <f>SUM(#REF!)</f>
        <v>#REF!</v>
      </c>
      <c r="E209" s="117" t="e">
        <f>D209*'[11]Convergence programme'!I$35/100</f>
        <v>#REF!</v>
      </c>
      <c r="F209" s="117" t="e">
        <f>D209*'[11]Convergence programme'!N$35/100</f>
        <v>#REF!</v>
      </c>
      <c r="G209" s="117" t="e">
        <f>D209*'[11]Convergence programme'!S$35/100</f>
        <v>#REF!</v>
      </c>
      <c r="H209" s="117" t="e">
        <f>D209*'[11]Convergence programme'!X$35/100</f>
        <v>#REF!</v>
      </c>
      <c r="I209" s="117" t="e">
        <f>D209*'[11]Convergence programme'!AH$35/100</f>
        <v>#REF!</v>
      </c>
      <c r="J209" s="117" t="e">
        <f>D209*'[11]Convergence programme'!AR$35/100</f>
        <v>#REF!</v>
      </c>
      <c r="K209" s="19"/>
      <c r="L209" s="19"/>
      <c r="M209" s="117" t="e">
        <f>D209*'[11]Convergence programme'!$I$52/100</f>
        <v>#REF!</v>
      </c>
      <c r="N209" s="117" t="e">
        <f>D209*'[11]Convergence programme'!$N$52/100</f>
        <v>#REF!</v>
      </c>
      <c r="O209" s="117" t="e">
        <f>D209*'[11]Convergence programme'!$S$52/100</f>
        <v>#REF!</v>
      </c>
      <c r="P209" s="117" t="e">
        <f>D209*'[11]Convergence programme'!$X$52/100</f>
        <v>#REF!</v>
      </c>
      <c r="Q209" s="117" t="e">
        <f>D209*'[11]Convergence programme'!$AH$52/100</f>
        <v>#REF!</v>
      </c>
      <c r="R209" s="117" t="e">
        <f>D209*'[11]Convergence programme'!$AR$52/100</f>
        <v>#REF!</v>
      </c>
      <c r="S209" s="19"/>
      <c r="T209" s="19"/>
      <c r="U209" s="116" t="e">
        <f t="shared" si="30"/>
        <v>#REF!</v>
      </c>
      <c r="V209" s="116" t="e">
        <f t="shared" si="31"/>
        <v>#REF!</v>
      </c>
      <c r="W209" s="116" t="e">
        <f t="shared" si="32"/>
        <v>#REF!</v>
      </c>
      <c r="X209" s="32" t="e">
        <f t="shared" si="33"/>
        <v>#REF!</v>
      </c>
      <c r="Y209" s="32" t="e">
        <f t="shared" si="34"/>
        <v>#REF!</v>
      </c>
      <c r="Z209" s="32" t="e">
        <f t="shared" si="35"/>
        <v>#REF!</v>
      </c>
      <c r="AC209" s="112"/>
      <c r="AD209" s="111">
        <v>2030</v>
      </c>
      <c r="AE209" s="110">
        <f>X140</f>
        <v>1417.9046918040392</v>
      </c>
      <c r="AF209" s="109"/>
    </row>
    <row r="210" spans="2:32" x14ac:dyDescent="0.3">
      <c r="B210" s="121" t="s">
        <v>128</v>
      </c>
      <c r="C210" s="115" t="str">
        <f t="shared" ref="C210:C216" si="40">J81</f>
        <v>IWDMT</v>
      </c>
      <c r="D210" s="77">
        <f t="shared" ref="D210:D216" si="41">SUM(F81:I81)</f>
        <v>11.490769499999997</v>
      </c>
      <c r="E210" s="120">
        <f>D210*'[11]Convergence programme'!I$36/100</f>
        <v>10.789273210498138</v>
      </c>
      <c r="F210" s="120">
        <f>D210*'[11]Convergence programme'!N$36/100</f>
        <v>10.814785050962081</v>
      </c>
      <c r="G210" s="120">
        <f>D210*'[11]Convergence programme'!S$36/100</f>
        <v>10.533881543144885</v>
      </c>
      <c r="H210" s="120">
        <f>D210*'[11]Convergence programme'!X$36/100</f>
        <v>10.25297803532769</v>
      </c>
      <c r="I210" s="120">
        <f>D210*'[11]Convergence programme'!AH$36/100</f>
        <v>9.2698157579674998</v>
      </c>
      <c r="J210" s="120">
        <f>D210*'[11]Convergence programme'!AR$36/100</f>
        <v>8.7080087423331065</v>
      </c>
      <c r="M210" s="120">
        <f>D210*'[11]Convergence programme'!$I$53/100</f>
        <v>0</v>
      </c>
      <c r="N210" s="120">
        <f>D210*'[11]Convergence programme'!$N$53/100</f>
        <v>0</v>
      </c>
      <c r="O210" s="120">
        <f>D210*'[11]Convergence programme'!$S$53/100</f>
        <v>0</v>
      </c>
      <c r="P210" s="120">
        <f>D210*'[11]Convergence programme'!$X$53/100</f>
        <v>0</v>
      </c>
      <c r="Q210" s="120">
        <f>D210*'[11]Convergence programme'!$AH$53/100</f>
        <v>0</v>
      </c>
      <c r="R210" s="120">
        <f>D210*'[11]Convergence programme'!$AR$53/100</f>
        <v>0</v>
      </c>
      <c r="U210" s="119">
        <f t="shared" si="30"/>
        <v>10789.273210498137</v>
      </c>
      <c r="V210" s="119">
        <f t="shared" si="31"/>
        <v>10814.785050962082</v>
      </c>
      <c r="W210" s="119">
        <f t="shared" si="32"/>
        <v>10533.881543144884</v>
      </c>
      <c r="X210" s="31">
        <f t="shared" si="33"/>
        <v>10252.978035327689</v>
      </c>
      <c r="Y210" s="31">
        <f t="shared" si="34"/>
        <v>9269.8157579674989</v>
      </c>
      <c r="Z210" s="31">
        <f t="shared" si="35"/>
        <v>8708.0087423331061</v>
      </c>
      <c r="AC210" s="112"/>
      <c r="AD210" s="111">
        <v>2040</v>
      </c>
      <c r="AE210" s="110">
        <f>Y140</f>
        <v>1441.6612686801925</v>
      </c>
      <c r="AF210" s="109"/>
    </row>
    <row r="211" spans="2:32" x14ac:dyDescent="0.3">
      <c r="C211" s="115" t="str">
        <f t="shared" si="40"/>
        <v>IWDHT</v>
      </c>
      <c r="D211" s="77">
        <f t="shared" si="41"/>
        <v>0</v>
      </c>
      <c r="E211" s="120">
        <f>D211*'[11]Convergence programme'!I$36/100</f>
        <v>0</v>
      </c>
      <c r="F211" s="120">
        <f>D211*'[11]Convergence programme'!N$36/100</f>
        <v>0</v>
      </c>
      <c r="G211" s="120">
        <f>D211*'[11]Convergence programme'!S$36/100</f>
        <v>0</v>
      </c>
      <c r="H211" s="120">
        <f>D211*'[11]Convergence programme'!X$36/100</f>
        <v>0</v>
      </c>
      <c r="I211" s="120">
        <f>D211*'[11]Convergence programme'!AH$36/100</f>
        <v>0</v>
      </c>
      <c r="J211" s="120">
        <f>D211*'[11]Convergence programme'!AR$36/100</f>
        <v>0</v>
      </c>
      <c r="M211" s="120">
        <f>D211*'[11]Convergence programme'!$I$53/100</f>
        <v>0</v>
      </c>
      <c r="N211" s="120">
        <f>D211*'[11]Convergence programme'!$N$53/100</f>
        <v>0</v>
      </c>
      <c r="O211" s="120">
        <f>D211*'[11]Convergence programme'!$S$53/100</f>
        <v>0</v>
      </c>
      <c r="P211" s="120">
        <f>D211*'[11]Convergence programme'!$X$53/100</f>
        <v>0</v>
      </c>
      <c r="Q211" s="120">
        <f>D211*'[11]Convergence programme'!$AH$53/100</f>
        <v>0</v>
      </c>
      <c r="R211" s="120">
        <f>D211*'[11]Convergence programme'!$AR$53/100</f>
        <v>0</v>
      </c>
      <c r="U211" s="119">
        <f t="shared" si="30"/>
        <v>0</v>
      </c>
      <c r="V211" s="119">
        <f t="shared" si="31"/>
        <v>0</v>
      </c>
      <c r="W211" s="119">
        <f t="shared" si="32"/>
        <v>0</v>
      </c>
      <c r="X211" s="31">
        <f t="shared" si="33"/>
        <v>0</v>
      </c>
      <c r="Y211" s="31">
        <f t="shared" si="34"/>
        <v>0</v>
      </c>
      <c r="Z211" s="31">
        <f t="shared" si="35"/>
        <v>0</v>
      </c>
      <c r="AC211" s="112"/>
      <c r="AD211" s="113">
        <v>2050</v>
      </c>
      <c r="AE211" s="110">
        <f>Z140</f>
        <v>1465.4178455563447</v>
      </c>
      <c r="AF211" s="109"/>
    </row>
    <row r="212" spans="2:32" x14ac:dyDescent="0.3">
      <c r="C212" s="115" t="str">
        <f t="shared" si="40"/>
        <v>IWDRH</v>
      </c>
      <c r="D212" s="77">
        <f t="shared" si="41"/>
        <v>3.0638549999999984</v>
      </c>
      <c r="E212" s="120">
        <f>D212*'[11]Convergence programme'!I$36/100</f>
        <v>2.8768107020466092</v>
      </c>
      <c r="F212" s="120">
        <f>D212*'[11]Convergence programme'!N$36/100</f>
        <v>2.8836130819885839</v>
      </c>
      <c r="G212" s="120">
        <f>D212*'[11]Convergence programme'!S$36/100</f>
        <v>2.8087140408979718</v>
      </c>
      <c r="H212" s="120">
        <f>D212*'[11]Convergence programme'!X$36/100</f>
        <v>2.7338149998073589</v>
      </c>
      <c r="I212" s="120">
        <f>D212*'[11]Convergence programme'!AH$36/100</f>
        <v>2.4716683559902153</v>
      </c>
      <c r="J212" s="120">
        <f>D212*'[11]Convergence programme'!AR$36/100</f>
        <v>2.3218702738089898</v>
      </c>
      <c r="M212" s="120">
        <f>D212*'[11]Convergence programme'!$I$53/100</f>
        <v>0</v>
      </c>
      <c r="N212" s="120">
        <f>D212*'[11]Convergence programme'!$N$53/100</f>
        <v>0</v>
      </c>
      <c r="O212" s="120">
        <f>D212*'[11]Convergence programme'!$S$53/100</f>
        <v>0</v>
      </c>
      <c r="P212" s="120">
        <f>D212*'[11]Convergence programme'!$X$53/100</f>
        <v>0</v>
      </c>
      <c r="Q212" s="120">
        <f>D212*'[11]Convergence programme'!$AH$53/100</f>
        <v>0</v>
      </c>
      <c r="R212" s="120">
        <f>D212*'[11]Convergence programme'!$AR$53/100</f>
        <v>0</v>
      </c>
      <c r="U212" s="119">
        <f t="shared" si="30"/>
        <v>2876.8107020466091</v>
      </c>
      <c r="V212" s="119">
        <f t="shared" si="31"/>
        <v>2883.6130819885839</v>
      </c>
      <c r="W212" s="119">
        <f t="shared" si="32"/>
        <v>2808.7140408979717</v>
      </c>
      <c r="X212" s="31">
        <f t="shared" si="33"/>
        <v>2733.8149998073591</v>
      </c>
      <c r="Y212" s="31">
        <f t="shared" si="34"/>
        <v>2471.6683559902153</v>
      </c>
      <c r="Z212" s="31">
        <f t="shared" si="35"/>
        <v>2321.8702738089896</v>
      </c>
      <c r="AC212" s="112" t="str">
        <f>C141</f>
        <v>ICDLA</v>
      </c>
      <c r="AD212" s="111">
        <v>2015</v>
      </c>
      <c r="AE212" s="110">
        <f>U141</f>
        <v>1201.3123335826435</v>
      </c>
      <c r="AF212" s="109"/>
    </row>
    <row r="213" spans="2:32" x14ac:dyDescent="0.3">
      <c r="C213" s="115" t="str">
        <f t="shared" si="40"/>
        <v>IWDLA</v>
      </c>
      <c r="D213" s="77">
        <f t="shared" si="41"/>
        <v>1.6020000000000003</v>
      </c>
      <c r="E213" s="120">
        <f>D213*'[11]Convergence programme'!I$36/100</f>
        <v>1.5042000175199777</v>
      </c>
      <c r="F213" s="120">
        <f>D213*'[11]Convergence programme'!N$36/100</f>
        <v>1.5077567826629248</v>
      </c>
      <c r="G213" s="120">
        <f>D213*'[11]Convergence programme'!S$36/100</f>
        <v>1.4685942688275242</v>
      </c>
      <c r="H213" s="120">
        <f>D213*'[11]Convergence programme'!X$36/100</f>
        <v>1.4294317549921234</v>
      </c>
      <c r="I213" s="120">
        <f>D213*'[11]Convergence programme'!AH$36/100</f>
        <v>1.2923629565682213</v>
      </c>
      <c r="J213" s="120">
        <f>D213*'[11]Convergence programme'!AR$36/100</f>
        <v>1.2140379288974199</v>
      </c>
      <c r="M213" s="120">
        <f>D213*'[11]Convergence programme'!$I$53/100</f>
        <v>0</v>
      </c>
      <c r="N213" s="120">
        <f>D213*'[11]Convergence programme'!$N$53/100</f>
        <v>0</v>
      </c>
      <c r="O213" s="120">
        <f>D213*'[11]Convergence programme'!$S$53/100</f>
        <v>0</v>
      </c>
      <c r="P213" s="120">
        <f>D213*'[11]Convergence programme'!$X$53/100</f>
        <v>0</v>
      </c>
      <c r="Q213" s="120">
        <f>D213*'[11]Convergence programme'!$AH$53/100</f>
        <v>0</v>
      </c>
      <c r="R213" s="120">
        <f>D213*'[11]Convergence programme'!$AR$53/100</f>
        <v>0</v>
      </c>
      <c r="U213" s="119">
        <f t="shared" si="30"/>
        <v>1504.2000175199776</v>
      </c>
      <c r="V213" s="119">
        <f t="shared" si="31"/>
        <v>1507.7567826629247</v>
      </c>
      <c r="W213" s="119">
        <f t="shared" si="32"/>
        <v>1468.5942688275243</v>
      </c>
      <c r="X213" s="31">
        <f t="shared" si="33"/>
        <v>1429.4317549921234</v>
      </c>
      <c r="Y213" s="31">
        <f t="shared" si="34"/>
        <v>1292.3629565682213</v>
      </c>
      <c r="Z213" s="31">
        <f t="shared" si="35"/>
        <v>1214.03792889742</v>
      </c>
      <c r="AC213" s="112"/>
      <c r="AD213" s="111">
        <v>2020</v>
      </c>
      <c r="AE213" s="110">
        <f>V141</f>
        <v>1220.6337089472715</v>
      </c>
      <c r="AF213" s="109"/>
    </row>
    <row r="214" spans="2:32" x14ac:dyDescent="0.3">
      <c r="C214" s="115" t="str">
        <f t="shared" si="40"/>
        <v>IWDEM</v>
      </c>
      <c r="D214" s="77">
        <f t="shared" si="41"/>
        <v>5.607000000000002</v>
      </c>
      <c r="E214" s="120">
        <f>D214*'[11]Convergence programme'!I$36/100</f>
        <v>5.2647000613199229</v>
      </c>
      <c r="F214" s="120">
        <f>D214*'[11]Convergence programme'!N$36/100</f>
        <v>5.2771487393202383</v>
      </c>
      <c r="G214" s="120">
        <f>D214*'[11]Convergence programme'!S$36/100</f>
        <v>5.1400799408963351</v>
      </c>
      <c r="H214" s="120">
        <f>D214*'[11]Convergence programme'!X$36/100</f>
        <v>5.0030111424724328</v>
      </c>
      <c r="I214" s="120">
        <f>D214*'[11]Convergence programme'!AH$36/100</f>
        <v>4.5232703479887748</v>
      </c>
      <c r="J214" s="120">
        <f>D214*'[11]Convergence programme'!AR$36/100</f>
        <v>4.2491327511409711</v>
      </c>
      <c r="M214" s="120">
        <f>D214*'[11]Convergence programme'!$I$53/100</f>
        <v>0</v>
      </c>
      <c r="N214" s="120">
        <f>D214*'[11]Convergence programme'!$N$53/100</f>
        <v>0</v>
      </c>
      <c r="O214" s="120">
        <f>D214*'[11]Convergence programme'!$S$53/100</f>
        <v>0</v>
      </c>
      <c r="P214" s="120">
        <f>D214*'[11]Convergence programme'!$X$53/100</f>
        <v>0</v>
      </c>
      <c r="Q214" s="120">
        <f>D214*'[11]Convergence programme'!$AH$53/100</f>
        <v>0</v>
      </c>
      <c r="R214" s="120">
        <f>D214*'[11]Convergence programme'!$AR$53/100</f>
        <v>0</v>
      </c>
      <c r="U214" s="119">
        <f t="shared" si="30"/>
        <v>5264.7000613199225</v>
      </c>
      <c r="V214" s="119">
        <f t="shared" si="31"/>
        <v>5277.1487393202387</v>
      </c>
      <c r="W214" s="119">
        <f t="shared" si="32"/>
        <v>5140.0799408963348</v>
      </c>
      <c r="X214" s="31">
        <f t="shared" si="33"/>
        <v>5003.0111424724328</v>
      </c>
      <c r="Y214" s="31">
        <f t="shared" si="34"/>
        <v>4523.270347988775</v>
      </c>
      <c r="Z214" s="31">
        <f t="shared" si="35"/>
        <v>4249.1327511409709</v>
      </c>
      <c r="AC214" s="112"/>
      <c r="AD214" s="111">
        <v>2025</v>
      </c>
      <c r="AE214" s="110">
        <f>W141</f>
        <v>1231.0336364132745</v>
      </c>
      <c r="AF214" s="109"/>
    </row>
    <row r="215" spans="2:32" x14ac:dyDescent="0.3">
      <c r="C215" s="115" t="str">
        <f t="shared" si="40"/>
        <v>IWDTF</v>
      </c>
      <c r="D215" s="77">
        <f t="shared" si="41"/>
        <v>0.12900000000000003</v>
      </c>
      <c r="E215" s="120">
        <f>D215*'[11]Convergence programme'!I$36/100</f>
        <v>0.12112472051190831</v>
      </c>
      <c r="F215" s="120">
        <f>D215*'[11]Convergence programme'!N$36/100</f>
        <v>0.12141112669383103</v>
      </c>
      <c r="G215" s="120">
        <f>D215*'[11]Convergence programme'!S$36/100</f>
        <v>0.1182575909355497</v>
      </c>
      <c r="H215" s="120">
        <f>D215*'[11]Convergence programme'!X$36/100</f>
        <v>0.11510405517726838</v>
      </c>
      <c r="I215" s="120">
        <f>D215*'[11]Convergence programme'!AH$36/100</f>
        <v>0.10406668002328373</v>
      </c>
      <c r="J215" s="120">
        <f>D215*'[11]Convergence programme'!AR$36/100</f>
        <v>9.775960850672108E-2</v>
      </c>
      <c r="M215" s="120">
        <f>D215*'[11]Convergence programme'!$I$53/100</f>
        <v>0</v>
      </c>
      <c r="N215" s="120">
        <f>D215*'[11]Convergence programme'!$N$53/100</f>
        <v>0</v>
      </c>
      <c r="O215" s="120">
        <f>D215*'[11]Convergence programme'!$S$53/100</f>
        <v>0</v>
      </c>
      <c r="P215" s="120">
        <f>D215*'[11]Convergence programme'!$X$53/100</f>
        <v>0</v>
      </c>
      <c r="Q215" s="120">
        <f>D215*'[11]Convergence programme'!$AH$53/100</f>
        <v>0</v>
      </c>
      <c r="R215" s="120">
        <f>D215*'[11]Convergence programme'!$AR$53/100</f>
        <v>0</v>
      </c>
      <c r="U215" s="119">
        <f t="shared" si="30"/>
        <v>121.12472051190831</v>
      </c>
      <c r="V215" s="119">
        <f t="shared" si="31"/>
        <v>121.41112669383102</v>
      </c>
      <c r="W215" s="119">
        <f t="shared" si="32"/>
        <v>118.2575909355497</v>
      </c>
      <c r="X215" s="31">
        <f t="shared" si="33"/>
        <v>115.10405517726838</v>
      </c>
      <c r="Y215" s="31">
        <f t="shared" si="34"/>
        <v>104.06668002328374</v>
      </c>
      <c r="Z215" s="31">
        <f t="shared" si="35"/>
        <v>97.759608506721079</v>
      </c>
      <c r="AC215" s="112"/>
      <c r="AD215" s="111">
        <v>2030</v>
      </c>
      <c r="AE215" s="110">
        <f>X141</f>
        <v>1241.4335638792772</v>
      </c>
      <c r="AF215" s="109"/>
    </row>
    <row r="216" spans="2:32" x14ac:dyDescent="0.3">
      <c r="C216" s="115" t="str">
        <f t="shared" si="40"/>
        <v>IWDFL</v>
      </c>
      <c r="D216" s="77">
        <f t="shared" si="41"/>
        <v>0</v>
      </c>
      <c r="E216" s="120">
        <f>D216*'[11]Convergence programme'!I$36/100</f>
        <v>0</v>
      </c>
      <c r="F216" s="120">
        <f>D216*'[11]Convergence programme'!N$36/100</f>
        <v>0</v>
      </c>
      <c r="G216" s="120">
        <f>D216*'[11]Convergence programme'!S$36/100</f>
        <v>0</v>
      </c>
      <c r="H216" s="120">
        <f>D216*'[11]Convergence programme'!X$36/100</f>
        <v>0</v>
      </c>
      <c r="I216" s="120">
        <f>D216*'[11]Convergence programme'!AH$36/100</f>
        <v>0</v>
      </c>
      <c r="J216" s="120">
        <f>D216*'[11]Convergence programme'!AR$36/100</f>
        <v>0</v>
      </c>
      <c r="M216" s="120">
        <f>D216*'[11]Convergence programme'!$I$53/100</f>
        <v>0</v>
      </c>
      <c r="N216" s="120">
        <f>D216*'[11]Convergence programme'!$N$53/100</f>
        <v>0</v>
      </c>
      <c r="O216" s="120">
        <f>D216*'[11]Convergence programme'!$S$53/100</f>
        <v>0</v>
      </c>
      <c r="P216" s="120">
        <f>D216*'[11]Convergence programme'!$X$53/100</f>
        <v>0</v>
      </c>
      <c r="Q216" s="120">
        <f>D216*'[11]Convergence programme'!$AH$53/100</f>
        <v>0</v>
      </c>
      <c r="R216" s="120">
        <f>D216*'[11]Convergence programme'!$AR$53/100</f>
        <v>0</v>
      </c>
      <c r="U216" s="119">
        <f t="shared" si="30"/>
        <v>0</v>
      </c>
      <c r="V216" s="119">
        <f t="shared" si="31"/>
        <v>0</v>
      </c>
      <c r="W216" s="119">
        <f t="shared" si="32"/>
        <v>0</v>
      </c>
      <c r="X216" s="31">
        <f t="shared" si="33"/>
        <v>0</v>
      </c>
      <c r="Y216" s="31">
        <f t="shared" si="34"/>
        <v>0</v>
      </c>
      <c r="Z216" s="31">
        <f t="shared" si="35"/>
        <v>0</v>
      </c>
      <c r="AC216" s="112"/>
      <c r="AD216" s="111">
        <v>2040</v>
      </c>
      <c r="AE216" s="110">
        <f>Y141</f>
        <v>1262.2334188112832</v>
      </c>
      <c r="AF216" s="109"/>
    </row>
    <row r="217" spans="2:32" x14ac:dyDescent="0.3">
      <c r="B217" s="19"/>
      <c r="C217" s="118" t="e">
        <f>#REF!</f>
        <v>#REF!</v>
      </c>
      <c r="D217" s="103" t="e">
        <f>SUM(#REF!)</f>
        <v>#REF!</v>
      </c>
      <c r="E217" s="117" t="e">
        <f>D217*'[11]Convergence programme'!I$36/100</f>
        <v>#REF!</v>
      </c>
      <c r="F217" s="117" t="e">
        <f>D217*'[11]Convergence programme'!N$36/100</f>
        <v>#REF!</v>
      </c>
      <c r="G217" s="117" t="e">
        <f>D217*'[11]Convergence programme'!S$36/100</f>
        <v>#REF!</v>
      </c>
      <c r="H217" s="117" t="e">
        <f>D217*'[11]Convergence programme'!X$36/100</f>
        <v>#REF!</v>
      </c>
      <c r="I217" s="117" t="e">
        <f>D217*'[11]Convergence programme'!AH$36/100</f>
        <v>#REF!</v>
      </c>
      <c r="J217" s="117" t="e">
        <f>D217*'[11]Convergence programme'!AR$36/100</f>
        <v>#REF!</v>
      </c>
      <c r="K217" s="19"/>
      <c r="L217" s="19"/>
      <c r="M217" s="117" t="e">
        <f>D217*'[11]Convergence programme'!$I$53/100</f>
        <v>#REF!</v>
      </c>
      <c r="N217" s="117" t="e">
        <f>D217*'[11]Convergence programme'!$N$53/100</f>
        <v>#REF!</v>
      </c>
      <c r="O217" s="117" t="e">
        <f>D217*'[11]Convergence programme'!$S$53/100</f>
        <v>#REF!</v>
      </c>
      <c r="P217" s="117" t="e">
        <f>D217*'[11]Convergence programme'!$X$53/100</f>
        <v>#REF!</v>
      </c>
      <c r="Q217" s="117" t="e">
        <f>D217*'[11]Convergence programme'!$AH$53/100</f>
        <v>#REF!</v>
      </c>
      <c r="R217" s="117" t="e">
        <f>D217*'[11]Convergence programme'!$AR$53/100</f>
        <v>#REF!</v>
      </c>
      <c r="S217" s="19"/>
      <c r="T217" s="19"/>
      <c r="U217" s="116" t="e">
        <f t="shared" si="30"/>
        <v>#REF!</v>
      </c>
      <c r="V217" s="116" t="e">
        <f t="shared" si="31"/>
        <v>#REF!</v>
      </c>
      <c r="W217" s="116" t="e">
        <f t="shared" si="32"/>
        <v>#REF!</v>
      </c>
      <c r="X217" s="32" t="e">
        <f t="shared" si="33"/>
        <v>#REF!</v>
      </c>
      <c r="Y217" s="32" t="e">
        <f t="shared" si="34"/>
        <v>#REF!</v>
      </c>
      <c r="Z217" s="32" t="e">
        <f t="shared" si="35"/>
        <v>#REF!</v>
      </c>
      <c r="AC217" s="112"/>
      <c r="AD217" s="113">
        <v>2050</v>
      </c>
      <c r="AE217" s="110">
        <f>Z141</f>
        <v>1283.0332737432884</v>
      </c>
      <c r="AF217" s="109"/>
    </row>
    <row r="218" spans="2:32" x14ac:dyDescent="0.3">
      <c r="B218" s="121" t="s">
        <v>127</v>
      </c>
      <c r="C218" s="115" t="str">
        <f t="shared" ref="C218:C224" si="42">J88</f>
        <v>IIDMT</v>
      </c>
      <c r="D218" s="77">
        <f t="shared" ref="D218:D224" si="43">SUM(F88:I88)</f>
        <v>2.000218939039077</v>
      </c>
      <c r="E218" s="120">
        <f>D218*'[11]Convergence programme'!I$37/100</f>
        <v>2.2595907064373266</v>
      </c>
      <c r="F218" s="120">
        <f>D218*'[11]Convergence programme'!N$37/100</f>
        <v>2.1250973918244362</v>
      </c>
      <c r="G218" s="120">
        <f>D218*'[11]Convergence programme'!S$37/100</f>
        <v>2.2009937272467379</v>
      </c>
      <c r="H218" s="120">
        <f>D218*'[11]Convergence programme'!X$37/100</f>
        <v>2.2389418949578888</v>
      </c>
      <c r="I218" s="120">
        <f>D218*'[11]Convergence programme'!AH$37/100</f>
        <v>2.3527863980913404</v>
      </c>
      <c r="J218" s="120">
        <f>D218*'[11]Convergence programme'!AR$37/100</f>
        <v>2.5045790689359428</v>
      </c>
      <c r="M218" s="120">
        <f>D218*'[11]Convergence programme'!$I$53/100</f>
        <v>0</v>
      </c>
      <c r="N218" s="120">
        <f>D218*'[11]Convergence programme'!$N$54/100</f>
        <v>0</v>
      </c>
      <c r="O218" s="120">
        <f>D218*'[11]Convergence programme'!$S$54/100</f>
        <v>0</v>
      </c>
      <c r="P218" s="120">
        <f>D218*'[11]Convergence programme'!$X$54/100</f>
        <v>0</v>
      </c>
      <c r="Q218" s="120">
        <f>D218*'[11]Convergence programme'!$AH$54/100</f>
        <v>0</v>
      </c>
      <c r="R218" s="120">
        <f>D218*'[11]Convergence programme'!$AR$54/100</f>
        <v>0</v>
      </c>
      <c r="U218" s="119">
        <f t="shared" ref="U218:U225" si="44">(E218-M218)*1000</f>
        <v>2259.5907064373268</v>
      </c>
      <c r="V218" s="119">
        <f t="shared" ref="V218:V225" si="45">(F218-N218)*1000</f>
        <v>2125.0973918244363</v>
      </c>
      <c r="W218" s="119">
        <f t="shared" ref="W218:W225" si="46">(G218-O218)*1000</f>
        <v>2200.9937272467378</v>
      </c>
      <c r="X218" s="31">
        <f t="shared" ref="X218:X225" si="47">(H218-P218)*1000</f>
        <v>2238.941894957889</v>
      </c>
      <c r="Y218" s="31">
        <f t="shared" ref="Y218:Y225" si="48">(I218-Q218)*1000</f>
        <v>2352.7863980913403</v>
      </c>
      <c r="Z218" s="31">
        <f t="shared" ref="Z218:Z225" si="49">(J218-R218)*1000</f>
        <v>2504.5790689359428</v>
      </c>
      <c r="AC218" s="112" t="str">
        <f>C142</f>
        <v>ICDEM</v>
      </c>
      <c r="AD218" s="111">
        <v>2015</v>
      </c>
      <c r="AE218" s="110">
        <f>U142</f>
        <v>14429.036581904857</v>
      </c>
      <c r="AF218" s="109"/>
    </row>
    <row r="219" spans="2:32" x14ac:dyDescent="0.3">
      <c r="C219" s="115" t="str">
        <f t="shared" si="42"/>
        <v>IIDHT</v>
      </c>
      <c r="D219" s="77">
        <f t="shared" si="43"/>
        <v>0.77371874425286469</v>
      </c>
      <c r="E219" s="120">
        <f>D219*'[11]Convergence programme'!I$37/100</f>
        <v>0.87404816032290167</v>
      </c>
      <c r="F219" s="120">
        <f>D219*'[11]Convergence programme'!N$37/100</f>
        <v>0.82202385615213813</v>
      </c>
      <c r="G219" s="120">
        <f>D219*'[11]Convergence programme'!S$37/100</f>
        <v>0.85138185101471464</v>
      </c>
      <c r="H219" s="120">
        <f>D219*'[11]Convergence programme'!X$37/100</f>
        <v>0.86606084844600306</v>
      </c>
      <c r="I219" s="120">
        <f>D219*'[11]Convergence programme'!AH$37/100</f>
        <v>0.91009784073986733</v>
      </c>
      <c r="J219" s="120">
        <f>D219*'[11]Convergence programme'!AR$37/100</f>
        <v>0.9688138304650199</v>
      </c>
      <c r="M219" s="120">
        <f>D219*'[11]Convergence programme'!$I$53/100</f>
        <v>0</v>
      </c>
      <c r="N219" s="120">
        <f>D219*'[11]Convergence programme'!$N$54/100</f>
        <v>0</v>
      </c>
      <c r="O219" s="120">
        <f>D219*'[11]Convergence programme'!$S$54/100</f>
        <v>0</v>
      </c>
      <c r="P219" s="120">
        <f>D219*'[11]Convergence programme'!$X$54/100</f>
        <v>0</v>
      </c>
      <c r="Q219" s="120">
        <f>D219*'[11]Convergence programme'!$AH$54/100</f>
        <v>0</v>
      </c>
      <c r="R219" s="120">
        <f>D219*'[11]Convergence programme'!$AR$54/100</f>
        <v>0</v>
      </c>
      <c r="U219" s="119">
        <f t="shared" si="44"/>
        <v>874.04816032290171</v>
      </c>
      <c r="V219" s="119">
        <f t="shared" si="45"/>
        <v>822.02385615213814</v>
      </c>
      <c r="W219" s="119">
        <f t="shared" si="46"/>
        <v>851.38185101471458</v>
      </c>
      <c r="X219" s="31">
        <f t="shared" si="47"/>
        <v>866.06084844600309</v>
      </c>
      <c r="Y219" s="31">
        <f t="shared" si="48"/>
        <v>910.09784073986737</v>
      </c>
      <c r="Z219" s="31">
        <f t="shared" si="49"/>
        <v>968.81383046501992</v>
      </c>
      <c r="AC219" s="112"/>
      <c r="AD219" s="111">
        <v>2020</v>
      </c>
      <c r="AE219" s="110">
        <f>V142</f>
        <v>14661.106813896489</v>
      </c>
      <c r="AF219" s="109"/>
    </row>
    <row r="220" spans="2:32" x14ac:dyDescent="0.3">
      <c r="C220" s="115" t="str">
        <f t="shared" si="42"/>
        <v>IIDRH</v>
      </c>
      <c r="D220" s="77">
        <f t="shared" si="43"/>
        <v>0.58513316437373508</v>
      </c>
      <c r="E220" s="120">
        <f>D220*'[11]Convergence programme'!I$37/100</f>
        <v>0.66100836985491929</v>
      </c>
      <c r="F220" s="120">
        <f>D220*'[11]Convergence programme'!N$37/100</f>
        <v>0.62166442743411632</v>
      </c>
      <c r="G220" s="120">
        <f>D220*'[11]Convergence programme'!S$37/100</f>
        <v>0.64386672841390635</v>
      </c>
      <c r="H220" s="120">
        <f>D220*'[11]Convergence programme'!X$37/100</f>
        <v>0.65496787890380137</v>
      </c>
      <c r="I220" s="120">
        <f>D220*'[11]Convergence programme'!AH$37/100</f>
        <v>0.68827133037348598</v>
      </c>
      <c r="J220" s="120">
        <f>D220*'[11]Convergence programme'!AR$37/100</f>
        <v>0.73267593233306572</v>
      </c>
      <c r="M220" s="120">
        <f>D220*'[11]Convergence programme'!$I$53/100</f>
        <v>0</v>
      </c>
      <c r="N220" s="120">
        <f>D220*'[11]Convergence programme'!$N$54/100</f>
        <v>0</v>
      </c>
      <c r="O220" s="120">
        <f>D220*'[11]Convergence programme'!$S$54/100</f>
        <v>0</v>
      </c>
      <c r="P220" s="120">
        <f>D220*'[11]Convergence programme'!$X$54/100</f>
        <v>0</v>
      </c>
      <c r="Q220" s="120">
        <f>D220*'[11]Convergence programme'!$AH$54/100</f>
        <v>0</v>
      </c>
      <c r="R220" s="120">
        <f>D220*'[11]Convergence programme'!$AR$54/100</f>
        <v>0</v>
      </c>
      <c r="U220" s="119">
        <f t="shared" si="44"/>
        <v>661.00836985491924</v>
      </c>
      <c r="V220" s="119">
        <f t="shared" si="45"/>
        <v>621.66442743411631</v>
      </c>
      <c r="W220" s="119">
        <f t="shared" si="46"/>
        <v>643.86672841390634</v>
      </c>
      <c r="X220" s="31">
        <f t="shared" si="47"/>
        <v>654.96787890380142</v>
      </c>
      <c r="Y220" s="31">
        <f t="shared" si="48"/>
        <v>688.27133037348597</v>
      </c>
      <c r="Z220" s="31">
        <f t="shared" si="49"/>
        <v>732.6759323330657</v>
      </c>
      <c r="AC220" s="112"/>
      <c r="AD220" s="111">
        <v>2025</v>
      </c>
      <c r="AE220" s="110">
        <f>W142</f>
        <v>14786.020984558992</v>
      </c>
      <c r="AF220" s="109"/>
    </row>
    <row r="221" spans="2:32" x14ac:dyDescent="0.3">
      <c r="C221" s="115" t="str">
        <f t="shared" si="42"/>
        <v>IIDLA</v>
      </c>
      <c r="D221" s="77">
        <f t="shared" si="43"/>
        <v>1.8064545319626981</v>
      </c>
      <c r="E221" s="120">
        <f>D221*'[11]Convergence programme'!I$37/100</f>
        <v>2.0407005415044512</v>
      </c>
      <c r="F221" s="120">
        <f>D221*'[11]Convergence programme'!N$37/100</f>
        <v>1.9192358093397517</v>
      </c>
      <c r="G221" s="120">
        <f>D221*'[11]Convergence programme'!S$37/100</f>
        <v>1.9877799453876002</v>
      </c>
      <c r="H221" s="120">
        <f>D221*'[11]Convergence programme'!X$37/100</f>
        <v>2.0220520134115247</v>
      </c>
      <c r="I221" s="120">
        <f>D221*'[11]Convergence programme'!AH$37/100</f>
        <v>2.1248682174832969</v>
      </c>
      <c r="J221" s="120">
        <f>D221*'[11]Convergence programme'!AR$37/100</f>
        <v>2.261956489578993</v>
      </c>
      <c r="M221" s="120">
        <f>D221*'[11]Convergence programme'!$I$53/100</f>
        <v>0</v>
      </c>
      <c r="N221" s="120">
        <f>D221*'[11]Convergence programme'!$N$54/100</f>
        <v>0</v>
      </c>
      <c r="O221" s="120">
        <f>D221*'[11]Convergence programme'!$S$54/100</f>
        <v>0</v>
      </c>
      <c r="P221" s="120">
        <f>D221*'[11]Convergence programme'!$X$54/100</f>
        <v>0</v>
      </c>
      <c r="Q221" s="120">
        <f>D221*'[11]Convergence programme'!$AH$54/100</f>
        <v>0</v>
      </c>
      <c r="R221" s="120">
        <f>D221*'[11]Convergence programme'!$AR$54/100</f>
        <v>0</v>
      </c>
      <c r="U221" s="119">
        <f t="shared" si="44"/>
        <v>2040.7005415044512</v>
      </c>
      <c r="V221" s="119">
        <f t="shared" si="45"/>
        <v>1919.2358093397518</v>
      </c>
      <c r="W221" s="119">
        <f t="shared" si="46"/>
        <v>1987.7799453876003</v>
      </c>
      <c r="X221" s="31">
        <f t="shared" si="47"/>
        <v>2022.0520134115247</v>
      </c>
      <c r="Y221" s="31">
        <f t="shared" si="48"/>
        <v>2124.868217483297</v>
      </c>
      <c r="Z221" s="31">
        <f t="shared" si="49"/>
        <v>2261.9564895789931</v>
      </c>
      <c r="AC221" s="112"/>
      <c r="AD221" s="111">
        <v>2030</v>
      </c>
      <c r="AE221" s="110">
        <f>X142</f>
        <v>14910.935155221492</v>
      </c>
      <c r="AF221" s="109"/>
    </row>
    <row r="222" spans="2:32" x14ac:dyDescent="0.3">
      <c r="C222" s="115" t="str">
        <f t="shared" si="42"/>
        <v>IIDEM</v>
      </c>
      <c r="D222" s="77">
        <f t="shared" si="43"/>
        <v>7.8291772762180036</v>
      </c>
      <c r="E222" s="120">
        <f>D222*'[11]Convergence programme'!I$37/100</f>
        <v>8.8443999139870613</v>
      </c>
      <c r="F222" s="120">
        <f>D222*'[11]Convergence programme'!N$37/100</f>
        <v>8.3179715405629295</v>
      </c>
      <c r="G222" s="120">
        <f>D222*'[11]Convergence programme'!S$37/100</f>
        <v>8.6150419527258943</v>
      </c>
      <c r="H222" s="120">
        <f>D222*'[11]Convergence programme'!X$37/100</f>
        <v>8.7635771588073759</v>
      </c>
      <c r="I222" s="120">
        <f>D222*'[11]Convergence programme'!AH$37/100</f>
        <v>9.2091827770518169</v>
      </c>
      <c r="J222" s="120">
        <f>D222*'[11]Convergence programme'!AR$37/100</f>
        <v>9.8033236013777394</v>
      </c>
      <c r="M222" s="120">
        <f>D222*'[11]Convergence programme'!$I$53/100</f>
        <v>0</v>
      </c>
      <c r="N222" s="120">
        <f>D222*'[11]Convergence programme'!$N$54/100</f>
        <v>0</v>
      </c>
      <c r="O222" s="120">
        <f>D222*'[11]Convergence programme'!$S$54/100</f>
        <v>0</v>
      </c>
      <c r="P222" s="120">
        <f>D222*'[11]Convergence programme'!$X$54/100</f>
        <v>0</v>
      </c>
      <c r="Q222" s="120">
        <f>D222*'[11]Convergence programme'!$AH$54/100</f>
        <v>0</v>
      </c>
      <c r="R222" s="120">
        <f>D222*'[11]Convergence programme'!$AR$54/100</f>
        <v>0</v>
      </c>
      <c r="U222" s="119">
        <f t="shared" si="44"/>
        <v>8844.3999139870612</v>
      </c>
      <c r="V222" s="119">
        <f t="shared" si="45"/>
        <v>8317.9715405629304</v>
      </c>
      <c r="W222" s="119">
        <f t="shared" si="46"/>
        <v>8615.0419527258946</v>
      </c>
      <c r="X222" s="31">
        <f t="shared" si="47"/>
        <v>8763.5771588073767</v>
      </c>
      <c r="Y222" s="31">
        <f t="shared" si="48"/>
        <v>9209.1827770518175</v>
      </c>
      <c r="Z222" s="31">
        <f t="shared" si="49"/>
        <v>9803.3236013777387</v>
      </c>
      <c r="AC222" s="112"/>
      <c r="AD222" s="111">
        <v>2040</v>
      </c>
      <c r="AE222" s="110">
        <f>Y142</f>
        <v>15160.763496546499</v>
      </c>
      <c r="AF222" s="109"/>
    </row>
    <row r="223" spans="2:32" x14ac:dyDescent="0.3">
      <c r="C223" s="115" t="str">
        <f t="shared" si="42"/>
        <v>IIDTF</v>
      </c>
      <c r="D223" s="77">
        <f t="shared" si="43"/>
        <v>0.76960847196035109</v>
      </c>
      <c r="E223" s="120">
        <f>D223*'[11]Convergence programme'!I$37/100</f>
        <v>0.86940490208160526</v>
      </c>
      <c r="F223" s="120">
        <f>D223*'[11]Convergence programme'!N$37/100</f>
        <v>0.81765696972884239</v>
      </c>
      <c r="G223" s="120">
        <f>D223*'[11]Convergence programme'!S$37/100</f>
        <v>0.84685900436201533</v>
      </c>
      <c r="H223" s="120">
        <f>D223*'[11]Convergence programme'!X$37/100</f>
        <v>0.86146002167860203</v>
      </c>
      <c r="I223" s="120">
        <f>D223*'[11]Convergence programme'!AH$37/100</f>
        <v>0.90526307362836134</v>
      </c>
      <c r="J223" s="120">
        <f>D223*'[11]Convergence programme'!AR$37/100</f>
        <v>0.96366714289470712</v>
      </c>
      <c r="M223" s="120">
        <f>D223*'[11]Convergence programme'!$I$53/100</f>
        <v>0</v>
      </c>
      <c r="N223" s="120">
        <f>D223*'[11]Convergence programme'!$N$54/100</f>
        <v>0</v>
      </c>
      <c r="O223" s="120">
        <f>D223*'[11]Convergence programme'!$S$54/100</f>
        <v>0</v>
      </c>
      <c r="P223" s="120">
        <f>D223*'[11]Convergence programme'!$X$54/100</f>
        <v>0</v>
      </c>
      <c r="Q223" s="120">
        <f>D223*'[11]Convergence programme'!$AH$54/100</f>
        <v>0</v>
      </c>
      <c r="R223" s="120">
        <f>D223*'[11]Convergence programme'!$AR$54/100</f>
        <v>0</v>
      </c>
      <c r="U223" s="119">
        <f t="shared" si="44"/>
        <v>869.40490208160531</v>
      </c>
      <c r="V223" s="119">
        <f t="shared" si="45"/>
        <v>817.65696972884234</v>
      </c>
      <c r="W223" s="119">
        <f t="shared" si="46"/>
        <v>846.8590043620153</v>
      </c>
      <c r="X223" s="31">
        <f t="shared" si="47"/>
        <v>861.46002167860206</v>
      </c>
      <c r="Y223" s="31">
        <f t="shared" si="48"/>
        <v>905.26307362836133</v>
      </c>
      <c r="Z223" s="31">
        <f t="shared" si="49"/>
        <v>963.66714289470713</v>
      </c>
      <c r="AC223" s="112"/>
      <c r="AD223" s="113">
        <v>2050</v>
      </c>
      <c r="AE223" s="110">
        <f>Z142</f>
        <v>15410.591837871501</v>
      </c>
      <c r="AF223" s="109"/>
    </row>
    <row r="224" spans="2:32" x14ac:dyDescent="0.3">
      <c r="C224" s="115" t="str">
        <f t="shared" si="42"/>
        <v>IIDFL</v>
      </c>
      <c r="D224" s="77">
        <f t="shared" si="43"/>
        <v>0</v>
      </c>
      <c r="E224" s="120">
        <f>D224*'[11]Convergence programme'!I$37/100</f>
        <v>0</v>
      </c>
      <c r="F224" s="120">
        <f>D224*'[11]Convergence programme'!N$37/100</f>
        <v>0</v>
      </c>
      <c r="G224" s="120">
        <f>D224*'[11]Convergence programme'!S$37/100</f>
        <v>0</v>
      </c>
      <c r="H224" s="120">
        <f>D224*'[11]Convergence programme'!X$37/100</f>
        <v>0</v>
      </c>
      <c r="I224" s="120">
        <f>D224*'[11]Convergence programme'!AH$37/100</f>
        <v>0</v>
      </c>
      <c r="J224" s="120">
        <f>D224*'[11]Convergence programme'!AR$37/100</f>
        <v>0</v>
      </c>
      <c r="M224" s="120">
        <f>D224*'[11]Convergence programme'!$I$53/100</f>
        <v>0</v>
      </c>
      <c r="N224" s="120">
        <f>D224*'[11]Convergence programme'!$N$54/100</f>
        <v>0</v>
      </c>
      <c r="O224" s="120">
        <f>D224*'[11]Convergence programme'!$S$54/100</f>
        <v>0</v>
      </c>
      <c r="P224" s="120">
        <f>D224*'[11]Convergence programme'!$X$54/100</f>
        <v>0</v>
      </c>
      <c r="Q224" s="120">
        <f>D224*'[11]Convergence programme'!$AH$54/100</f>
        <v>0</v>
      </c>
      <c r="R224" s="120">
        <f>D224*'[11]Convergence programme'!$AR$54/100</f>
        <v>0</v>
      </c>
      <c r="U224" s="119">
        <f t="shared" si="44"/>
        <v>0</v>
      </c>
      <c r="V224" s="119">
        <f t="shared" si="45"/>
        <v>0</v>
      </c>
      <c r="W224" s="119">
        <f t="shared" si="46"/>
        <v>0</v>
      </c>
      <c r="X224" s="31">
        <f t="shared" si="47"/>
        <v>0</v>
      </c>
      <c r="Y224" s="31">
        <f t="shared" si="48"/>
        <v>0</v>
      </c>
      <c r="Z224" s="31">
        <f t="shared" si="49"/>
        <v>0</v>
      </c>
      <c r="AC224" s="112" t="str">
        <f>C143</f>
        <v>ICDTF</v>
      </c>
      <c r="AD224" s="111">
        <v>2015</v>
      </c>
      <c r="AE224" s="110">
        <f>U143</f>
        <v>153.89497147891825</v>
      </c>
      <c r="AF224" s="109"/>
    </row>
    <row r="225" spans="2:32" x14ac:dyDescent="0.3">
      <c r="B225" s="19"/>
      <c r="C225" s="118" t="e">
        <f>#REF!</f>
        <v>#REF!</v>
      </c>
      <c r="D225" s="103" t="e">
        <f>SUM(#REF!)</f>
        <v>#REF!</v>
      </c>
      <c r="E225" s="117" t="e">
        <f>D225*'[11]Convergence programme'!I$37/100</f>
        <v>#REF!</v>
      </c>
      <c r="F225" s="117" t="e">
        <f>D225*'[11]Convergence programme'!N$37/100</f>
        <v>#REF!</v>
      </c>
      <c r="G225" s="117" t="e">
        <f>D225*'[11]Convergence programme'!S$37/100</f>
        <v>#REF!</v>
      </c>
      <c r="H225" s="117" t="e">
        <f>D225*'[11]Convergence programme'!X$37/100</f>
        <v>#REF!</v>
      </c>
      <c r="I225" s="117" t="e">
        <f>D225*'[11]Convergence programme'!AH$37/100</f>
        <v>#REF!</v>
      </c>
      <c r="J225" s="117" t="e">
        <f>D225*'[11]Convergence programme'!AR$37/100</f>
        <v>#REF!</v>
      </c>
      <c r="K225" s="19"/>
      <c r="L225" s="19"/>
      <c r="M225" s="117" t="e">
        <f>D225*'[11]Convergence programme'!$I$53/100</f>
        <v>#REF!</v>
      </c>
      <c r="N225" s="117" t="e">
        <f>D225*'[11]Convergence programme'!$N$54/100</f>
        <v>#REF!</v>
      </c>
      <c r="O225" s="117" t="e">
        <f>D225*'[11]Convergence programme'!$S$54/100</f>
        <v>#REF!</v>
      </c>
      <c r="P225" s="117" t="e">
        <f>D225*'[11]Convergence programme'!$X$54/100</f>
        <v>#REF!</v>
      </c>
      <c r="Q225" s="117" t="e">
        <f>D225*'[11]Convergence programme'!$AH$54/100</f>
        <v>#REF!</v>
      </c>
      <c r="R225" s="117" t="e">
        <f>D225*'[11]Convergence programme'!$AR$54/100</f>
        <v>#REF!</v>
      </c>
      <c r="S225" s="19"/>
      <c r="T225" s="19"/>
      <c r="U225" s="116" t="e">
        <f t="shared" si="44"/>
        <v>#REF!</v>
      </c>
      <c r="V225" s="116" t="e">
        <f t="shared" si="45"/>
        <v>#REF!</v>
      </c>
      <c r="W225" s="116" t="e">
        <f t="shared" si="46"/>
        <v>#REF!</v>
      </c>
      <c r="X225" s="32" t="e">
        <f t="shared" si="47"/>
        <v>#REF!</v>
      </c>
      <c r="Y225" s="32" t="e">
        <f t="shared" si="48"/>
        <v>#REF!</v>
      </c>
      <c r="Z225" s="32" t="e">
        <f t="shared" si="49"/>
        <v>#REF!</v>
      </c>
      <c r="AC225" s="112"/>
      <c r="AD225" s="111">
        <v>2020</v>
      </c>
      <c r="AE225" s="110">
        <f>V143</f>
        <v>156.37015002120896</v>
      </c>
      <c r="AF225" s="109"/>
    </row>
    <row r="226" spans="2:32" x14ac:dyDescent="0.3">
      <c r="C226" s="115"/>
      <c r="AC226" s="112"/>
      <c r="AD226" s="111">
        <v>2025</v>
      </c>
      <c r="AE226" s="110">
        <f>W143</f>
        <v>157.70244013096766</v>
      </c>
      <c r="AF226" s="109"/>
    </row>
    <row r="227" spans="2:32" x14ac:dyDescent="0.3">
      <c r="AC227" s="112"/>
      <c r="AD227" s="111">
        <v>2030</v>
      </c>
      <c r="AE227" s="110">
        <f>X143</f>
        <v>159.03473024072633</v>
      </c>
      <c r="AF227" s="109"/>
    </row>
    <row r="228" spans="2:32" x14ac:dyDescent="0.3">
      <c r="AC228" s="112"/>
      <c r="AD228" s="111">
        <v>2040</v>
      </c>
      <c r="AE228" s="110">
        <f>Y143</f>
        <v>161.69931046024379</v>
      </c>
      <c r="AF228" s="109"/>
    </row>
    <row r="229" spans="2:32" x14ac:dyDescent="0.3">
      <c r="AC229" s="112"/>
      <c r="AD229" s="113">
        <v>2050</v>
      </c>
      <c r="AE229" s="110">
        <f>Z143</f>
        <v>164.36389067976123</v>
      </c>
      <c r="AF229" s="109"/>
    </row>
    <row r="230" spans="2:32" x14ac:dyDescent="0.3">
      <c r="AC230" s="112" t="str">
        <f>C146</f>
        <v>IGDMT</v>
      </c>
      <c r="AD230" s="111">
        <v>2015</v>
      </c>
      <c r="AE230" s="110">
        <f>U146</f>
        <v>6955.1247157806984</v>
      </c>
      <c r="AF230" s="109" t="str">
        <f>B146</f>
        <v>Glass&amp;Concrete</v>
      </c>
    </row>
    <row r="231" spans="2:32" x14ac:dyDescent="0.3">
      <c r="AC231" s="112"/>
      <c r="AD231" s="111">
        <v>2020</v>
      </c>
      <c r="AE231" s="110">
        <f>V146</f>
        <v>6625.7772470846139</v>
      </c>
      <c r="AF231" s="109"/>
    </row>
    <row r="232" spans="2:32" x14ac:dyDescent="0.3">
      <c r="AC232" s="112"/>
      <c r="AD232" s="111">
        <v>2025</v>
      </c>
      <c r="AE232" s="110">
        <f>W146</f>
        <v>6495.860046161386</v>
      </c>
      <c r="AF232" s="109"/>
    </row>
    <row r="233" spans="2:32" x14ac:dyDescent="0.3">
      <c r="AC233" s="112"/>
      <c r="AD233" s="111">
        <v>2030</v>
      </c>
      <c r="AE233" s="110">
        <f>X146</f>
        <v>6365.9428452381599</v>
      </c>
      <c r="AF233" s="109"/>
    </row>
    <row r="234" spans="2:32" x14ac:dyDescent="0.3">
      <c r="AC234" s="112"/>
      <c r="AD234" s="111">
        <v>2040</v>
      </c>
      <c r="AE234" s="110">
        <f>Y146</f>
        <v>6365.9428452381599</v>
      </c>
      <c r="AF234" s="109"/>
    </row>
    <row r="235" spans="2:32" x14ac:dyDescent="0.3">
      <c r="AC235" s="112"/>
      <c r="AD235" s="113">
        <v>2050</v>
      </c>
      <c r="AE235" s="110">
        <f>Z146</f>
        <v>6236.025644314931</v>
      </c>
      <c r="AF235" s="109"/>
    </row>
    <row r="236" spans="2:32" x14ac:dyDescent="0.3">
      <c r="AC236" s="112" t="str">
        <f>C147</f>
        <v>IGDHT</v>
      </c>
      <c r="AD236" s="111">
        <v>2015</v>
      </c>
      <c r="AE236" s="110">
        <f>U147</f>
        <v>4970.4962099536142</v>
      </c>
      <c r="AF236" s="109"/>
    </row>
    <row r="237" spans="2:32" x14ac:dyDescent="0.3">
      <c r="AC237" s="112"/>
      <c r="AD237" s="111">
        <v>2020</v>
      </c>
      <c r="AE237" s="110">
        <f>V147</f>
        <v>4735.1272680858392</v>
      </c>
      <c r="AF237" s="109"/>
    </row>
    <row r="238" spans="2:32" x14ac:dyDescent="0.3">
      <c r="AC238" s="112"/>
      <c r="AD238" s="111">
        <v>2025</v>
      </c>
      <c r="AE238" s="110">
        <f>W147</f>
        <v>4642.2816353782746</v>
      </c>
      <c r="AF238" s="109"/>
    </row>
    <row r="239" spans="2:32" x14ac:dyDescent="0.3">
      <c r="AC239" s="112"/>
      <c r="AD239" s="111">
        <v>2030</v>
      </c>
      <c r="AE239" s="110">
        <f>X147</f>
        <v>4549.43600267071</v>
      </c>
      <c r="AF239" s="109"/>
    </row>
    <row r="240" spans="2:32" x14ac:dyDescent="0.3">
      <c r="AC240" s="112"/>
      <c r="AD240" s="111">
        <v>2040</v>
      </c>
      <c r="AE240" s="110">
        <f>Y147</f>
        <v>4549.43600267071</v>
      </c>
      <c r="AF240" s="109"/>
    </row>
    <row r="241" spans="29:32" x14ac:dyDescent="0.3">
      <c r="AC241" s="112"/>
      <c r="AD241" s="113">
        <v>2050</v>
      </c>
      <c r="AE241" s="110">
        <f>Z147</f>
        <v>4456.5903699631426</v>
      </c>
      <c r="AF241" s="109"/>
    </row>
    <row r="242" spans="29:32" x14ac:dyDescent="0.3">
      <c r="AC242" s="112" t="str">
        <f>C148</f>
        <v>IGDRH</v>
      </c>
      <c r="AD242" s="111">
        <v>2015</v>
      </c>
      <c r="AE242" s="110">
        <f>U148</f>
        <v>180.27492383059518</v>
      </c>
      <c r="AF242" s="109"/>
    </row>
    <row r="243" spans="29:32" x14ac:dyDescent="0.3">
      <c r="AC243" s="112"/>
      <c r="AD243" s="111">
        <v>2020</v>
      </c>
      <c r="AE243" s="110">
        <f>V148</f>
        <v>171.73832782991204</v>
      </c>
      <c r="AF243" s="109"/>
    </row>
    <row r="244" spans="29:32" x14ac:dyDescent="0.3">
      <c r="AC244" s="112"/>
      <c r="AD244" s="111">
        <v>2025</v>
      </c>
      <c r="AE244" s="110">
        <f>W148</f>
        <v>168.37090963716869</v>
      </c>
      <c r="AF244" s="109"/>
    </row>
    <row r="245" spans="29:32" x14ac:dyDescent="0.3">
      <c r="AC245" s="112"/>
      <c r="AD245" s="111">
        <v>2030</v>
      </c>
      <c r="AE245" s="110">
        <f>X148</f>
        <v>165.00349144442529</v>
      </c>
      <c r="AF245" s="109"/>
    </row>
    <row r="246" spans="29:32" x14ac:dyDescent="0.3">
      <c r="AC246" s="112"/>
      <c r="AD246" s="111">
        <v>2040</v>
      </c>
      <c r="AE246" s="110">
        <f>Y148</f>
        <v>165.00349144442529</v>
      </c>
      <c r="AF246" s="109"/>
    </row>
    <row r="247" spans="29:32" x14ac:dyDescent="0.3">
      <c r="AC247" s="112"/>
      <c r="AD247" s="113">
        <v>2050</v>
      </c>
      <c r="AE247" s="110">
        <f>Z148</f>
        <v>161.63607325168189</v>
      </c>
      <c r="AF247" s="109"/>
    </row>
    <row r="248" spans="29:32" x14ac:dyDescent="0.3">
      <c r="AC248" s="112" t="str">
        <f>C149</f>
        <v>IGDLA</v>
      </c>
      <c r="AD248" s="111">
        <v>2015</v>
      </c>
      <c r="AE248" s="110">
        <f>U149</f>
        <v>277.26841631640389</v>
      </c>
      <c r="AF248" s="109"/>
    </row>
    <row r="249" spans="29:32" x14ac:dyDescent="0.3">
      <c r="AC249" s="112"/>
      <c r="AD249" s="111">
        <v>2020</v>
      </c>
      <c r="AE249" s="110">
        <f>V149</f>
        <v>264.13886727237502</v>
      </c>
      <c r="AF249" s="109"/>
    </row>
    <row r="250" spans="29:32" x14ac:dyDescent="0.3">
      <c r="AC250" s="112"/>
      <c r="AD250" s="111">
        <v>2025</v>
      </c>
      <c r="AE250" s="110">
        <f>W149</f>
        <v>258.95967379644611</v>
      </c>
      <c r="AF250" s="109"/>
    </row>
    <row r="251" spans="29:32" x14ac:dyDescent="0.3">
      <c r="AC251" s="112"/>
      <c r="AD251" s="111">
        <v>2030</v>
      </c>
      <c r="AE251" s="110">
        <f>X149</f>
        <v>253.78048032051726</v>
      </c>
      <c r="AF251" s="109"/>
    </row>
    <row r="252" spans="29:32" x14ac:dyDescent="0.3">
      <c r="AC252" s="112"/>
      <c r="AD252" s="111">
        <v>2040</v>
      </c>
      <c r="AE252" s="110">
        <f>Y149</f>
        <v>253.78048032051726</v>
      </c>
      <c r="AF252" s="109"/>
    </row>
    <row r="253" spans="29:32" x14ac:dyDescent="0.3">
      <c r="AC253" s="112"/>
      <c r="AD253" s="113">
        <v>2050</v>
      </c>
      <c r="AE253" s="110">
        <f>Z149</f>
        <v>248.60128684458826</v>
      </c>
      <c r="AF253" s="109"/>
    </row>
    <row r="254" spans="29:32" x14ac:dyDescent="0.3">
      <c r="AC254" s="112" t="str">
        <f>C150</f>
        <v>IGDEM</v>
      </c>
      <c r="AD254" s="111">
        <v>2015</v>
      </c>
      <c r="AE254" s="110">
        <f>U150</f>
        <v>2937.2570965747746</v>
      </c>
      <c r="AF254" s="109"/>
    </row>
    <row r="255" spans="29:32" x14ac:dyDescent="0.3">
      <c r="AC255" s="112"/>
      <c r="AD255" s="111">
        <v>2020</v>
      </c>
      <c r="AE255" s="110">
        <f>V150</f>
        <v>2798.1685497552476</v>
      </c>
      <c r="AF255" s="109"/>
    </row>
    <row r="256" spans="29:32" x14ac:dyDescent="0.3">
      <c r="AC256" s="112"/>
      <c r="AD256" s="111">
        <v>2025</v>
      </c>
      <c r="AE256" s="110">
        <f>W150</f>
        <v>2743.3024997600464</v>
      </c>
      <c r="AF256" s="109"/>
    </row>
    <row r="257" spans="29:53" x14ac:dyDescent="0.3">
      <c r="AC257" s="112"/>
      <c r="AD257" s="111">
        <v>2030</v>
      </c>
      <c r="AE257" s="110">
        <f>X150</f>
        <v>2688.4364497648462</v>
      </c>
      <c r="AF257" s="109"/>
    </row>
    <row r="258" spans="29:53" x14ac:dyDescent="0.3">
      <c r="AC258" s="112"/>
      <c r="AD258" s="111">
        <v>2040</v>
      </c>
      <c r="AE258" s="110">
        <f>Y150</f>
        <v>2688.4364497648462</v>
      </c>
      <c r="AF258" s="109"/>
    </row>
    <row r="259" spans="29:53" x14ac:dyDescent="0.3">
      <c r="AC259" s="112"/>
      <c r="AD259" s="113">
        <v>2050</v>
      </c>
      <c r="AE259" s="110">
        <f>Z150</f>
        <v>2633.5703997696446</v>
      </c>
      <c r="AF259" s="109"/>
    </row>
    <row r="260" spans="29:53" x14ac:dyDescent="0.3">
      <c r="AC260" s="112" t="str">
        <f>C151</f>
        <v>IGDTF</v>
      </c>
      <c r="AD260" s="111">
        <v>2015</v>
      </c>
      <c r="AE260" s="110">
        <f>U151</f>
        <v>236.60107014062822</v>
      </c>
      <c r="AF260" s="109"/>
    </row>
    <row r="261" spans="29:53" x14ac:dyDescent="0.3">
      <c r="AC261" s="112"/>
      <c r="AD261" s="111">
        <v>2020</v>
      </c>
      <c r="AE261" s="110">
        <f>V151</f>
        <v>225.39725040684303</v>
      </c>
      <c r="AF261" s="109"/>
    </row>
    <row r="262" spans="29:53" x14ac:dyDescent="0.3">
      <c r="AC262" s="112"/>
      <c r="AD262" s="111">
        <v>2025</v>
      </c>
      <c r="AE262" s="110">
        <f>W151</f>
        <v>220.97769647729712</v>
      </c>
      <c r="AF262" s="109"/>
    </row>
    <row r="263" spans="29:53" x14ac:dyDescent="0.3">
      <c r="AC263" s="112"/>
      <c r="AD263" s="111">
        <v>2030</v>
      </c>
      <c r="AE263" s="110">
        <f>X151</f>
        <v>216.55814254775123</v>
      </c>
      <c r="AF263" s="109"/>
      <c r="BA263" s="31"/>
    </row>
    <row r="264" spans="29:53" x14ac:dyDescent="0.3">
      <c r="AC264" s="112"/>
      <c r="AD264" s="111">
        <v>2040</v>
      </c>
      <c r="AE264" s="110">
        <f>Y151</f>
        <v>216.55814254775123</v>
      </c>
      <c r="AF264" s="109"/>
      <c r="AZ264" s="31"/>
      <c r="BA264" s="31"/>
    </row>
    <row r="265" spans="29:53" x14ac:dyDescent="0.3">
      <c r="AC265" s="112"/>
      <c r="AD265" s="113">
        <v>2050</v>
      </c>
      <c r="AE265" s="110">
        <f>Z151</f>
        <v>212.13858861820526</v>
      </c>
      <c r="AF265" s="109"/>
    </row>
    <row r="266" spans="29:53" x14ac:dyDescent="0.3">
      <c r="AC266" s="112" t="str">
        <f>C154</f>
        <v>IXDMT</v>
      </c>
      <c r="AD266" s="111">
        <v>2015</v>
      </c>
      <c r="AE266" s="110">
        <f>U154</f>
        <v>1044.9628435970283</v>
      </c>
      <c r="AF266" s="109" t="str">
        <f>B154</f>
        <v>Aluminium</v>
      </c>
      <c r="AX266" s="31"/>
      <c r="AY266" s="31"/>
      <c r="AZ266" s="31"/>
      <c r="BA266" s="31"/>
    </row>
    <row r="267" spans="29:53" x14ac:dyDescent="0.3">
      <c r="AC267" s="112"/>
      <c r="AD267" s="111">
        <v>2020</v>
      </c>
      <c r="AE267" s="110">
        <f>V154</f>
        <v>1073.7445763807352</v>
      </c>
      <c r="AF267" s="109"/>
      <c r="AX267" s="31"/>
      <c r="AY267" s="31"/>
      <c r="AZ267" s="31"/>
      <c r="BA267" s="31"/>
    </row>
    <row r="268" spans="29:53" x14ac:dyDescent="0.3">
      <c r="AC268" s="112"/>
      <c r="AD268" s="111">
        <v>2025</v>
      </c>
      <c r="AE268" s="110">
        <f>W154</f>
        <v>1078.4539824174926</v>
      </c>
      <c r="AF268" s="109"/>
    </row>
    <row r="269" spans="29:53" x14ac:dyDescent="0.3">
      <c r="AC269" s="112"/>
      <c r="AD269" s="111">
        <v>2030</v>
      </c>
      <c r="AE269" s="110">
        <f>X154</f>
        <v>1078.4539824174926</v>
      </c>
      <c r="AF269" s="109"/>
    </row>
    <row r="270" spans="29:53" x14ac:dyDescent="0.3">
      <c r="AC270" s="112"/>
      <c r="AD270" s="111">
        <v>2040</v>
      </c>
      <c r="AE270" s="110">
        <f>Y154</f>
        <v>1125.5480427850687</v>
      </c>
      <c r="AF270" s="109"/>
    </row>
    <row r="271" spans="29:53" x14ac:dyDescent="0.3">
      <c r="AC271" s="112"/>
      <c r="AD271" s="113">
        <v>2050</v>
      </c>
      <c r="AE271" s="110">
        <f>Z154</f>
        <v>1130.2574488218265</v>
      </c>
      <c r="AF271" s="109"/>
    </row>
    <row r="272" spans="29:53" x14ac:dyDescent="0.3">
      <c r="AC272" s="112" t="str">
        <f>C155</f>
        <v>IXDHT</v>
      </c>
      <c r="AD272" s="111">
        <v>2015</v>
      </c>
      <c r="AE272" s="110">
        <f>U155</f>
        <v>4151.7128857365387</v>
      </c>
      <c r="AF272" s="109"/>
    </row>
    <row r="273" spans="29:32" x14ac:dyDescent="0.3">
      <c r="AC273" s="112"/>
      <c r="AD273" s="111">
        <v>2020</v>
      </c>
      <c r="AE273" s="110">
        <f>V155</f>
        <v>4266.0647898297184</v>
      </c>
      <c r="AF273" s="109"/>
    </row>
    <row r="274" spans="29:32" x14ac:dyDescent="0.3">
      <c r="AC274" s="112"/>
      <c r="AD274" s="111">
        <v>2025</v>
      </c>
      <c r="AE274" s="110">
        <f>W155</f>
        <v>4284.7756003114264</v>
      </c>
      <c r="AF274" s="109"/>
    </row>
    <row r="275" spans="29:32" x14ac:dyDescent="0.3">
      <c r="AC275" s="112"/>
      <c r="AD275" s="111">
        <v>2030</v>
      </c>
      <c r="AE275" s="110">
        <f>X155</f>
        <v>4284.7756003114264</v>
      </c>
      <c r="AF275" s="109"/>
    </row>
    <row r="276" spans="29:32" x14ac:dyDescent="0.3">
      <c r="AC276" s="112"/>
      <c r="AD276" s="111">
        <v>2040</v>
      </c>
      <c r="AE276" s="110">
        <f>Y155</f>
        <v>4471.8837051285182</v>
      </c>
      <c r="AF276" s="109"/>
    </row>
    <row r="277" spans="29:32" x14ac:dyDescent="0.3">
      <c r="AC277" s="112"/>
      <c r="AD277" s="113">
        <v>2050</v>
      </c>
      <c r="AE277" s="110">
        <f>Z155</f>
        <v>4490.5945156102289</v>
      </c>
      <c r="AF277" s="109"/>
    </row>
    <row r="278" spans="29:32" x14ac:dyDescent="0.3">
      <c r="AC278" s="112" t="str">
        <f>C156</f>
        <v>IXDRH</v>
      </c>
      <c r="AD278" s="111">
        <v>2015</v>
      </c>
      <c r="AE278" s="110">
        <f>U156</f>
        <v>101.16193920098964</v>
      </c>
      <c r="AF278" s="109"/>
    </row>
    <row r="279" spans="29:32" x14ac:dyDescent="0.3">
      <c r="AC279" s="112"/>
      <c r="AD279" s="111">
        <v>2020</v>
      </c>
      <c r="AE279" s="110">
        <f>V156</f>
        <v>103.94827358580085</v>
      </c>
      <c r="AF279" s="109"/>
    </row>
    <row r="280" spans="29:32" x14ac:dyDescent="0.3">
      <c r="AC280" s="112"/>
      <c r="AD280" s="111">
        <v>2025</v>
      </c>
      <c r="AE280" s="110">
        <f>W156</f>
        <v>104.40418706644029</v>
      </c>
      <c r="AF280" s="109"/>
    </row>
    <row r="281" spans="29:32" x14ac:dyDescent="0.3">
      <c r="AC281" s="112"/>
      <c r="AD281" s="111">
        <v>2030</v>
      </c>
      <c r="AE281" s="110">
        <f>X156</f>
        <v>104.40418706644029</v>
      </c>
      <c r="AF281" s="109"/>
    </row>
    <row r="282" spans="29:32" x14ac:dyDescent="0.3">
      <c r="AC282" s="112"/>
      <c r="AD282" s="111">
        <v>2040</v>
      </c>
      <c r="AE282" s="110">
        <f>Y156</f>
        <v>108.96332187283507</v>
      </c>
      <c r="AF282" s="109"/>
    </row>
    <row r="283" spans="29:32" x14ac:dyDescent="0.3">
      <c r="AC283" s="112"/>
      <c r="AD283" s="113">
        <v>2050</v>
      </c>
      <c r="AE283" s="110">
        <f>Z156</f>
        <v>109.41923535347456</v>
      </c>
      <c r="AF283" s="109"/>
    </row>
    <row r="284" spans="29:32" x14ac:dyDescent="0.3">
      <c r="AC284" s="112" t="str">
        <f>C157</f>
        <v>IXDLA</v>
      </c>
      <c r="AD284" s="111">
        <v>2015</v>
      </c>
      <c r="AE284" s="110">
        <f>U157</f>
        <v>811.55151764118466</v>
      </c>
      <c r="AF284" s="109"/>
    </row>
    <row r="285" spans="29:32" x14ac:dyDescent="0.3">
      <c r="AC285" s="112"/>
      <c r="AD285" s="111">
        <v>2020</v>
      </c>
      <c r="AE285" s="110">
        <f>V157</f>
        <v>833.90433053217396</v>
      </c>
      <c r="AF285" s="109"/>
    </row>
    <row r="286" spans="29:32" x14ac:dyDescent="0.3">
      <c r="AC286" s="112"/>
      <c r="AD286" s="111">
        <v>2025</v>
      </c>
      <c r="AE286" s="110">
        <f>W157</f>
        <v>837.56180566608668</v>
      </c>
      <c r="AF286" s="109"/>
    </row>
    <row r="287" spans="29:32" x14ac:dyDescent="0.3">
      <c r="AC287" s="112"/>
      <c r="AD287" s="111">
        <v>2030</v>
      </c>
      <c r="AE287" s="110">
        <f>X157</f>
        <v>837.56180566608668</v>
      </c>
      <c r="AF287" s="109"/>
    </row>
    <row r="288" spans="29:32" x14ac:dyDescent="0.3">
      <c r="AC288" s="112"/>
      <c r="AD288" s="111">
        <v>2040</v>
      </c>
      <c r="AE288" s="110">
        <f>Y157</f>
        <v>874.13655700521724</v>
      </c>
      <c r="AF288" s="109"/>
    </row>
    <row r="289" spans="29:53" x14ac:dyDescent="0.3">
      <c r="AC289" s="112"/>
      <c r="AD289" s="113">
        <v>2050</v>
      </c>
      <c r="AE289" s="110">
        <f>Z157</f>
        <v>877.79403213913042</v>
      </c>
      <c r="AF289" s="109"/>
    </row>
    <row r="290" spans="29:53" x14ac:dyDescent="0.3">
      <c r="AC290" s="112" t="str">
        <f>C158</f>
        <v>IXDEM</v>
      </c>
      <c r="AD290" s="111">
        <v>2015</v>
      </c>
      <c r="AE290" s="110">
        <f>U158</f>
        <v>4057.7575882059218</v>
      </c>
      <c r="AF290" s="109"/>
    </row>
    <row r="291" spans="29:53" x14ac:dyDescent="0.3">
      <c r="AC291" s="112"/>
      <c r="AD291" s="111">
        <v>2020</v>
      </c>
      <c r="AE291" s="110">
        <f>V158</f>
        <v>4169.5216526608683</v>
      </c>
      <c r="AF291" s="109"/>
      <c r="AX291" s="31"/>
      <c r="AY291" s="31"/>
      <c r="AZ291" s="31"/>
      <c r="BA291" s="31"/>
    </row>
    <row r="292" spans="29:53" x14ac:dyDescent="0.3">
      <c r="AC292" s="112"/>
      <c r="AD292" s="111">
        <v>2025</v>
      </c>
      <c r="AE292" s="110">
        <f>W158</f>
        <v>4187.8090283304327</v>
      </c>
      <c r="AF292" s="109"/>
    </row>
    <row r="293" spans="29:53" x14ac:dyDescent="0.3">
      <c r="AC293" s="112"/>
      <c r="AD293" s="111">
        <v>2030</v>
      </c>
      <c r="AE293" s="110">
        <f>X158</f>
        <v>4187.8090283304327</v>
      </c>
      <c r="AF293" s="109"/>
    </row>
    <row r="294" spans="29:53" x14ac:dyDescent="0.3">
      <c r="AC294" s="112"/>
      <c r="AD294" s="111">
        <v>2040</v>
      </c>
      <c r="AE294" s="110">
        <f>Y158</f>
        <v>4370.6827850260834</v>
      </c>
      <c r="AF294" s="109"/>
    </row>
    <row r="295" spans="29:53" x14ac:dyDescent="0.3">
      <c r="AC295" s="112"/>
      <c r="AD295" s="113">
        <v>2050</v>
      </c>
      <c r="AE295" s="110">
        <f>Z158</f>
        <v>4388.9701606956505</v>
      </c>
      <c r="AF295" s="109"/>
    </row>
    <row r="296" spans="29:53" x14ac:dyDescent="0.3">
      <c r="AC296" s="112" t="str">
        <f>C159</f>
        <v>IXDTF</v>
      </c>
      <c r="AD296" s="111">
        <v>2015</v>
      </c>
      <c r="AE296" s="110">
        <f>U159</f>
        <v>201.42893154165321</v>
      </c>
      <c r="AF296" s="109"/>
      <c r="AX296" s="31"/>
      <c r="AY296" s="31"/>
      <c r="AZ296" s="31"/>
      <c r="BA296" s="31"/>
    </row>
    <row r="297" spans="29:53" x14ac:dyDescent="0.3">
      <c r="AC297" s="112"/>
      <c r="AD297" s="111">
        <v>2020</v>
      </c>
      <c r="AE297" s="110">
        <f>V159</f>
        <v>206.9769505148285</v>
      </c>
      <c r="AF297" s="109"/>
      <c r="AX297" s="31"/>
      <c r="AY297" s="31"/>
      <c r="AZ297" s="31"/>
      <c r="BA297" s="31"/>
    </row>
    <row r="298" spans="29:53" x14ac:dyDescent="0.3">
      <c r="AC298" s="112"/>
      <c r="AD298" s="111">
        <v>2025</v>
      </c>
      <c r="AE298" s="110">
        <f>W159</f>
        <v>207.88474415743735</v>
      </c>
      <c r="AF298" s="109"/>
    </row>
    <row r="299" spans="29:53" x14ac:dyDescent="0.3">
      <c r="AC299" s="112"/>
      <c r="AD299" s="111">
        <v>2030</v>
      </c>
      <c r="AE299" s="110">
        <f>X159</f>
        <v>207.88474415743735</v>
      </c>
      <c r="AF299" s="109"/>
      <c r="BA299" s="31"/>
    </row>
    <row r="300" spans="29:53" x14ac:dyDescent="0.3">
      <c r="AC300" s="112"/>
      <c r="AD300" s="111">
        <v>2040</v>
      </c>
      <c r="AE300" s="110">
        <f>Y159</f>
        <v>216.96268058352629</v>
      </c>
      <c r="AF300" s="109"/>
      <c r="AZ300" s="31"/>
      <c r="BA300" s="31"/>
    </row>
    <row r="301" spans="29:53" x14ac:dyDescent="0.3">
      <c r="AC301" s="112"/>
      <c r="AD301" s="113">
        <v>2050</v>
      </c>
      <c r="AE301" s="110">
        <f>Z159</f>
        <v>217.87047422613526</v>
      </c>
      <c r="AF301" s="109"/>
    </row>
    <row r="302" spans="29:53" x14ac:dyDescent="0.3">
      <c r="AC302" s="112" t="str">
        <f>C162</f>
        <v>IODMT</v>
      </c>
      <c r="AD302" s="111">
        <v>2015</v>
      </c>
      <c r="AE302" s="110">
        <f>U162</f>
        <v>2663.3121477805867</v>
      </c>
      <c r="AF302" s="109" t="str">
        <f>B162</f>
        <v>Other comm</v>
      </c>
      <c r="AX302" s="31"/>
      <c r="AY302" s="31"/>
      <c r="AZ302" s="31"/>
      <c r="BA302" s="31"/>
    </row>
    <row r="303" spans="29:53" x14ac:dyDescent="0.3">
      <c r="AC303" s="112"/>
      <c r="AD303" s="111">
        <v>2020</v>
      </c>
      <c r="AE303" s="110">
        <f>V162</f>
        <v>2638.7924305603383</v>
      </c>
      <c r="AF303" s="109"/>
      <c r="AX303" s="31"/>
      <c r="AY303" s="31"/>
      <c r="AZ303" s="31"/>
      <c r="BA303" s="31"/>
    </row>
    <row r="304" spans="29:53" x14ac:dyDescent="0.3">
      <c r="AC304" s="112"/>
      <c r="AD304" s="111">
        <v>2025</v>
      </c>
      <c r="AE304" s="110">
        <f>W162</f>
        <v>2638.7924305603383</v>
      </c>
      <c r="AF304" s="109"/>
    </row>
    <row r="305" spans="29:32" x14ac:dyDescent="0.3">
      <c r="AC305" s="112"/>
      <c r="AD305" s="111">
        <v>2030</v>
      </c>
      <c r="AE305" s="110">
        <f>X162</f>
        <v>2581.4273777220706</v>
      </c>
      <c r="AF305" s="109"/>
    </row>
    <row r="306" spans="29:32" x14ac:dyDescent="0.3">
      <c r="AC306" s="112"/>
      <c r="AD306" s="111">
        <v>2040</v>
      </c>
      <c r="AE306" s="110">
        <f>Y162</f>
        <v>2581.4273777220706</v>
      </c>
      <c r="AF306" s="109"/>
    </row>
    <row r="307" spans="29:32" x14ac:dyDescent="0.3">
      <c r="AC307" s="112"/>
      <c r="AD307" s="113">
        <v>2050</v>
      </c>
      <c r="AE307" s="110">
        <f>Z162</f>
        <v>2524.0623248838024</v>
      </c>
      <c r="AF307" s="109"/>
    </row>
    <row r="308" spans="29:32" x14ac:dyDescent="0.3">
      <c r="AC308" s="112" t="str">
        <f>C163</f>
        <v>IODHT</v>
      </c>
      <c r="AD308" s="111">
        <v>2015</v>
      </c>
      <c r="AE308" s="110">
        <f>U163</f>
        <v>659.84842347347342</v>
      </c>
      <c r="AF308" s="109"/>
    </row>
    <row r="309" spans="29:32" x14ac:dyDescent="0.3">
      <c r="AC309" s="112"/>
      <c r="AD309" s="111">
        <v>2020</v>
      </c>
      <c r="AE309" s="110">
        <f>V163</f>
        <v>653.7735453315031</v>
      </c>
      <c r="AF309" s="109"/>
    </row>
    <row r="310" spans="29:32" x14ac:dyDescent="0.3">
      <c r="AC310" s="112"/>
      <c r="AD310" s="111">
        <v>2025</v>
      </c>
      <c r="AE310" s="110">
        <f>W163</f>
        <v>653.7735453315031</v>
      </c>
      <c r="AF310" s="109"/>
    </row>
    <row r="311" spans="29:32" x14ac:dyDescent="0.3">
      <c r="AC311" s="112"/>
      <c r="AD311" s="111">
        <v>2030</v>
      </c>
      <c r="AE311" s="110">
        <f>X163</f>
        <v>639.56107695473145</v>
      </c>
      <c r="AF311" s="109"/>
    </row>
    <row r="312" spans="29:32" x14ac:dyDescent="0.3">
      <c r="AC312" s="112"/>
      <c r="AD312" s="111">
        <v>2040</v>
      </c>
      <c r="AE312" s="110">
        <f>Y163</f>
        <v>639.56107695473145</v>
      </c>
      <c r="AF312" s="109"/>
    </row>
    <row r="313" spans="29:32" x14ac:dyDescent="0.3">
      <c r="AC313" s="112"/>
      <c r="AD313" s="113">
        <v>2050</v>
      </c>
      <c r="AE313" s="110">
        <f>Z163</f>
        <v>625.34860857795957</v>
      </c>
      <c r="AF313" s="109"/>
    </row>
    <row r="314" spans="29:32" x14ac:dyDescent="0.3">
      <c r="AC314" s="112" t="str">
        <f>C164</f>
        <v>IODRH</v>
      </c>
      <c r="AD314" s="111">
        <v>2015</v>
      </c>
      <c r="AE314" s="110">
        <f>U164</f>
        <v>18116.813136130699</v>
      </c>
      <c r="AF314" s="109"/>
    </row>
    <row r="315" spans="29:32" x14ac:dyDescent="0.3">
      <c r="AC315" s="112"/>
      <c r="AD315" s="111">
        <v>2020</v>
      </c>
      <c r="AE315" s="110">
        <f>V164</f>
        <v>17950.021145413357</v>
      </c>
      <c r="AF315" s="109"/>
    </row>
    <row r="316" spans="29:32" x14ac:dyDescent="0.3">
      <c r="AC316" s="112"/>
      <c r="AD316" s="111">
        <v>2025</v>
      </c>
      <c r="AE316" s="110">
        <f>W164</f>
        <v>17950.021145413357</v>
      </c>
      <c r="AF316" s="109"/>
    </row>
    <row r="317" spans="29:32" x14ac:dyDescent="0.3">
      <c r="AC317" s="112"/>
      <c r="AD317" s="111">
        <v>2030</v>
      </c>
      <c r="AE317" s="110">
        <f>X164</f>
        <v>17559.803294426114</v>
      </c>
      <c r="AF317" s="109"/>
    </row>
    <row r="318" spans="29:32" x14ac:dyDescent="0.3">
      <c r="AC318" s="112"/>
      <c r="AD318" s="111">
        <v>2040</v>
      </c>
      <c r="AE318" s="110">
        <f>Y164</f>
        <v>17559.803294426114</v>
      </c>
      <c r="AF318" s="109"/>
    </row>
    <row r="319" spans="29:32" x14ac:dyDescent="0.3">
      <c r="AC319" s="112"/>
      <c r="AD319" s="113">
        <v>2050</v>
      </c>
      <c r="AE319" s="110">
        <f>Z164</f>
        <v>17169.585443438868</v>
      </c>
      <c r="AF319" s="109"/>
    </row>
    <row r="320" spans="29:32" x14ac:dyDescent="0.3">
      <c r="AC320" s="112" t="str">
        <f>C165</f>
        <v>IODLA</v>
      </c>
      <c r="AD320" s="111">
        <v>2015</v>
      </c>
      <c r="AE320" s="110">
        <f>U165</f>
        <v>1972.0752219957476</v>
      </c>
      <c r="AF320" s="109"/>
    </row>
    <row r="321" spans="29:53" x14ac:dyDescent="0.3">
      <c r="AC321" s="112"/>
      <c r="AD321" s="111">
        <v>2020</v>
      </c>
      <c r="AE321" s="110">
        <f>V165</f>
        <v>1953.9193603853503</v>
      </c>
      <c r="AF321" s="109"/>
    </row>
    <row r="322" spans="29:53" x14ac:dyDescent="0.3">
      <c r="AC322" s="112"/>
      <c r="AD322" s="111">
        <v>2025</v>
      </c>
      <c r="AE322" s="110">
        <f>W165</f>
        <v>1953.9193603853503</v>
      </c>
      <c r="AF322" s="109"/>
    </row>
    <row r="323" spans="29:53" x14ac:dyDescent="0.3">
      <c r="AC323" s="112"/>
      <c r="AD323" s="111">
        <v>2030</v>
      </c>
      <c r="AE323" s="110">
        <f>X165</f>
        <v>1911.4428525508865</v>
      </c>
      <c r="AF323" s="109"/>
    </row>
    <row r="324" spans="29:53" x14ac:dyDescent="0.3">
      <c r="AC324" s="112"/>
      <c r="AD324" s="111">
        <v>2040</v>
      </c>
      <c r="AE324" s="110">
        <f>Y165</f>
        <v>1911.4428525508865</v>
      </c>
      <c r="AF324" s="109"/>
    </row>
    <row r="325" spans="29:53" x14ac:dyDescent="0.3">
      <c r="AC325" s="112"/>
      <c r="AD325" s="113">
        <v>2050</v>
      </c>
      <c r="AE325" s="110">
        <f>Z165</f>
        <v>1868.9663447164223</v>
      </c>
      <c r="AF325" s="109"/>
    </row>
    <row r="326" spans="29:53" x14ac:dyDescent="0.3">
      <c r="AC326" s="112" t="str">
        <f>C166</f>
        <v>IODEM</v>
      </c>
      <c r="AD326" s="111">
        <v>2015</v>
      </c>
      <c r="AE326" s="110">
        <f>U166</f>
        <v>8546.9776525548568</v>
      </c>
      <c r="AF326" s="109"/>
    </row>
    <row r="327" spans="29:53" x14ac:dyDescent="0.3">
      <c r="AC327" s="112"/>
      <c r="AD327" s="111">
        <v>2020</v>
      </c>
      <c r="AE327" s="110">
        <f>V166</f>
        <v>8468.2901148199089</v>
      </c>
      <c r="AF327" s="109"/>
    </row>
    <row r="328" spans="29:53" x14ac:dyDescent="0.3">
      <c r="AC328" s="112"/>
      <c r="AD328" s="111">
        <v>2025</v>
      </c>
      <c r="AE328" s="110">
        <f>W166</f>
        <v>8468.2901148199089</v>
      </c>
      <c r="AF328" s="109"/>
    </row>
    <row r="329" spans="29:53" x14ac:dyDescent="0.3">
      <c r="AC329" s="112"/>
      <c r="AD329" s="111">
        <v>2030</v>
      </c>
      <c r="AE329" s="110">
        <f>X166</f>
        <v>8284.1968514542623</v>
      </c>
      <c r="AF329" s="109"/>
    </row>
    <row r="330" spans="29:53" x14ac:dyDescent="0.3">
      <c r="AC330" s="112"/>
      <c r="AD330" s="111">
        <v>2040</v>
      </c>
      <c r="AE330" s="110">
        <f>Y166</f>
        <v>8284.1968514542623</v>
      </c>
      <c r="AF330" s="109"/>
    </row>
    <row r="331" spans="29:53" x14ac:dyDescent="0.3">
      <c r="AC331" s="112"/>
      <c r="AD331" s="113">
        <v>2050</v>
      </c>
      <c r="AE331" s="110">
        <f>Z166</f>
        <v>8100.1035880886093</v>
      </c>
      <c r="AF331" s="109"/>
    </row>
    <row r="332" spans="29:53" x14ac:dyDescent="0.3">
      <c r="AC332" s="112" t="str">
        <f>C167</f>
        <v>IODTF</v>
      </c>
      <c r="AD332" s="111">
        <v>2015</v>
      </c>
      <c r="AE332" s="110">
        <f>U167</f>
        <v>2274.248968537931</v>
      </c>
      <c r="AF332" s="109"/>
    </row>
    <row r="333" spans="29:53" x14ac:dyDescent="0.3">
      <c r="AC333" s="112"/>
      <c r="AD333" s="111">
        <v>2020</v>
      </c>
      <c r="AE333" s="110">
        <f>V167</f>
        <v>2253.3111518259611</v>
      </c>
      <c r="AF333" s="109"/>
    </row>
    <row r="334" spans="29:53" x14ac:dyDescent="0.3">
      <c r="AC334" s="112"/>
      <c r="AD334" s="111">
        <v>2025</v>
      </c>
      <c r="AE334" s="110">
        <f>W167</f>
        <v>2253.3111518259611</v>
      </c>
      <c r="AF334" s="109"/>
    </row>
    <row r="335" spans="29:53" x14ac:dyDescent="0.3">
      <c r="AC335" s="112"/>
      <c r="AD335" s="111">
        <v>2030</v>
      </c>
      <c r="AE335" s="110">
        <f>X167</f>
        <v>2204.3261267862667</v>
      </c>
      <c r="AF335" s="109"/>
      <c r="BA335" s="31"/>
    </row>
    <row r="336" spans="29:53" x14ac:dyDescent="0.3">
      <c r="AC336" s="112"/>
      <c r="AD336" s="111">
        <v>2040</v>
      </c>
      <c r="AE336" s="110">
        <f>Y167</f>
        <v>2204.3261267862667</v>
      </c>
      <c r="AF336" s="109"/>
      <c r="AZ336" s="31"/>
      <c r="BA336" s="31"/>
    </row>
    <row r="337" spans="29:32" x14ac:dyDescent="0.3">
      <c r="AC337" s="112"/>
      <c r="AD337" s="113">
        <v>2050</v>
      </c>
      <c r="AE337" s="110">
        <f>Z167</f>
        <v>2155.3411017465723</v>
      </c>
      <c r="AF337" s="109"/>
    </row>
    <row r="338" spans="29:32" x14ac:dyDescent="0.3">
      <c r="AC338" s="112" t="str">
        <f>C170</f>
        <v>IRDMT</v>
      </c>
      <c r="AD338" s="111">
        <v>2015</v>
      </c>
      <c r="AE338" s="110">
        <f>U170</f>
        <v>142963.41337437302</v>
      </c>
      <c r="AF338" s="109" t="str">
        <f>B170</f>
        <v>Paper &amp; Pulp</v>
      </c>
    </row>
    <row r="339" spans="29:32" x14ac:dyDescent="0.3">
      <c r="AC339" s="112"/>
      <c r="AD339" s="111">
        <v>2020</v>
      </c>
      <c r="AE339" s="110">
        <f>V170</f>
        <v>144538.65454751422</v>
      </c>
      <c r="AF339" s="109"/>
    </row>
    <row r="340" spans="29:32" x14ac:dyDescent="0.3">
      <c r="AC340" s="112"/>
      <c r="AD340" s="111">
        <v>2025</v>
      </c>
      <c r="AE340" s="110">
        <f>W170</f>
        <v>146491.87960896711</v>
      </c>
      <c r="AF340" s="109"/>
    </row>
    <row r="341" spans="29:32" x14ac:dyDescent="0.3">
      <c r="AC341" s="112"/>
      <c r="AD341" s="111">
        <v>2030</v>
      </c>
      <c r="AE341" s="110">
        <f>X170</f>
        <v>150398.32973187292</v>
      </c>
      <c r="AF341" s="109"/>
    </row>
    <row r="342" spans="29:32" x14ac:dyDescent="0.3">
      <c r="AC342" s="112"/>
      <c r="AD342" s="111">
        <v>2040</v>
      </c>
      <c r="AE342" s="110">
        <f>Y170</f>
        <v>156453.32742237687</v>
      </c>
      <c r="AF342" s="109"/>
    </row>
    <row r="343" spans="29:32" x14ac:dyDescent="0.3">
      <c r="AC343" s="112"/>
      <c r="AD343" s="113">
        <v>2050</v>
      </c>
      <c r="AE343" s="110">
        <f>Z170</f>
        <v>156843.97243466743</v>
      </c>
      <c r="AF343" s="109"/>
    </row>
    <row r="344" spans="29:32" x14ac:dyDescent="0.3">
      <c r="AC344" s="112" t="str">
        <f>C171</f>
        <v>IRDHT</v>
      </c>
      <c r="AD344" s="111">
        <v>2015</v>
      </c>
      <c r="AE344" s="110">
        <f>U171</f>
        <v>0</v>
      </c>
      <c r="AF344" s="109"/>
    </row>
    <row r="345" spans="29:32" x14ac:dyDescent="0.3">
      <c r="AC345" s="112"/>
      <c r="AD345" s="111">
        <v>2020</v>
      </c>
      <c r="AE345" s="110">
        <f>V171</f>
        <v>0</v>
      </c>
      <c r="AF345" s="109"/>
    </row>
    <row r="346" spans="29:32" x14ac:dyDescent="0.3">
      <c r="AC346" s="112"/>
      <c r="AD346" s="111">
        <v>2025</v>
      </c>
      <c r="AE346" s="110">
        <f>W171</f>
        <v>0</v>
      </c>
      <c r="AF346" s="109"/>
    </row>
    <row r="347" spans="29:32" x14ac:dyDescent="0.3">
      <c r="AC347" s="112"/>
      <c r="AD347" s="111">
        <v>2030</v>
      </c>
      <c r="AE347" s="110">
        <f>X171</f>
        <v>0</v>
      </c>
      <c r="AF347" s="109"/>
    </row>
    <row r="348" spans="29:32" x14ac:dyDescent="0.3">
      <c r="AC348" s="112"/>
      <c r="AD348" s="111">
        <v>2040</v>
      </c>
      <c r="AE348" s="110">
        <f>Y171</f>
        <v>0</v>
      </c>
      <c r="AF348" s="109"/>
    </row>
    <row r="349" spans="29:32" x14ac:dyDescent="0.3">
      <c r="AC349" s="112"/>
      <c r="AD349" s="113">
        <v>2050</v>
      </c>
      <c r="AE349" s="110">
        <f>Z171</f>
        <v>0</v>
      </c>
      <c r="AF349" s="109"/>
    </row>
    <row r="350" spans="29:32" x14ac:dyDescent="0.3">
      <c r="AC350" s="112" t="str">
        <f>C172</f>
        <v>IRDRH</v>
      </c>
      <c r="AD350" s="111">
        <v>2015</v>
      </c>
      <c r="AE350" s="110">
        <f>U172</f>
        <v>399.46340729431211</v>
      </c>
      <c r="AF350" s="109"/>
    </row>
    <row r="351" spans="29:32" x14ac:dyDescent="0.3">
      <c r="AC351" s="112"/>
      <c r="AD351" s="111">
        <v>2020</v>
      </c>
      <c r="AE351" s="110">
        <f>V172</f>
        <v>403.86489150262122</v>
      </c>
      <c r="AF351" s="109"/>
    </row>
    <row r="352" spans="29:32" x14ac:dyDescent="0.3">
      <c r="AC352" s="112"/>
      <c r="AD352" s="111">
        <v>2025</v>
      </c>
      <c r="AE352" s="110">
        <f>W172</f>
        <v>409.32252517157559</v>
      </c>
      <c r="AF352" s="109"/>
    </row>
    <row r="353" spans="29:32" x14ac:dyDescent="0.3">
      <c r="AC353" s="112"/>
      <c r="AD353" s="111">
        <v>2030</v>
      </c>
      <c r="AE353" s="110">
        <f>X172</f>
        <v>420.23779250948428</v>
      </c>
      <c r="AF353" s="109"/>
    </row>
    <row r="354" spans="29:32" x14ac:dyDescent="0.3">
      <c r="AC354" s="112"/>
      <c r="AD354" s="111">
        <v>2040</v>
      </c>
      <c r="AE354" s="110">
        <f>Y172</f>
        <v>437.1564568832427</v>
      </c>
      <c r="AF354" s="109"/>
    </row>
    <row r="355" spans="29:32" x14ac:dyDescent="0.3">
      <c r="AC355" s="112"/>
      <c r="AD355" s="113">
        <v>2050</v>
      </c>
      <c r="AE355" s="110">
        <f>Z172</f>
        <v>438.24798361703347</v>
      </c>
      <c r="AF355" s="109"/>
    </row>
    <row r="356" spans="29:32" x14ac:dyDescent="0.3">
      <c r="AC356" s="112" t="str">
        <f>C173</f>
        <v>IRDLA</v>
      </c>
      <c r="AD356" s="111">
        <v>2015</v>
      </c>
      <c r="AE356" s="110">
        <f>U173</f>
        <v>783.72581692618621</v>
      </c>
      <c r="AF356" s="109"/>
    </row>
    <row r="357" spans="29:32" x14ac:dyDescent="0.3">
      <c r="AC357" s="112"/>
      <c r="AD357" s="111">
        <v>2020</v>
      </c>
      <c r="AE357" s="110">
        <f>V173</f>
        <v>792.36129327734864</v>
      </c>
      <c r="AF357" s="109"/>
    </row>
    <row r="358" spans="29:32" x14ac:dyDescent="0.3">
      <c r="AC358" s="112"/>
      <c r="AD358" s="111">
        <v>2025</v>
      </c>
      <c r="AE358" s="110">
        <f>W173</f>
        <v>803.06887832163704</v>
      </c>
      <c r="AF358" s="109"/>
    </row>
    <row r="359" spans="29:32" x14ac:dyDescent="0.3">
      <c r="AC359" s="112"/>
      <c r="AD359" s="111">
        <v>2030</v>
      </c>
      <c r="AE359" s="110">
        <f>X173</f>
        <v>824.4840484102142</v>
      </c>
      <c r="AF359" s="109"/>
    </row>
    <row r="360" spans="29:32" x14ac:dyDescent="0.3">
      <c r="AC360" s="112"/>
      <c r="AD360" s="111">
        <v>2040</v>
      </c>
      <c r="AE360" s="110">
        <f>Y173</f>
        <v>857.67756204750822</v>
      </c>
      <c r="AF360" s="109"/>
    </row>
    <row r="361" spans="29:32" x14ac:dyDescent="0.3">
      <c r="AC361" s="112"/>
      <c r="AD361" s="113">
        <v>2050</v>
      </c>
      <c r="AE361" s="110">
        <f>Z173</f>
        <v>859.81907905636592</v>
      </c>
      <c r="AF361" s="109"/>
    </row>
    <row r="362" spans="29:32" x14ac:dyDescent="0.3">
      <c r="AC362" s="112" t="str">
        <f>C174</f>
        <v>IRDEM</v>
      </c>
      <c r="AD362" s="111">
        <v>2015</v>
      </c>
      <c r="AE362" s="110">
        <f>U174</f>
        <v>77588.855875692403</v>
      </c>
      <c r="AF362" s="109"/>
    </row>
    <row r="363" spans="29:32" x14ac:dyDescent="0.3">
      <c r="AC363" s="112"/>
      <c r="AD363" s="111">
        <v>2020</v>
      </c>
      <c r="AE363" s="110">
        <f>V174</f>
        <v>78443.768034457462</v>
      </c>
      <c r="AF363" s="109"/>
    </row>
    <row r="364" spans="29:32" x14ac:dyDescent="0.3">
      <c r="AC364" s="112"/>
      <c r="AD364" s="111">
        <v>2025</v>
      </c>
      <c r="AE364" s="110">
        <f>W174</f>
        <v>79503.818953842027</v>
      </c>
      <c r="AF364" s="109"/>
    </row>
    <row r="365" spans="29:32" x14ac:dyDescent="0.3">
      <c r="AC365" s="112"/>
      <c r="AD365" s="111">
        <v>2030</v>
      </c>
      <c r="AE365" s="110">
        <f>X174</f>
        <v>81623.920792611156</v>
      </c>
      <c r="AF365" s="109"/>
    </row>
    <row r="366" spans="29:32" x14ac:dyDescent="0.3">
      <c r="AC366" s="112"/>
      <c r="AD366" s="111">
        <v>2040</v>
      </c>
      <c r="AE366" s="110">
        <f>Y174</f>
        <v>84910.078642703287</v>
      </c>
      <c r="AF366" s="109"/>
    </row>
    <row r="367" spans="29:32" x14ac:dyDescent="0.3">
      <c r="AC367" s="112"/>
      <c r="AD367" s="113">
        <v>2050</v>
      </c>
      <c r="AE367" s="110">
        <f>Z174</f>
        <v>85122.088826580177</v>
      </c>
      <c r="AF367" s="109"/>
    </row>
    <row r="368" spans="29:32" x14ac:dyDescent="0.3">
      <c r="AC368" s="112" t="str">
        <f>C175</f>
        <v>IRDTF</v>
      </c>
      <c r="AD368" s="111">
        <v>2015</v>
      </c>
      <c r="AE368" s="110">
        <f>U175</f>
        <v>0</v>
      </c>
      <c r="AF368" s="109"/>
    </row>
    <row r="369" spans="29:53" x14ac:dyDescent="0.3">
      <c r="AC369" s="112"/>
      <c r="AD369" s="111">
        <v>2020</v>
      </c>
      <c r="AE369" s="110">
        <f>V175</f>
        <v>0</v>
      </c>
      <c r="AF369" s="109"/>
    </row>
    <row r="370" spans="29:53" x14ac:dyDescent="0.3">
      <c r="AC370" s="112"/>
      <c r="AD370" s="111">
        <v>2025</v>
      </c>
      <c r="AE370" s="110">
        <f>W175</f>
        <v>0</v>
      </c>
      <c r="AF370" s="109"/>
    </row>
    <row r="371" spans="29:53" x14ac:dyDescent="0.3">
      <c r="AC371" s="112"/>
      <c r="AD371" s="111">
        <v>2030</v>
      </c>
      <c r="AE371" s="110">
        <f>X175</f>
        <v>0</v>
      </c>
      <c r="AF371" s="109"/>
      <c r="BA371" s="31"/>
    </row>
    <row r="372" spans="29:53" x14ac:dyDescent="0.3">
      <c r="AC372" s="112"/>
      <c r="AD372" s="111">
        <v>2040</v>
      </c>
      <c r="AE372" s="110">
        <f>Y175</f>
        <v>0</v>
      </c>
      <c r="AF372" s="109"/>
      <c r="AZ372" s="31"/>
      <c r="BA372" s="31"/>
    </row>
    <row r="373" spans="29:53" x14ac:dyDescent="0.3">
      <c r="AC373" s="112"/>
      <c r="AD373" s="113">
        <v>2050</v>
      </c>
      <c r="AE373" s="110">
        <f>Z175</f>
        <v>0</v>
      </c>
      <c r="AF373" s="109"/>
    </row>
    <row r="374" spans="29:53" x14ac:dyDescent="0.3">
      <c r="AC374" s="112" t="str">
        <f>C178</f>
        <v>ISDMT</v>
      </c>
      <c r="AD374" s="111">
        <v>2015</v>
      </c>
      <c r="AE374" s="110">
        <f>U178</f>
        <v>7189.7975195184481</v>
      </c>
      <c r="AF374" s="109" t="str">
        <f>B178</f>
        <v>Iron and steel</v>
      </c>
    </row>
    <row r="375" spans="29:53" x14ac:dyDescent="0.3">
      <c r="AC375" s="112"/>
      <c r="AD375" s="111">
        <v>2020</v>
      </c>
      <c r="AE375" s="110">
        <f>V178</f>
        <v>7387.8283224735251</v>
      </c>
      <c r="AF375" s="109"/>
    </row>
    <row r="376" spans="29:53" x14ac:dyDescent="0.3">
      <c r="AC376" s="112"/>
      <c r="AD376" s="111">
        <v>2025</v>
      </c>
      <c r="AE376" s="110">
        <f>W178</f>
        <v>7420.2310782738468</v>
      </c>
      <c r="AF376" s="109"/>
    </row>
    <row r="377" spans="29:53" x14ac:dyDescent="0.3">
      <c r="AC377" s="112"/>
      <c r="AD377" s="111">
        <v>2030</v>
      </c>
      <c r="AE377" s="110">
        <f>X178</f>
        <v>7420.2310782738468</v>
      </c>
      <c r="AF377" s="109"/>
    </row>
    <row r="378" spans="29:53" x14ac:dyDescent="0.3">
      <c r="AC378" s="112"/>
      <c r="AD378" s="111">
        <v>2040</v>
      </c>
      <c r="AE378" s="110">
        <f>Y178</f>
        <v>7744.2586362770708</v>
      </c>
      <c r="AF378" s="114"/>
    </row>
    <row r="379" spans="29:53" x14ac:dyDescent="0.3">
      <c r="AC379" s="112"/>
      <c r="AD379" s="113">
        <v>2050</v>
      </c>
      <c r="AE379" s="110">
        <f>Z178</f>
        <v>7776.6613920773952</v>
      </c>
      <c r="AF379" s="109"/>
    </row>
    <row r="380" spans="29:53" x14ac:dyDescent="0.3">
      <c r="AC380" s="112" t="str">
        <f>C179</f>
        <v>ISDHT</v>
      </c>
      <c r="AD380" s="111">
        <v>2015</v>
      </c>
      <c r="AE380" s="110">
        <f>U179</f>
        <v>46833.149014745191</v>
      </c>
      <c r="AF380" s="109"/>
    </row>
    <row r="381" spans="29:53" x14ac:dyDescent="0.3">
      <c r="AC381" s="112"/>
      <c r="AD381" s="111">
        <v>2020</v>
      </c>
      <c r="AE381" s="110">
        <f>V179</f>
        <v>48123.088832817557</v>
      </c>
      <c r="AF381" s="109"/>
    </row>
    <row r="382" spans="29:53" x14ac:dyDescent="0.3">
      <c r="AC382" s="112"/>
      <c r="AD382" s="111">
        <v>2025</v>
      </c>
      <c r="AE382" s="110">
        <f>W179</f>
        <v>48334.15501190885</v>
      </c>
      <c r="AF382" s="109"/>
    </row>
    <row r="383" spans="29:53" x14ac:dyDescent="0.3">
      <c r="AC383" s="112"/>
      <c r="AD383" s="111">
        <v>2030</v>
      </c>
      <c r="AE383" s="110">
        <f>X179</f>
        <v>48334.15501190885</v>
      </c>
      <c r="AF383" s="109"/>
    </row>
    <row r="384" spans="29:53" x14ac:dyDescent="0.3">
      <c r="AC384" s="112"/>
      <c r="AD384" s="111">
        <v>2040</v>
      </c>
      <c r="AE384" s="110">
        <f>Y179</f>
        <v>50444.816802821901</v>
      </c>
      <c r="AF384" s="109"/>
    </row>
    <row r="385" spans="29:32" x14ac:dyDescent="0.3">
      <c r="AC385" s="112"/>
      <c r="AD385" s="113">
        <v>2050</v>
      </c>
      <c r="AE385" s="110">
        <f>Z179</f>
        <v>50655.882981913208</v>
      </c>
      <c r="AF385" s="109"/>
    </row>
    <row r="386" spans="29:32" x14ac:dyDescent="0.3">
      <c r="AC386" s="112" t="str">
        <f>C180</f>
        <v>ISDRH</v>
      </c>
      <c r="AD386" s="111">
        <v>2015</v>
      </c>
      <c r="AE386" s="110">
        <f>U180</f>
        <v>655.87133210774255</v>
      </c>
      <c r="AF386" s="109"/>
    </row>
    <row r="387" spans="29:32" x14ac:dyDescent="0.3">
      <c r="AC387" s="112"/>
      <c r="AD387" s="111">
        <v>2020</v>
      </c>
      <c r="AE387" s="110">
        <f>V180</f>
        <v>673.93619779831511</v>
      </c>
      <c r="AF387" s="109"/>
    </row>
    <row r="388" spans="29:32" x14ac:dyDescent="0.3">
      <c r="AC388" s="112"/>
      <c r="AD388" s="111">
        <v>2025</v>
      </c>
      <c r="AE388" s="110">
        <f>W180</f>
        <v>676.89205831497429</v>
      </c>
      <c r="AF388" s="109"/>
    </row>
    <row r="389" spans="29:32" x14ac:dyDescent="0.3">
      <c r="AC389" s="112"/>
      <c r="AD389" s="111">
        <v>2030</v>
      </c>
      <c r="AE389" s="110">
        <f>X180</f>
        <v>676.89205831497429</v>
      </c>
      <c r="AF389" s="109"/>
    </row>
    <row r="390" spans="29:32" x14ac:dyDescent="0.3">
      <c r="AC390" s="112"/>
      <c r="AD390" s="111">
        <v>2040</v>
      </c>
      <c r="AE390" s="110">
        <f>Y180</f>
        <v>706.45066348156706</v>
      </c>
      <c r="AF390" s="109"/>
    </row>
    <row r="391" spans="29:32" x14ac:dyDescent="0.3">
      <c r="AC391" s="112"/>
      <c r="AD391" s="113">
        <v>2050</v>
      </c>
      <c r="AE391" s="110">
        <f>Z180</f>
        <v>709.40652399822636</v>
      </c>
      <c r="AF391" s="109"/>
    </row>
    <row r="392" spans="29:32" x14ac:dyDescent="0.3">
      <c r="AC392" s="112" t="str">
        <f>C181</f>
        <v>ISDLA</v>
      </c>
      <c r="AD392" s="111">
        <v>2015</v>
      </c>
      <c r="AE392" s="110">
        <f>U181</f>
        <v>1549.2143851607786</v>
      </c>
      <c r="AF392" s="109"/>
    </row>
    <row r="393" spans="29:32" x14ac:dyDescent="0.3">
      <c r="AC393" s="112"/>
      <c r="AD393" s="111">
        <v>2020</v>
      </c>
      <c r="AE393" s="110">
        <f>V181</f>
        <v>1591.8848731418495</v>
      </c>
      <c r="AF393" s="109"/>
    </row>
    <row r="394" spans="29:32" x14ac:dyDescent="0.3">
      <c r="AC394" s="112"/>
      <c r="AD394" s="111">
        <v>2025</v>
      </c>
      <c r="AE394" s="110">
        <f>W181</f>
        <v>1598.8668243398399</v>
      </c>
      <c r="AF394" s="109"/>
    </row>
    <row r="395" spans="29:32" x14ac:dyDescent="0.3">
      <c r="AC395" s="112"/>
      <c r="AD395" s="111">
        <v>2030</v>
      </c>
      <c r="AE395" s="110">
        <f>X181</f>
        <v>1598.8668243398399</v>
      </c>
      <c r="AF395" s="109"/>
    </row>
    <row r="396" spans="29:32" x14ac:dyDescent="0.3">
      <c r="AC396" s="112"/>
      <c r="AD396" s="111">
        <v>2040</v>
      </c>
      <c r="AE396" s="110">
        <f>Y181</f>
        <v>1668.6863363197454</v>
      </c>
      <c r="AF396" s="109"/>
    </row>
    <row r="397" spans="29:32" x14ac:dyDescent="0.3">
      <c r="AC397" s="112"/>
      <c r="AD397" s="113">
        <v>2050</v>
      </c>
      <c r="AE397" s="110">
        <f>Z181</f>
        <v>1675.6682875177364</v>
      </c>
      <c r="AF397" s="109"/>
    </row>
    <row r="398" spans="29:32" x14ac:dyDescent="0.3">
      <c r="AC398" s="112" t="str">
        <f>C182</f>
        <v>ISDEM</v>
      </c>
      <c r="AD398" s="111">
        <v>2015</v>
      </c>
      <c r="AE398" s="110">
        <f>U182</f>
        <v>7746.0719258038916</v>
      </c>
      <c r="AF398" s="109"/>
    </row>
    <row r="399" spans="29:32" x14ac:dyDescent="0.3">
      <c r="AC399" s="112"/>
      <c r="AD399" s="111">
        <v>2020</v>
      </c>
      <c r="AE399" s="110">
        <f>V182</f>
        <v>7959.4243657092466</v>
      </c>
      <c r="AF399" s="109"/>
    </row>
    <row r="400" spans="29:32" x14ac:dyDescent="0.3">
      <c r="AC400" s="112"/>
      <c r="AD400" s="111">
        <v>2025</v>
      </c>
      <c r="AE400" s="110">
        <f>W182</f>
        <v>7994.3341216991985</v>
      </c>
      <c r="AF400" s="109"/>
    </row>
    <row r="401" spans="29:53" x14ac:dyDescent="0.3">
      <c r="AC401" s="112"/>
      <c r="AD401" s="111">
        <v>2030</v>
      </c>
      <c r="AE401" s="110">
        <f>X182</f>
        <v>7994.3341216991985</v>
      </c>
      <c r="AF401" s="109"/>
    </row>
    <row r="402" spans="29:53" x14ac:dyDescent="0.3">
      <c r="AC402" s="112"/>
      <c r="AD402" s="111">
        <v>2040</v>
      </c>
      <c r="AE402" s="110">
        <f>Y182</f>
        <v>8343.431681598724</v>
      </c>
      <c r="AF402" s="109"/>
    </row>
    <row r="403" spans="29:53" x14ac:dyDescent="0.3">
      <c r="AC403" s="112"/>
      <c r="AD403" s="113">
        <v>2050</v>
      </c>
      <c r="AE403" s="110">
        <f>Z182</f>
        <v>8378.3414375886805</v>
      </c>
      <c r="AF403" s="109"/>
    </row>
    <row r="404" spans="29:53" x14ac:dyDescent="0.3">
      <c r="AC404" s="112" t="str">
        <f>C183</f>
        <v>ISDTF</v>
      </c>
      <c r="AD404" s="111">
        <v>2015</v>
      </c>
      <c r="AE404" s="110">
        <f>U183</f>
        <v>525.22123271141334</v>
      </c>
      <c r="AF404" s="109"/>
    </row>
    <row r="405" spans="29:53" x14ac:dyDescent="0.3">
      <c r="AC405" s="112"/>
      <c r="AD405" s="111">
        <v>2020</v>
      </c>
      <c r="AE405" s="110">
        <f>V183</f>
        <v>539.68756255735627</v>
      </c>
      <c r="AF405" s="109"/>
    </row>
    <row r="406" spans="29:53" x14ac:dyDescent="0.3">
      <c r="AC406" s="112"/>
      <c r="AD406" s="111">
        <v>2025</v>
      </c>
      <c r="AE406" s="110">
        <f>W183</f>
        <v>542.05461327032697</v>
      </c>
      <c r="AF406" s="109"/>
    </row>
    <row r="407" spans="29:53" x14ac:dyDescent="0.3">
      <c r="AC407" s="112"/>
      <c r="AD407" s="111">
        <v>2030</v>
      </c>
      <c r="AE407" s="110">
        <f>X183</f>
        <v>542.05461327032697</v>
      </c>
      <c r="AF407" s="109"/>
      <c r="BA407" s="31"/>
    </row>
    <row r="408" spans="29:53" x14ac:dyDescent="0.3">
      <c r="AC408" s="112"/>
      <c r="AD408" s="111">
        <v>2040</v>
      </c>
      <c r="AE408" s="110">
        <f>Y183</f>
        <v>565.72512040003551</v>
      </c>
      <c r="AF408" s="109"/>
      <c r="AZ408" s="31"/>
      <c r="BA408" s="31"/>
    </row>
    <row r="409" spans="29:53" x14ac:dyDescent="0.3">
      <c r="AC409" s="112"/>
      <c r="AD409" s="113">
        <v>2050</v>
      </c>
      <c r="AE409" s="110">
        <f>Z183</f>
        <v>568.09217111300654</v>
      </c>
      <c r="AF409" s="109"/>
    </row>
    <row r="410" spans="29:53" x14ac:dyDescent="0.3">
      <c r="AC410" s="112" t="str">
        <f>C186</f>
        <v>IMDMT</v>
      </c>
      <c r="AD410" s="111">
        <v>2015</v>
      </c>
      <c r="AE410" s="110">
        <f>U186</f>
        <v>1260.8614482538512</v>
      </c>
      <c r="AF410" s="109" t="str">
        <f>B186</f>
        <v>Machinery</v>
      </c>
    </row>
    <row r="411" spans="29:53" x14ac:dyDescent="0.3">
      <c r="AC411" s="112"/>
      <c r="AD411" s="111">
        <v>2020</v>
      </c>
      <c r="AE411" s="110">
        <f>V186</f>
        <v>1234.0277309235441</v>
      </c>
      <c r="AF411" s="109"/>
    </row>
    <row r="412" spans="29:53" x14ac:dyDescent="0.3">
      <c r="AC412" s="112"/>
      <c r="AD412" s="111">
        <v>2025</v>
      </c>
      <c r="AE412" s="110">
        <f>W186</f>
        <v>1234.0277309235441</v>
      </c>
      <c r="AF412" s="109"/>
    </row>
    <row r="413" spans="29:53" x14ac:dyDescent="0.3">
      <c r="AC413" s="112"/>
      <c r="AD413" s="111">
        <v>2030</v>
      </c>
      <c r="AE413" s="110">
        <f>X186</f>
        <v>1234.0277309235441</v>
      </c>
      <c r="AF413" s="109"/>
    </row>
    <row r="414" spans="29:53" x14ac:dyDescent="0.3">
      <c r="AC414" s="112"/>
      <c r="AD414" s="111">
        <v>2040</v>
      </c>
      <c r="AE414" s="110">
        <f>Y186</f>
        <v>1217.790523937708</v>
      </c>
      <c r="AF414" s="109"/>
    </row>
    <row r="415" spans="29:53" x14ac:dyDescent="0.3">
      <c r="AC415" s="112"/>
      <c r="AD415" s="113">
        <v>2050</v>
      </c>
      <c r="AE415" s="110">
        <f>Z186</f>
        <v>1217.790523937708</v>
      </c>
      <c r="AF415" s="109"/>
    </row>
    <row r="416" spans="29:53" x14ac:dyDescent="0.3">
      <c r="AC416" s="112" t="str">
        <f>C187</f>
        <v>IMDHT</v>
      </c>
      <c r="AD416" s="111">
        <v>2015</v>
      </c>
      <c r="AE416" s="110">
        <f>U187</f>
        <v>3654.5133107832753</v>
      </c>
      <c r="AF416" s="109"/>
    </row>
    <row r="417" spans="29:32" x14ac:dyDescent="0.3">
      <c r="AC417" s="112"/>
      <c r="AD417" s="111">
        <v>2020</v>
      </c>
      <c r="AE417" s="110">
        <f>V187</f>
        <v>3576.7377730370704</v>
      </c>
      <c r="AF417" s="109"/>
    </row>
    <row r="418" spans="29:32" x14ac:dyDescent="0.3">
      <c r="AC418" s="112"/>
      <c r="AD418" s="111">
        <v>2025</v>
      </c>
      <c r="AE418" s="110">
        <f>W187</f>
        <v>3576.7377730370704</v>
      </c>
      <c r="AF418" s="109"/>
    </row>
    <row r="419" spans="29:32" x14ac:dyDescent="0.3">
      <c r="AC419" s="112"/>
      <c r="AD419" s="111">
        <v>2030</v>
      </c>
      <c r="AE419" s="110">
        <f>X187</f>
        <v>3576.7377730370704</v>
      </c>
      <c r="AF419" s="109"/>
    </row>
    <row r="420" spans="29:32" x14ac:dyDescent="0.3">
      <c r="AC420" s="112"/>
      <c r="AD420" s="111">
        <v>2040</v>
      </c>
      <c r="AE420" s="110">
        <f>Y187</f>
        <v>3529.6754339181616</v>
      </c>
      <c r="AF420" s="109"/>
    </row>
    <row r="421" spans="29:32" x14ac:dyDescent="0.3">
      <c r="AC421" s="112"/>
      <c r="AD421" s="113">
        <v>2050</v>
      </c>
      <c r="AE421" s="110">
        <f>Z187</f>
        <v>3529.6754339181616</v>
      </c>
      <c r="AF421" s="109"/>
    </row>
    <row r="422" spans="29:32" x14ac:dyDescent="0.3">
      <c r="AC422" s="112" t="str">
        <f>C188</f>
        <v>IMDRH</v>
      </c>
      <c r="AD422" s="111">
        <v>2015</v>
      </c>
      <c r="AE422" s="110">
        <f>U188</f>
        <v>1370.4214990745477</v>
      </c>
      <c r="AF422" s="109"/>
    </row>
    <row r="423" spans="29:32" x14ac:dyDescent="0.3">
      <c r="AC423" s="112"/>
      <c r="AD423" s="111">
        <v>2020</v>
      </c>
      <c r="AE423" s="110">
        <f>V188</f>
        <v>1341.256119182515</v>
      </c>
      <c r="AF423" s="109"/>
    </row>
    <row r="424" spans="29:32" x14ac:dyDescent="0.3">
      <c r="AC424" s="112"/>
      <c r="AD424" s="111">
        <v>2025</v>
      </c>
      <c r="AE424" s="110">
        <f>W188</f>
        <v>1341.256119182515</v>
      </c>
      <c r="AF424" s="109"/>
    </row>
    <row r="425" spans="29:32" x14ac:dyDescent="0.3">
      <c r="AC425" s="112"/>
      <c r="AD425" s="111">
        <v>2030</v>
      </c>
      <c r="AE425" s="110">
        <f>X188</f>
        <v>1341.256119182515</v>
      </c>
      <c r="AF425" s="109"/>
    </row>
    <row r="426" spans="29:32" x14ac:dyDescent="0.3">
      <c r="AC426" s="112"/>
      <c r="AD426" s="111">
        <v>2040</v>
      </c>
      <c r="AE426" s="110">
        <f>Y188</f>
        <v>1323.6080123511663</v>
      </c>
      <c r="AF426" s="109"/>
    </row>
    <row r="427" spans="29:32" x14ac:dyDescent="0.3">
      <c r="AC427" s="112"/>
      <c r="AD427" s="113">
        <v>2050</v>
      </c>
      <c r="AE427" s="110">
        <f>Z188</f>
        <v>1323.6080123511663</v>
      </c>
      <c r="AF427" s="109"/>
    </row>
    <row r="428" spans="29:32" x14ac:dyDescent="0.3">
      <c r="AC428" s="112" t="str">
        <f>C189</f>
        <v>IMDLA</v>
      </c>
      <c r="AD428" s="111">
        <v>2015</v>
      </c>
      <c r="AE428" s="110">
        <f>U189</f>
        <v>2845.4316891422618</v>
      </c>
      <c r="AF428" s="109"/>
    </row>
    <row r="429" spans="29:32" x14ac:dyDescent="0.3">
      <c r="AC429" s="112"/>
      <c r="AD429" s="111">
        <v>2020</v>
      </c>
      <c r="AE429" s="110">
        <f>V189</f>
        <v>2784.8750675286169</v>
      </c>
      <c r="AF429" s="109"/>
    </row>
    <row r="430" spans="29:32" x14ac:dyDescent="0.3">
      <c r="AC430" s="112"/>
      <c r="AD430" s="111">
        <v>2025</v>
      </c>
      <c r="AE430" s="110">
        <f>W189</f>
        <v>2784.8750675286169</v>
      </c>
      <c r="AF430" s="109"/>
    </row>
    <row r="431" spans="29:32" x14ac:dyDescent="0.3">
      <c r="AC431" s="112"/>
      <c r="AD431" s="111">
        <v>2030</v>
      </c>
      <c r="AE431" s="110">
        <f>X189</f>
        <v>2784.8750675286169</v>
      </c>
      <c r="AF431" s="109"/>
    </row>
    <row r="432" spans="29:32" x14ac:dyDescent="0.3">
      <c r="AC432" s="112"/>
      <c r="AD432" s="111">
        <v>2040</v>
      </c>
      <c r="AE432" s="110">
        <f>Y189</f>
        <v>2748.2319745348195</v>
      </c>
      <c r="AF432" s="109"/>
    </row>
    <row r="433" spans="29:53" x14ac:dyDescent="0.3">
      <c r="AC433" s="112"/>
      <c r="AD433" s="113">
        <v>2050</v>
      </c>
      <c r="AE433" s="110">
        <f>Z189</f>
        <v>2748.2319745348195</v>
      </c>
      <c r="AF433" s="109"/>
    </row>
    <row r="434" spans="29:53" x14ac:dyDescent="0.3">
      <c r="AC434" s="112" t="str">
        <f>C190</f>
        <v>IMDEM</v>
      </c>
      <c r="AD434" s="111">
        <v>2015</v>
      </c>
      <c r="AE434" s="110">
        <f>U190</f>
        <v>11296.693552207596</v>
      </c>
      <c r="AF434" s="109"/>
    </row>
    <row r="435" spans="29:53" x14ac:dyDescent="0.3">
      <c r="AC435" s="112"/>
      <c r="AD435" s="111">
        <v>2020</v>
      </c>
      <c r="AE435" s="110">
        <f>V190</f>
        <v>11056.276746723661</v>
      </c>
      <c r="AF435" s="109"/>
    </row>
    <row r="436" spans="29:53" x14ac:dyDescent="0.3">
      <c r="AC436" s="112"/>
      <c r="AD436" s="111">
        <v>2025</v>
      </c>
      <c r="AE436" s="110">
        <f>W190</f>
        <v>11056.276746723661</v>
      </c>
      <c r="AF436" s="109"/>
    </row>
    <row r="437" spans="29:53" x14ac:dyDescent="0.3">
      <c r="AC437" s="112"/>
      <c r="AD437" s="111">
        <v>2030</v>
      </c>
      <c r="AE437" s="110">
        <f>X190</f>
        <v>11056.276746723661</v>
      </c>
      <c r="AF437" s="109"/>
    </row>
    <row r="438" spans="29:53" x14ac:dyDescent="0.3">
      <c r="AC438" s="112"/>
      <c r="AD438" s="111">
        <v>2040</v>
      </c>
      <c r="AE438" s="110">
        <f>Y190</f>
        <v>10910.799421108875</v>
      </c>
      <c r="AF438" s="109"/>
    </row>
    <row r="439" spans="29:53" x14ac:dyDescent="0.3">
      <c r="AC439" s="112"/>
      <c r="AD439" s="113">
        <v>2050</v>
      </c>
      <c r="AE439" s="110">
        <f>Z190</f>
        <v>10910.799421108875</v>
      </c>
      <c r="AF439" s="109"/>
    </row>
    <row r="440" spans="29:53" x14ac:dyDescent="0.3">
      <c r="AC440" s="112" t="str">
        <f>C191</f>
        <v>IMDTF</v>
      </c>
      <c r="AD440" s="111">
        <v>2015</v>
      </c>
      <c r="AE440" s="110">
        <f>U191</f>
        <v>1848.7723918976178</v>
      </c>
      <c r="AF440" s="109"/>
    </row>
    <row r="441" spans="29:53" x14ac:dyDescent="0.3">
      <c r="AC441" s="112"/>
      <c r="AD441" s="111">
        <v>2020</v>
      </c>
      <c r="AE441" s="110">
        <f>V191</f>
        <v>1809.4267240282738</v>
      </c>
      <c r="AF441" s="109"/>
    </row>
    <row r="442" spans="29:53" x14ac:dyDescent="0.3">
      <c r="AC442" s="112"/>
      <c r="AD442" s="111">
        <v>2025</v>
      </c>
      <c r="AE442" s="110">
        <f>W191</f>
        <v>1809.4267240282738</v>
      </c>
      <c r="AF442" s="109"/>
    </row>
    <row r="443" spans="29:53" x14ac:dyDescent="0.3">
      <c r="AC443" s="112"/>
      <c r="AD443" s="111">
        <v>2030</v>
      </c>
      <c r="AE443" s="110">
        <f>X191</f>
        <v>1809.4267240282738</v>
      </c>
      <c r="AF443" s="109"/>
      <c r="BA443" s="31"/>
    </row>
    <row r="444" spans="29:53" x14ac:dyDescent="0.3">
      <c r="AC444" s="112"/>
      <c r="AD444" s="111">
        <v>2040</v>
      </c>
      <c r="AE444" s="110">
        <f>Y191</f>
        <v>1785.6184776594807</v>
      </c>
      <c r="AF444" s="109"/>
      <c r="AZ444" s="31"/>
      <c r="BA444" s="31"/>
    </row>
    <row r="445" spans="29:53" x14ac:dyDescent="0.3">
      <c r="AC445" s="112"/>
      <c r="AD445" s="113">
        <v>2050</v>
      </c>
      <c r="AE445" s="110">
        <f>Z191</f>
        <v>1785.6184776594807</v>
      </c>
      <c r="AF445" s="109"/>
    </row>
    <row r="446" spans="29:53" x14ac:dyDescent="0.3">
      <c r="AC446" s="112" t="str">
        <f>C194</f>
        <v>IUDMT</v>
      </c>
      <c r="AD446" s="111">
        <v>2015</v>
      </c>
      <c r="AE446" s="110">
        <f>U194</f>
        <v>7198.6949616504126</v>
      </c>
      <c r="AF446" s="109" t="str">
        <f>B194</f>
        <v>Service</v>
      </c>
    </row>
    <row r="447" spans="29:53" x14ac:dyDescent="0.3">
      <c r="AC447" s="112"/>
      <c r="AD447" s="111">
        <v>2020</v>
      </c>
      <c r="AE447" s="110">
        <f>V194</f>
        <v>7300.9122397427609</v>
      </c>
      <c r="AF447" s="109"/>
    </row>
    <row r="448" spans="29:53" x14ac:dyDescent="0.3">
      <c r="AC448" s="112"/>
      <c r="AD448" s="111">
        <v>2025</v>
      </c>
      <c r="AE448" s="110">
        <f>W194</f>
        <v>7106.2212466829542</v>
      </c>
      <c r="AF448" s="109"/>
    </row>
    <row r="449" spans="29:32" x14ac:dyDescent="0.3">
      <c r="AC449" s="112"/>
      <c r="AD449" s="111">
        <v>2030</v>
      </c>
      <c r="AE449" s="110">
        <f>X194</f>
        <v>6960.2030018880987</v>
      </c>
      <c r="AF449" s="109"/>
    </row>
    <row r="450" spans="29:32" x14ac:dyDescent="0.3">
      <c r="AC450" s="112"/>
      <c r="AD450" s="111">
        <v>2040</v>
      </c>
      <c r="AE450" s="110">
        <f>Y194</f>
        <v>6960.2030018880987</v>
      </c>
      <c r="AF450" s="109"/>
    </row>
    <row r="451" spans="29:32" x14ac:dyDescent="0.3">
      <c r="AC451" s="112"/>
      <c r="AD451" s="113">
        <v>2050</v>
      </c>
      <c r="AE451" s="110">
        <f>Z194</f>
        <v>7154.8939949479045</v>
      </c>
      <c r="AF451" s="109"/>
    </row>
    <row r="452" spans="29:32" x14ac:dyDescent="0.3">
      <c r="AC452" s="112" t="str">
        <f>C195</f>
        <v>IUDHT</v>
      </c>
      <c r="AD452" s="111">
        <v>2015</v>
      </c>
      <c r="AE452" s="110">
        <f>U195</f>
        <v>0</v>
      </c>
      <c r="AF452" s="109"/>
    </row>
    <row r="453" spans="29:32" x14ac:dyDescent="0.3">
      <c r="AC453" s="112"/>
      <c r="AD453" s="111">
        <v>2020</v>
      </c>
      <c r="AE453" s="110">
        <f>V195</f>
        <v>0</v>
      </c>
      <c r="AF453" s="109"/>
    </row>
    <row r="454" spans="29:32" x14ac:dyDescent="0.3">
      <c r="AC454" s="112"/>
      <c r="AD454" s="111">
        <v>2025</v>
      </c>
      <c r="AE454" s="110">
        <f>W195</f>
        <v>0</v>
      </c>
      <c r="AF454" s="109"/>
    </row>
    <row r="455" spans="29:32" x14ac:dyDescent="0.3">
      <c r="AC455" s="112"/>
      <c r="AD455" s="111">
        <v>2030</v>
      </c>
      <c r="AE455" s="110">
        <f>X195</f>
        <v>0</v>
      </c>
      <c r="AF455" s="109"/>
    </row>
    <row r="456" spans="29:32" x14ac:dyDescent="0.3">
      <c r="AC456" s="112"/>
      <c r="AD456" s="111">
        <v>2040</v>
      </c>
      <c r="AE456" s="110">
        <f>Y195</f>
        <v>0</v>
      </c>
      <c r="AF456" s="109"/>
    </row>
    <row r="457" spans="29:32" x14ac:dyDescent="0.3">
      <c r="AC457" s="112"/>
      <c r="AD457" s="113">
        <v>2050</v>
      </c>
      <c r="AE457" s="110">
        <f>Z195</f>
        <v>0</v>
      </c>
      <c r="AF457" s="109"/>
    </row>
    <row r="458" spans="29:32" x14ac:dyDescent="0.3">
      <c r="AC458" s="112" t="str">
        <f>C196</f>
        <v>IUDRH</v>
      </c>
      <c r="AD458" s="111">
        <v>2015</v>
      </c>
      <c r="AE458" s="110">
        <f>U196</f>
        <v>69984.17862360875</v>
      </c>
      <c r="AF458" s="109"/>
    </row>
    <row r="459" spans="29:32" x14ac:dyDescent="0.3">
      <c r="AC459" s="112"/>
      <c r="AD459" s="111">
        <v>2020</v>
      </c>
      <c r="AE459" s="110">
        <f>V196</f>
        <v>70977.913222246876</v>
      </c>
      <c r="AF459" s="109"/>
    </row>
    <row r="460" spans="29:32" x14ac:dyDescent="0.3">
      <c r="AC460" s="112"/>
      <c r="AD460" s="111">
        <v>2025</v>
      </c>
      <c r="AE460" s="110">
        <f>W196</f>
        <v>69085.168869653629</v>
      </c>
      <c r="AF460" s="109"/>
    </row>
    <row r="461" spans="29:32" x14ac:dyDescent="0.3">
      <c r="AC461" s="112"/>
      <c r="AD461" s="111">
        <v>2030</v>
      </c>
      <c r="AE461" s="110">
        <f>X196</f>
        <v>67665.610605208683</v>
      </c>
      <c r="AF461" s="109"/>
    </row>
    <row r="462" spans="29:32" x14ac:dyDescent="0.3">
      <c r="AC462" s="112"/>
      <c r="AD462" s="111">
        <v>2040</v>
      </c>
      <c r="AE462" s="110">
        <f>Y196</f>
        <v>67665.610605208683</v>
      </c>
      <c r="AF462" s="109"/>
    </row>
    <row r="463" spans="29:32" x14ac:dyDescent="0.3">
      <c r="AC463" s="112"/>
      <c r="AD463" s="113">
        <v>2050</v>
      </c>
      <c r="AE463" s="110">
        <f>Z196</f>
        <v>69558.354957801945</v>
      </c>
      <c r="AF463" s="109"/>
    </row>
    <row r="464" spans="29:32" x14ac:dyDescent="0.3">
      <c r="AC464" s="112" t="str">
        <f>C197</f>
        <v>IUDLA</v>
      </c>
      <c r="AD464" s="111">
        <v>2015</v>
      </c>
      <c r="AE464" s="110">
        <f>U197</f>
        <v>51500.95414122186</v>
      </c>
      <c r="AF464" s="109"/>
    </row>
    <row r="465" spans="29:53" x14ac:dyDescent="0.3">
      <c r="AC465" s="112"/>
      <c r="AD465" s="111">
        <v>2020</v>
      </c>
      <c r="AE465" s="110">
        <f>V197</f>
        <v>52232.237711302136</v>
      </c>
      <c r="AF465" s="109"/>
    </row>
    <row r="466" spans="29:53" x14ac:dyDescent="0.3">
      <c r="AC466" s="112"/>
      <c r="AD466" s="111">
        <v>2025</v>
      </c>
      <c r="AE466" s="110">
        <f>W197</f>
        <v>50839.378039000745</v>
      </c>
      <c r="AF466" s="109"/>
    </row>
    <row r="467" spans="29:53" x14ac:dyDescent="0.3">
      <c r="AC467" s="112"/>
      <c r="AD467" s="111">
        <v>2030</v>
      </c>
      <c r="AE467" s="110">
        <f>X197</f>
        <v>49794.733284774702</v>
      </c>
      <c r="AF467" s="109"/>
    </row>
    <row r="468" spans="29:53" x14ac:dyDescent="0.3">
      <c r="AC468" s="112"/>
      <c r="AD468" s="111">
        <v>2040</v>
      </c>
      <c r="AE468" s="110">
        <f>Y197</f>
        <v>49794.733284774702</v>
      </c>
      <c r="AF468" s="109"/>
    </row>
    <row r="469" spans="29:53" x14ac:dyDescent="0.3">
      <c r="AC469" s="112"/>
      <c r="AD469" s="113">
        <v>2050</v>
      </c>
      <c r="AE469" s="110">
        <f>Z197</f>
        <v>51187.592957076093</v>
      </c>
      <c r="AF469" s="109"/>
    </row>
    <row r="470" spans="29:53" x14ac:dyDescent="0.3">
      <c r="AC470" s="112" t="str">
        <f>C198</f>
        <v>IUDEM</v>
      </c>
      <c r="AD470" s="111">
        <v>2015</v>
      </c>
      <c r="AE470" s="110">
        <f>U198</f>
        <v>32188.081542846227</v>
      </c>
      <c r="AF470" s="109"/>
    </row>
    <row r="471" spans="29:53" x14ac:dyDescent="0.3">
      <c r="AC471" s="112"/>
      <c r="AD471" s="111">
        <v>2020</v>
      </c>
      <c r="AE471" s="110">
        <f>V198</f>
        <v>32645.133564060081</v>
      </c>
      <c r="AF471" s="109"/>
    </row>
    <row r="472" spans="29:53" x14ac:dyDescent="0.3">
      <c r="AC472" s="112"/>
      <c r="AD472" s="111">
        <v>2025</v>
      </c>
      <c r="AE472" s="110">
        <f>W198</f>
        <v>31774.59666901848</v>
      </c>
      <c r="AF472" s="109"/>
    </row>
    <row r="473" spans="29:53" x14ac:dyDescent="0.3">
      <c r="AC473" s="112"/>
      <c r="AD473" s="111">
        <v>2030</v>
      </c>
      <c r="AE473" s="110">
        <f>X198</f>
        <v>31121.693997737275</v>
      </c>
      <c r="AF473" s="109"/>
    </row>
    <row r="474" spans="29:53" x14ac:dyDescent="0.3">
      <c r="AC474" s="112"/>
      <c r="AD474" s="111">
        <v>2040</v>
      </c>
      <c r="AE474" s="110">
        <f>Y198</f>
        <v>31121.693997737275</v>
      </c>
      <c r="AF474" s="109"/>
    </row>
    <row r="475" spans="29:53" x14ac:dyDescent="0.3">
      <c r="AC475" s="112"/>
      <c r="AD475" s="113">
        <v>2050</v>
      </c>
      <c r="AE475" s="110">
        <f>Z198</f>
        <v>31992.23089277888</v>
      </c>
      <c r="AF475" s="109"/>
    </row>
    <row r="476" spans="29:53" x14ac:dyDescent="0.3">
      <c r="AC476" s="112" t="str">
        <f>C199</f>
        <v>IUDTF</v>
      </c>
      <c r="AD476" s="111">
        <v>2015</v>
      </c>
      <c r="AE476" s="110">
        <f>U199</f>
        <v>14797.246399518601</v>
      </c>
      <c r="AF476" s="109"/>
    </row>
    <row r="477" spans="29:53" x14ac:dyDescent="0.3">
      <c r="AC477" s="112"/>
      <c r="AD477" s="111">
        <v>2020</v>
      </c>
      <c r="AE477" s="110">
        <f>V199</f>
        <v>15007.358684908984</v>
      </c>
      <c r="AF477" s="109"/>
    </row>
    <row r="478" spans="29:53" x14ac:dyDescent="0.3">
      <c r="AC478" s="112"/>
      <c r="AD478" s="111">
        <v>2025</v>
      </c>
      <c r="AE478" s="110">
        <f>W199</f>
        <v>14607.162453311412</v>
      </c>
      <c r="AF478" s="109"/>
    </row>
    <row r="479" spans="29:53" x14ac:dyDescent="0.3">
      <c r="AC479" s="112"/>
      <c r="AD479" s="111">
        <v>2030</v>
      </c>
      <c r="AE479" s="110">
        <f>X199</f>
        <v>14307.015279613232</v>
      </c>
      <c r="AF479" s="109"/>
      <c r="BA479" s="31"/>
    </row>
    <row r="480" spans="29:53" x14ac:dyDescent="0.3">
      <c r="AC480" s="112"/>
      <c r="AD480" s="111">
        <v>2040</v>
      </c>
      <c r="AE480" s="110">
        <f>Y199</f>
        <v>14307.015279613232</v>
      </c>
      <c r="AF480" s="109"/>
      <c r="AZ480" s="31"/>
      <c r="BA480" s="31"/>
    </row>
    <row r="481" spans="29:32" x14ac:dyDescent="0.3">
      <c r="AC481" s="112"/>
      <c r="AD481" s="113">
        <v>2050</v>
      </c>
      <c r="AE481" s="110">
        <f>Z199</f>
        <v>14707.211511210802</v>
      </c>
      <c r="AF481" s="109"/>
    </row>
    <row r="482" spans="29:32" x14ac:dyDescent="0.3">
      <c r="AC482" s="112" t="str">
        <f>C202</f>
        <v>INDMT</v>
      </c>
      <c r="AD482" s="111">
        <v>2015</v>
      </c>
      <c r="AE482" s="110">
        <f>U202</f>
        <v>829.30893416217395</v>
      </c>
      <c r="AF482" s="109" t="str">
        <f>B202</f>
        <v>Construction</v>
      </c>
    </row>
    <row r="483" spans="29:32" x14ac:dyDescent="0.3">
      <c r="AC483" s="112"/>
      <c r="AD483" s="111">
        <v>2020</v>
      </c>
      <c r="AE483" s="110">
        <f>V202</f>
        <v>821.67392203232396</v>
      </c>
      <c r="AF483" s="109"/>
    </row>
    <row r="484" spans="29:32" x14ac:dyDescent="0.3">
      <c r="AC484" s="112"/>
      <c r="AD484" s="111">
        <v>2025</v>
      </c>
      <c r="AE484" s="110">
        <f>W202</f>
        <v>821.67392203232396</v>
      </c>
      <c r="AF484" s="109"/>
    </row>
    <row r="485" spans="29:32" x14ac:dyDescent="0.3">
      <c r="AC485" s="112"/>
      <c r="AD485" s="111">
        <v>2030</v>
      </c>
      <c r="AE485" s="110">
        <f>X202</f>
        <v>803.81144546640405</v>
      </c>
      <c r="AF485" s="109"/>
    </row>
    <row r="486" spans="29:32" x14ac:dyDescent="0.3">
      <c r="AC486" s="112"/>
      <c r="AD486" s="111">
        <v>2040</v>
      </c>
      <c r="AE486" s="110">
        <f>Y202</f>
        <v>803.81144546640405</v>
      </c>
      <c r="AF486" s="109"/>
    </row>
    <row r="487" spans="29:32" x14ac:dyDescent="0.3">
      <c r="AC487" s="112"/>
      <c r="AD487" s="113">
        <v>2050</v>
      </c>
      <c r="AE487" s="110">
        <f>Z202</f>
        <v>785.94896890048392</v>
      </c>
      <c r="AF487" s="109"/>
    </row>
    <row r="488" spans="29:32" x14ac:dyDescent="0.3">
      <c r="AC488" s="112" t="str">
        <f>C203</f>
        <v>INDHT</v>
      </c>
      <c r="AD488" s="111">
        <v>2015</v>
      </c>
      <c r="AE488" s="110">
        <f>U203</f>
        <v>0</v>
      </c>
      <c r="AF488" s="109"/>
    </row>
    <row r="489" spans="29:32" x14ac:dyDescent="0.3">
      <c r="AC489" s="112"/>
      <c r="AD489" s="111">
        <v>2020</v>
      </c>
      <c r="AE489" s="110">
        <f>V203</f>
        <v>0</v>
      </c>
      <c r="AF489" s="109"/>
    </row>
    <row r="490" spans="29:32" x14ac:dyDescent="0.3">
      <c r="AC490" s="112"/>
      <c r="AD490" s="111">
        <v>2025</v>
      </c>
      <c r="AE490" s="110">
        <f>W203</f>
        <v>0</v>
      </c>
      <c r="AF490" s="109"/>
    </row>
    <row r="491" spans="29:32" x14ac:dyDescent="0.3">
      <c r="AC491" s="112"/>
      <c r="AD491" s="111">
        <v>2030</v>
      </c>
      <c r="AE491" s="110">
        <f>X203</f>
        <v>0</v>
      </c>
      <c r="AF491" s="109"/>
    </row>
    <row r="492" spans="29:32" x14ac:dyDescent="0.3">
      <c r="AC492" s="112"/>
      <c r="AD492" s="111">
        <v>2040</v>
      </c>
      <c r="AE492" s="110">
        <f>Y203</f>
        <v>0</v>
      </c>
      <c r="AF492" s="109"/>
    </row>
    <row r="493" spans="29:32" x14ac:dyDescent="0.3">
      <c r="AC493" s="112"/>
      <c r="AD493" s="113">
        <v>2050</v>
      </c>
      <c r="AE493" s="110">
        <f>Z203</f>
        <v>0</v>
      </c>
      <c r="AF493" s="109"/>
    </row>
    <row r="494" spans="29:32" x14ac:dyDescent="0.3">
      <c r="AC494" s="112" t="str">
        <f>C204</f>
        <v>INDRH</v>
      </c>
      <c r="AD494" s="111">
        <v>2015</v>
      </c>
      <c r="AE494" s="110">
        <f>U204</f>
        <v>157.84400486468974</v>
      </c>
      <c r="AF494" s="109"/>
    </row>
    <row r="495" spans="29:32" x14ac:dyDescent="0.3">
      <c r="AC495" s="112"/>
      <c r="AD495" s="111">
        <v>2020</v>
      </c>
      <c r="AE495" s="110">
        <f>V204</f>
        <v>156.39081794951011</v>
      </c>
      <c r="AF495" s="109"/>
    </row>
    <row r="496" spans="29:32" x14ac:dyDescent="0.3">
      <c r="AC496" s="112"/>
      <c r="AD496" s="111">
        <v>2025</v>
      </c>
      <c r="AE496" s="110">
        <f>W204</f>
        <v>156.39081794951011</v>
      </c>
      <c r="AF496" s="109"/>
    </row>
    <row r="497" spans="29:32" x14ac:dyDescent="0.3">
      <c r="AC497" s="112"/>
      <c r="AD497" s="111">
        <v>2030</v>
      </c>
      <c r="AE497" s="110">
        <f>X204</f>
        <v>152.9910175593034</v>
      </c>
      <c r="AF497" s="109"/>
    </row>
    <row r="498" spans="29:32" x14ac:dyDescent="0.3">
      <c r="AC498" s="112"/>
      <c r="AD498" s="111">
        <v>2040</v>
      </c>
      <c r="AE498" s="110">
        <f>Y204</f>
        <v>152.9910175593034</v>
      </c>
      <c r="AF498" s="109"/>
    </row>
    <row r="499" spans="29:32" x14ac:dyDescent="0.3">
      <c r="AC499" s="112"/>
      <c r="AD499" s="113">
        <v>2050</v>
      </c>
      <c r="AE499" s="110">
        <f>Z204</f>
        <v>149.59121716909667</v>
      </c>
      <c r="AF499" s="109"/>
    </row>
    <row r="500" spans="29:32" x14ac:dyDescent="0.3">
      <c r="AC500" s="112" t="str">
        <f>C205</f>
        <v>INDLA</v>
      </c>
      <c r="AD500" s="111">
        <v>2015</v>
      </c>
      <c r="AE500" s="110">
        <f>U205</f>
        <v>706.14480361567576</v>
      </c>
      <c r="AF500" s="109"/>
    </row>
    <row r="501" spans="29:32" x14ac:dyDescent="0.3">
      <c r="AC501" s="112"/>
      <c r="AD501" s="111">
        <v>2020</v>
      </c>
      <c r="AE501" s="110">
        <f>V205</f>
        <v>699.6436989983921</v>
      </c>
      <c r="AF501" s="109"/>
    </row>
    <row r="502" spans="29:32" x14ac:dyDescent="0.3">
      <c r="AC502" s="112"/>
      <c r="AD502" s="111">
        <v>2025</v>
      </c>
      <c r="AE502" s="110">
        <f>W205</f>
        <v>699.6436989983921</v>
      </c>
      <c r="AF502" s="109"/>
    </row>
    <row r="503" spans="29:32" x14ac:dyDescent="0.3">
      <c r="AC503" s="112"/>
      <c r="AD503" s="111">
        <v>2030</v>
      </c>
      <c r="AE503" s="110">
        <f>X205</f>
        <v>684.43405336799231</v>
      </c>
      <c r="AF503" s="109"/>
    </row>
    <row r="504" spans="29:32" x14ac:dyDescent="0.3">
      <c r="AC504" s="112"/>
      <c r="AD504" s="111">
        <v>2040</v>
      </c>
      <c r="AE504" s="110">
        <f>Y205</f>
        <v>684.43405336799231</v>
      </c>
      <c r="AF504" s="109"/>
    </row>
    <row r="505" spans="29:32" x14ac:dyDescent="0.3">
      <c r="AC505" s="112"/>
      <c r="AD505" s="113">
        <v>2050</v>
      </c>
      <c r="AE505" s="110">
        <f>Z205</f>
        <v>669.22440773759263</v>
      </c>
      <c r="AF505" s="109"/>
    </row>
    <row r="506" spans="29:32" x14ac:dyDescent="0.3">
      <c r="AC506" s="112" t="str">
        <f>C206</f>
        <v>INDEM</v>
      </c>
      <c r="AD506" s="111">
        <v>2015</v>
      </c>
      <c r="AE506" s="110">
        <f>U206</f>
        <v>2409.1991116399172</v>
      </c>
      <c r="AF506" s="109"/>
    </row>
    <row r="507" spans="29:32" x14ac:dyDescent="0.3">
      <c r="AC507" s="112"/>
      <c r="AD507" s="111">
        <v>2020</v>
      </c>
      <c r="AE507" s="110">
        <f>V206</f>
        <v>2387.0188797831624</v>
      </c>
      <c r="AF507" s="109"/>
    </row>
    <row r="508" spans="29:32" x14ac:dyDescent="0.3">
      <c r="AC508" s="112"/>
      <c r="AD508" s="111">
        <v>2025</v>
      </c>
      <c r="AE508" s="110">
        <f>W206</f>
        <v>2387.0188797831624</v>
      </c>
      <c r="AF508" s="109"/>
    </row>
    <row r="509" spans="29:32" x14ac:dyDescent="0.3">
      <c r="AC509" s="112"/>
      <c r="AD509" s="111">
        <v>2030</v>
      </c>
      <c r="AE509" s="110">
        <f>X206</f>
        <v>2335.1271650052686</v>
      </c>
      <c r="AF509" s="109"/>
    </row>
    <row r="510" spans="29:32" x14ac:dyDescent="0.3">
      <c r="AC510" s="112"/>
      <c r="AD510" s="111">
        <v>2040</v>
      </c>
      <c r="AE510" s="110">
        <f>Y206</f>
        <v>2335.1271650052686</v>
      </c>
      <c r="AF510" s="109"/>
    </row>
    <row r="511" spans="29:32" x14ac:dyDescent="0.3">
      <c r="AC511" s="112"/>
      <c r="AD511" s="113">
        <v>2050</v>
      </c>
      <c r="AE511" s="110">
        <f>Z206</f>
        <v>2283.2354502273733</v>
      </c>
      <c r="AF511" s="109"/>
    </row>
    <row r="512" spans="29:32" x14ac:dyDescent="0.3">
      <c r="AC512" s="112" t="str">
        <f>C207</f>
        <v>INDTF</v>
      </c>
      <c r="AD512" s="111">
        <v>2015</v>
      </c>
      <c r="AE512" s="110">
        <f>U207</f>
        <v>0</v>
      </c>
      <c r="AF512" s="109"/>
    </row>
    <row r="513" spans="29:53" x14ac:dyDescent="0.3">
      <c r="AC513" s="112"/>
      <c r="AD513" s="111">
        <v>2020</v>
      </c>
      <c r="AE513" s="110">
        <f>V207</f>
        <v>0</v>
      </c>
      <c r="AF513" s="109"/>
    </row>
    <row r="514" spans="29:53" x14ac:dyDescent="0.3">
      <c r="AC514" s="112"/>
      <c r="AD514" s="111">
        <v>2025</v>
      </c>
      <c r="AE514" s="110">
        <f>W207</f>
        <v>0</v>
      </c>
      <c r="AF514" s="109"/>
    </row>
    <row r="515" spans="29:53" x14ac:dyDescent="0.3">
      <c r="AC515" s="112"/>
      <c r="AD515" s="111">
        <v>2030</v>
      </c>
      <c r="AE515" s="110">
        <f>X207</f>
        <v>0</v>
      </c>
      <c r="AF515" s="109"/>
      <c r="BA515" s="31"/>
    </row>
    <row r="516" spans="29:53" x14ac:dyDescent="0.3">
      <c r="AC516" s="112"/>
      <c r="AD516" s="111">
        <v>2040</v>
      </c>
      <c r="AE516" s="110">
        <f>Y207</f>
        <v>0</v>
      </c>
      <c r="AF516" s="109"/>
      <c r="AZ516" s="31"/>
      <c r="BA516" s="31"/>
    </row>
    <row r="517" spans="29:53" x14ac:dyDescent="0.3">
      <c r="AC517" s="112"/>
      <c r="AD517" s="113">
        <v>2050</v>
      </c>
      <c r="AE517" s="110">
        <f>Z207</f>
        <v>0</v>
      </c>
      <c r="AF517" s="109"/>
    </row>
    <row r="518" spans="29:53" x14ac:dyDescent="0.3">
      <c r="AC518" s="112" t="str">
        <f>C210</f>
        <v>IWDMT</v>
      </c>
      <c r="AD518" s="111">
        <v>2015</v>
      </c>
      <c r="AE518" s="110">
        <f>U210</f>
        <v>10789.273210498137</v>
      </c>
      <c r="AF518" s="109" t="str">
        <f>B210</f>
        <v>Wood products</v>
      </c>
    </row>
    <row r="519" spans="29:53" x14ac:dyDescent="0.3">
      <c r="AC519" s="112"/>
      <c r="AD519" s="111">
        <v>2020</v>
      </c>
      <c r="AE519" s="110">
        <f>V210</f>
        <v>10814.785050962082</v>
      </c>
      <c r="AF519" s="109"/>
    </row>
    <row r="520" spans="29:53" x14ac:dyDescent="0.3">
      <c r="AC520" s="112"/>
      <c r="AD520" s="111">
        <v>2025</v>
      </c>
      <c r="AE520" s="110">
        <f>W210</f>
        <v>10533.881543144884</v>
      </c>
      <c r="AF520" s="109"/>
    </row>
    <row r="521" spans="29:53" x14ac:dyDescent="0.3">
      <c r="AC521" s="112"/>
      <c r="AD521" s="111">
        <v>2030</v>
      </c>
      <c r="AE521" s="110">
        <f>X210</f>
        <v>10252.978035327689</v>
      </c>
      <c r="AF521" s="109"/>
    </row>
    <row r="522" spans="29:53" x14ac:dyDescent="0.3">
      <c r="AC522" s="112"/>
      <c r="AD522" s="111">
        <v>2040</v>
      </c>
      <c r="AE522" s="110">
        <f>Y210</f>
        <v>9269.8157579674989</v>
      </c>
      <c r="AF522" s="109"/>
    </row>
    <row r="523" spans="29:53" x14ac:dyDescent="0.3">
      <c r="AC523" s="112"/>
      <c r="AD523" s="113">
        <v>2050</v>
      </c>
      <c r="AE523" s="110">
        <f>Z210</f>
        <v>8708.0087423331061</v>
      </c>
      <c r="AF523" s="109"/>
    </row>
    <row r="524" spans="29:53" x14ac:dyDescent="0.3">
      <c r="AC524" s="112" t="str">
        <f>C211</f>
        <v>IWDHT</v>
      </c>
      <c r="AD524" s="111">
        <v>2015</v>
      </c>
      <c r="AE524" s="110">
        <f>U211</f>
        <v>0</v>
      </c>
      <c r="AF524" s="109"/>
    </row>
    <row r="525" spans="29:53" x14ac:dyDescent="0.3">
      <c r="AC525" s="112"/>
      <c r="AD525" s="111">
        <v>2020</v>
      </c>
      <c r="AE525" s="110">
        <f>V211</f>
        <v>0</v>
      </c>
      <c r="AF525" s="109"/>
    </row>
    <row r="526" spans="29:53" x14ac:dyDescent="0.3">
      <c r="AC526" s="112"/>
      <c r="AD526" s="111">
        <v>2025</v>
      </c>
      <c r="AE526" s="110">
        <f>W211</f>
        <v>0</v>
      </c>
      <c r="AF526" s="109"/>
    </row>
    <row r="527" spans="29:53" x14ac:dyDescent="0.3">
      <c r="AC527" s="112"/>
      <c r="AD527" s="111">
        <v>2030</v>
      </c>
      <c r="AE527" s="110">
        <f>X211</f>
        <v>0</v>
      </c>
      <c r="AF527" s="109"/>
    </row>
    <row r="528" spans="29:53" x14ac:dyDescent="0.3">
      <c r="AC528" s="112"/>
      <c r="AD528" s="111">
        <v>2040</v>
      </c>
      <c r="AE528" s="110">
        <f>Y211</f>
        <v>0</v>
      </c>
      <c r="AF528" s="109"/>
    </row>
    <row r="529" spans="29:32" x14ac:dyDescent="0.3">
      <c r="AC529" s="112"/>
      <c r="AD529" s="113">
        <v>2050</v>
      </c>
      <c r="AE529" s="110">
        <f>Z211</f>
        <v>0</v>
      </c>
      <c r="AF529" s="109"/>
    </row>
    <row r="530" spans="29:32" x14ac:dyDescent="0.3">
      <c r="AC530" s="112" t="str">
        <f>C212</f>
        <v>IWDRH</v>
      </c>
      <c r="AD530" s="111">
        <v>2015</v>
      </c>
      <c r="AE530" s="110">
        <f>U212</f>
        <v>2876.8107020466091</v>
      </c>
      <c r="AF530" s="109"/>
    </row>
    <row r="531" spans="29:32" x14ac:dyDescent="0.3">
      <c r="AC531" s="112"/>
      <c r="AD531" s="111">
        <v>2020</v>
      </c>
      <c r="AE531" s="110">
        <f>V212</f>
        <v>2883.6130819885839</v>
      </c>
      <c r="AF531" s="109"/>
    </row>
    <row r="532" spans="29:32" x14ac:dyDescent="0.3">
      <c r="AC532" s="112"/>
      <c r="AD532" s="111">
        <v>2025</v>
      </c>
      <c r="AE532" s="110">
        <f>W212</f>
        <v>2808.7140408979717</v>
      </c>
      <c r="AF532" s="109"/>
    </row>
    <row r="533" spans="29:32" x14ac:dyDescent="0.3">
      <c r="AC533" s="112"/>
      <c r="AD533" s="111">
        <v>2030</v>
      </c>
      <c r="AE533" s="110">
        <f>X212</f>
        <v>2733.8149998073591</v>
      </c>
      <c r="AF533" s="109"/>
    </row>
    <row r="534" spans="29:32" x14ac:dyDescent="0.3">
      <c r="AC534" s="112"/>
      <c r="AD534" s="111">
        <v>2040</v>
      </c>
      <c r="AE534" s="110">
        <f>Y212</f>
        <v>2471.6683559902153</v>
      </c>
      <c r="AF534" s="109"/>
    </row>
    <row r="535" spans="29:32" x14ac:dyDescent="0.3">
      <c r="AC535" s="112"/>
      <c r="AD535" s="113">
        <v>2050</v>
      </c>
      <c r="AE535" s="110">
        <f>Z212</f>
        <v>2321.8702738089896</v>
      </c>
      <c r="AF535" s="109"/>
    </row>
    <row r="536" spans="29:32" x14ac:dyDescent="0.3">
      <c r="AC536" s="112" t="str">
        <f>C213</f>
        <v>IWDLA</v>
      </c>
      <c r="AD536" s="111">
        <v>2015</v>
      </c>
      <c r="AE536" s="110">
        <f>U213</f>
        <v>1504.2000175199776</v>
      </c>
      <c r="AF536" s="109"/>
    </row>
    <row r="537" spans="29:32" x14ac:dyDescent="0.3">
      <c r="AC537" s="112"/>
      <c r="AD537" s="111">
        <v>2020</v>
      </c>
      <c r="AE537" s="110">
        <f>V213</f>
        <v>1507.7567826629247</v>
      </c>
      <c r="AF537" s="109"/>
    </row>
    <row r="538" spans="29:32" x14ac:dyDescent="0.3">
      <c r="AC538" s="112"/>
      <c r="AD538" s="111">
        <v>2025</v>
      </c>
      <c r="AE538" s="110">
        <f>W213</f>
        <v>1468.5942688275243</v>
      </c>
      <c r="AF538" s="109"/>
    </row>
    <row r="539" spans="29:32" x14ac:dyDescent="0.3">
      <c r="AC539" s="112"/>
      <c r="AD539" s="111">
        <v>2030</v>
      </c>
      <c r="AE539" s="110">
        <f>X213</f>
        <v>1429.4317549921234</v>
      </c>
      <c r="AF539" s="109"/>
    </row>
    <row r="540" spans="29:32" x14ac:dyDescent="0.3">
      <c r="AC540" s="112"/>
      <c r="AD540" s="111">
        <v>2040</v>
      </c>
      <c r="AE540" s="110">
        <f>Y213</f>
        <v>1292.3629565682213</v>
      </c>
      <c r="AF540" s="109"/>
    </row>
    <row r="541" spans="29:32" x14ac:dyDescent="0.3">
      <c r="AC541" s="112"/>
      <c r="AD541" s="113">
        <v>2050</v>
      </c>
      <c r="AE541" s="110">
        <f>Z213</f>
        <v>1214.03792889742</v>
      </c>
      <c r="AF541" s="109"/>
    </row>
    <row r="542" spans="29:32" x14ac:dyDescent="0.3">
      <c r="AC542" s="112" t="str">
        <f>C214</f>
        <v>IWDEM</v>
      </c>
      <c r="AD542" s="111">
        <v>2015</v>
      </c>
      <c r="AE542" s="110">
        <f>U214</f>
        <v>5264.7000613199225</v>
      </c>
      <c r="AF542" s="109"/>
    </row>
    <row r="543" spans="29:32" x14ac:dyDescent="0.3">
      <c r="AC543" s="112"/>
      <c r="AD543" s="111">
        <v>2020</v>
      </c>
      <c r="AE543" s="110">
        <f>V214</f>
        <v>5277.1487393202387</v>
      </c>
      <c r="AF543" s="109"/>
    </row>
    <row r="544" spans="29:32" x14ac:dyDescent="0.3">
      <c r="AC544" s="112"/>
      <c r="AD544" s="111">
        <v>2025</v>
      </c>
      <c r="AE544" s="110">
        <f>W214</f>
        <v>5140.0799408963348</v>
      </c>
      <c r="AF544" s="109"/>
    </row>
    <row r="545" spans="29:53" x14ac:dyDescent="0.3">
      <c r="AC545" s="112"/>
      <c r="AD545" s="111">
        <v>2030</v>
      </c>
      <c r="AE545" s="110">
        <f>X214</f>
        <v>5003.0111424724328</v>
      </c>
      <c r="AF545" s="109"/>
    </row>
    <row r="546" spans="29:53" x14ac:dyDescent="0.3">
      <c r="AC546" s="112"/>
      <c r="AD546" s="111">
        <v>2040</v>
      </c>
      <c r="AE546" s="110">
        <f>Y214</f>
        <v>4523.270347988775</v>
      </c>
      <c r="AF546" s="109"/>
    </row>
    <row r="547" spans="29:53" x14ac:dyDescent="0.3">
      <c r="AC547" s="112"/>
      <c r="AD547" s="113">
        <v>2050</v>
      </c>
      <c r="AE547" s="110">
        <f>Z214</f>
        <v>4249.1327511409709</v>
      </c>
      <c r="AF547" s="109"/>
    </row>
    <row r="548" spans="29:53" x14ac:dyDescent="0.3">
      <c r="AC548" s="112" t="str">
        <f>C215</f>
        <v>IWDTF</v>
      </c>
      <c r="AD548" s="111">
        <v>2015</v>
      </c>
      <c r="AE548" s="110">
        <f>U215</f>
        <v>121.12472051190831</v>
      </c>
      <c r="AF548" s="109"/>
    </row>
    <row r="549" spans="29:53" x14ac:dyDescent="0.3">
      <c r="AC549" s="112"/>
      <c r="AD549" s="111">
        <v>2020</v>
      </c>
      <c r="AE549" s="110">
        <f>V215</f>
        <v>121.41112669383102</v>
      </c>
      <c r="AF549" s="109"/>
    </row>
    <row r="550" spans="29:53" x14ac:dyDescent="0.3">
      <c r="AC550" s="112"/>
      <c r="AD550" s="111">
        <v>2025</v>
      </c>
      <c r="AE550" s="110">
        <f>W215</f>
        <v>118.2575909355497</v>
      </c>
      <c r="AF550" s="109"/>
    </row>
    <row r="551" spans="29:53" x14ac:dyDescent="0.3">
      <c r="AC551" s="112"/>
      <c r="AD551" s="111">
        <v>2030</v>
      </c>
      <c r="AE551" s="110">
        <f>X215</f>
        <v>115.10405517726838</v>
      </c>
      <c r="AF551" s="109"/>
      <c r="BA551" s="31"/>
    </row>
    <row r="552" spans="29:53" x14ac:dyDescent="0.3">
      <c r="AC552" s="112"/>
      <c r="AD552" s="111">
        <v>2040</v>
      </c>
      <c r="AE552" s="110">
        <f>Y215</f>
        <v>104.06668002328374</v>
      </c>
      <c r="AF552" s="109"/>
      <c r="AZ552" s="31"/>
      <c r="BA552" s="31"/>
    </row>
    <row r="553" spans="29:53" x14ac:dyDescent="0.3">
      <c r="AC553" s="112"/>
      <c r="AD553" s="113">
        <v>2050</v>
      </c>
      <c r="AE553" s="110">
        <f>Z215</f>
        <v>97.759608506721079</v>
      </c>
      <c r="AF553" s="109"/>
    </row>
    <row r="554" spans="29:53" x14ac:dyDescent="0.3">
      <c r="AC554" s="112" t="str">
        <f>C218</f>
        <v>IIDMT</v>
      </c>
      <c r="AD554" s="111">
        <v>2015</v>
      </c>
      <c r="AE554" s="110">
        <f>U218</f>
        <v>2259.5907064373268</v>
      </c>
      <c r="AF554" s="109" t="str">
        <f>B218</f>
        <v>Mining</v>
      </c>
    </row>
    <row r="555" spans="29:53" x14ac:dyDescent="0.3">
      <c r="AC555" s="112"/>
      <c r="AD555" s="111">
        <v>2020</v>
      </c>
      <c r="AE555" s="110">
        <f>V218</f>
        <v>2125.0973918244363</v>
      </c>
      <c r="AF555" s="109"/>
    </row>
    <row r="556" spans="29:53" x14ac:dyDescent="0.3">
      <c r="AC556" s="112"/>
      <c r="AD556" s="111">
        <v>2025</v>
      </c>
      <c r="AE556" s="110">
        <f>W218</f>
        <v>2200.9937272467378</v>
      </c>
      <c r="AF556" s="109"/>
    </row>
    <row r="557" spans="29:53" x14ac:dyDescent="0.3">
      <c r="AC557" s="112"/>
      <c r="AD557" s="111">
        <v>2030</v>
      </c>
      <c r="AE557" s="110">
        <f>X218</f>
        <v>2238.941894957889</v>
      </c>
      <c r="AF557" s="109"/>
    </row>
    <row r="558" spans="29:53" x14ac:dyDescent="0.3">
      <c r="AC558" s="112"/>
      <c r="AD558" s="111">
        <v>2040</v>
      </c>
      <c r="AE558" s="110">
        <f>Y218</f>
        <v>2352.7863980913403</v>
      </c>
      <c r="AF558" s="109"/>
    </row>
    <row r="559" spans="29:53" x14ac:dyDescent="0.3">
      <c r="AC559" s="112"/>
      <c r="AD559" s="113">
        <v>2050</v>
      </c>
      <c r="AE559" s="110">
        <f>Z218</f>
        <v>2504.5790689359428</v>
      </c>
      <c r="AF559" s="109"/>
    </row>
    <row r="560" spans="29:53" x14ac:dyDescent="0.3">
      <c r="AC560" s="112" t="str">
        <f>C219</f>
        <v>IIDHT</v>
      </c>
      <c r="AD560" s="111">
        <v>2015</v>
      </c>
      <c r="AE560" s="110">
        <f>U219</f>
        <v>874.04816032290171</v>
      </c>
      <c r="AF560" s="109"/>
    </row>
    <row r="561" spans="29:32" x14ac:dyDescent="0.3">
      <c r="AC561" s="112"/>
      <c r="AD561" s="111">
        <v>2020</v>
      </c>
      <c r="AE561" s="110">
        <f>V219</f>
        <v>822.02385615213814</v>
      </c>
      <c r="AF561" s="109"/>
    </row>
    <row r="562" spans="29:32" x14ac:dyDescent="0.3">
      <c r="AC562" s="112"/>
      <c r="AD562" s="111">
        <v>2025</v>
      </c>
      <c r="AE562" s="110">
        <f>W219</f>
        <v>851.38185101471458</v>
      </c>
      <c r="AF562" s="109"/>
    </row>
    <row r="563" spans="29:32" x14ac:dyDescent="0.3">
      <c r="AC563" s="112"/>
      <c r="AD563" s="111">
        <v>2030</v>
      </c>
      <c r="AE563" s="110">
        <f>X219</f>
        <v>866.06084844600309</v>
      </c>
      <c r="AF563" s="109"/>
    </row>
    <row r="564" spans="29:32" x14ac:dyDescent="0.3">
      <c r="AC564" s="112"/>
      <c r="AD564" s="111">
        <v>2040</v>
      </c>
      <c r="AE564" s="110">
        <f>Y219</f>
        <v>910.09784073986737</v>
      </c>
      <c r="AF564" s="109"/>
    </row>
    <row r="565" spans="29:32" x14ac:dyDescent="0.3">
      <c r="AC565" s="112"/>
      <c r="AD565" s="113">
        <v>2050</v>
      </c>
      <c r="AE565" s="110">
        <f>Z219</f>
        <v>968.81383046501992</v>
      </c>
      <c r="AF565" s="109"/>
    </row>
    <row r="566" spans="29:32" x14ac:dyDescent="0.3">
      <c r="AC566" s="112" t="str">
        <f>C220</f>
        <v>IIDRH</v>
      </c>
      <c r="AD566" s="111">
        <v>2015</v>
      </c>
      <c r="AE566" s="110">
        <f>U220</f>
        <v>661.00836985491924</v>
      </c>
      <c r="AF566" s="109"/>
    </row>
    <row r="567" spans="29:32" x14ac:dyDescent="0.3">
      <c r="AC567" s="112"/>
      <c r="AD567" s="111">
        <v>2020</v>
      </c>
      <c r="AE567" s="110">
        <f>V220</f>
        <v>621.66442743411631</v>
      </c>
      <c r="AF567" s="109"/>
    </row>
    <row r="568" spans="29:32" x14ac:dyDescent="0.3">
      <c r="AC568" s="112"/>
      <c r="AD568" s="111">
        <v>2025</v>
      </c>
      <c r="AE568" s="110">
        <f>W220</f>
        <v>643.86672841390634</v>
      </c>
      <c r="AF568" s="109"/>
    </row>
    <row r="569" spans="29:32" x14ac:dyDescent="0.3">
      <c r="AC569" s="112"/>
      <c r="AD569" s="111">
        <v>2030</v>
      </c>
      <c r="AE569" s="110">
        <f>X220</f>
        <v>654.96787890380142</v>
      </c>
      <c r="AF569" s="109"/>
    </row>
    <row r="570" spans="29:32" x14ac:dyDescent="0.3">
      <c r="AC570" s="112"/>
      <c r="AD570" s="111">
        <v>2040</v>
      </c>
      <c r="AE570" s="110">
        <f>Y220</f>
        <v>688.27133037348597</v>
      </c>
      <c r="AF570" s="109"/>
    </row>
    <row r="571" spans="29:32" x14ac:dyDescent="0.3">
      <c r="AC571" s="112"/>
      <c r="AD571" s="113">
        <v>2050</v>
      </c>
      <c r="AE571" s="110">
        <f>Z220</f>
        <v>732.6759323330657</v>
      </c>
      <c r="AF571" s="109"/>
    </row>
    <row r="572" spans="29:32" x14ac:dyDescent="0.3">
      <c r="AC572" s="112" t="str">
        <f>C221</f>
        <v>IIDLA</v>
      </c>
      <c r="AD572" s="111">
        <v>2015</v>
      </c>
      <c r="AE572" s="110">
        <f>U221</f>
        <v>2040.7005415044512</v>
      </c>
      <c r="AF572" s="109"/>
    </row>
    <row r="573" spans="29:32" x14ac:dyDescent="0.3">
      <c r="AC573" s="112"/>
      <c r="AD573" s="111">
        <v>2020</v>
      </c>
      <c r="AE573" s="110">
        <f>V221</f>
        <v>1919.2358093397518</v>
      </c>
      <c r="AF573" s="109"/>
    </row>
    <row r="574" spans="29:32" x14ac:dyDescent="0.3">
      <c r="AC574" s="112"/>
      <c r="AD574" s="111">
        <v>2025</v>
      </c>
      <c r="AE574" s="110">
        <f>W221</f>
        <v>1987.7799453876003</v>
      </c>
      <c r="AF574" s="109"/>
    </row>
    <row r="575" spans="29:32" x14ac:dyDescent="0.3">
      <c r="AC575" s="112"/>
      <c r="AD575" s="111">
        <v>2030</v>
      </c>
      <c r="AE575" s="110">
        <f>X221</f>
        <v>2022.0520134115247</v>
      </c>
      <c r="AF575" s="109"/>
    </row>
    <row r="576" spans="29:32" x14ac:dyDescent="0.3">
      <c r="AC576" s="112"/>
      <c r="AD576" s="111">
        <v>2040</v>
      </c>
      <c r="AE576" s="110">
        <f>Y221</f>
        <v>2124.868217483297</v>
      </c>
      <c r="AF576" s="109"/>
    </row>
    <row r="577" spans="29:48" x14ac:dyDescent="0.3">
      <c r="AC577" s="112"/>
      <c r="AD577" s="113">
        <v>2050</v>
      </c>
      <c r="AE577" s="110">
        <f>Z221</f>
        <v>2261.9564895789931</v>
      </c>
      <c r="AF577" s="109"/>
    </row>
    <row r="578" spans="29:48" x14ac:dyDescent="0.3">
      <c r="AC578" s="112" t="str">
        <f>C222</f>
        <v>IIDEM</v>
      </c>
      <c r="AD578" s="111">
        <v>2015</v>
      </c>
      <c r="AE578" s="110">
        <f>U222</f>
        <v>8844.3999139870612</v>
      </c>
      <c r="AF578" s="109"/>
    </row>
    <row r="579" spans="29:48" x14ac:dyDescent="0.3">
      <c r="AC579" s="112"/>
      <c r="AD579" s="111">
        <v>2020</v>
      </c>
      <c r="AE579" s="110">
        <f>V222</f>
        <v>8317.9715405629304</v>
      </c>
      <c r="AF579" s="109"/>
    </row>
    <row r="580" spans="29:48" x14ac:dyDescent="0.3">
      <c r="AC580" s="112"/>
      <c r="AD580" s="111">
        <v>2025</v>
      </c>
      <c r="AE580" s="110">
        <f>W222</f>
        <v>8615.0419527258946</v>
      </c>
      <c r="AF580" s="109"/>
    </row>
    <row r="581" spans="29:48" x14ac:dyDescent="0.3">
      <c r="AC581" s="112"/>
      <c r="AD581" s="111">
        <v>2030</v>
      </c>
      <c r="AE581" s="110">
        <f>X222</f>
        <v>8763.5771588073767</v>
      </c>
      <c r="AF581" s="109"/>
    </row>
    <row r="582" spans="29:48" x14ac:dyDescent="0.3">
      <c r="AC582" s="112"/>
      <c r="AD582" s="111">
        <v>2040</v>
      </c>
      <c r="AE582" s="110">
        <f>Y222</f>
        <v>9209.1827770518175</v>
      </c>
      <c r="AF582" s="109"/>
    </row>
    <row r="583" spans="29:48" x14ac:dyDescent="0.3">
      <c r="AC583" s="112"/>
      <c r="AD583" s="113">
        <v>2050</v>
      </c>
      <c r="AE583" s="110">
        <f>Z222</f>
        <v>9803.3236013777387</v>
      </c>
      <c r="AF583" s="109"/>
    </row>
    <row r="584" spans="29:48" x14ac:dyDescent="0.3">
      <c r="AC584" s="112" t="str">
        <f>C223</f>
        <v>IIDTF</v>
      </c>
      <c r="AD584" s="111">
        <v>2015</v>
      </c>
      <c r="AE584" s="110">
        <f>U223</f>
        <v>869.40490208160531</v>
      </c>
      <c r="AF584" s="109"/>
    </row>
    <row r="585" spans="29:48" x14ac:dyDescent="0.3">
      <c r="AC585" s="112"/>
      <c r="AD585" s="111">
        <v>2020</v>
      </c>
      <c r="AE585" s="110">
        <f>V223</f>
        <v>817.65696972884234</v>
      </c>
      <c r="AF585" s="109"/>
    </row>
    <row r="586" spans="29:48" x14ac:dyDescent="0.3">
      <c r="AC586" s="112"/>
      <c r="AD586" s="111">
        <v>2025</v>
      </c>
      <c r="AE586" s="110">
        <f>W223</f>
        <v>846.8590043620153</v>
      </c>
      <c r="AF586" s="109"/>
    </row>
    <row r="587" spans="29:48" x14ac:dyDescent="0.3">
      <c r="AC587" s="112"/>
      <c r="AD587" s="111">
        <v>2030</v>
      </c>
      <c r="AE587" s="110">
        <f>X223</f>
        <v>861.46002167860206</v>
      </c>
      <c r="AF587" s="109"/>
    </row>
    <row r="588" spans="29:48" x14ac:dyDescent="0.3">
      <c r="AC588" s="112"/>
      <c r="AD588" s="111">
        <v>2040</v>
      </c>
      <c r="AE588" s="110">
        <f>Y223</f>
        <v>905.26307362836133</v>
      </c>
      <c r="AF588" s="109"/>
    </row>
    <row r="589" spans="29:48" ht="15" thickBot="1" x14ac:dyDescent="0.35">
      <c r="AC589" s="108"/>
      <c r="AD589" s="107">
        <v>2050</v>
      </c>
      <c r="AE589" s="106">
        <f>Z223</f>
        <v>963.66714289470713</v>
      </c>
      <c r="AF589" s="105"/>
    </row>
    <row r="592" spans="29:48" x14ac:dyDescent="0.3">
      <c r="AV592" s="31"/>
    </row>
    <row r="593" spans="48:48" x14ac:dyDescent="0.3">
      <c r="AV593" s="31"/>
    </row>
    <row r="594" spans="48:48" x14ac:dyDescent="0.3">
      <c r="AV594" s="3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7B6DA-4F7C-49DA-A1DB-3F7A859DDB0A}">
  <sheetPr>
    <tabColor rgb="FF00B050"/>
  </sheetPr>
  <dimension ref="B2:BI605"/>
  <sheetViews>
    <sheetView zoomScale="70" zoomScaleNormal="70" workbookViewId="0">
      <selection activeCell="B2" sqref="B2"/>
    </sheetView>
  </sheetViews>
  <sheetFormatPr defaultRowHeight="14.4" x14ac:dyDescent="0.3"/>
  <cols>
    <col min="1" max="1" width="2.6640625" customWidth="1"/>
    <col min="2" max="2" width="32.44140625" customWidth="1"/>
    <col min="11" max="11" width="11.6640625" customWidth="1"/>
    <col min="12" max="16" width="12" customWidth="1"/>
    <col min="17" max="18" width="14.109375" customWidth="1"/>
    <col min="19" max="19" width="16" customWidth="1"/>
    <col min="20" max="20" width="11.109375" bestFit="1" customWidth="1"/>
    <col min="21" max="61" width="8.44140625" customWidth="1"/>
  </cols>
  <sheetData>
    <row r="2" spans="2:61" x14ac:dyDescent="0.3">
      <c r="B2" s="162" t="s">
        <v>378</v>
      </c>
      <c r="C2" s="162"/>
      <c r="D2" s="162"/>
      <c r="E2" s="162"/>
      <c r="F2" s="162"/>
      <c r="G2" s="162"/>
      <c r="H2" s="162"/>
      <c r="I2" s="162"/>
      <c r="J2" s="162"/>
      <c r="K2" s="162"/>
    </row>
    <row r="3" spans="2:61" x14ac:dyDescent="0.3">
      <c r="B3" s="161" t="s">
        <v>225</v>
      </c>
      <c r="C3" s="161" t="s">
        <v>224</v>
      </c>
      <c r="D3" s="159" t="s">
        <v>3</v>
      </c>
      <c r="E3" s="159" t="s">
        <v>4</v>
      </c>
      <c r="F3" s="160" t="s">
        <v>26</v>
      </c>
      <c r="G3" s="160" t="s">
        <v>27</v>
      </c>
      <c r="H3" s="159" t="s">
        <v>62</v>
      </c>
      <c r="I3" s="128"/>
      <c r="K3" s="128"/>
      <c r="S3" s="78" t="s">
        <v>223</v>
      </c>
    </row>
    <row r="4" spans="2:61" x14ac:dyDescent="0.3">
      <c r="B4" t="s">
        <v>143</v>
      </c>
      <c r="C4" s="78" t="s">
        <v>142</v>
      </c>
      <c r="D4" s="130" t="s">
        <v>124</v>
      </c>
      <c r="E4" s="130">
        <v>2010</v>
      </c>
      <c r="F4" s="129">
        <v>4.0800542360219803</v>
      </c>
      <c r="G4" s="129">
        <v>3.9455717397845702</v>
      </c>
      <c r="H4" s="121" t="str">
        <f>Q4&amp;"DMT"</f>
        <v>IADMT</v>
      </c>
      <c r="K4" s="128"/>
      <c r="L4" s="133">
        <f>F4/$D122</f>
        <v>0.50837831819242585</v>
      </c>
      <c r="M4" s="133">
        <f>G4/$D122</f>
        <v>0.49162168180757426</v>
      </c>
      <c r="N4" s="133"/>
      <c r="O4" s="133"/>
      <c r="Q4" t="s">
        <v>197</v>
      </c>
      <c r="R4" s="132"/>
      <c r="S4" s="158" t="s">
        <v>222</v>
      </c>
      <c r="T4" s="158" t="s">
        <v>221</v>
      </c>
      <c r="U4" s="158">
        <v>2010</v>
      </c>
      <c r="V4" s="158">
        <v>2011</v>
      </c>
      <c r="W4" s="158">
        <v>2012</v>
      </c>
      <c r="X4" s="158">
        <v>2013</v>
      </c>
      <c r="Y4" s="158">
        <v>2014</v>
      </c>
      <c r="Z4" s="158">
        <v>2015</v>
      </c>
      <c r="AA4" s="158">
        <v>2016</v>
      </c>
      <c r="AB4" s="158">
        <v>2017</v>
      </c>
      <c r="AC4" s="158">
        <v>2018</v>
      </c>
      <c r="AD4" s="158">
        <v>2019</v>
      </c>
      <c r="AE4" s="158">
        <v>2020</v>
      </c>
      <c r="AF4" s="158">
        <v>2021</v>
      </c>
      <c r="AG4" s="158">
        <v>2022</v>
      </c>
      <c r="AH4" s="158">
        <v>2023</v>
      </c>
      <c r="AI4" s="158">
        <v>2024</v>
      </c>
      <c r="AJ4" s="158">
        <v>2025</v>
      </c>
      <c r="AK4" s="158">
        <v>2026</v>
      </c>
      <c r="AL4" s="158">
        <v>2027</v>
      </c>
      <c r="AM4" s="158">
        <v>2028</v>
      </c>
      <c r="AN4" s="158">
        <v>2029</v>
      </c>
      <c r="AO4" s="158">
        <v>2030</v>
      </c>
      <c r="AP4" s="158">
        <v>2031</v>
      </c>
      <c r="AQ4" s="158">
        <v>2032</v>
      </c>
      <c r="AR4" s="158">
        <v>2033</v>
      </c>
      <c r="AS4" s="158">
        <v>2034</v>
      </c>
      <c r="AT4" s="158">
        <v>2035</v>
      </c>
      <c r="AU4" s="158">
        <v>2036</v>
      </c>
      <c r="AV4" s="158">
        <v>2037</v>
      </c>
      <c r="AW4" s="158">
        <v>2038</v>
      </c>
      <c r="AX4" s="158">
        <v>2039</v>
      </c>
      <c r="AY4" s="158">
        <v>2040</v>
      </c>
      <c r="AZ4" s="158">
        <v>2041</v>
      </c>
      <c r="BA4" s="158">
        <v>2042</v>
      </c>
      <c r="BB4" s="158">
        <v>2043</v>
      </c>
      <c r="BC4" s="158">
        <v>2044</v>
      </c>
      <c r="BD4" s="158">
        <v>2045</v>
      </c>
      <c r="BE4" s="158">
        <v>2046</v>
      </c>
      <c r="BF4" s="158">
        <v>2047</v>
      </c>
      <c r="BG4" s="158">
        <v>2048</v>
      </c>
      <c r="BH4" s="158">
        <v>2049</v>
      </c>
      <c r="BI4" s="158">
        <v>2050</v>
      </c>
    </row>
    <row r="5" spans="2:61" x14ac:dyDescent="0.3">
      <c r="B5" t="s">
        <v>143</v>
      </c>
      <c r="C5" s="78" t="s">
        <v>142</v>
      </c>
      <c r="D5" s="130" t="s">
        <v>124</v>
      </c>
      <c r="E5" s="130">
        <v>2010</v>
      </c>
      <c r="F5" s="129">
        <v>0.12831727720884401</v>
      </c>
      <c r="G5" s="129">
        <v>0.124087816826412</v>
      </c>
      <c r="H5" s="121" t="str">
        <f>Q5&amp;"DHT"</f>
        <v>IADHT</v>
      </c>
      <c r="K5" s="128"/>
      <c r="L5" s="133"/>
      <c r="M5" s="133"/>
      <c r="N5" s="133"/>
      <c r="O5" s="133"/>
      <c r="Q5" t="s">
        <v>197</v>
      </c>
      <c r="S5" s="153" t="str">
        <f>'[12]Convergence programme'!A25</f>
        <v>Agriculture</v>
      </c>
      <c r="T5" s="153" t="str">
        <f>'[12]Convergence programme'!C25</f>
        <v>IA</v>
      </c>
      <c r="U5" s="155"/>
      <c r="V5" s="155"/>
      <c r="W5" s="155"/>
      <c r="X5" s="155"/>
      <c r="Y5" s="155"/>
      <c r="Z5" s="165">
        <f>'[12]Convergence programme'!I25/100</f>
        <v>0.98070267322591576</v>
      </c>
      <c r="AA5" s="165">
        <f>'[12]Convergence programme'!J25/100</f>
        <v>1.0143974339673094</v>
      </c>
      <c r="AB5" s="165">
        <f>'[12]Convergence programme'!K25/100</f>
        <v>1.0480921947087032</v>
      </c>
      <c r="AC5" s="165">
        <f>'[12]Convergence programme'!L25/100</f>
        <v>1.081786955450097</v>
      </c>
      <c r="AD5" s="165">
        <f>'[12]Convergence programme'!M25/100</f>
        <v>1.1154817161914905</v>
      </c>
      <c r="AE5" s="165">
        <f>'[12]Convergence programme'!N25/100</f>
        <v>1.1491764769328843</v>
      </c>
      <c r="AF5" s="165">
        <f>'[12]Convergence programme'!O25/100</f>
        <v>1.1716177074139409</v>
      </c>
      <c r="AG5" s="165">
        <f>'[12]Convergence programme'!P25/100</f>
        <v>1.1940589378949975</v>
      </c>
      <c r="AH5" s="165">
        <f>'[12]Convergence programme'!Q25/100</f>
        <v>1.2165001683760541</v>
      </c>
      <c r="AI5" s="165">
        <f>'[12]Convergence programme'!R25/100</f>
        <v>1.2389413988571107</v>
      </c>
      <c r="AJ5" s="165">
        <f>'[12]Convergence programme'!S25/100</f>
        <v>1.2613826293381671</v>
      </c>
      <c r="AK5" s="165">
        <f>'[12]Convergence programme'!T25/100</f>
        <v>1.28322055722246</v>
      </c>
      <c r="AL5" s="165">
        <f>'[12]Convergence programme'!U25/100</f>
        <v>1.3050584851067528</v>
      </c>
      <c r="AM5" s="165">
        <f>'[12]Convergence programme'!V25/100</f>
        <v>1.3268964129910459</v>
      </c>
      <c r="AN5" s="165">
        <f>'[12]Convergence programme'!W25/100</f>
        <v>1.3487343408753387</v>
      </c>
      <c r="AO5" s="165">
        <f>'[12]Convergence programme'!X25/100</f>
        <v>1.3705722687596309</v>
      </c>
      <c r="AP5" s="165">
        <f>'[12]Convergence programme'!Y25/100</f>
        <v>1.3946988210707665</v>
      </c>
      <c r="AQ5" s="165">
        <f>'[12]Convergence programme'!Z25/100</f>
        <v>1.4188253733819018</v>
      </c>
      <c r="AR5" s="165">
        <f>'[12]Convergence programme'!AA25/100</f>
        <v>1.4429519256930374</v>
      </c>
      <c r="AS5" s="165">
        <f>'[12]Convergence programme'!AB25/100</f>
        <v>1.4670784780041728</v>
      </c>
      <c r="AT5" s="165">
        <f>'[12]Convergence programme'!AC25/100</f>
        <v>1.4912050303153086</v>
      </c>
      <c r="AU5" s="165">
        <f>'[12]Convergence programme'!AD25/100</f>
        <v>1.5111836638960476</v>
      </c>
      <c r="AV5" s="165">
        <f>'[12]Convergence programme'!AE25/100</f>
        <v>1.5311622974767869</v>
      </c>
      <c r="AW5" s="165">
        <f>'[12]Convergence programme'!AF25/100</f>
        <v>1.5511409310575259</v>
      </c>
      <c r="AX5" s="165">
        <f>'[12]Convergence programme'!AG25/100</f>
        <v>1.5711195646382652</v>
      </c>
      <c r="AY5" s="165">
        <f>'[12]Convergence programme'!AH25/100</f>
        <v>1.5910981982190042</v>
      </c>
      <c r="AZ5" s="165">
        <f>'[12]Convergence programme'!AI25/100</f>
        <v>1.6104136399377291</v>
      </c>
      <c r="BA5" s="165">
        <f>'[12]Convergence programme'!AJ25/100</f>
        <v>1.6297290816564538</v>
      </c>
      <c r="BB5" s="165">
        <f>'[12]Convergence programme'!AK25/100</f>
        <v>1.6490445233751785</v>
      </c>
      <c r="BC5" s="165">
        <f>'[12]Convergence programme'!AL25/100</f>
        <v>1.6683599650939032</v>
      </c>
      <c r="BD5" s="165">
        <f>'[12]Convergence programme'!AM25/100</f>
        <v>1.6876754068126276</v>
      </c>
      <c r="BE5" s="165">
        <f>'[12]Convergence programme'!AN25/100</f>
        <v>1.7063430084904032</v>
      </c>
      <c r="BF5" s="165">
        <f>'[12]Convergence programme'!AO25/100</f>
        <v>1.7250106101681788</v>
      </c>
      <c r="BG5" s="165">
        <f>'[12]Convergence programme'!AP25/100</f>
        <v>1.7436782118459544</v>
      </c>
      <c r="BH5" s="165">
        <f>'[12]Convergence programme'!AQ25/100</f>
        <v>1.76234581352373</v>
      </c>
      <c r="BI5" s="165">
        <f>'[12]Convergence programme'!AR25/100</f>
        <v>1.781013415201506</v>
      </c>
    </row>
    <row r="6" spans="2:61" x14ac:dyDescent="0.3">
      <c r="B6" t="s">
        <v>143</v>
      </c>
      <c r="C6" s="78" t="s">
        <v>142</v>
      </c>
      <c r="D6" s="130" t="s">
        <v>124</v>
      </c>
      <c r="E6" s="130">
        <v>2010</v>
      </c>
      <c r="F6" s="129">
        <v>0.205509064150763</v>
      </c>
      <c r="G6" s="129">
        <v>0.19873528852239</v>
      </c>
      <c r="H6" s="121" t="str">
        <f>Q6&amp;"DRH"</f>
        <v>IADRH</v>
      </c>
      <c r="K6" s="128"/>
      <c r="L6" s="133"/>
      <c r="M6" s="133"/>
      <c r="N6" s="133"/>
      <c r="O6" s="133"/>
      <c r="Q6" t="s">
        <v>197</v>
      </c>
      <c r="S6" s="153" t="str">
        <f>'[12]Convergence programme'!A26</f>
        <v>Food</v>
      </c>
      <c r="T6" s="153" t="str">
        <f>'[12]Convergence programme'!C26</f>
        <v>IF</v>
      </c>
      <c r="U6" s="157"/>
      <c r="V6" s="157"/>
      <c r="W6" s="157"/>
      <c r="X6" s="157"/>
      <c r="Y6" s="157"/>
      <c r="Z6" s="166">
        <f>'[12]Convergence programme'!I26/100</f>
        <v>0.98070267322591576</v>
      </c>
      <c r="AA6" s="166">
        <f>'[12]Convergence programme'!J26/100</f>
        <v>1.0143974339673094</v>
      </c>
      <c r="AB6" s="166">
        <f>'[12]Convergence programme'!K26/100</f>
        <v>1.0480921947087032</v>
      </c>
      <c r="AC6" s="166">
        <f>'[12]Convergence programme'!L26/100</f>
        <v>1.081786955450097</v>
      </c>
      <c r="AD6" s="166">
        <f>'[12]Convergence programme'!M26/100</f>
        <v>1.1154817161914905</v>
      </c>
      <c r="AE6" s="166">
        <f>'[12]Convergence programme'!N26/100</f>
        <v>1.1491764769328843</v>
      </c>
      <c r="AF6" s="166">
        <f>'[12]Convergence programme'!O26/100</f>
        <v>1.1716177074139409</v>
      </c>
      <c r="AG6" s="166">
        <f>'[12]Convergence programme'!P26/100</f>
        <v>1.1940589378949975</v>
      </c>
      <c r="AH6" s="166">
        <f>'[12]Convergence programme'!Q26/100</f>
        <v>1.2165001683760541</v>
      </c>
      <c r="AI6" s="166">
        <f>'[12]Convergence programme'!R26/100</f>
        <v>1.2389413988571107</v>
      </c>
      <c r="AJ6" s="166">
        <f>'[12]Convergence programme'!S26/100</f>
        <v>1.2613826293381671</v>
      </c>
      <c r="AK6" s="166">
        <f>'[12]Convergence programme'!T26/100</f>
        <v>1.28322055722246</v>
      </c>
      <c r="AL6" s="166">
        <f>'[12]Convergence programme'!U26/100</f>
        <v>1.3050584851067528</v>
      </c>
      <c r="AM6" s="166">
        <f>'[12]Convergence programme'!V26/100</f>
        <v>1.3268964129910459</v>
      </c>
      <c r="AN6" s="166">
        <f>'[12]Convergence programme'!W26/100</f>
        <v>1.3487343408753387</v>
      </c>
      <c r="AO6" s="166">
        <f>'[12]Convergence programme'!X26/100</f>
        <v>1.3705722687596309</v>
      </c>
      <c r="AP6" s="166">
        <f>'[12]Convergence programme'!Y26/100</f>
        <v>1.3946988210707665</v>
      </c>
      <c r="AQ6" s="166">
        <f>'[12]Convergence programme'!Z26/100</f>
        <v>1.4188253733819018</v>
      </c>
      <c r="AR6" s="166">
        <f>'[12]Convergence programme'!AA26/100</f>
        <v>1.4429519256930374</v>
      </c>
      <c r="AS6" s="166">
        <f>'[12]Convergence programme'!AB26/100</f>
        <v>1.4670784780041728</v>
      </c>
      <c r="AT6" s="166">
        <f>'[12]Convergence programme'!AC26/100</f>
        <v>1.4912050303153086</v>
      </c>
      <c r="AU6" s="166">
        <f>'[12]Convergence programme'!AD26/100</f>
        <v>1.5111836638960476</v>
      </c>
      <c r="AV6" s="166">
        <f>'[12]Convergence programme'!AE26/100</f>
        <v>1.5311622974767869</v>
      </c>
      <c r="AW6" s="166">
        <f>'[12]Convergence programme'!AF26/100</f>
        <v>1.5511409310575259</v>
      </c>
      <c r="AX6" s="166">
        <f>'[12]Convergence programme'!AG26/100</f>
        <v>1.5711195646382652</v>
      </c>
      <c r="AY6" s="166">
        <f>'[12]Convergence programme'!AH26/100</f>
        <v>1.5910981982190042</v>
      </c>
      <c r="AZ6" s="166">
        <f>'[12]Convergence programme'!AI26/100</f>
        <v>1.6104136399377291</v>
      </c>
      <c r="BA6" s="166">
        <f>'[12]Convergence programme'!AJ26/100</f>
        <v>1.6297290816564538</v>
      </c>
      <c r="BB6" s="166">
        <f>'[12]Convergence programme'!AK26/100</f>
        <v>1.6490445233751785</v>
      </c>
      <c r="BC6" s="166">
        <f>'[12]Convergence programme'!AL26/100</f>
        <v>1.6683599650939032</v>
      </c>
      <c r="BD6" s="166">
        <f>'[12]Convergence programme'!AM26/100</f>
        <v>1.6876754068126276</v>
      </c>
      <c r="BE6" s="166">
        <f>'[12]Convergence programme'!AN26/100</f>
        <v>1.7063430084904032</v>
      </c>
      <c r="BF6" s="166">
        <f>'[12]Convergence programme'!AO26/100</f>
        <v>1.7250106101681788</v>
      </c>
      <c r="BG6" s="166">
        <f>'[12]Convergence programme'!AP26/100</f>
        <v>1.7436782118459544</v>
      </c>
      <c r="BH6" s="166">
        <f>'[12]Convergence programme'!AQ26/100</f>
        <v>1.76234581352373</v>
      </c>
      <c r="BI6" s="166">
        <f>'[12]Convergence programme'!AR26/100</f>
        <v>1.781013415201506</v>
      </c>
    </row>
    <row r="7" spans="2:61" x14ac:dyDescent="0.3">
      <c r="B7" t="s">
        <v>143</v>
      </c>
      <c r="C7" s="78" t="s">
        <v>142</v>
      </c>
      <c r="D7" s="130" t="s">
        <v>124</v>
      </c>
      <c r="E7" s="130">
        <v>2010</v>
      </c>
      <c r="F7" s="129">
        <v>0.88280842156501005</v>
      </c>
      <c r="G7" s="129">
        <v>0.85371021027573601</v>
      </c>
      <c r="H7" s="121" t="str">
        <f>Q7&amp;"DLA"</f>
        <v>IADLA</v>
      </c>
      <c r="K7" s="128"/>
      <c r="L7" s="133"/>
      <c r="M7" s="133"/>
      <c r="N7" s="133"/>
      <c r="O7" s="133"/>
      <c r="Q7" t="s">
        <v>197</v>
      </c>
      <c r="S7" s="153" t="str">
        <f>'[12]Convergence programme'!A27</f>
        <v>Chemical</v>
      </c>
      <c r="T7" s="153" t="str">
        <f>'[12]Convergence programme'!C27</f>
        <v>IC</v>
      </c>
      <c r="U7" s="155"/>
      <c r="V7" s="155"/>
      <c r="W7" s="155"/>
      <c r="X7" s="155"/>
      <c r="Y7" s="155"/>
      <c r="Z7" s="165">
        <f>'[12]Convergence programme'!I27/100</f>
        <v>1.1825997380669258</v>
      </c>
      <c r="AA7" s="165">
        <f>'[12]Convergence programme'!J27/100</f>
        <v>1.1835624339511761</v>
      </c>
      <c r="AB7" s="165">
        <f>'[12]Convergence programme'!K27/100</f>
        <v>1.1845251298354262</v>
      </c>
      <c r="AC7" s="165">
        <f>'[12]Convergence programme'!L27/100</f>
        <v>1.1854878257196766</v>
      </c>
      <c r="AD7" s="165">
        <f>'[12]Convergence programme'!M27/100</f>
        <v>1.1864505216039269</v>
      </c>
      <c r="AE7" s="165">
        <f>'[12]Convergence programme'!N27/100</f>
        <v>1.1874132174881773</v>
      </c>
      <c r="AF7" s="165">
        <f>'[12]Convergence programme'!O27/100</f>
        <v>1.1911278651330903</v>
      </c>
      <c r="AG7" s="165">
        <f>'[12]Convergence programme'!P27/100</f>
        <v>1.1948425127780034</v>
      </c>
      <c r="AH7" s="165">
        <f>'[12]Convergence programme'!Q27/100</f>
        <v>1.1985571604229164</v>
      </c>
      <c r="AI7" s="165">
        <f>'[12]Convergence programme'!R27/100</f>
        <v>1.2022718080678296</v>
      </c>
      <c r="AJ7" s="165">
        <f>'[12]Convergence programme'!S27/100</f>
        <v>1.2059864557127427</v>
      </c>
      <c r="AK7" s="165">
        <f>'[12]Convergence programme'!T27/100</f>
        <v>1.2200393571935675</v>
      </c>
      <c r="AL7" s="165">
        <f>'[12]Convergence programme'!U27/100</f>
        <v>1.2340922586743923</v>
      </c>
      <c r="AM7" s="165">
        <f>'[12]Convergence programme'!V27/100</f>
        <v>1.2481451601552171</v>
      </c>
      <c r="AN7" s="165">
        <f>'[12]Convergence programme'!W27/100</f>
        <v>1.262198061636042</v>
      </c>
      <c r="AO7" s="165">
        <f>'[12]Convergence programme'!X27/100</f>
        <v>1.2762509631168666</v>
      </c>
      <c r="AP7" s="165">
        <f>'[12]Convergence programme'!Y27/100</f>
        <v>1.2905353603062926</v>
      </c>
      <c r="AQ7" s="165">
        <f>'[12]Convergence programme'!Z27/100</f>
        <v>1.3048197574957185</v>
      </c>
      <c r="AR7" s="165">
        <f>'[12]Convergence programme'!AA27/100</f>
        <v>1.3191041546851445</v>
      </c>
      <c r="AS7" s="165">
        <f>'[12]Convergence programme'!AB27/100</f>
        <v>1.3333885518745705</v>
      </c>
      <c r="AT7" s="165">
        <f>'[12]Convergence programme'!AC27/100</f>
        <v>1.3476729490639971</v>
      </c>
      <c r="AU7" s="165">
        <f>'[12]Convergence programme'!AD27/100</f>
        <v>1.3623004025296743</v>
      </c>
      <c r="AV7" s="165">
        <f>'[12]Convergence programme'!AE27/100</f>
        <v>1.3769278559953515</v>
      </c>
      <c r="AW7" s="165">
        <f>'[12]Convergence programme'!AF27/100</f>
        <v>1.3915553094610287</v>
      </c>
      <c r="AX7" s="165">
        <f>'[12]Convergence programme'!AG27/100</f>
        <v>1.4061827629267056</v>
      </c>
      <c r="AY7" s="165">
        <f>'[12]Convergence programme'!AH27/100</f>
        <v>1.4208102163923828</v>
      </c>
      <c r="AZ7" s="165">
        <f>'[12]Convergence programme'!AI27/100</f>
        <v>1.4431877261508248</v>
      </c>
      <c r="BA7" s="165">
        <f>'[12]Convergence programme'!AJ27/100</f>
        <v>1.4655652359092668</v>
      </c>
      <c r="BB7" s="165">
        <f>'[12]Convergence programme'!AK27/100</f>
        <v>1.4879427456677086</v>
      </c>
      <c r="BC7" s="165">
        <f>'[12]Convergence programme'!AL27/100</f>
        <v>1.5103202554261506</v>
      </c>
      <c r="BD7" s="165">
        <f>'[12]Convergence programme'!AM27/100</f>
        <v>1.5326977651845926</v>
      </c>
      <c r="BE7" s="165">
        <f>'[12]Convergence programme'!AN27/100</f>
        <v>1.5625999498597134</v>
      </c>
      <c r="BF7" s="165">
        <f>'[12]Convergence programme'!AO27/100</f>
        <v>1.592502134534834</v>
      </c>
      <c r="BG7" s="165">
        <f>'[12]Convergence programme'!AP27/100</f>
        <v>1.6224043192099549</v>
      </c>
      <c r="BH7" s="165">
        <f>'[12]Convergence programme'!AQ27/100</f>
        <v>1.6523065038850757</v>
      </c>
      <c r="BI7" s="165">
        <f>'[12]Convergence programme'!AR27/100</f>
        <v>1.6822086885601966</v>
      </c>
    </row>
    <row r="8" spans="2:61" x14ac:dyDescent="0.3">
      <c r="B8" t="s">
        <v>143</v>
      </c>
      <c r="C8" s="78" t="s">
        <v>142</v>
      </c>
      <c r="D8" s="130" t="s">
        <v>124</v>
      </c>
      <c r="E8" s="130">
        <v>2010</v>
      </c>
      <c r="F8" s="129">
        <v>2.3698795943852802</v>
      </c>
      <c r="G8" s="129">
        <v>2.2917660926525798</v>
      </c>
      <c r="H8" s="121" t="str">
        <f>Q8&amp;"DEM"</f>
        <v>IADEM</v>
      </c>
      <c r="K8" s="128"/>
      <c r="L8" s="133"/>
      <c r="M8" s="133"/>
      <c r="N8" s="133"/>
      <c r="O8" s="133"/>
      <c r="Q8" t="s">
        <v>197</v>
      </c>
      <c r="S8" s="153" t="str">
        <f>'[12]Convergence programme'!A28</f>
        <v>Glass&amp;Concrete</v>
      </c>
      <c r="T8" s="153" t="str">
        <f>'[12]Convergence programme'!C28</f>
        <v>IG</v>
      </c>
      <c r="U8" s="157"/>
      <c r="V8" s="157"/>
      <c r="W8" s="157"/>
      <c r="X8" s="157"/>
      <c r="Y8" s="157"/>
      <c r="Z8" s="166">
        <f>'[12]Convergence programme'!I28/100</f>
        <v>0.96859999366075711</v>
      </c>
      <c r="AA8" s="166">
        <f>'[12]Convergence programme'!J28/100</f>
        <v>0.95838492006471843</v>
      </c>
      <c r="AB8" s="166">
        <f>'[12]Convergence programme'!K28/100</f>
        <v>0.94816984646867963</v>
      </c>
      <c r="AC8" s="166">
        <f>'[12]Convergence programme'!L28/100</f>
        <v>0.93795477287264095</v>
      </c>
      <c r="AD8" s="166">
        <f>'[12]Convergence programme'!M28/100</f>
        <v>0.92773969927660216</v>
      </c>
      <c r="AE8" s="166">
        <f>'[12]Convergence programme'!N28/100</f>
        <v>0.91752462568056348</v>
      </c>
      <c r="AF8" s="166">
        <f>'[12]Convergence programme'!O28/100</f>
        <v>0.90730955208452468</v>
      </c>
      <c r="AG8" s="166">
        <f>'[12]Convergence programme'!P28/100</f>
        <v>0.897094478488486</v>
      </c>
      <c r="AH8" s="166">
        <f>'[12]Convergence programme'!Q28/100</f>
        <v>0.88687940489244721</v>
      </c>
      <c r="AI8" s="166">
        <f>'[12]Convergence programme'!R28/100</f>
        <v>0.87666433129640853</v>
      </c>
      <c r="AJ8" s="166">
        <f>'[12]Convergence programme'!S28/100</f>
        <v>0.86644925770037007</v>
      </c>
      <c r="AK8" s="166">
        <f>'[12]Convergence programme'!T28/100</f>
        <v>0.86059393190313782</v>
      </c>
      <c r="AL8" s="166">
        <f>'[12]Convergence programme'!U28/100</f>
        <v>0.85473860610590568</v>
      </c>
      <c r="AM8" s="166">
        <f>'[12]Convergence programme'!V28/100</f>
        <v>0.84888328030867344</v>
      </c>
      <c r="AN8" s="166">
        <f>'[12]Convergence programme'!W28/100</f>
        <v>0.84302795451144119</v>
      </c>
      <c r="AO8" s="166">
        <f>'[12]Convergence programme'!X28/100</f>
        <v>0.83717262871420872</v>
      </c>
      <c r="AP8" s="166">
        <f>'[12]Convergence programme'!Y28/100</f>
        <v>0.83143153285351512</v>
      </c>
      <c r="AQ8" s="166">
        <f>'[12]Convergence programme'!Z28/100</f>
        <v>0.82569043699282163</v>
      </c>
      <c r="AR8" s="166">
        <f>'[12]Convergence programme'!AA28/100</f>
        <v>0.81994934113212803</v>
      </c>
      <c r="AS8" s="166">
        <f>'[12]Convergence programme'!AB28/100</f>
        <v>0.81420824527143454</v>
      </c>
      <c r="AT8" s="166">
        <f>'[12]Convergence programme'!AC28/100</f>
        <v>0.80846714941074116</v>
      </c>
      <c r="AU8" s="166">
        <f>'[12]Convergence programme'!AD28/100</f>
        <v>0.80438839454706557</v>
      </c>
      <c r="AV8" s="166">
        <f>'[12]Convergence programme'!AE28/100</f>
        <v>0.80030963968338997</v>
      </c>
      <c r="AW8" s="166">
        <f>'[12]Convergence programme'!AF28/100</f>
        <v>0.79623088481971438</v>
      </c>
      <c r="AX8" s="166">
        <f>'[12]Convergence programme'!AG28/100</f>
        <v>0.79215212995603879</v>
      </c>
      <c r="AY8" s="166">
        <f>'[12]Convergence programme'!AH28/100</f>
        <v>0.78807337509236353</v>
      </c>
      <c r="AZ8" s="166">
        <f>'[12]Convergence programme'!AI28/100</f>
        <v>0.7892813305167441</v>
      </c>
      <c r="BA8" s="166">
        <f>'[12]Convergence programme'!AJ28/100</f>
        <v>0.79048928594112466</v>
      </c>
      <c r="BB8" s="166">
        <f>'[12]Convergence programme'!AK28/100</f>
        <v>0.79169724136550523</v>
      </c>
      <c r="BC8" s="166">
        <f>'[12]Convergence programme'!AL28/100</f>
        <v>0.79290519678988591</v>
      </c>
      <c r="BD8" s="166">
        <f>'[12]Convergence programme'!AM28/100</f>
        <v>0.79411315221426648</v>
      </c>
      <c r="BE8" s="166">
        <f>'[12]Convergence programme'!AN28/100</f>
        <v>0.79541660301315731</v>
      </c>
      <c r="BF8" s="166">
        <f>'[12]Convergence programme'!AO28/100</f>
        <v>0.79672005381204813</v>
      </c>
      <c r="BG8" s="166">
        <f>'[12]Convergence programme'!AP28/100</f>
        <v>0.79802350461093896</v>
      </c>
      <c r="BH8" s="166">
        <f>'[12]Convergence programme'!AQ28/100</f>
        <v>0.79932695540982979</v>
      </c>
      <c r="BI8" s="166">
        <f>'[12]Convergence programme'!AR28/100</f>
        <v>0.80063040620872039</v>
      </c>
    </row>
    <row r="9" spans="2:61" x14ac:dyDescent="0.3">
      <c r="B9" t="s">
        <v>143</v>
      </c>
      <c r="C9" s="78" t="s">
        <v>142</v>
      </c>
      <c r="D9" s="130" t="s">
        <v>124</v>
      </c>
      <c r="E9" s="130">
        <v>2010</v>
      </c>
      <c r="F9" s="129">
        <v>9.64299432748615</v>
      </c>
      <c r="G9" s="129">
        <v>9.3251519966381498</v>
      </c>
      <c r="H9" s="121" t="str">
        <f>Q9&amp;"DTF"</f>
        <v>IADTF</v>
      </c>
      <c r="K9" s="128"/>
      <c r="L9" s="133"/>
      <c r="M9" s="133"/>
      <c r="N9" s="133"/>
      <c r="O9" s="133"/>
      <c r="Q9" t="s">
        <v>197</v>
      </c>
      <c r="S9" s="153" t="str">
        <f>'[12]Convergence programme'!A29</f>
        <v>Aluminium</v>
      </c>
      <c r="T9" s="153" t="str">
        <f>'[12]Convergence programme'!C29</f>
        <v>IX</v>
      </c>
      <c r="U9" s="155"/>
      <c r="V9" s="155"/>
      <c r="W9" s="155"/>
      <c r="X9" s="155"/>
      <c r="Y9" s="155"/>
      <c r="Z9" s="165">
        <f>'[12]Convergence programme'!I29/100</f>
        <v>1.0159520356659471</v>
      </c>
      <c r="AA9" s="165">
        <f>'[12]Convergence programme'!J29/100</f>
        <v>1.0159702058320039</v>
      </c>
      <c r="AB9" s="165">
        <f>'[12]Convergence programme'!K29/100</f>
        <v>1.0159883759980608</v>
      </c>
      <c r="AC9" s="165">
        <f>'[12]Convergence programme'!L29/100</f>
        <v>1.0160065461641177</v>
      </c>
      <c r="AD9" s="165">
        <f>'[12]Convergence programme'!M29/100</f>
        <v>1.0160247163301745</v>
      </c>
      <c r="AE9" s="165">
        <f>'[12]Convergence programme'!N29/100</f>
        <v>1.016042886496231</v>
      </c>
      <c r="AF9" s="165">
        <f>'[12]Convergence programme'!O29/100</f>
        <v>1.0246322250782018</v>
      </c>
      <c r="AG9" s="165">
        <f>'[12]Convergence programme'!P29/100</f>
        <v>1.0332215636601725</v>
      </c>
      <c r="AH9" s="165">
        <f>'[12]Convergence programme'!Q29/100</f>
        <v>1.0418109022421433</v>
      </c>
      <c r="AI9" s="165">
        <f>'[12]Convergence programme'!R29/100</f>
        <v>1.050400240824114</v>
      </c>
      <c r="AJ9" s="165">
        <f>'[12]Convergence programme'!S29/100</f>
        <v>1.0589895794060846</v>
      </c>
      <c r="AK9" s="165">
        <f>'[12]Convergence programme'!T29/100</f>
        <v>1.0549895806772445</v>
      </c>
      <c r="AL9" s="165">
        <f>'[12]Convergence programme'!U29/100</f>
        <v>1.0509895819484043</v>
      </c>
      <c r="AM9" s="165">
        <f>'[12]Convergence programme'!V29/100</f>
        <v>1.0469895832195639</v>
      </c>
      <c r="AN9" s="165">
        <f>'[12]Convergence programme'!W29/100</f>
        <v>1.0429895844907238</v>
      </c>
      <c r="AO9" s="165">
        <f>'[12]Convergence programme'!X29/100</f>
        <v>1.0389895857618832</v>
      </c>
      <c r="AP9" s="165">
        <f>'[12]Convergence programme'!Y29/100</f>
        <v>1.0362286627129027</v>
      </c>
      <c r="AQ9" s="165">
        <f>'[12]Convergence programme'!Z29/100</f>
        <v>1.0334677396639222</v>
      </c>
      <c r="AR9" s="165">
        <f>'[12]Convergence programme'!AA29/100</f>
        <v>1.030706816614942</v>
      </c>
      <c r="AS9" s="165">
        <f>'[12]Convergence programme'!AB29/100</f>
        <v>1.0279458935659616</v>
      </c>
      <c r="AT9" s="165">
        <f>'[12]Convergence programme'!AC29/100</f>
        <v>1.0251849705169813</v>
      </c>
      <c r="AU9" s="165">
        <f>'[12]Convergence programme'!AD29/100</f>
        <v>1.0276215657867203</v>
      </c>
      <c r="AV9" s="165">
        <f>'[12]Convergence programme'!AE29/100</f>
        <v>1.0300581610564594</v>
      </c>
      <c r="AW9" s="165">
        <f>'[12]Convergence programme'!AF29/100</f>
        <v>1.0324947563261984</v>
      </c>
      <c r="AX9" s="165">
        <f>'[12]Convergence programme'!AG29/100</f>
        <v>1.0349313515959373</v>
      </c>
      <c r="AY9" s="165">
        <f>'[12]Convergence programme'!AH29/100</f>
        <v>1.0373679468656762</v>
      </c>
      <c r="AZ9" s="165">
        <f>'[12]Convergence programme'!AI29/100</f>
        <v>1.0288403250822404</v>
      </c>
      <c r="BA9" s="165">
        <f>'[12]Convergence programme'!AJ29/100</f>
        <v>1.0203127032988049</v>
      </c>
      <c r="BB9" s="165">
        <f>'[12]Convergence programme'!AK29/100</f>
        <v>1.0117850815153693</v>
      </c>
      <c r="BC9" s="165">
        <f>'[12]Convergence programme'!AL29/100</f>
        <v>1.0032574597319335</v>
      </c>
      <c r="BD9" s="165">
        <f>'[12]Convergence programme'!AM29/100</f>
        <v>0.99472983794849756</v>
      </c>
      <c r="BE9" s="165">
        <f>'[12]Convergence programme'!AN29/100</f>
        <v>0.9932909125474727</v>
      </c>
      <c r="BF9" s="165">
        <f>'[12]Convergence programme'!AO29/100</f>
        <v>0.99185198714644784</v>
      </c>
      <c r="BG9" s="165">
        <f>'[12]Convergence programme'!AP29/100</f>
        <v>0.99041306174542298</v>
      </c>
      <c r="BH9" s="165">
        <f>'[12]Convergence programme'!AQ29/100</f>
        <v>0.98897413634439812</v>
      </c>
      <c r="BI9" s="165">
        <f>'[12]Convergence programme'!AR29/100</f>
        <v>0.98753521094337349</v>
      </c>
    </row>
    <row r="10" spans="2:61" x14ac:dyDescent="0.3">
      <c r="B10" t="s">
        <v>143</v>
      </c>
      <c r="C10" s="78" t="s">
        <v>142</v>
      </c>
      <c r="D10" s="130" t="s">
        <v>124</v>
      </c>
      <c r="E10" s="130">
        <v>2010</v>
      </c>
      <c r="F10" s="129">
        <v>5.7021526626778299E-2</v>
      </c>
      <c r="G10" s="129">
        <v>5.5142042483569097E-2</v>
      </c>
      <c r="H10" s="121" t="str">
        <f>Q10&amp;"DFL"</f>
        <v>IADFL</v>
      </c>
      <c r="K10" s="128"/>
      <c r="L10" s="133"/>
      <c r="M10" s="133"/>
      <c r="N10" s="133"/>
      <c r="O10" s="133"/>
      <c r="Q10" t="s">
        <v>197</v>
      </c>
      <c r="S10" s="153" t="str">
        <f>'[12]Convergence programme'!A30</f>
        <v>Other comm</v>
      </c>
      <c r="T10" s="153" t="str">
        <f>'[12]Convergence programme'!C30</f>
        <v>IO</v>
      </c>
      <c r="U10" s="157"/>
      <c r="V10" s="157"/>
      <c r="W10" s="157"/>
      <c r="X10" s="157"/>
      <c r="Y10" s="157"/>
      <c r="Z10" s="166">
        <f>'[12]Convergence programme'!I30/100</f>
        <v>0.98070267322591576</v>
      </c>
      <c r="AA10" s="166">
        <f>'[12]Convergence programme'!J30/100</f>
        <v>1.0143974339673094</v>
      </c>
      <c r="AB10" s="166">
        <f>'[12]Convergence programme'!K30/100</f>
        <v>1.0480921947087032</v>
      </c>
      <c r="AC10" s="166">
        <f>'[12]Convergence programme'!L30/100</f>
        <v>1.081786955450097</v>
      </c>
      <c r="AD10" s="166">
        <f>'[12]Convergence programme'!M30/100</f>
        <v>1.1154817161914905</v>
      </c>
      <c r="AE10" s="166">
        <f>'[12]Convergence programme'!N30/100</f>
        <v>1.1491764769328843</v>
      </c>
      <c r="AF10" s="166">
        <f>'[12]Convergence programme'!O30/100</f>
        <v>1.1716177074139409</v>
      </c>
      <c r="AG10" s="166">
        <f>'[12]Convergence programme'!P30/100</f>
        <v>1.1940589378949975</v>
      </c>
      <c r="AH10" s="166">
        <f>'[12]Convergence programme'!Q30/100</f>
        <v>1.2165001683760541</v>
      </c>
      <c r="AI10" s="166">
        <f>'[12]Convergence programme'!R30/100</f>
        <v>1.2389413988571107</v>
      </c>
      <c r="AJ10" s="166">
        <f>'[12]Convergence programme'!S30/100</f>
        <v>1.2613826293381671</v>
      </c>
      <c r="AK10" s="166">
        <f>'[12]Convergence programme'!T30/100</f>
        <v>1.28322055722246</v>
      </c>
      <c r="AL10" s="166">
        <f>'[12]Convergence programme'!U30/100</f>
        <v>1.3050584851067528</v>
      </c>
      <c r="AM10" s="166">
        <f>'[12]Convergence programme'!V30/100</f>
        <v>1.3268964129910459</v>
      </c>
      <c r="AN10" s="166">
        <f>'[12]Convergence programme'!W30/100</f>
        <v>1.3487343408753387</v>
      </c>
      <c r="AO10" s="166">
        <f>'[12]Convergence programme'!X30/100</f>
        <v>1.3705722687596309</v>
      </c>
      <c r="AP10" s="166">
        <f>'[12]Convergence programme'!Y30/100</f>
        <v>1.3946988210707665</v>
      </c>
      <c r="AQ10" s="166">
        <f>'[12]Convergence programme'!Z30/100</f>
        <v>1.4188253733819018</v>
      </c>
      <c r="AR10" s="166">
        <f>'[12]Convergence programme'!AA30/100</f>
        <v>1.4429519256930374</v>
      </c>
      <c r="AS10" s="166">
        <f>'[12]Convergence programme'!AB30/100</f>
        <v>1.4670784780041728</v>
      </c>
      <c r="AT10" s="166">
        <f>'[12]Convergence programme'!AC30/100</f>
        <v>1.4912050303153086</v>
      </c>
      <c r="AU10" s="166">
        <f>'[12]Convergence programme'!AD30/100</f>
        <v>1.5111836638960476</v>
      </c>
      <c r="AV10" s="166">
        <f>'[12]Convergence programme'!AE30/100</f>
        <v>1.5311622974767869</v>
      </c>
      <c r="AW10" s="166">
        <f>'[12]Convergence programme'!AF30/100</f>
        <v>1.5511409310575259</v>
      </c>
      <c r="AX10" s="166">
        <f>'[12]Convergence programme'!AG30/100</f>
        <v>1.5711195646382652</v>
      </c>
      <c r="AY10" s="166">
        <f>'[12]Convergence programme'!AH30/100</f>
        <v>1.5910981982190042</v>
      </c>
      <c r="AZ10" s="166">
        <f>'[12]Convergence programme'!AI30/100</f>
        <v>1.6104136399377291</v>
      </c>
      <c r="BA10" s="166">
        <f>'[12]Convergence programme'!AJ30/100</f>
        <v>1.6297290816564538</v>
      </c>
      <c r="BB10" s="166">
        <f>'[12]Convergence programme'!AK30/100</f>
        <v>1.6490445233751785</v>
      </c>
      <c r="BC10" s="166">
        <f>'[12]Convergence programme'!AL30/100</f>
        <v>1.6683599650939032</v>
      </c>
      <c r="BD10" s="166">
        <f>'[12]Convergence programme'!AM30/100</f>
        <v>1.6876754068126276</v>
      </c>
      <c r="BE10" s="166">
        <f>'[12]Convergence programme'!AN30/100</f>
        <v>1.7063430084904032</v>
      </c>
      <c r="BF10" s="166">
        <f>'[12]Convergence programme'!AO30/100</f>
        <v>1.7250106101681788</v>
      </c>
      <c r="BG10" s="166">
        <f>'[12]Convergence programme'!AP30/100</f>
        <v>1.7436782118459544</v>
      </c>
      <c r="BH10" s="166">
        <f>'[12]Convergence programme'!AQ30/100</f>
        <v>1.76234581352373</v>
      </c>
      <c r="BI10" s="166">
        <f>'[12]Convergence programme'!AR30/100</f>
        <v>1.781013415201506</v>
      </c>
    </row>
    <row r="11" spans="2:61" x14ac:dyDescent="0.3">
      <c r="B11" s="55" t="s">
        <v>143</v>
      </c>
      <c r="C11" s="78" t="s">
        <v>142</v>
      </c>
      <c r="D11" s="134" t="s">
        <v>124</v>
      </c>
      <c r="E11" s="134">
        <v>2010</v>
      </c>
      <c r="F11" s="129">
        <v>2.7407068346798198</v>
      </c>
      <c r="G11" s="129">
        <v>0.82747849848769195</v>
      </c>
      <c r="H11" s="131" t="str">
        <f>Q11&amp;"DMT"</f>
        <v>IFDMT</v>
      </c>
      <c r="K11" s="128"/>
      <c r="L11" s="133">
        <f>F11/$D130</f>
        <v>0.76809542632329253</v>
      </c>
      <c r="M11" s="133">
        <f>G11/$D130</f>
        <v>0.23190457367670739</v>
      </c>
      <c r="N11" s="133"/>
      <c r="O11" s="133"/>
      <c r="Q11" t="s">
        <v>193</v>
      </c>
      <c r="S11" s="153" t="str">
        <f>'[12]Convergence programme'!A31</f>
        <v>Paper &amp; Pulp</v>
      </c>
      <c r="T11" s="153" t="str">
        <f>'[12]Convergence programme'!C31</f>
        <v>IR</v>
      </c>
      <c r="U11" s="155"/>
      <c r="V11" s="155"/>
      <c r="W11" s="155"/>
      <c r="X11" s="155"/>
      <c r="Y11" s="155"/>
      <c r="Z11" s="165">
        <f>'[12]Convergence programme'!I31/100</f>
        <v>0.56281524805476768</v>
      </c>
      <c r="AA11" s="165">
        <f>'[12]Convergence programme'!J31/100</f>
        <v>0.56856039370168876</v>
      </c>
      <c r="AB11" s="165">
        <f>'[12]Convergence programme'!K31/100</f>
        <v>0.57430553934860973</v>
      </c>
      <c r="AC11" s="165">
        <f>'[12]Convergence programme'!L31/100</f>
        <v>0.58005068499553081</v>
      </c>
      <c r="AD11" s="165">
        <f>'[12]Convergence programme'!M31/100</f>
        <v>0.58579583064245178</v>
      </c>
      <c r="AE11" s="165">
        <f>'[12]Convergence programme'!N31/100</f>
        <v>0.59154097628937263</v>
      </c>
      <c r="AF11" s="165">
        <f>'[12]Convergence programme'!O31/100</f>
        <v>0.58823280276661538</v>
      </c>
      <c r="AG11" s="165">
        <f>'[12]Convergence programme'!P31/100</f>
        <v>0.58492462924385824</v>
      </c>
      <c r="AH11" s="165">
        <f>'[12]Convergence programme'!Q31/100</f>
        <v>0.58161645572110099</v>
      </c>
      <c r="AI11" s="165">
        <f>'[12]Convergence programme'!R31/100</f>
        <v>0.57830828219834374</v>
      </c>
      <c r="AJ11" s="165">
        <f>'[12]Convergence programme'!S31/100</f>
        <v>0.57500010867558637</v>
      </c>
      <c r="AK11" s="165">
        <f>'[12]Convergence programme'!T31/100</f>
        <v>0.57525433843020146</v>
      </c>
      <c r="AL11" s="165">
        <f>'[12]Convergence programme'!U31/100</f>
        <v>0.57550856818481655</v>
      </c>
      <c r="AM11" s="165">
        <f>'[12]Convergence programme'!V31/100</f>
        <v>0.57576279793943164</v>
      </c>
      <c r="AN11" s="165">
        <f>'[12]Convergence programme'!W31/100</f>
        <v>0.57601702769404672</v>
      </c>
      <c r="AO11" s="165">
        <f>'[12]Convergence programme'!X31/100</f>
        <v>0.57627125744866181</v>
      </c>
      <c r="AP11" s="165">
        <f>'[12]Convergence programme'!Y31/100</f>
        <v>0.57695547534253377</v>
      </c>
      <c r="AQ11" s="165">
        <f>'[12]Convergence programme'!Z31/100</f>
        <v>0.57763969323640574</v>
      </c>
      <c r="AR11" s="165">
        <f>'[12]Convergence programme'!AA31/100</f>
        <v>0.5783239111302777</v>
      </c>
      <c r="AS11" s="165">
        <f>'[12]Convergence programme'!AB31/100</f>
        <v>0.57900812902414966</v>
      </c>
      <c r="AT11" s="165">
        <f>'[12]Convergence programme'!AC31/100</f>
        <v>0.57969234691802174</v>
      </c>
      <c r="AU11" s="165">
        <f>'[12]Convergence programme'!AD31/100</f>
        <v>0.58028057499565411</v>
      </c>
      <c r="AV11" s="165">
        <f>'[12]Convergence programme'!AE31/100</f>
        <v>0.58086880307328637</v>
      </c>
      <c r="AW11" s="165">
        <f>'[12]Convergence programme'!AF31/100</f>
        <v>0.58145703115091874</v>
      </c>
      <c r="AX11" s="165">
        <f>'[12]Convergence programme'!AG31/100</f>
        <v>0.5820452592285511</v>
      </c>
      <c r="AY11" s="165">
        <f>'[12]Convergence programme'!AH31/100</f>
        <v>0.58263348730618358</v>
      </c>
      <c r="AZ11" s="165">
        <f>'[12]Convergence programme'!AI31/100</f>
        <v>0.58241544346093921</v>
      </c>
      <c r="BA11" s="165">
        <f>'[12]Convergence programme'!AJ31/100</f>
        <v>0.58219739961569472</v>
      </c>
      <c r="BB11" s="165">
        <f>'[12]Convergence programme'!AK31/100</f>
        <v>0.58197935577045035</v>
      </c>
      <c r="BC11" s="165">
        <f>'[12]Convergence programme'!AL31/100</f>
        <v>0.58176131192520586</v>
      </c>
      <c r="BD11" s="165">
        <f>'[12]Convergence programme'!AM31/100</f>
        <v>0.58154326807996159</v>
      </c>
      <c r="BE11" s="165">
        <f>'[12]Convergence programme'!AN31/100</f>
        <v>0.58234263280297904</v>
      </c>
      <c r="BF11" s="165">
        <f>'[12]Convergence programme'!AO31/100</f>
        <v>0.58314199752599649</v>
      </c>
      <c r="BG11" s="165">
        <f>'[12]Convergence programme'!AP31/100</f>
        <v>0.58394136224901394</v>
      </c>
      <c r="BH11" s="165">
        <f>'[12]Convergence programme'!AQ31/100</f>
        <v>0.58474072697203139</v>
      </c>
      <c r="BI11" s="165">
        <f>'[12]Convergence programme'!AR31/100</f>
        <v>0.58554009169504895</v>
      </c>
    </row>
    <row r="12" spans="2:61" x14ac:dyDescent="0.3">
      <c r="B12" t="s">
        <v>143</v>
      </c>
      <c r="C12" s="78" t="s">
        <v>142</v>
      </c>
      <c r="D12" s="130" t="s">
        <v>124</v>
      </c>
      <c r="E12" s="130">
        <v>2010</v>
      </c>
      <c r="F12" s="129">
        <v>0.136020684218116</v>
      </c>
      <c r="G12" s="129">
        <v>4.1067577938603002E-2</v>
      </c>
      <c r="H12" s="121" t="str">
        <f>Q12&amp;"DHT"</f>
        <v>IFDHT</v>
      </c>
      <c r="K12" s="128"/>
      <c r="L12" s="133"/>
      <c r="M12" s="133"/>
      <c r="N12" s="133"/>
      <c r="O12" s="133"/>
      <c r="Q12" t="s">
        <v>193</v>
      </c>
      <c r="R12" s="132"/>
      <c r="S12" s="153" t="str">
        <f>'[12]Convergence programme'!A32</f>
        <v>Iron and steel</v>
      </c>
      <c r="T12" s="153" t="str">
        <f>'[12]Convergence programme'!C32</f>
        <v>IS</v>
      </c>
      <c r="U12" s="157"/>
      <c r="V12" s="157"/>
      <c r="W12" s="157"/>
      <c r="X12" s="157"/>
      <c r="Y12" s="157"/>
      <c r="Z12" s="166">
        <f>'[12]Convergence programme'!I32/100</f>
        <v>1.0767820904769649</v>
      </c>
      <c r="AA12" s="166">
        <f>'[12]Convergence programme'!J32/100</f>
        <v>1.132247997086127</v>
      </c>
      <c r="AB12" s="166">
        <f>'[12]Convergence programme'!K32/100</f>
        <v>1.1877139036952888</v>
      </c>
      <c r="AC12" s="166">
        <f>'[12]Convergence programme'!L32/100</f>
        <v>1.2431798103044509</v>
      </c>
      <c r="AD12" s="166">
        <f>'[12]Convergence programme'!M32/100</f>
        <v>1.2986457169136127</v>
      </c>
      <c r="AE12" s="166">
        <f>'[12]Convergence programme'!N32/100</f>
        <v>1.3541116235227748</v>
      </c>
      <c r="AF12" s="166">
        <f>'[12]Convergence programme'!O32/100</f>
        <v>1.3800460545600544</v>
      </c>
      <c r="AG12" s="166">
        <f>'[12]Convergence programme'!P32/100</f>
        <v>1.4059804855973339</v>
      </c>
      <c r="AH12" s="166">
        <f>'[12]Convergence programme'!Q32/100</f>
        <v>1.4319149166346137</v>
      </c>
      <c r="AI12" s="166">
        <f>'[12]Convergence programme'!R32/100</f>
        <v>1.4578493476718932</v>
      </c>
      <c r="AJ12" s="166">
        <f>'[12]Convergence programme'!S32/100</f>
        <v>1.483783778709173</v>
      </c>
      <c r="AK12" s="166">
        <f>'[12]Convergence programme'!T32/100</f>
        <v>1.5050729627675046</v>
      </c>
      <c r="AL12" s="166">
        <f>'[12]Convergence programme'!U32/100</f>
        <v>1.5263621468258362</v>
      </c>
      <c r="AM12" s="166">
        <f>'[12]Convergence programme'!V32/100</f>
        <v>1.5476513308841677</v>
      </c>
      <c r="AN12" s="166">
        <f>'[12]Convergence programme'!W32/100</f>
        <v>1.5689405149424993</v>
      </c>
      <c r="AO12" s="166">
        <f>'[12]Convergence programme'!X32/100</f>
        <v>1.5902296990008316</v>
      </c>
      <c r="AP12" s="166">
        <f>'[12]Convergence programme'!Y32/100</f>
        <v>1.6046849185914718</v>
      </c>
      <c r="AQ12" s="166">
        <f>'[12]Convergence programme'!Z32/100</f>
        <v>1.619140138182112</v>
      </c>
      <c r="AR12" s="166">
        <f>'[12]Convergence programme'!AA32/100</f>
        <v>1.6335953577727522</v>
      </c>
      <c r="AS12" s="166">
        <f>'[12]Convergence programme'!AB32/100</f>
        <v>1.6480505773633924</v>
      </c>
      <c r="AT12" s="166">
        <f>'[12]Convergence programme'!AC32/100</f>
        <v>1.6625057969540324</v>
      </c>
      <c r="AU12" s="166">
        <f>'[12]Convergence programme'!AD32/100</f>
        <v>1.6726286441152123</v>
      </c>
      <c r="AV12" s="166">
        <f>'[12]Convergence programme'!AE32/100</f>
        <v>1.6827514912763923</v>
      </c>
      <c r="AW12" s="166">
        <f>'[12]Convergence programme'!AF32/100</f>
        <v>1.6928743384375722</v>
      </c>
      <c r="AX12" s="166">
        <f>'[12]Convergence programme'!AG32/100</f>
        <v>1.702997185598752</v>
      </c>
      <c r="AY12" s="166">
        <f>'[12]Convergence programme'!AH32/100</f>
        <v>1.7131200327599323</v>
      </c>
      <c r="AZ12" s="166">
        <f>'[12]Convergence programme'!AI32/100</f>
        <v>1.7421495832559384</v>
      </c>
      <c r="BA12" s="166">
        <f>'[12]Convergence programme'!AJ32/100</f>
        <v>1.7711791337519447</v>
      </c>
      <c r="BB12" s="166">
        <f>'[12]Convergence programme'!AK32/100</f>
        <v>1.8002086842479508</v>
      </c>
      <c r="BC12" s="166">
        <f>'[12]Convergence programme'!AL32/100</f>
        <v>1.8292382347439571</v>
      </c>
      <c r="BD12" s="166">
        <f>'[12]Convergence programme'!AM32/100</f>
        <v>1.8582677852399632</v>
      </c>
      <c r="BE12" s="166">
        <f>'[12]Convergence programme'!AN32/100</f>
        <v>1.8908425479715212</v>
      </c>
      <c r="BF12" s="166">
        <f>'[12]Convergence programme'!AO32/100</f>
        <v>1.923417310703079</v>
      </c>
      <c r="BG12" s="166">
        <f>'[12]Convergence programme'!AP32/100</f>
        <v>1.955992073434637</v>
      </c>
      <c r="BH12" s="166">
        <f>'[12]Convergence programme'!AQ32/100</f>
        <v>1.9885668361661948</v>
      </c>
      <c r="BI12" s="166">
        <f>'[12]Convergence programme'!AR32/100</f>
        <v>2.0211415988977532</v>
      </c>
    </row>
    <row r="13" spans="2:61" x14ac:dyDescent="0.3">
      <c r="B13" t="s">
        <v>143</v>
      </c>
      <c r="C13" s="78" t="s">
        <v>142</v>
      </c>
      <c r="D13" s="130" t="s">
        <v>124</v>
      </c>
      <c r="E13" s="130">
        <v>2010</v>
      </c>
      <c r="F13" s="129">
        <v>0.785446218823173</v>
      </c>
      <c r="G13" s="129">
        <v>0.237143152113372</v>
      </c>
      <c r="H13" s="121" t="str">
        <f>Q13&amp;"DRH"</f>
        <v>IFDRH</v>
      </c>
      <c r="K13" s="128"/>
      <c r="L13" s="133"/>
      <c r="M13" s="133"/>
      <c r="N13" s="133"/>
      <c r="O13" s="133"/>
      <c r="Q13" t="s">
        <v>193</v>
      </c>
      <c r="S13" s="153" t="str">
        <f>'[12]Convergence programme'!A33</f>
        <v>Machinery</v>
      </c>
      <c r="T13" s="153" t="str">
        <f>'[12]Convergence programme'!C33</f>
        <v>IM</v>
      </c>
      <c r="U13" s="155"/>
      <c r="V13" s="155"/>
      <c r="W13" s="155"/>
      <c r="X13" s="155"/>
      <c r="Y13" s="155"/>
      <c r="Z13" s="165">
        <f>'[12]Convergence programme'!I33/100</f>
        <v>0.98070267322591576</v>
      </c>
      <c r="AA13" s="165">
        <f>'[12]Convergence programme'!J33/100</f>
        <v>1.0143974339673094</v>
      </c>
      <c r="AB13" s="165">
        <f>'[12]Convergence programme'!K33/100</f>
        <v>1.0480921947087032</v>
      </c>
      <c r="AC13" s="165">
        <f>'[12]Convergence programme'!L33/100</f>
        <v>1.081786955450097</v>
      </c>
      <c r="AD13" s="165">
        <f>'[12]Convergence programme'!M33/100</f>
        <v>1.1154817161914905</v>
      </c>
      <c r="AE13" s="165">
        <f>'[12]Convergence programme'!N33/100</f>
        <v>1.1491764769328843</v>
      </c>
      <c r="AF13" s="165">
        <f>'[12]Convergence programme'!O33/100</f>
        <v>1.1716177074139409</v>
      </c>
      <c r="AG13" s="165">
        <f>'[12]Convergence programme'!P33/100</f>
        <v>1.1940589378949975</v>
      </c>
      <c r="AH13" s="165">
        <f>'[12]Convergence programme'!Q33/100</f>
        <v>1.2165001683760541</v>
      </c>
      <c r="AI13" s="165">
        <f>'[12]Convergence programme'!R33/100</f>
        <v>1.2389413988571107</v>
      </c>
      <c r="AJ13" s="165">
        <f>'[12]Convergence programme'!S33/100</f>
        <v>1.2613826293381671</v>
      </c>
      <c r="AK13" s="165">
        <f>'[12]Convergence programme'!T33/100</f>
        <v>1.28322055722246</v>
      </c>
      <c r="AL13" s="165">
        <f>'[12]Convergence programme'!U33/100</f>
        <v>1.3050584851067528</v>
      </c>
      <c r="AM13" s="165">
        <f>'[12]Convergence programme'!V33/100</f>
        <v>1.3268964129910459</v>
      </c>
      <c r="AN13" s="165">
        <f>'[12]Convergence programme'!W33/100</f>
        <v>1.3487343408753387</v>
      </c>
      <c r="AO13" s="165">
        <f>'[12]Convergence programme'!X33/100</f>
        <v>1.3705722687596309</v>
      </c>
      <c r="AP13" s="165">
        <f>'[12]Convergence programme'!Y33/100</f>
        <v>1.3946988210707665</v>
      </c>
      <c r="AQ13" s="165">
        <f>'[12]Convergence programme'!Z33/100</f>
        <v>1.4188253733819018</v>
      </c>
      <c r="AR13" s="165">
        <f>'[12]Convergence programme'!AA33/100</f>
        <v>1.4429519256930374</v>
      </c>
      <c r="AS13" s="165">
        <f>'[12]Convergence programme'!AB33/100</f>
        <v>1.4670784780041728</v>
      </c>
      <c r="AT13" s="165">
        <f>'[12]Convergence programme'!AC33/100</f>
        <v>1.4912050303153086</v>
      </c>
      <c r="AU13" s="165">
        <f>'[12]Convergence programme'!AD33/100</f>
        <v>1.5111836638960476</v>
      </c>
      <c r="AV13" s="165">
        <f>'[12]Convergence programme'!AE33/100</f>
        <v>1.5311622974767869</v>
      </c>
      <c r="AW13" s="165">
        <f>'[12]Convergence programme'!AF33/100</f>
        <v>1.5511409310575259</v>
      </c>
      <c r="AX13" s="165">
        <f>'[12]Convergence programme'!AG33/100</f>
        <v>1.5711195646382652</v>
      </c>
      <c r="AY13" s="165">
        <f>'[12]Convergence programme'!AH33/100</f>
        <v>1.5910981982190042</v>
      </c>
      <c r="AZ13" s="165">
        <f>'[12]Convergence programme'!AI33/100</f>
        <v>1.6104136399377291</v>
      </c>
      <c r="BA13" s="165">
        <f>'[12]Convergence programme'!AJ33/100</f>
        <v>1.6297290816564538</v>
      </c>
      <c r="BB13" s="165">
        <f>'[12]Convergence programme'!AK33/100</f>
        <v>1.6490445233751785</v>
      </c>
      <c r="BC13" s="165">
        <f>'[12]Convergence programme'!AL33/100</f>
        <v>1.6683599650939032</v>
      </c>
      <c r="BD13" s="165">
        <f>'[12]Convergence programme'!AM33/100</f>
        <v>1.6876754068126276</v>
      </c>
      <c r="BE13" s="165">
        <f>'[12]Convergence programme'!AN33/100</f>
        <v>1.7063430084904032</v>
      </c>
      <c r="BF13" s="165">
        <f>'[12]Convergence programme'!AO33/100</f>
        <v>1.7250106101681788</v>
      </c>
      <c r="BG13" s="165">
        <f>'[12]Convergence programme'!AP33/100</f>
        <v>1.7436782118459544</v>
      </c>
      <c r="BH13" s="165">
        <f>'[12]Convergence programme'!AQ33/100</f>
        <v>1.76234581352373</v>
      </c>
      <c r="BI13" s="165">
        <f>'[12]Convergence programme'!AR33/100</f>
        <v>1.781013415201506</v>
      </c>
    </row>
    <row r="14" spans="2:61" x14ac:dyDescent="0.3">
      <c r="B14" t="s">
        <v>143</v>
      </c>
      <c r="C14" s="78" t="s">
        <v>142</v>
      </c>
      <c r="D14" s="130" t="s">
        <v>124</v>
      </c>
      <c r="E14" s="130">
        <v>2010</v>
      </c>
      <c r="F14" s="129">
        <v>0.627841777023738</v>
      </c>
      <c r="G14" s="129">
        <v>0.18955897229341601</v>
      </c>
      <c r="H14" s="121" t="str">
        <f>Q14&amp;"DLA"</f>
        <v>IFDLA</v>
      </c>
      <c r="K14" s="128"/>
      <c r="L14" s="133"/>
      <c r="M14" s="133"/>
      <c r="N14" s="133"/>
      <c r="O14" s="133"/>
      <c r="Q14" t="s">
        <v>193</v>
      </c>
      <c r="S14" s="153" t="str">
        <f>'[12]Convergence programme'!A34</f>
        <v>Service</v>
      </c>
      <c r="T14" s="153" t="str">
        <f>'[12]Convergence programme'!C34</f>
        <v>IU</v>
      </c>
      <c r="U14" s="152"/>
      <c r="V14" s="152"/>
      <c r="W14" s="152"/>
      <c r="X14" s="152"/>
      <c r="Y14" s="152"/>
      <c r="Z14" s="164">
        <f>'[12]Convergence programme'!I34/100</f>
        <v>0.84669469619466908</v>
      </c>
      <c r="AA14" s="164">
        <f>'[12]Convergence programme'!J34/100</f>
        <v>0.85114249182108592</v>
      </c>
      <c r="AB14" s="164">
        <f>'[12]Convergence programme'!K34/100</f>
        <v>0.85559028744750276</v>
      </c>
      <c r="AC14" s="164">
        <f>'[12]Convergence programme'!L34/100</f>
        <v>0.8600380830739196</v>
      </c>
      <c r="AD14" s="164">
        <f>'[12]Convergence programme'!M34/100</f>
        <v>0.86448587870033644</v>
      </c>
      <c r="AE14" s="164">
        <f>'[12]Convergence programme'!N34/100</f>
        <v>0.86893367432675317</v>
      </c>
      <c r="AF14" s="164">
        <f>'[12]Convergence programme'!O34/100</f>
        <v>0.87401567651037193</v>
      </c>
      <c r="AG14" s="164">
        <f>'[12]Convergence programme'!P34/100</f>
        <v>0.8790976786939908</v>
      </c>
      <c r="AH14" s="164">
        <f>'[12]Convergence programme'!Q34/100</f>
        <v>0.88417968087760956</v>
      </c>
      <c r="AI14" s="164">
        <f>'[12]Convergence programme'!R34/100</f>
        <v>0.88926168306122833</v>
      </c>
      <c r="AJ14" s="164">
        <f>'[12]Convergence programme'!S34/100</f>
        <v>0.8943436852448472</v>
      </c>
      <c r="AK14" s="164">
        <f>'[12]Convergence programme'!T34/100</f>
        <v>0.90010202495119274</v>
      </c>
      <c r="AL14" s="164">
        <f>'[12]Convergence programme'!U34/100</f>
        <v>0.90586036465753816</v>
      </c>
      <c r="AM14" s="164">
        <f>'[12]Convergence programme'!V34/100</f>
        <v>0.9116187043638837</v>
      </c>
      <c r="AN14" s="164">
        <f>'[12]Convergence programme'!W34/100</f>
        <v>0.91737704407022913</v>
      </c>
      <c r="AO14" s="164">
        <f>'[12]Convergence programme'!X34/100</f>
        <v>0.92313538377657434</v>
      </c>
      <c r="AP14" s="164">
        <f>'[12]Convergence programme'!Y34/100</f>
        <v>0.93257723686014604</v>
      </c>
      <c r="AQ14" s="164">
        <f>'[12]Convergence programme'!Z34/100</f>
        <v>0.94201908994371764</v>
      </c>
      <c r="AR14" s="164">
        <f>'[12]Convergence programme'!AA34/100</f>
        <v>0.95146094302728923</v>
      </c>
      <c r="AS14" s="164">
        <f>'[12]Convergence programme'!AB34/100</f>
        <v>0.96090279611086094</v>
      </c>
      <c r="AT14" s="164">
        <f>'[12]Convergence programme'!AC34/100</f>
        <v>0.97034464919443242</v>
      </c>
      <c r="AU14" s="164">
        <f>'[12]Convergence programme'!AD34/100</f>
        <v>0.98026935989140762</v>
      </c>
      <c r="AV14" s="164">
        <f>'[12]Convergence programme'!AE34/100</f>
        <v>0.99019407058838294</v>
      </c>
      <c r="AW14" s="164">
        <f>'[12]Convergence programme'!AF34/100</f>
        <v>1.0001187812853582</v>
      </c>
      <c r="AX14" s="164">
        <f>'[12]Convergence programme'!AG34/100</f>
        <v>1.0100434919823336</v>
      </c>
      <c r="AY14" s="164">
        <f>'[12]Convergence programme'!AH34/100</f>
        <v>1.0199682026793089</v>
      </c>
      <c r="AZ14" s="164">
        <f>'[12]Convergence programme'!AI34/100</f>
        <v>1.0304004643917941</v>
      </c>
      <c r="BA14" s="164">
        <f>'[12]Convergence programme'!AJ34/100</f>
        <v>1.0408327261042793</v>
      </c>
      <c r="BB14" s="164">
        <f>'[12]Convergence programme'!AK34/100</f>
        <v>1.0512649878167644</v>
      </c>
      <c r="BC14" s="164">
        <f>'[12]Convergence programme'!AL34/100</f>
        <v>1.0616972495292496</v>
      </c>
      <c r="BD14" s="164">
        <f>'[12]Convergence programme'!AM34/100</f>
        <v>1.0721295112417346</v>
      </c>
      <c r="BE14" s="164">
        <f>'[12]Convergence programme'!AN34/100</f>
        <v>1.0830952801956804</v>
      </c>
      <c r="BF14" s="164">
        <f>'[12]Convergence programme'!AO34/100</f>
        <v>1.0940610491496261</v>
      </c>
      <c r="BG14" s="164">
        <f>'[12]Convergence programme'!AP34/100</f>
        <v>1.1050268181035718</v>
      </c>
      <c r="BH14" s="164">
        <f>'[12]Convergence programme'!AQ34/100</f>
        <v>1.1159925870575176</v>
      </c>
      <c r="BI14" s="164">
        <f>'[12]Convergence programme'!AR34/100</f>
        <v>1.1269583560114633</v>
      </c>
    </row>
    <row r="15" spans="2:61" x14ac:dyDescent="0.3">
      <c r="B15" t="s">
        <v>143</v>
      </c>
      <c r="C15" s="78" t="s">
        <v>142</v>
      </c>
      <c r="D15" s="130" t="s">
        <v>124</v>
      </c>
      <c r="E15" s="130">
        <v>2010</v>
      </c>
      <c r="F15" s="129">
        <v>6.4172674032941703</v>
      </c>
      <c r="G15" s="129">
        <v>1.93751142153525</v>
      </c>
      <c r="H15" s="121" t="str">
        <f>Q15&amp;"DEM"</f>
        <v>IFDEM</v>
      </c>
      <c r="K15" s="128"/>
      <c r="L15" s="133"/>
      <c r="M15" s="133"/>
      <c r="N15" s="133"/>
      <c r="O15" s="133"/>
      <c r="Q15" t="s">
        <v>193</v>
      </c>
      <c r="S15" s="153" t="str">
        <f>'[12]Convergence programme'!A35</f>
        <v>Construction</v>
      </c>
      <c r="T15" s="153" t="str">
        <f>'[12]Convergence programme'!C35</f>
        <v>IN</v>
      </c>
      <c r="U15" s="155"/>
      <c r="V15" s="155"/>
      <c r="W15" s="155"/>
      <c r="X15" s="155"/>
      <c r="Y15" s="155"/>
      <c r="Z15" s="165">
        <f>'[12]Convergence programme'!I35/100</f>
        <v>0.86585232195154016</v>
      </c>
      <c r="AA15" s="165">
        <f>'[12]Convergence programme'!J35/100</f>
        <v>0.86536827474349276</v>
      </c>
      <c r="AB15" s="165">
        <f>'[12]Convergence programme'!K35/100</f>
        <v>0.86488422753544536</v>
      </c>
      <c r="AC15" s="165">
        <f>'[12]Convergence programme'!L35/100</f>
        <v>0.86440018032739796</v>
      </c>
      <c r="AD15" s="165">
        <f>'[12]Convergence programme'!M35/100</f>
        <v>0.86391613311935056</v>
      </c>
      <c r="AE15" s="165">
        <f>'[12]Convergence programme'!N35/100</f>
        <v>0.86343208591130316</v>
      </c>
      <c r="AF15" s="165">
        <f>'[12]Convergence programme'!O35/100</f>
        <v>0.8660456621745305</v>
      </c>
      <c r="AG15" s="165">
        <f>'[12]Convergence programme'!P35/100</f>
        <v>0.86865923843775794</v>
      </c>
      <c r="AH15" s="165">
        <f>'[12]Convergence programme'!Q35/100</f>
        <v>0.87127281470098528</v>
      </c>
      <c r="AI15" s="165">
        <f>'[12]Convergence programme'!R35/100</f>
        <v>0.87388639096421261</v>
      </c>
      <c r="AJ15" s="165">
        <f>'[12]Convergence programme'!S35/100</f>
        <v>0.87649996722744017</v>
      </c>
      <c r="AK15" s="165">
        <f>'[12]Convergence programme'!T35/100</f>
        <v>0.87808663847892632</v>
      </c>
      <c r="AL15" s="165">
        <f>'[12]Convergence programme'!U35/100</f>
        <v>0.87967330973041247</v>
      </c>
      <c r="AM15" s="165">
        <f>'[12]Convergence programme'!V35/100</f>
        <v>0.88125998098189851</v>
      </c>
      <c r="AN15" s="165">
        <f>'[12]Convergence programme'!W35/100</f>
        <v>0.88284665223338465</v>
      </c>
      <c r="AO15" s="165">
        <f>'[12]Convergence programme'!X35/100</f>
        <v>0.88443332348487047</v>
      </c>
      <c r="AP15" s="165">
        <f>'[12]Convergence programme'!Y35/100</f>
        <v>0.88744036473040988</v>
      </c>
      <c r="AQ15" s="165">
        <f>'[12]Convergence programme'!Z35/100</f>
        <v>0.8904474059759494</v>
      </c>
      <c r="AR15" s="165">
        <f>'[12]Convergence programme'!AA35/100</f>
        <v>0.89345444722148881</v>
      </c>
      <c r="AS15" s="165">
        <f>'[12]Convergence programme'!AB35/100</f>
        <v>0.89646148846702833</v>
      </c>
      <c r="AT15" s="165">
        <f>'[12]Convergence programme'!AC35/100</f>
        <v>0.89946852971256808</v>
      </c>
      <c r="AU15" s="165">
        <f>'[12]Convergence programme'!AD35/100</f>
        <v>0.90232520664988414</v>
      </c>
      <c r="AV15" s="165">
        <f>'[12]Convergence programme'!AE35/100</f>
        <v>0.9051818835872002</v>
      </c>
      <c r="AW15" s="165">
        <f>'[12]Convergence programme'!AF35/100</f>
        <v>0.90803856052451637</v>
      </c>
      <c r="AX15" s="165">
        <f>'[12]Convergence programme'!AG35/100</f>
        <v>0.91089523746183243</v>
      </c>
      <c r="AY15" s="165">
        <f>'[12]Convergence programme'!AH35/100</f>
        <v>0.91375191439914827</v>
      </c>
      <c r="AZ15" s="165">
        <f>'[12]Convergence programme'!AI35/100</f>
        <v>0.9161290160929354</v>
      </c>
      <c r="BA15" s="165">
        <f>'[12]Convergence programme'!AJ35/100</f>
        <v>0.91850611778672264</v>
      </c>
      <c r="BB15" s="165">
        <f>'[12]Convergence programme'!AK35/100</f>
        <v>0.92088321948050977</v>
      </c>
      <c r="BC15" s="165">
        <f>'[12]Convergence programme'!AL35/100</f>
        <v>0.92326032117429691</v>
      </c>
      <c r="BD15" s="165">
        <f>'[12]Convergence programme'!AM35/100</f>
        <v>0.92563742286808437</v>
      </c>
      <c r="BE15" s="165">
        <f>'[12]Convergence programme'!AN35/100</f>
        <v>0.92819383061306127</v>
      </c>
      <c r="BF15" s="165">
        <f>'[12]Convergence programme'!AO35/100</f>
        <v>0.93075023835803816</v>
      </c>
      <c r="BG15" s="165">
        <f>'[12]Convergence programme'!AP35/100</f>
        <v>0.93330664610301506</v>
      </c>
      <c r="BH15" s="165">
        <f>'[12]Convergence programme'!AQ35/100</f>
        <v>0.93586305384799207</v>
      </c>
      <c r="BI15" s="165">
        <f>'[12]Convergence programme'!AR35/100</f>
        <v>0.93841946159296896</v>
      </c>
    </row>
    <row r="16" spans="2:61" x14ac:dyDescent="0.3">
      <c r="B16" t="s">
        <v>143</v>
      </c>
      <c r="C16" s="78" t="s">
        <v>142</v>
      </c>
      <c r="D16" s="130" t="s">
        <v>124</v>
      </c>
      <c r="E16" s="130">
        <v>2010</v>
      </c>
      <c r="F16" s="129">
        <v>0</v>
      </c>
      <c r="G16" s="129">
        <v>0</v>
      </c>
      <c r="H16" s="121" t="str">
        <f>Q16&amp;"DTF"</f>
        <v>IFDTF</v>
      </c>
      <c r="K16" s="128"/>
      <c r="L16" s="133"/>
      <c r="M16" s="133"/>
      <c r="N16" s="133"/>
      <c r="O16" s="133"/>
      <c r="Q16" t="s">
        <v>193</v>
      </c>
      <c r="S16" s="153" t="str">
        <f>'[12]Convergence programme'!A36</f>
        <v>Wood products</v>
      </c>
      <c r="T16" s="153" t="str">
        <f>'[12]Convergence programme'!C36</f>
        <v>IW</v>
      </c>
      <c r="U16" s="152"/>
      <c r="V16" s="152"/>
      <c r="W16" s="152"/>
      <c r="X16" s="152"/>
      <c r="Y16" s="152"/>
      <c r="Z16" s="164">
        <f>'[12]Convergence programme'!I36/100</f>
        <v>0.98070267322591576</v>
      </c>
      <c r="AA16" s="164">
        <f>'[12]Convergence programme'!J36/100</f>
        <v>1.0143974339673094</v>
      </c>
      <c r="AB16" s="164">
        <f>'[12]Convergence programme'!K36/100</f>
        <v>1.0480921947087032</v>
      </c>
      <c r="AC16" s="164">
        <f>'[12]Convergence programme'!L36/100</f>
        <v>1.081786955450097</v>
      </c>
      <c r="AD16" s="164">
        <f>'[12]Convergence programme'!M36/100</f>
        <v>1.1154817161914905</v>
      </c>
      <c r="AE16" s="164">
        <f>'[12]Convergence programme'!N36/100</f>
        <v>1.1491764769328843</v>
      </c>
      <c r="AF16" s="164">
        <f>'[12]Convergence programme'!O36/100</f>
        <v>1.1716177074139409</v>
      </c>
      <c r="AG16" s="164">
        <f>'[12]Convergence programme'!P36/100</f>
        <v>1.1940589378949975</v>
      </c>
      <c r="AH16" s="164">
        <f>'[12]Convergence programme'!Q36/100</f>
        <v>1.2165001683760541</v>
      </c>
      <c r="AI16" s="164">
        <f>'[12]Convergence programme'!R36/100</f>
        <v>1.2389413988571107</v>
      </c>
      <c r="AJ16" s="164">
        <f>'[12]Convergence programme'!S36/100</f>
        <v>1.2613826293381671</v>
      </c>
      <c r="AK16" s="164">
        <f>'[12]Convergence programme'!T36/100</f>
        <v>1.28322055722246</v>
      </c>
      <c r="AL16" s="164">
        <f>'[12]Convergence programme'!U36/100</f>
        <v>1.3050584851067528</v>
      </c>
      <c r="AM16" s="164">
        <f>'[12]Convergence programme'!V36/100</f>
        <v>1.3268964129910459</v>
      </c>
      <c r="AN16" s="164">
        <f>'[12]Convergence programme'!W36/100</f>
        <v>1.3487343408753387</v>
      </c>
      <c r="AO16" s="164">
        <f>'[12]Convergence programme'!X36/100</f>
        <v>1.3705722687596309</v>
      </c>
      <c r="AP16" s="164">
        <f>'[12]Convergence programme'!Y36/100</f>
        <v>1.3946988210707665</v>
      </c>
      <c r="AQ16" s="164">
        <f>'[12]Convergence programme'!Z36/100</f>
        <v>1.4188253733819018</v>
      </c>
      <c r="AR16" s="164">
        <f>'[12]Convergence programme'!AA36/100</f>
        <v>1.4429519256930374</v>
      </c>
      <c r="AS16" s="164">
        <f>'[12]Convergence programme'!AB36/100</f>
        <v>1.4670784780041728</v>
      </c>
      <c r="AT16" s="164">
        <f>'[12]Convergence programme'!AC36/100</f>
        <v>1.4912050303153086</v>
      </c>
      <c r="AU16" s="164">
        <f>'[12]Convergence programme'!AD36/100</f>
        <v>1.5111836638960476</v>
      </c>
      <c r="AV16" s="164">
        <f>'[12]Convergence programme'!AE36/100</f>
        <v>1.5311622974767869</v>
      </c>
      <c r="AW16" s="164">
        <f>'[12]Convergence programme'!AF36/100</f>
        <v>1.5511409310575259</v>
      </c>
      <c r="AX16" s="164">
        <f>'[12]Convergence programme'!AG36/100</f>
        <v>1.5711195646382652</v>
      </c>
      <c r="AY16" s="164">
        <f>'[12]Convergence programme'!AH36/100</f>
        <v>1.5910981982190042</v>
      </c>
      <c r="AZ16" s="164">
        <f>'[12]Convergence programme'!AI36/100</f>
        <v>1.6104136399377291</v>
      </c>
      <c r="BA16" s="164">
        <f>'[12]Convergence programme'!AJ36/100</f>
        <v>1.6297290816564538</v>
      </c>
      <c r="BB16" s="164">
        <f>'[12]Convergence programme'!AK36/100</f>
        <v>1.6490445233751785</v>
      </c>
      <c r="BC16" s="164">
        <f>'[12]Convergence programme'!AL36/100</f>
        <v>1.6683599650939032</v>
      </c>
      <c r="BD16" s="164">
        <f>'[12]Convergence programme'!AM36/100</f>
        <v>1.6876754068126276</v>
      </c>
      <c r="BE16" s="164">
        <f>'[12]Convergence programme'!AN36/100</f>
        <v>1.7063430084904032</v>
      </c>
      <c r="BF16" s="164">
        <f>'[12]Convergence programme'!AO36/100</f>
        <v>1.7250106101681788</v>
      </c>
      <c r="BG16" s="164">
        <f>'[12]Convergence programme'!AP36/100</f>
        <v>1.7436782118459544</v>
      </c>
      <c r="BH16" s="164">
        <f>'[12]Convergence programme'!AQ36/100</f>
        <v>1.76234581352373</v>
      </c>
      <c r="BI16" s="164">
        <f>'[12]Convergence programme'!AR36/100</f>
        <v>1.781013415201506</v>
      </c>
    </row>
    <row r="17" spans="2:61" x14ac:dyDescent="0.3">
      <c r="B17" t="s">
        <v>143</v>
      </c>
      <c r="C17" s="78" t="s">
        <v>142</v>
      </c>
      <c r="D17" s="130" t="s">
        <v>124</v>
      </c>
      <c r="E17" s="130">
        <v>2010</v>
      </c>
      <c r="F17" s="129">
        <v>0.26244878860361998</v>
      </c>
      <c r="G17" s="129">
        <v>7.92389491556139E-2</v>
      </c>
      <c r="H17" s="121" t="str">
        <f>Q17&amp;"DFL"</f>
        <v>IFDFL</v>
      </c>
      <c r="K17" s="128"/>
      <c r="L17" s="133"/>
      <c r="M17" s="133"/>
      <c r="N17" s="133"/>
      <c r="O17" s="133"/>
      <c r="Q17" t="s">
        <v>193</v>
      </c>
      <c r="S17" s="153" t="str">
        <f>'[12]Convergence programme'!A37</f>
        <v>Mining</v>
      </c>
      <c r="T17" s="153" t="str">
        <f>'[12]Convergence programme'!C37</f>
        <v>II</v>
      </c>
      <c r="U17" s="152"/>
      <c r="V17" s="152"/>
      <c r="W17" s="152"/>
      <c r="X17" s="152"/>
      <c r="Y17" s="152"/>
      <c r="Z17" s="164">
        <f>'[12]Convergence programme'!I37/100</f>
        <v>0.98070267322591576</v>
      </c>
      <c r="AA17" s="164">
        <f>'[12]Convergence programme'!J37/100</f>
        <v>1.0143974339673094</v>
      </c>
      <c r="AB17" s="164">
        <f>'[12]Convergence programme'!K37/100</f>
        <v>1.0480921947087032</v>
      </c>
      <c r="AC17" s="164">
        <f>'[12]Convergence programme'!L37/100</f>
        <v>1.081786955450097</v>
      </c>
      <c r="AD17" s="164">
        <f>'[12]Convergence programme'!M37/100</f>
        <v>1.1154817161914905</v>
      </c>
      <c r="AE17" s="164">
        <f>'[12]Convergence programme'!N37/100</f>
        <v>1.1491764769328843</v>
      </c>
      <c r="AF17" s="164">
        <f>'[12]Convergence programme'!O37/100</f>
        <v>1.1716177074139409</v>
      </c>
      <c r="AG17" s="164">
        <f>'[12]Convergence programme'!P37/100</f>
        <v>1.1940589378949975</v>
      </c>
      <c r="AH17" s="164">
        <f>'[12]Convergence programme'!Q37/100</f>
        <v>1.2165001683760541</v>
      </c>
      <c r="AI17" s="164">
        <f>'[12]Convergence programme'!R37/100</f>
        <v>1.2389413988571107</v>
      </c>
      <c r="AJ17" s="164">
        <f>'[12]Convergence programme'!S37/100</f>
        <v>1.2613826293381671</v>
      </c>
      <c r="AK17" s="164">
        <f>'[12]Convergence programme'!T37/100</f>
        <v>1.28322055722246</v>
      </c>
      <c r="AL17" s="164">
        <f>'[12]Convergence programme'!U37/100</f>
        <v>1.3050584851067528</v>
      </c>
      <c r="AM17" s="164">
        <f>'[12]Convergence programme'!V37/100</f>
        <v>1.3268964129910459</v>
      </c>
      <c r="AN17" s="164">
        <f>'[12]Convergence programme'!W37/100</f>
        <v>1.3487343408753387</v>
      </c>
      <c r="AO17" s="164">
        <f>'[12]Convergence programme'!X37/100</f>
        <v>1.3705722687596309</v>
      </c>
      <c r="AP17" s="164">
        <f>'[12]Convergence programme'!Y37/100</f>
        <v>1.3946988210707665</v>
      </c>
      <c r="AQ17" s="164">
        <f>'[12]Convergence programme'!Z37/100</f>
        <v>1.4188253733819018</v>
      </c>
      <c r="AR17" s="164">
        <f>'[12]Convergence programme'!AA37/100</f>
        <v>1.4429519256930374</v>
      </c>
      <c r="AS17" s="164">
        <f>'[12]Convergence programme'!AB37/100</f>
        <v>1.4670784780041728</v>
      </c>
      <c r="AT17" s="164">
        <f>'[12]Convergence programme'!AC37/100</f>
        <v>1.4912050303153086</v>
      </c>
      <c r="AU17" s="164">
        <f>'[12]Convergence programme'!AD37/100</f>
        <v>1.5111836638960476</v>
      </c>
      <c r="AV17" s="164">
        <f>'[12]Convergence programme'!AE37/100</f>
        <v>1.5311622974767869</v>
      </c>
      <c r="AW17" s="164">
        <f>'[12]Convergence programme'!AF37/100</f>
        <v>1.5511409310575259</v>
      </c>
      <c r="AX17" s="164">
        <f>'[12]Convergence programme'!AG37/100</f>
        <v>1.5711195646382652</v>
      </c>
      <c r="AY17" s="164">
        <f>'[12]Convergence programme'!AH37/100</f>
        <v>1.5910981982190042</v>
      </c>
      <c r="AZ17" s="164">
        <f>'[12]Convergence programme'!AI37/100</f>
        <v>1.6104136399377291</v>
      </c>
      <c r="BA17" s="164">
        <f>'[12]Convergence programme'!AJ37/100</f>
        <v>1.6297290816564538</v>
      </c>
      <c r="BB17" s="164">
        <f>'[12]Convergence programme'!AK37/100</f>
        <v>1.6490445233751785</v>
      </c>
      <c r="BC17" s="164">
        <f>'[12]Convergence programme'!AL37/100</f>
        <v>1.6683599650939032</v>
      </c>
      <c r="BD17" s="164">
        <f>'[12]Convergence programme'!AM37/100</f>
        <v>1.6876754068126276</v>
      </c>
      <c r="BE17" s="164">
        <f>'[12]Convergence programme'!AN37/100</f>
        <v>1.7063430084904032</v>
      </c>
      <c r="BF17" s="164">
        <f>'[12]Convergence programme'!AO37/100</f>
        <v>1.7250106101681788</v>
      </c>
      <c r="BG17" s="164">
        <f>'[12]Convergence programme'!AP37/100</f>
        <v>1.7436782118459544</v>
      </c>
      <c r="BH17" s="164">
        <f>'[12]Convergence programme'!AQ37/100</f>
        <v>1.76234581352373</v>
      </c>
      <c r="BI17" s="164">
        <f>'[12]Convergence programme'!AR37/100</f>
        <v>1.781013415201506</v>
      </c>
    </row>
    <row r="18" spans="2:61" x14ac:dyDescent="0.3">
      <c r="B18" s="55" t="s">
        <v>143</v>
      </c>
      <c r="C18" s="78" t="s">
        <v>142</v>
      </c>
      <c r="D18" s="134" t="s">
        <v>124</v>
      </c>
      <c r="E18" s="134">
        <v>2010</v>
      </c>
      <c r="F18" s="129">
        <v>15.834786384767201</v>
      </c>
      <c r="G18" s="129">
        <v>4.7808634968691504</v>
      </c>
      <c r="H18" s="151" t="str">
        <f>Q18&amp;"DMT"</f>
        <v>ICDMT</v>
      </c>
      <c r="K18" s="128"/>
      <c r="L18" s="133">
        <f>F18/$D138</f>
        <v>0.7680954263232922</v>
      </c>
      <c r="M18" s="133">
        <f>G18/$D138</f>
        <v>0.23190457367670783</v>
      </c>
      <c r="N18" s="133"/>
      <c r="O18" s="133"/>
      <c r="Q18" t="s">
        <v>188</v>
      </c>
      <c r="U18" s="150"/>
    </row>
    <row r="19" spans="2:61" x14ac:dyDescent="0.3">
      <c r="B19" t="s">
        <v>143</v>
      </c>
      <c r="C19" s="78" t="s">
        <v>142</v>
      </c>
      <c r="D19" s="130" t="s">
        <v>124</v>
      </c>
      <c r="E19" s="130">
        <v>2010</v>
      </c>
      <c r="F19" s="129">
        <v>5.4933133844568003</v>
      </c>
      <c r="G19" s="129">
        <v>1.6585497775881901</v>
      </c>
      <c r="H19" s="121" t="str">
        <f>Q19&amp;"DHT"</f>
        <v>ICDHT</v>
      </c>
      <c r="K19" s="128"/>
      <c r="L19" s="133"/>
      <c r="M19" s="133"/>
      <c r="N19" s="133"/>
      <c r="O19" s="133"/>
      <c r="Q19" t="s">
        <v>188</v>
      </c>
    </row>
    <row r="20" spans="2:61" x14ac:dyDescent="0.3">
      <c r="B20" t="s">
        <v>143</v>
      </c>
      <c r="C20" s="78" t="s">
        <v>142</v>
      </c>
      <c r="D20" s="130" t="s">
        <v>124</v>
      </c>
      <c r="E20" s="130">
        <v>2010</v>
      </c>
      <c r="F20" s="129">
        <v>2.0700972228650398</v>
      </c>
      <c r="G20" s="129">
        <v>0.62500699455511699</v>
      </c>
      <c r="H20" s="121" t="str">
        <f>Q20&amp;"DRH"</f>
        <v>ICDRH</v>
      </c>
      <c r="K20" s="128"/>
      <c r="L20" s="133"/>
      <c r="M20" s="133"/>
      <c r="N20" s="133"/>
      <c r="O20" s="133"/>
      <c r="Q20" t="s">
        <v>188</v>
      </c>
      <c r="R20" s="132"/>
    </row>
    <row r="21" spans="2:61" x14ac:dyDescent="0.3">
      <c r="B21" t="s">
        <v>143</v>
      </c>
      <c r="C21" s="78" t="s">
        <v>142</v>
      </c>
      <c r="D21" s="130" t="s">
        <v>124</v>
      </c>
      <c r="E21" s="130">
        <v>2010</v>
      </c>
      <c r="F21" s="129">
        <v>1.41229463954694</v>
      </c>
      <c r="G21" s="129">
        <v>0.42640220871746098</v>
      </c>
      <c r="H21" s="121" t="str">
        <f>Q21&amp;"DLA"</f>
        <v>ICDLA</v>
      </c>
      <c r="K21" s="128"/>
      <c r="L21" s="133"/>
      <c r="M21" s="133"/>
      <c r="N21" s="133"/>
      <c r="O21" s="133"/>
      <c r="Q21" t="s">
        <v>188</v>
      </c>
      <c r="U21" s="149" t="s">
        <v>220</v>
      </c>
      <c r="V21" s="149"/>
      <c r="W21" s="149"/>
      <c r="X21" s="149"/>
      <c r="Y21" s="149"/>
    </row>
    <row r="22" spans="2:61" x14ac:dyDescent="0.3">
      <c r="B22" t="s">
        <v>143</v>
      </c>
      <c r="C22" s="78" t="s">
        <v>142</v>
      </c>
      <c r="D22" s="130" t="s">
        <v>124</v>
      </c>
      <c r="E22" s="130">
        <v>2010</v>
      </c>
      <c r="F22" s="129">
        <v>16.9631580803619</v>
      </c>
      <c r="G22" s="129">
        <v>5.1215432458273398</v>
      </c>
      <c r="H22" s="121" t="str">
        <f>Q22&amp;"DEM"</f>
        <v>ICDEM</v>
      </c>
      <c r="K22" s="128"/>
      <c r="L22" s="133"/>
      <c r="M22" s="133"/>
      <c r="N22" s="133"/>
      <c r="O22" s="133"/>
      <c r="Q22" t="s">
        <v>188</v>
      </c>
    </row>
    <row r="23" spans="2:61" x14ac:dyDescent="0.3">
      <c r="B23" t="s">
        <v>143</v>
      </c>
      <c r="C23" s="78" t="s">
        <v>142</v>
      </c>
      <c r="D23" s="130" t="s">
        <v>124</v>
      </c>
      <c r="E23" s="130">
        <v>2010</v>
      </c>
      <c r="F23" s="129">
        <v>0</v>
      </c>
      <c r="G23" s="129">
        <v>0</v>
      </c>
      <c r="H23" s="121" t="str">
        <f>Q23&amp;"DTF"</f>
        <v>ICDTF</v>
      </c>
      <c r="K23" s="128"/>
      <c r="L23" s="133"/>
      <c r="M23" s="133"/>
      <c r="N23" s="133"/>
      <c r="O23" s="133"/>
      <c r="Q23" t="s">
        <v>188</v>
      </c>
    </row>
    <row r="24" spans="2:61" x14ac:dyDescent="0.3">
      <c r="B24" t="s">
        <v>143</v>
      </c>
      <c r="C24" s="78" t="s">
        <v>142</v>
      </c>
      <c r="D24" s="130" t="s">
        <v>124</v>
      </c>
      <c r="E24" s="130">
        <v>2010</v>
      </c>
      <c r="F24" s="129">
        <v>2.25502771945213</v>
      </c>
      <c r="G24" s="129">
        <v>0.68084149961933804</v>
      </c>
      <c r="H24" s="121" t="str">
        <f>Q24&amp;"DFL"</f>
        <v>ICDFL</v>
      </c>
      <c r="K24" s="128"/>
      <c r="L24" s="133"/>
      <c r="M24" s="133"/>
      <c r="N24" s="133"/>
      <c r="O24" s="133"/>
      <c r="Q24" t="s">
        <v>188</v>
      </c>
    </row>
    <row r="25" spans="2:61" x14ac:dyDescent="0.3">
      <c r="B25" s="55" t="s">
        <v>143</v>
      </c>
      <c r="C25" s="135" t="s">
        <v>142</v>
      </c>
      <c r="D25" s="134" t="s">
        <v>124</v>
      </c>
      <c r="E25" s="134">
        <v>2010</v>
      </c>
      <c r="F25" s="129">
        <v>2.7471549689700399</v>
      </c>
      <c r="G25" s="129">
        <v>0.82942532928805401</v>
      </c>
      <c r="H25" s="131" t="str">
        <f>Q25&amp;"DMT"</f>
        <v>IGDMT</v>
      </c>
      <c r="K25" s="128"/>
      <c r="L25" s="133">
        <f>F25/$D146</f>
        <v>0.76809542632329275</v>
      </c>
      <c r="M25" s="133">
        <f>G25/$D146</f>
        <v>0.23190457367670736</v>
      </c>
      <c r="N25" s="133"/>
      <c r="O25" s="133"/>
      <c r="Q25" t="s">
        <v>183</v>
      </c>
    </row>
    <row r="26" spans="2:61" x14ac:dyDescent="0.3">
      <c r="B26" t="s">
        <v>143</v>
      </c>
      <c r="C26" s="78" t="s">
        <v>142</v>
      </c>
      <c r="D26" s="130" t="s">
        <v>124</v>
      </c>
      <c r="E26" s="130">
        <v>2010</v>
      </c>
      <c r="F26" s="129">
        <v>2.6951823954282799</v>
      </c>
      <c r="G26" s="129">
        <v>0.81373368851396799</v>
      </c>
      <c r="H26" s="121" t="str">
        <f>Q26&amp;"DHT"</f>
        <v>IGDHT</v>
      </c>
      <c r="K26" s="128"/>
      <c r="L26" s="133"/>
      <c r="M26" s="133"/>
      <c r="N26" s="133"/>
      <c r="O26" s="133"/>
      <c r="Q26" t="s">
        <v>183</v>
      </c>
    </row>
    <row r="27" spans="2:61" x14ac:dyDescent="0.3">
      <c r="B27" t="s">
        <v>143</v>
      </c>
      <c r="C27" s="78" t="s">
        <v>142</v>
      </c>
      <c r="D27" s="130" t="s">
        <v>124</v>
      </c>
      <c r="E27" s="130">
        <v>2010</v>
      </c>
      <c r="F27" s="129">
        <v>5.1653773923540702E-2</v>
      </c>
      <c r="G27" s="129">
        <v>1.55953882942272E-2</v>
      </c>
      <c r="H27" s="121" t="str">
        <f>Q27&amp;"DRH"</f>
        <v>IGDRH</v>
      </c>
      <c r="K27" s="128"/>
      <c r="L27" s="133"/>
      <c r="M27" s="133"/>
      <c r="N27" s="133"/>
      <c r="O27" s="133"/>
      <c r="Q27" t="s">
        <v>183</v>
      </c>
    </row>
    <row r="28" spans="2:61" x14ac:dyDescent="0.3">
      <c r="B28" t="s">
        <v>143</v>
      </c>
      <c r="C28" s="78" t="s">
        <v>142</v>
      </c>
      <c r="D28" s="130" t="s">
        <v>124</v>
      </c>
      <c r="E28" s="130">
        <v>2010</v>
      </c>
      <c r="F28" s="129">
        <v>0.18747572461190001</v>
      </c>
      <c r="G28" s="129">
        <v>5.6602964294380602E-2</v>
      </c>
      <c r="H28" s="121" t="str">
        <f>Q28&amp;"DLA"</f>
        <v>IGDLA</v>
      </c>
      <c r="K28" s="128"/>
      <c r="L28" s="133"/>
      <c r="M28" s="133"/>
      <c r="N28" s="133"/>
      <c r="O28" s="133"/>
      <c r="Q28" t="s">
        <v>183</v>
      </c>
      <c r="R28" s="132"/>
    </row>
    <row r="29" spans="2:61" x14ac:dyDescent="0.3">
      <c r="B29" t="s">
        <v>143</v>
      </c>
      <c r="C29" s="78" t="s">
        <v>142</v>
      </c>
      <c r="D29" s="130" t="s">
        <v>124</v>
      </c>
      <c r="E29" s="130">
        <v>2010</v>
      </c>
      <c r="F29" s="129">
        <v>1.9860336415793201</v>
      </c>
      <c r="G29" s="129">
        <v>0.59962638648000199</v>
      </c>
      <c r="H29" s="121" t="str">
        <f>Q29&amp;"DEM"</f>
        <v>IGDEM</v>
      </c>
      <c r="K29" s="128"/>
      <c r="L29" s="133"/>
      <c r="M29" s="133"/>
      <c r="N29" s="133"/>
      <c r="O29" s="133"/>
      <c r="Q29" t="s">
        <v>183</v>
      </c>
    </row>
    <row r="30" spans="2:61" x14ac:dyDescent="0.3">
      <c r="B30" t="s">
        <v>143</v>
      </c>
      <c r="C30" s="78" t="s">
        <v>142</v>
      </c>
      <c r="D30" s="130" t="s">
        <v>124</v>
      </c>
      <c r="E30" s="130">
        <v>2010</v>
      </c>
      <c r="F30" s="129">
        <v>0</v>
      </c>
      <c r="G30" s="129">
        <v>0</v>
      </c>
      <c r="H30" s="121" t="str">
        <f>Q30&amp;"DTF"</f>
        <v>IGDTF</v>
      </c>
      <c r="K30" s="128"/>
      <c r="L30" s="133"/>
      <c r="M30" s="133"/>
      <c r="N30" s="133"/>
      <c r="O30" s="133"/>
      <c r="Q30" t="s">
        <v>183</v>
      </c>
    </row>
    <row r="31" spans="2:61" x14ac:dyDescent="0.3">
      <c r="B31" t="s">
        <v>143</v>
      </c>
      <c r="C31" s="78" t="s">
        <v>142</v>
      </c>
      <c r="D31" s="130" t="s">
        <v>124</v>
      </c>
      <c r="E31" s="130">
        <v>2010</v>
      </c>
      <c r="F31" s="129">
        <v>0.32002398166525298</v>
      </c>
      <c r="G31" s="129">
        <v>9.6622141586826304E-2</v>
      </c>
      <c r="H31" s="121" t="str">
        <f>Q31&amp;"DFL"</f>
        <v>IGDFL</v>
      </c>
      <c r="K31" s="128"/>
      <c r="L31" s="133"/>
      <c r="M31" s="133"/>
      <c r="N31" s="133"/>
      <c r="O31" s="133"/>
      <c r="Q31" t="s">
        <v>183</v>
      </c>
      <c r="AF31" s="148" t="s">
        <v>201</v>
      </c>
      <c r="AG31" s="148" t="s">
        <v>200</v>
      </c>
      <c r="AH31" s="148" t="s">
        <v>200</v>
      </c>
      <c r="AI31" s="148" t="s">
        <v>200</v>
      </c>
      <c r="AJ31" s="147" t="s">
        <v>199</v>
      </c>
      <c r="AK31" s="147" t="s">
        <v>198</v>
      </c>
      <c r="AL31" s="147"/>
      <c r="AM31" s="147"/>
      <c r="AN31" s="147"/>
    </row>
    <row r="32" spans="2:61" x14ac:dyDescent="0.3">
      <c r="B32" t="s">
        <v>143</v>
      </c>
      <c r="C32" s="78" t="s">
        <v>142</v>
      </c>
      <c r="D32" s="130" t="s">
        <v>124</v>
      </c>
      <c r="E32" s="130">
        <v>2010</v>
      </c>
      <c r="F32" s="129">
        <v>4.5533597203179701</v>
      </c>
      <c r="G32" s="129">
        <v>1.3747574956820301</v>
      </c>
      <c r="H32" s="131" t="str">
        <f>Q32&amp;"DMT"</f>
        <v>IXDMT</v>
      </c>
      <c r="K32" s="128"/>
      <c r="L32" s="133">
        <f>F32/$D154</f>
        <v>0.76809542632329253</v>
      </c>
      <c r="M32" s="133">
        <f>G32/$D154</f>
        <v>0.23190457367670747</v>
      </c>
      <c r="N32" s="133"/>
      <c r="O32" s="133"/>
      <c r="Q32" t="s">
        <v>209</v>
      </c>
      <c r="AF32" s="145">
        <v>1</v>
      </c>
      <c r="AG32" s="145" t="s">
        <v>197</v>
      </c>
      <c r="AH32" s="145" t="s">
        <v>196</v>
      </c>
      <c r="AI32" s="145" t="s">
        <v>195</v>
      </c>
      <c r="AJ32" s="146" t="s">
        <v>137</v>
      </c>
      <c r="AK32" s="146" t="s">
        <v>194</v>
      </c>
      <c r="AL32" s="146"/>
      <c r="AM32" s="146"/>
      <c r="AN32" s="146"/>
    </row>
    <row r="33" spans="2:40" x14ac:dyDescent="0.3">
      <c r="B33" t="s">
        <v>143</v>
      </c>
      <c r="C33" s="78" t="s">
        <v>142</v>
      </c>
      <c r="D33" s="130" t="s">
        <v>124</v>
      </c>
      <c r="E33" s="130">
        <v>2010</v>
      </c>
      <c r="F33" s="129">
        <v>17.457487864271901</v>
      </c>
      <c r="G33" s="129">
        <v>5.27079206812809</v>
      </c>
      <c r="H33" s="121" t="str">
        <f>Q33&amp;"DHT"</f>
        <v>IXDHT</v>
      </c>
      <c r="K33" s="128"/>
      <c r="L33" s="133"/>
      <c r="M33" s="133"/>
      <c r="N33" s="133"/>
      <c r="O33" s="133"/>
      <c r="Q33" t="s">
        <v>209</v>
      </c>
      <c r="AF33" s="145">
        <v>2</v>
      </c>
      <c r="AG33" s="145" t="s">
        <v>193</v>
      </c>
      <c r="AH33" s="145" t="s">
        <v>192</v>
      </c>
      <c r="AI33" s="145" t="s">
        <v>191</v>
      </c>
      <c r="AJ33" s="146" t="s">
        <v>190</v>
      </c>
      <c r="AK33" s="146" t="s">
        <v>189</v>
      </c>
      <c r="AL33" s="146"/>
      <c r="AM33" s="146"/>
      <c r="AN33" s="146"/>
    </row>
    <row r="34" spans="2:40" x14ac:dyDescent="0.3">
      <c r="B34" t="s">
        <v>143</v>
      </c>
      <c r="C34" s="78" t="s">
        <v>142</v>
      </c>
      <c r="D34" s="130" t="s">
        <v>124</v>
      </c>
      <c r="E34" s="130">
        <v>2010</v>
      </c>
      <c r="F34" s="129">
        <v>0.52750474231696198</v>
      </c>
      <c r="G34" s="129">
        <v>0.159265057683038</v>
      </c>
      <c r="H34" s="121" t="str">
        <f>Q34&amp;"DRH"</f>
        <v>IXDRH</v>
      </c>
      <c r="K34" s="128"/>
      <c r="L34" s="133"/>
      <c r="M34" s="133"/>
      <c r="N34" s="133"/>
      <c r="O34" s="133"/>
      <c r="Q34" t="s">
        <v>209</v>
      </c>
      <c r="AF34" s="145">
        <v>3</v>
      </c>
      <c r="AG34" s="145" t="s">
        <v>188</v>
      </c>
      <c r="AH34" s="145" t="s">
        <v>187</v>
      </c>
      <c r="AI34" s="145" t="s">
        <v>186</v>
      </c>
      <c r="AJ34" s="146" t="s">
        <v>185</v>
      </c>
      <c r="AK34" s="146" t="s">
        <v>184</v>
      </c>
      <c r="AL34" s="146"/>
      <c r="AM34" s="146"/>
      <c r="AN34" s="146"/>
    </row>
    <row r="35" spans="2:40" x14ac:dyDescent="0.3">
      <c r="B35" t="s">
        <v>143</v>
      </c>
      <c r="C35" s="78" t="s">
        <v>142</v>
      </c>
      <c r="D35" s="130" t="s">
        <v>124</v>
      </c>
      <c r="E35" s="130">
        <v>2010</v>
      </c>
      <c r="F35" s="129">
        <v>5.1639055511715002</v>
      </c>
      <c r="G35" s="129">
        <v>1.5590944488284999</v>
      </c>
      <c r="H35" s="121" t="str">
        <f>Q35&amp;"DLA"</f>
        <v>IXDLA</v>
      </c>
      <c r="K35" s="128"/>
      <c r="L35" s="133"/>
      <c r="M35" s="133"/>
      <c r="N35" s="133"/>
      <c r="O35" s="133"/>
      <c r="Q35" t="s">
        <v>209</v>
      </c>
      <c r="AF35" s="145">
        <v>4</v>
      </c>
      <c r="AG35" s="137" t="s">
        <v>183</v>
      </c>
      <c r="AH35" s="137" t="s">
        <v>182</v>
      </c>
      <c r="AI35" s="137" t="s">
        <v>181</v>
      </c>
      <c r="AJ35" s="136" t="s">
        <v>180</v>
      </c>
      <c r="AK35" s="136" t="s">
        <v>179</v>
      </c>
      <c r="AL35" s="136"/>
      <c r="AM35" s="136"/>
      <c r="AN35" s="136"/>
    </row>
    <row r="36" spans="2:40" x14ac:dyDescent="0.3">
      <c r="B36" t="s">
        <v>143</v>
      </c>
      <c r="C36" s="78" t="s">
        <v>142</v>
      </c>
      <c r="D36" s="130" t="s">
        <v>124</v>
      </c>
      <c r="E36" s="130">
        <v>2010</v>
      </c>
      <c r="F36" s="129">
        <v>25.8195277558575</v>
      </c>
      <c r="G36" s="129">
        <v>7.7954722441425197</v>
      </c>
      <c r="H36" s="121" t="str">
        <f>Q36&amp;"DEM"</f>
        <v>IXDEM</v>
      </c>
      <c r="K36" s="128"/>
      <c r="L36" s="133"/>
      <c r="M36" s="133"/>
      <c r="N36" s="133"/>
      <c r="O36" s="133"/>
      <c r="Q36" t="s">
        <v>209</v>
      </c>
      <c r="R36" s="132"/>
      <c r="AF36" s="145">
        <v>5</v>
      </c>
      <c r="AG36" s="137" t="s">
        <v>147</v>
      </c>
      <c r="AH36" s="137" t="s">
        <v>178</v>
      </c>
      <c r="AI36" s="137" t="s">
        <v>177</v>
      </c>
      <c r="AJ36" s="136" t="s">
        <v>176</v>
      </c>
      <c r="AK36" s="136" t="s">
        <v>175</v>
      </c>
      <c r="AL36" s="136"/>
      <c r="AM36" s="136"/>
      <c r="AN36" s="136"/>
    </row>
    <row r="37" spans="2:40" x14ac:dyDescent="0.3">
      <c r="B37" t="s">
        <v>143</v>
      </c>
      <c r="C37" s="78" t="s">
        <v>142</v>
      </c>
      <c r="D37" s="130" t="s">
        <v>124</v>
      </c>
      <c r="E37" s="130">
        <v>2010</v>
      </c>
      <c r="F37" s="129">
        <v>0.36254104122459402</v>
      </c>
      <c r="G37" s="129">
        <v>0.109458958775406</v>
      </c>
      <c r="H37" s="121" t="str">
        <f>Q37&amp;"DTF"</f>
        <v>IXDTF</v>
      </c>
      <c r="K37" s="128"/>
      <c r="L37" s="133"/>
      <c r="M37" s="133"/>
      <c r="N37" s="133"/>
      <c r="O37" s="133"/>
      <c r="Q37" t="s">
        <v>209</v>
      </c>
      <c r="AF37" s="145">
        <v>6</v>
      </c>
      <c r="AG37" s="137" t="s">
        <v>202</v>
      </c>
      <c r="AH37" s="137" t="s">
        <v>219</v>
      </c>
      <c r="AI37" s="137" t="s">
        <v>218</v>
      </c>
      <c r="AJ37" s="136" t="s">
        <v>133</v>
      </c>
      <c r="AK37" s="136" t="s">
        <v>217</v>
      </c>
      <c r="AL37" s="136"/>
      <c r="AM37" s="136"/>
      <c r="AN37" s="136"/>
    </row>
    <row r="38" spans="2:40" x14ac:dyDescent="0.3">
      <c r="B38" t="s">
        <v>143</v>
      </c>
      <c r="C38" s="78" t="s">
        <v>142</v>
      </c>
      <c r="D38" s="130" t="s">
        <v>124</v>
      </c>
      <c r="E38" s="130">
        <v>2010</v>
      </c>
      <c r="F38" s="129">
        <v>0</v>
      </c>
      <c r="G38" s="129">
        <v>0</v>
      </c>
      <c r="H38" s="121" t="str">
        <f>Q38&amp;"DFL"</f>
        <v>IXDFL</v>
      </c>
      <c r="K38" s="128"/>
      <c r="L38" s="133"/>
      <c r="M38" s="133"/>
      <c r="N38" s="133"/>
      <c r="O38" s="133"/>
      <c r="Q38" t="s">
        <v>209</v>
      </c>
      <c r="AF38" s="145">
        <v>7</v>
      </c>
      <c r="AG38" s="144" t="s">
        <v>106</v>
      </c>
      <c r="AH38" s="144" t="s">
        <v>163</v>
      </c>
      <c r="AI38" s="144" t="s">
        <v>216</v>
      </c>
      <c r="AJ38" s="143" t="s">
        <v>215</v>
      </c>
      <c r="AK38" s="143" t="s">
        <v>214</v>
      </c>
      <c r="AL38" s="143"/>
      <c r="AM38" s="143"/>
      <c r="AN38" s="143"/>
    </row>
    <row r="39" spans="2:40" x14ac:dyDescent="0.3">
      <c r="B39" t="s">
        <v>143</v>
      </c>
      <c r="C39" s="78" t="s">
        <v>142</v>
      </c>
      <c r="D39" s="130" t="s">
        <v>124</v>
      </c>
      <c r="E39" s="130">
        <v>2010</v>
      </c>
      <c r="F39" s="129">
        <v>0.22605765421694399</v>
      </c>
      <c r="G39" s="129">
        <v>6.8251680886160807E-2</v>
      </c>
      <c r="H39" s="131" t="str">
        <f>Q39&amp;"DMT"</f>
        <v>IODMT</v>
      </c>
      <c r="K39" s="128"/>
      <c r="L39" s="133">
        <f>F39/$D162</f>
        <v>0.76809542632329231</v>
      </c>
      <c r="M39" s="133">
        <f>G39/$D162</f>
        <v>0.23190457367670764</v>
      </c>
      <c r="N39" s="133"/>
      <c r="O39" s="133"/>
      <c r="Q39" t="s">
        <v>202</v>
      </c>
      <c r="AF39" s="145">
        <v>8</v>
      </c>
      <c r="AG39" s="144" t="s">
        <v>109</v>
      </c>
      <c r="AH39" s="144" t="s">
        <v>213</v>
      </c>
      <c r="AI39" s="144" t="s">
        <v>212</v>
      </c>
      <c r="AJ39" s="143" t="s">
        <v>211</v>
      </c>
      <c r="AK39" s="143" t="s">
        <v>210</v>
      </c>
      <c r="AL39" s="143"/>
      <c r="AM39" s="143"/>
      <c r="AN39" s="143"/>
    </row>
    <row r="40" spans="2:40" x14ac:dyDescent="0.3">
      <c r="B40" t="s">
        <v>143</v>
      </c>
      <c r="C40" s="78" t="s">
        <v>142</v>
      </c>
      <c r="D40" s="130" t="s">
        <v>124</v>
      </c>
      <c r="E40" s="130">
        <v>2010</v>
      </c>
      <c r="F40" s="129">
        <v>8.1907108610243404E-2</v>
      </c>
      <c r="G40" s="129">
        <v>2.47295224686775E-2</v>
      </c>
      <c r="H40" s="121" t="str">
        <f>Q40&amp;"DHT"</f>
        <v>IODHT</v>
      </c>
      <c r="K40" s="128"/>
      <c r="L40" s="133"/>
      <c r="M40" s="133"/>
      <c r="N40" s="133"/>
      <c r="O40" s="133"/>
      <c r="Q40" t="s">
        <v>202</v>
      </c>
      <c r="AF40" s="145">
        <v>9</v>
      </c>
      <c r="AG40" s="137" t="s">
        <v>164</v>
      </c>
      <c r="AH40" s="137" t="s">
        <v>163</v>
      </c>
      <c r="AI40" s="137" t="s">
        <v>162</v>
      </c>
      <c r="AJ40" s="136" t="s">
        <v>161</v>
      </c>
      <c r="AK40" s="136" t="s">
        <v>160</v>
      </c>
      <c r="AL40" s="136"/>
      <c r="AM40" s="136"/>
      <c r="AN40" s="136"/>
    </row>
    <row r="41" spans="2:40" x14ac:dyDescent="0.3">
      <c r="B41" t="s">
        <v>143</v>
      </c>
      <c r="C41" s="78" t="s">
        <v>142</v>
      </c>
      <c r="D41" s="130" t="s">
        <v>124</v>
      </c>
      <c r="E41" s="130">
        <v>2010</v>
      </c>
      <c r="F41" s="129">
        <v>9.8796403509649203E-2</v>
      </c>
      <c r="G41" s="129">
        <v>2.9828764827267401E-2</v>
      </c>
      <c r="H41" s="121" t="str">
        <f>Q41&amp;"DRH"</f>
        <v>IODRH</v>
      </c>
      <c r="K41" s="128"/>
      <c r="L41" s="133"/>
      <c r="M41" s="133"/>
      <c r="N41" s="133"/>
      <c r="O41" s="133"/>
      <c r="Q41" t="s">
        <v>202</v>
      </c>
      <c r="AF41" s="145">
        <v>10</v>
      </c>
      <c r="AG41" s="137" t="s">
        <v>146</v>
      </c>
      <c r="AH41" s="137" t="s">
        <v>159</v>
      </c>
      <c r="AI41" s="137" t="s">
        <v>158</v>
      </c>
      <c r="AJ41" s="136" t="s">
        <v>157</v>
      </c>
      <c r="AK41" s="136" t="s">
        <v>156</v>
      </c>
      <c r="AL41" s="136"/>
      <c r="AM41" s="136"/>
      <c r="AN41" s="136"/>
    </row>
    <row r="42" spans="2:40" x14ac:dyDescent="0.3">
      <c r="B42" t="s">
        <v>143</v>
      </c>
      <c r="C42" s="78" t="s">
        <v>142</v>
      </c>
      <c r="D42" s="130" t="s">
        <v>124</v>
      </c>
      <c r="E42" s="130">
        <v>2010</v>
      </c>
      <c r="F42" s="129">
        <v>0.26275433009427002</v>
      </c>
      <c r="G42" s="129">
        <v>7.9331198720838797E-2</v>
      </c>
      <c r="H42" s="121" t="str">
        <f>Q42&amp;"DLA"</f>
        <v>IODLA</v>
      </c>
      <c r="K42" s="128"/>
      <c r="L42" s="133"/>
      <c r="M42" s="133"/>
      <c r="N42" s="133"/>
      <c r="O42" s="133"/>
      <c r="Q42" t="s">
        <v>202</v>
      </c>
      <c r="AF42" s="145">
        <v>11</v>
      </c>
      <c r="AG42" s="145" t="s">
        <v>145</v>
      </c>
      <c r="AH42" s="145" t="s">
        <v>155</v>
      </c>
      <c r="AI42" s="145" t="s">
        <v>154</v>
      </c>
      <c r="AJ42" s="146" t="s">
        <v>129</v>
      </c>
      <c r="AK42" s="146" t="s">
        <v>153</v>
      </c>
      <c r="AL42" s="146"/>
      <c r="AM42" s="146"/>
      <c r="AN42" s="146"/>
    </row>
    <row r="43" spans="2:40" x14ac:dyDescent="0.3">
      <c r="B43" t="s">
        <v>143</v>
      </c>
      <c r="C43" s="78" t="s">
        <v>142</v>
      </c>
      <c r="D43" s="130" t="s">
        <v>124</v>
      </c>
      <c r="E43" s="130">
        <v>2010</v>
      </c>
      <c r="F43" s="129">
        <v>1.13877775166965</v>
      </c>
      <c r="G43" s="129">
        <v>0.34382156170048001</v>
      </c>
      <c r="H43" s="121" t="str">
        <f>Q43&amp;"DEM"</f>
        <v>IODEM</v>
      </c>
      <c r="K43" s="128"/>
      <c r="L43" s="133"/>
      <c r="M43" s="133"/>
      <c r="N43" s="133"/>
      <c r="O43" s="133"/>
      <c r="Q43" t="s">
        <v>202</v>
      </c>
      <c r="AF43" s="145">
        <v>12</v>
      </c>
      <c r="AG43" s="144" t="s">
        <v>144</v>
      </c>
      <c r="AH43" s="144" t="s">
        <v>208</v>
      </c>
      <c r="AI43" s="144" t="s">
        <v>207</v>
      </c>
      <c r="AJ43" s="143" t="s">
        <v>206</v>
      </c>
      <c r="AK43" s="143" t="s">
        <v>205</v>
      </c>
      <c r="AL43" s="143"/>
      <c r="AM43" s="143"/>
      <c r="AN43" s="143"/>
    </row>
    <row r="44" spans="2:40" x14ac:dyDescent="0.3">
      <c r="B44" t="s">
        <v>143</v>
      </c>
      <c r="C44" s="78" t="s">
        <v>142</v>
      </c>
      <c r="D44" s="130" t="s">
        <v>124</v>
      </c>
      <c r="E44" s="130">
        <v>2010</v>
      </c>
      <c r="F44" s="129">
        <v>0</v>
      </c>
      <c r="G44" s="129">
        <v>0</v>
      </c>
      <c r="H44" s="121" t="str">
        <f>Q44&amp;"DTF"</f>
        <v>IODTF</v>
      </c>
      <c r="K44" s="128"/>
      <c r="L44" s="133"/>
      <c r="M44" s="133"/>
      <c r="N44" s="133"/>
      <c r="O44" s="133"/>
      <c r="Q44" t="s">
        <v>202</v>
      </c>
      <c r="R44" s="132"/>
      <c r="AF44" s="140"/>
      <c r="AG44" s="142"/>
      <c r="AH44" s="140"/>
      <c r="AI44" s="140"/>
      <c r="AJ44" s="140"/>
      <c r="AK44" s="140"/>
      <c r="AL44" s="140"/>
      <c r="AM44" s="140"/>
      <c r="AN44" s="140"/>
    </row>
    <row r="45" spans="2:40" x14ac:dyDescent="0.3">
      <c r="B45" t="s">
        <v>143</v>
      </c>
      <c r="C45" s="78" t="s">
        <v>142</v>
      </c>
      <c r="D45" s="130" t="s">
        <v>124</v>
      </c>
      <c r="E45" s="130">
        <v>2010</v>
      </c>
      <c r="F45" s="129">
        <v>2.66037847604358E-2</v>
      </c>
      <c r="G45" s="129">
        <v>8.0322563468291901E-3</v>
      </c>
      <c r="H45" s="121" t="str">
        <f>Q45&amp;"DFL"</f>
        <v>IODFL</v>
      </c>
      <c r="K45" s="128"/>
      <c r="L45" s="133"/>
      <c r="M45" s="133"/>
      <c r="N45" s="133"/>
      <c r="O45" s="133"/>
      <c r="Q45" t="s">
        <v>202</v>
      </c>
      <c r="AF45" s="140"/>
      <c r="AG45" s="140"/>
      <c r="AH45" s="140"/>
      <c r="AI45" s="140"/>
      <c r="AJ45" s="141" t="s">
        <v>204</v>
      </c>
      <c r="AK45" s="140" t="s">
        <v>203</v>
      </c>
      <c r="AL45" s="140"/>
      <c r="AM45" s="140"/>
      <c r="AN45" s="140"/>
    </row>
    <row r="46" spans="2:40" x14ac:dyDescent="0.3">
      <c r="B46" t="s">
        <v>143</v>
      </c>
      <c r="C46" s="78" t="s">
        <v>142</v>
      </c>
      <c r="D46" s="130" t="s">
        <v>124</v>
      </c>
      <c r="E46" s="130">
        <v>2010</v>
      </c>
      <c r="F46" s="129">
        <v>10.6302707997705</v>
      </c>
      <c r="G46" s="129">
        <v>3.2095080030474299</v>
      </c>
      <c r="H46" s="131" t="str">
        <f>Q46&amp;"DMT"</f>
        <v>IRDMT</v>
      </c>
      <c r="K46" s="128"/>
      <c r="L46" s="133">
        <f>F46/$D170</f>
        <v>0.7680954263232922</v>
      </c>
      <c r="M46" s="133">
        <f>G46/$D170</f>
        <v>0.23190457367670783</v>
      </c>
      <c r="N46" s="133"/>
      <c r="O46" s="133"/>
      <c r="Q46" t="s">
        <v>106</v>
      </c>
      <c r="AF46" s="140"/>
      <c r="AG46" s="140"/>
      <c r="AH46" s="140"/>
      <c r="AI46" s="140"/>
      <c r="AJ46" s="140"/>
      <c r="AK46" s="140"/>
      <c r="AL46" s="140"/>
      <c r="AM46" s="140"/>
      <c r="AN46" s="140"/>
    </row>
    <row r="47" spans="2:40" x14ac:dyDescent="0.3">
      <c r="B47" t="s">
        <v>143</v>
      </c>
      <c r="C47" s="78" t="s">
        <v>142</v>
      </c>
      <c r="D47" s="130" t="s">
        <v>124</v>
      </c>
      <c r="E47" s="130">
        <v>2010</v>
      </c>
      <c r="F47" s="129">
        <v>0</v>
      </c>
      <c r="G47" s="129">
        <v>0</v>
      </c>
      <c r="H47" s="121" t="str">
        <f>Q47&amp;"DHT"</f>
        <v>IRDHT</v>
      </c>
      <c r="K47" s="128"/>
      <c r="L47" s="133"/>
      <c r="M47" s="133"/>
      <c r="N47" s="133"/>
      <c r="O47" s="133"/>
      <c r="Q47" t="s">
        <v>106</v>
      </c>
      <c r="AF47" s="140"/>
      <c r="AG47" s="140"/>
      <c r="AH47" s="140"/>
      <c r="AI47" s="140"/>
      <c r="AJ47" s="140"/>
      <c r="AK47" s="140"/>
      <c r="AL47" s="140"/>
      <c r="AM47" s="140"/>
      <c r="AN47" s="140"/>
    </row>
    <row r="48" spans="2:40" x14ac:dyDescent="0.3">
      <c r="B48" t="s">
        <v>143</v>
      </c>
      <c r="C48" s="78" t="s">
        <v>142</v>
      </c>
      <c r="D48" s="130" t="s">
        <v>124</v>
      </c>
      <c r="E48" s="130">
        <v>2010</v>
      </c>
      <c r="F48" s="129">
        <v>3.5841465802899201E-2</v>
      </c>
      <c r="G48" s="129">
        <v>1.08213114700558E-2</v>
      </c>
      <c r="H48" s="121" t="str">
        <f>Q48&amp;"DRH"</f>
        <v>IRDRH</v>
      </c>
      <c r="K48" s="128"/>
      <c r="L48" s="133"/>
      <c r="M48" s="133"/>
      <c r="N48" s="133"/>
      <c r="O48" s="133"/>
      <c r="Q48" t="s">
        <v>106</v>
      </c>
      <c r="AF48" s="140"/>
      <c r="AG48" s="140"/>
      <c r="AH48" s="140"/>
      <c r="AI48" s="140"/>
      <c r="AJ48" s="140"/>
      <c r="AK48" s="140"/>
      <c r="AL48" s="140"/>
      <c r="AM48" s="140"/>
      <c r="AN48" s="140"/>
    </row>
    <row r="49" spans="2:40" x14ac:dyDescent="0.3">
      <c r="B49" t="s">
        <v>143</v>
      </c>
      <c r="C49" s="78" t="s">
        <v>142</v>
      </c>
      <c r="D49" s="130" t="s">
        <v>124</v>
      </c>
      <c r="E49" s="130">
        <v>2010</v>
      </c>
      <c r="F49" s="129">
        <v>0.13641062645451199</v>
      </c>
      <c r="G49" s="129">
        <v>4.11853099091248E-2</v>
      </c>
      <c r="H49" s="121" t="str">
        <f>Q49&amp;"DLA"</f>
        <v>IRDLA</v>
      </c>
      <c r="K49" s="128"/>
      <c r="L49" s="133"/>
      <c r="M49" s="133"/>
      <c r="N49" s="133"/>
      <c r="O49" s="133"/>
      <c r="Q49" t="s">
        <v>106</v>
      </c>
      <c r="AF49" s="163" t="s">
        <v>229</v>
      </c>
      <c r="AG49" s="140"/>
      <c r="AH49" s="140"/>
      <c r="AI49" s="140"/>
      <c r="AJ49" s="140"/>
      <c r="AK49" s="140"/>
      <c r="AL49" s="140"/>
      <c r="AM49" s="140"/>
      <c r="AN49" s="140"/>
    </row>
    <row r="50" spans="2:40" x14ac:dyDescent="0.3">
      <c r="B50" t="s">
        <v>143</v>
      </c>
      <c r="C50" s="78" t="s">
        <v>142</v>
      </c>
      <c r="D50" s="130" t="s">
        <v>124</v>
      </c>
      <c r="E50" s="130">
        <v>2010</v>
      </c>
      <c r="F50" s="129">
        <v>13.5046520189966</v>
      </c>
      <c r="G50" s="129">
        <v>4.0773456810033499</v>
      </c>
      <c r="H50" s="121" t="str">
        <f>Q50&amp;"DEM"</f>
        <v>IRDEM</v>
      </c>
      <c r="K50" s="128"/>
      <c r="L50" s="133"/>
      <c r="M50" s="133"/>
      <c r="N50" s="133"/>
      <c r="O50" s="133"/>
      <c r="Q50" t="s">
        <v>106</v>
      </c>
      <c r="AF50" s="140"/>
      <c r="AG50" s="140"/>
      <c r="AH50" s="140"/>
      <c r="AI50" s="140"/>
      <c r="AJ50" s="140"/>
      <c r="AK50" s="140"/>
      <c r="AL50" s="140"/>
      <c r="AM50" s="140"/>
      <c r="AN50" s="140"/>
    </row>
    <row r="51" spans="2:40" x14ac:dyDescent="0.3">
      <c r="B51" t="s">
        <v>143</v>
      </c>
      <c r="C51" s="78" t="s">
        <v>142</v>
      </c>
      <c r="D51" s="130" t="s">
        <v>124</v>
      </c>
      <c r="E51" s="130">
        <v>2010</v>
      </c>
      <c r="F51" s="129">
        <v>0</v>
      </c>
      <c r="G51" s="129">
        <v>0</v>
      </c>
      <c r="H51" s="121" t="str">
        <f>Q51&amp;"DTF"</f>
        <v>IRDTF</v>
      </c>
      <c r="K51" s="128"/>
      <c r="L51" s="133"/>
      <c r="M51" s="133"/>
      <c r="N51" s="133"/>
      <c r="O51" s="133"/>
      <c r="Q51" t="s">
        <v>106</v>
      </c>
      <c r="AF51" s="139" t="s">
        <v>201</v>
      </c>
      <c r="AG51" s="139" t="s">
        <v>200</v>
      </c>
      <c r="AH51" s="139" t="s">
        <v>200</v>
      </c>
      <c r="AI51" s="139" t="s">
        <v>200</v>
      </c>
      <c r="AJ51" s="138" t="s">
        <v>199</v>
      </c>
      <c r="AK51" s="138" t="s">
        <v>198</v>
      </c>
      <c r="AL51" s="138"/>
      <c r="AM51" s="138"/>
      <c r="AN51" s="138"/>
    </row>
    <row r="52" spans="2:40" x14ac:dyDescent="0.3">
      <c r="B52" t="s">
        <v>143</v>
      </c>
      <c r="C52" s="78" t="s">
        <v>142</v>
      </c>
      <c r="D52" s="130" t="s">
        <v>124</v>
      </c>
      <c r="E52" s="130">
        <v>2010</v>
      </c>
      <c r="F52" s="129">
        <v>0</v>
      </c>
      <c r="G52" s="129">
        <v>0</v>
      </c>
      <c r="H52" s="121" t="str">
        <f>Q52&amp;"DFL"</f>
        <v>IRDFL</v>
      </c>
      <c r="K52" s="128"/>
      <c r="L52" s="133"/>
      <c r="M52" s="133"/>
      <c r="N52" s="133"/>
      <c r="O52" s="133"/>
      <c r="Q52" t="s">
        <v>106</v>
      </c>
      <c r="R52" s="132"/>
      <c r="AF52" s="137">
        <v>1</v>
      </c>
      <c r="AG52" s="137" t="s">
        <v>197</v>
      </c>
      <c r="AH52" s="137" t="s">
        <v>196</v>
      </c>
      <c r="AI52" s="137" t="s">
        <v>195</v>
      </c>
      <c r="AJ52" s="136" t="s">
        <v>137</v>
      </c>
      <c r="AK52" s="136" t="s">
        <v>194</v>
      </c>
      <c r="AL52" s="136"/>
      <c r="AM52" s="136"/>
      <c r="AN52" s="136"/>
    </row>
    <row r="53" spans="2:40" x14ac:dyDescent="0.3">
      <c r="B53" s="55" t="s">
        <v>143</v>
      </c>
      <c r="C53" s="135" t="s">
        <v>142</v>
      </c>
      <c r="D53" s="134" t="s">
        <v>124</v>
      </c>
      <c r="E53" s="130">
        <v>2010</v>
      </c>
      <c r="F53" s="129">
        <v>2.2421327037195899</v>
      </c>
      <c r="G53" s="129">
        <v>0.67694821628041202</v>
      </c>
      <c r="H53" s="131" t="str">
        <f>Q53&amp;"DMT"</f>
        <v>ISDMT</v>
      </c>
      <c r="K53" s="128"/>
      <c r="L53" s="133">
        <f>F53/$D178</f>
        <v>0.76809542632329231</v>
      </c>
      <c r="M53" s="133">
        <f>G53/$D178</f>
        <v>0.23190457367670764</v>
      </c>
      <c r="N53" s="133"/>
      <c r="O53" s="133"/>
      <c r="Q53" t="s">
        <v>109</v>
      </c>
      <c r="AF53" s="137">
        <v>2</v>
      </c>
      <c r="AG53" s="137" t="s">
        <v>193</v>
      </c>
      <c r="AH53" s="137" t="s">
        <v>192</v>
      </c>
      <c r="AI53" s="137" t="s">
        <v>191</v>
      </c>
      <c r="AJ53" s="136" t="s">
        <v>190</v>
      </c>
      <c r="AK53" s="136" t="s">
        <v>189</v>
      </c>
      <c r="AL53" s="136"/>
      <c r="AM53" s="136"/>
      <c r="AN53" s="136"/>
    </row>
    <row r="54" spans="2:40" x14ac:dyDescent="0.3">
      <c r="B54" t="s">
        <v>143</v>
      </c>
      <c r="C54" s="78" t="s">
        <v>142</v>
      </c>
      <c r="D54" s="130" t="s">
        <v>124</v>
      </c>
      <c r="E54" s="130">
        <v>2010</v>
      </c>
      <c r="F54" s="129">
        <v>12.2031238886391</v>
      </c>
      <c r="G54" s="129">
        <v>3.6843862701608701</v>
      </c>
      <c r="H54" s="121" t="str">
        <f>Q54&amp;"DHT"</f>
        <v>ISDHT</v>
      </c>
      <c r="K54" s="128"/>
      <c r="L54" s="133"/>
      <c r="M54" s="133"/>
      <c r="N54" s="133"/>
      <c r="O54" s="133"/>
      <c r="Q54" t="s">
        <v>109</v>
      </c>
      <c r="AF54" s="137">
        <v>3</v>
      </c>
      <c r="AG54" s="137" t="s">
        <v>188</v>
      </c>
      <c r="AH54" s="137" t="s">
        <v>187</v>
      </c>
      <c r="AI54" s="137" t="s">
        <v>186</v>
      </c>
      <c r="AJ54" s="136" t="s">
        <v>185</v>
      </c>
      <c r="AK54" s="136" t="s">
        <v>184</v>
      </c>
      <c r="AL54" s="136"/>
      <c r="AM54" s="136"/>
      <c r="AN54" s="136"/>
    </row>
    <row r="55" spans="2:40" x14ac:dyDescent="0.3">
      <c r="B55" t="s">
        <v>143</v>
      </c>
      <c r="C55" s="78" t="s">
        <v>142</v>
      </c>
      <c r="D55" s="130" t="s">
        <v>124</v>
      </c>
      <c r="E55" s="130">
        <v>2010</v>
      </c>
      <c r="F55" s="129">
        <v>0.22391441058634001</v>
      </c>
      <c r="G55" s="129">
        <v>6.7604589413660099E-2</v>
      </c>
      <c r="H55" s="121" t="str">
        <f>Q55&amp;"DRH"</f>
        <v>ISDRH</v>
      </c>
      <c r="K55" s="128"/>
      <c r="L55" s="133"/>
      <c r="M55" s="133"/>
      <c r="N55" s="133"/>
      <c r="O55" s="133"/>
      <c r="Q55" t="s">
        <v>109</v>
      </c>
      <c r="AF55" s="137">
        <v>4</v>
      </c>
      <c r="AG55" s="137" t="s">
        <v>183</v>
      </c>
      <c r="AH55" s="137" t="s">
        <v>182</v>
      </c>
      <c r="AI55" s="137" t="s">
        <v>181</v>
      </c>
      <c r="AJ55" s="136" t="s">
        <v>180</v>
      </c>
      <c r="AK55" s="136" t="s">
        <v>179</v>
      </c>
      <c r="AL55" s="136"/>
      <c r="AM55" s="136"/>
      <c r="AN55" s="136"/>
    </row>
    <row r="56" spans="2:40" x14ac:dyDescent="0.3">
      <c r="B56" t="s">
        <v>143</v>
      </c>
      <c r="C56" s="78" t="s">
        <v>142</v>
      </c>
      <c r="D56" s="130" t="s">
        <v>124</v>
      </c>
      <c r="E56" s="130">
        <v>2010</v>
      </c>
      <c r="F56" s="129">
        <v>1.2935495074710599</v>
      </c>
      <c r="G56" s="129">
        <v>0.39055049252894303</v>
      </c>
      <c r="H56" s="121" t="str">
        <f>Q56&amp;"DLA"</f>
        <v>ISDLA</v>
      </c>
      <c r="K56" s="128"/>
      <c r="L56" s="133"/>
      <c r="M56" s="133"/>
      <c r="N56" s="133"/>
      <c r="O56" s="133"/>
      <c r="Q56" t="s">
        <v>109</v>
      </c>
      <c r="AF56" s="137">
        <v>5</v>
      </c>
      <c r="AG56" s="137" t="s">
        <v>147</v>
      </c>
      <c r="AH56" s="137" t="s">
        <v>178</v>
      </c>
      <c r="AI56" s="137" t="s">
        <v>177</v>
      </c>
      <c r="AJ56" s="136" t="s">
        <v>176</v>
      </c>
      <c r="AK56" s="136" t="s">
        <v>175</v>
      </c>
      <c r="AL56" s="136"/>
      <c r="AM56" s="136"/>
      <c r="AN56" s="136"/>
    </row>
    <row r="57" spans="2:40" x14ac:dyDescent="0.3">
      <c r="B57" t="s">
        <v>143</v>
      </c>
      <c r="C57" s="78" t="s">
        <v>142</v>
      </c>
      <c r="D57" s="130" t="s">
        <v>124</v>
      </c>
      <c r="E57" s="130">
        <v>2010</v>
      </c>
      <c r="F57" s="129">
        <v>6.4677475373552804</v>
      </c>
      <c r="G57" s="129">
        <v>1.9527524626447199</v>
      </c>
      <c r="H57" s="121" t="str">
        <f>Q57&amp;"DEM"</f>
        <v>ISDEM</v>
      </c>
      <c r="K57" s="128"/>
      <c r="L57" s="133"/>
      <c r="M57" s="133"/>
      <c r="N57" s="133"/>
      <c r="O57" s="133"/>
      <c r="Q57" t="s">
        <v>109</v>
      </c>
      <c r="AF57" s="137">
        <v>6</v>
      </c>
      <c r="AG57" s="137" t="s">
        <v>202</v>
      </c>
      <c r="AH57" s="137" t="s">
        <v>219</v>
      </c>
      <c r="AI57" s="137" t="s">
        <v>218</v>
      </c>
      <c r="AJ57" s="136" t="s">
        <v>133</v>
      </c>
      <c r="AK57" s="136" t="s">
        <v>217</v>
      </c>
      <c r="AL57" s="136"/>
      <c r="AM57" s="136"/>
      <c r="AN57" s="136"/>
    </row>
    <row r="58" spans="2:40" x14ac:dyDescent="0.3">
      <c r="B58" t="s">
        <v>143</v>
      </c>
      <c r="C58" s="78" t="s">
        <v>142</v>
      </c>
      <c r="D58" s="130" t="s">
        <v>124</v>
      </c>
      <c r="E58" s="130">
        <v>2010</v>
      </c>
      <c r="F58" s="129">
        <v>0.23196481874963401</v>
      </c>
      <c r="G58" s="129">
        <v>7.0035181250365702E-2</v>
      </c>
      <c r="H58" s="121" t="str">
        <f>Q58&amp;"DTF"</f>
        <v>ISDTF</v>
      </c>
      <c r="K58" s="128"/>
      <c r="L58" s="133"/>
      <c r="M58" s="133"/>
      <c r="N58" s="133"/>
      <c r="O58" s="133"/>
      <c r="Q58" t="s">
        <v>109</v>
      </c>
      <c r="AF58" s="137">
        <v>7</v>
      </c>
      <c r="AG58" s="137" t="s">
        <v>174</v>
      </c>
      <c r="AH58" s="137" t="s">
        <v>173</v>
      </c>
      <c r="AI58" s="137" t="s">
        <v>172</v>
      </c>
      <c r="AJ58" s="136" t="s">
        <v>171</v>
      </c>
      <c r="AK58" s="136" t="s">
        <v>170</v>
      </c>
      <c r="AL58" s="136"/>
      <c r="AM58" s="136"/>
      <c r="AN58" s="136"/>
    </row>
    <row r="59" spans="2:40" x14ac:dyDescent="0.3">
      <c r="B59" t="s">
        <v>143</v>
      </c>
      <c r="C59" s="78" t="s">
        <v>142</v>
      </c>
      <c r="D59" s="130" t="s">
        <v>124</v>
      </c>
      <c r="E59" s="130">
        <v>2010</v>
      </c>
      <c r="F59" s="129">
        <v>0</v>
      </c>
      <c r="G59" s="129">
        <v>0</v>
      </c>
      <c r="H59" s="121" t="str">
        <f>Q59&amp;"DFL"</f>
        <v>ISDFL</v>
      </c>
      <c r="K59" s="128"/>
      <c r="L59" s="133"/>
      <c r="M59" s="133"/>
      <c r="N59" s="133"/>
      <c r="O59" s="133"/>
      <c r="Q59" t="s">
        <v>109</v>
      </c>
      <c r="AF59" s="137">
        <v>8</v>
      </c>
      <c r="AG59" s="137" t="s">
        <v>169</v>
      </c>
      <c r="AH59" s="137" t="s">
        <v>168</v>
      </c>
      <c r="AI59" s="137" t="s">
        <v>167</v>
      </c>
      <c r="AJ59" s="136" t="s">
        <v>166</v>
      </c>
      <c r="AK59" s="136" t="s">
        <v>165</v>
      </c>
      <c r="AL59" s="136"/>
      <c r="AM59" s="136"/>
      <c r="AN59" s="136"/>
    </row>
    <row r="60" spans="2:40" x14ac:dyDescent="0.3">
      <c r="B60" s="55" t="s">
        <v>143</v>
      </c>
      <c r="C60" s="135" t="s">
        <v>142</v>
      </c>
      <c r="D60" s="134" t="s">
        <v>124</v>
      </c>
      <c r="E60" s="130">
        <v>2010</v>
      </c>
      <c r="F60" s="129">
        <v>0.38092107605461201</v>
      </c>
      <c r="G60" s="129">
        <v>0.115008287667809</v>
      </c>
      <c r="H60" s="131" t="str">
        <f>Q60&amp;"DMT"</f>
        <v>IMDMT</v>
      </c>
      <c r="K60" s="128"/>
      <c r="L60" s="133">
        <f>F60/$D186</f>
        <v>0.7680954263232922</v>
      </c>
      <c r="M60" s="133">
        <f>G60/$D186</f>
        <v>0.2319045736767078</v>
      </c>
      <c r="N60" s="133"/>
      <c r="O60" s="133"/>
      <c r="Q60" t="s">
        <v>147</v>
      </c>
      <c r="R60" s="132"/>
      <c r="AF60" s="137">
        <v>9</v>
      </c>
      <c r="AG60" s="137" t="s">
        <v>164</v>
      </c>
      <c r="AH60" s="137" t="s">
        <v>163</v>
      </c>
      <c r="AI60" s="137" t="s">
        <v>162</v>
      </c>
      <c r="AJ60" s="136" t="s">
        <v>161</v>
      </c>
      <c r="AK60" s="136" t="s">
        <v>160</v>
      </c>
      <c r="AL60" s="136"/>
      <c r="AM60" s="136"/>
      <c r="AN60" s="136"/>
    </row>
    <row r="61" spans="2:40" x14ac:dyDescent="0.3">
      <c r="B61" t="s">
        <v>143</v>
      </c>
      <c r="C61" s="78" t="s">
        <v>142</v>
      </c>
      <c r="D61" s="130" t="s">
        <v>124</v>
      </c>
      <c r="E61" s="130">
        <v>2010</v>
      </c>
      <c r="F61" s="129">
        <v>0.971170077241444</v>
      </c>
      <c r="G61" s="129">
        <v>0.29321719022378001</v>
      </c>
      <c r="H61" s="121" t="str">
        <f>Q61&amp;"DHT"</f>
        <v>IMDHT</v>
      </c>
      <c r="K61" s="128"/>
      <c r="L61" s="133"/>
      <c r="M61" s="133"/>
      <c r="N61" s="133"/>
      <c r="O61" s="133"/>
      <c r="Q61" t="s">
        <v>147</v>
      </c>
      <c r="AF61" s="137">
        <v>10</v>
      </c>
      <c r="AG61" s="137" t="s">
        <v>146</v>
      </c>
      <c r="AH61" s="137" t="s">
        <v>159</v>
      </c>
      <c r="AI61" s="137" t="s">
        <v>158</v>
      </c>
      <c r="AJ61" s="136" t="s">
        <v>157</v>
      </c>
      <c r="AK61" s="136" t="s">
        <v>156</v>
      </c>
      <c r="AL61" s="136"/>
      <c r="AM61" s="136"/>
      <c r="AN61" s="136"/>
    </row>
    <row r="62" spans="2:40" x14ac:dyDescent="0.3">
      <c r="B62" t="s">
        <v>143</v>
      </c>
      <c r="C62" s="78" t="s">
        <v>142</v>
      </c>
      <c r="D62" s="130" t="s">
        <v>124</v>
      </c>
      <c r="E62" s="130">
        <v>2010</v>
      </c>
      <c r="F62" s="129">
        <v>0.60676404968371001</v>
      </c>
      <c r="G62" s="129">
        <v>0.183195151854774</v>
      </c>
      <c r="H62" s="121" t="str">
        <f>Q62&amp;"DRH"</f>
        <v>IMDRH</v>
      </c>
      <c r="K62" s="128"/>
      <c r="L62" s="133"/>
      <c r="M62" s="133"/>
      <c r="N62" s="133"/>
      <c r="O62" s="133"/>
      <c r="Q62" t="s">
        <v>147</v>
      </c>
      <c r="AF62" s="137">
        <v>11</v>
      </c>
      <c r="AG62" s="137" t="s">
        <v>145</v>
      </c>
      <c r="AH62" s="137" t="s">
        <v>155</v>
      </c>
      <c r="AI62" s="137" t="s">
        <v>154</v>
      </c>
      <c r="AJ62" s="136" t="s">
        <v>129</v>
      </c>
      <c r="AK62" s="136" t="s">
        <v>153</v>
      </c>
      <c r="AL62" s="136"/>
      <c r="AM62" s="136"/>
      <c r="AN62" s="136"/>
    </row>
    <row r="63" spans="2:40" x14ac:dyDescent="0.3">
      <c r="B63" t="s">
        <v>143</v>
      </c>
      <c r="C63" s="78" t="s">
        <v>142</v>
      </c>
      <c r="D63" s="130" t="s">
        <v>124</v>
      </c>
      <c r="E63" s="130">
        <v>2010</v>
      </c>
      <c r="F63" s="129">
        <v>0.73547148378801397</v>
      </c>
      <c r="G63" s="129">
        <v>0.22205470186909601</v>
      </c>
      <c r="H63" s="121" t="str">
        <f>Q63&amp;"DLA"</f>
        <v>IMDLA</v>
      </c>
      <c r="K63" s="128"/>
      <c r="L63" s="133"/>
      <c r="M63" s="133"/>
      <c r="N63" s="133"/>
      <c r="O63" s="133"/>
      <c r="Q63" t="s">
        <v>147</v>
      </c>
      <c r="AF63" s="137">
        <v>12</v>
      </c>
      <c r="AG63" s="137" t="s">
        <v>152</v>
      </c>
      <c r="AH63" s="137" t="s">
        <v>151</v>
      </c>
      <c r="AI63" s="137" t="s">
        <v>150</v>
      </c>
      <c r="AJ63" s="136" t="s">
        <v>149</v>
      </c>
      <c r="AK63" s="136" t="s">
        <v>148</v>
      </c>
      <c r="AL63" s="136"/>
      <c r="AM63" s="136"/>
      <c r="AN63" s="136"/>
    </row>
    <row r="64" spans="2:40" x14ac:dyDescent="0.3">
      <c r="B64" t="s">
        <v>143</v>
      </c>
      <c r="C64" s="78" t="s">
        <v>142</v>
      </c>
      <c r="D64" s="130" t="s">
        <v>124</v>
      </c>
      <c r="E64" s="130">
        <v>2010</v>
      </c>
      <c r="F64" s="129">
        <v>2.9199070216460199</v>
      </c>
      <c r="G64" s="129">
        <v>0.88158289949956903</v>
      </c>
      <c r="H64" s="121" t="str">
        <f>Q64&amp;"DEM"</f>
        <v>IMDEM</v>
      </c>
      <c r="K64" s="128"/>
      <c r="L64" s="133"/>
      <c r="M64" s="133"/>
      <c r="N64" s="133"/>
      <c r="O64" s="133"/>
      <c r="Q64" t="s">
        <v>147</v>
      </c>
    </row>
    <row r="65" spans="2:18" x14ac:dyDescent="0.3">
      <c r="B65" t="s">
        <v>143</v>
      </c>
      <c r="C65" s="78" t="s">
        <v>142</v>
      </c>
      <c r="D65" s="130" t="s">
        <v>124</v>
      </c>
      <c r="E65" s="130">
        <v>2010</v>
      </c>
      <c r="F65" s="129">
        <v>0</v>
      </c>
      <c r="G65" s="129">
        <v>0</v>
      </c>
      <c r="H65" s="121" t="str">
        <f>Q65&amp;"DTF"</f>
        <v>IMDTF</v>
      </c>
      <c r="K65" s="128"/>
      <c r="L65" s="133"/>
      <c r="M65" s="133"/>
      <c r="N65" s="133"/>
      <c r="O65" s="133"/>
      <c r="Q65" t="s">
        <v>147</v>
      </c>
    </row>
    <row r="66" spans="2:18" x14ac:dyDescent="0.3">
      <c r="B66" t="s">
        <v>143</v>
      </c>
      <c r="C66" s="78" t="s">
        <v>142</v>
      </c>
      <c r="D66" s="130" t="s">
        <v>124</v>
      </c>
      <c r="E66" s="130">
        <v>2010</v>
      </c>
      <c r="F66" s="129">
        <v>5.9400870889368199E-2</v>
      </c>
      <c r="G66" s="129">
        <v>1.7934403939317299E-2</v>
      </c>
      <c r="H66" s="121" t="str">
        <f>Q66&amp;"DFL"</f>
        <v>IMDFL</v>
      </c>
      <c r="K66" s="128"/>
      <c r="L66" s="133"/>
      <c r="M66" s="133"/>
      <c r="N66" s="133"/>
      <c r="O66" s="133"/>
      <c r="Q66" t="s">
        <v>147</v>
      </c>
    </row>
    <row r="67" spans="2:18" x14ac:dyDescent="0.3">
      <c r="B67" t="s">
        <v>143</v>
      </c>
      <c r="C67" s="78" t="s">
        <v>142</v>
      </c>
      <c r="D67" s="130" t="s">
        <v>124</v>
      </c>
      <c r="E67" s="130">
        <v>2010</v>
      </c>
      <c r="F67" s="129">
        <v>4.3762699610478997</v>
      </c>
      <c r="G67" s="129">
        <v>1.34020409731307</v>
      </c>
      <c r="H67" s="131" t="str">
        <f>Q67&amp;"DMT"</f>
        <v>IUDMT</v>
      </c>
      <c r="K67" s="128"/>
      <c r="L67" s="133">
        <f>F67/$D194</f>
        <v>0.76555406643490764</v>
      </c>
      <c r="M67" s="133">
        <f>G67/$D194</f>
        <v>0.23444593356509241</v>
      </c>
      <c r="N67" s="133"/>
      <c r="O67" s="133"/>
      <c r="Q67" t="s">
        <v>146</v>
      </c>
    </row>
    <row r="68" spans="2:18" x14ac:dyDescent="0.3">
      <c r="B68" t="s">
        <v>143</v>
      </c>
      <c r="C68" s="78" t="s">
        <v>142</v>
      </c>
      <c r="D68" s="130" t="s">
        <v>124</v>
      </c>
      <c r="E68" s="130">
        <v>2010</v>
      </c>
      <c r="F68" s="129">
        <v>0</v>
      </c>
      <c r="G68" s="129">
        <v>0</v>
      </c>
      <c r="H68" s="121" t="str">
        <f>Q68&amp;"DHT"</f>
        <v>IUDHT</v>
      </c>
      <c r="K68" s="128"/>
      <c r="L68" s="133"/>
      <c r="M68" s="133"/>
      <c r="N68" s="133"/>
      <c r="O68" s="133"/>
      <c r="Q68" t="s">
        <v>146</v>
      </c>
      <c r="R68" s="132"/>
    </row>
    <row r="69" spans="2:18" x14ac:dyDescent="0.3">
      <c r="B69" t="s">
        <v>143</v>
      </c>
      <c r="C69" s="78" t="s">
        <v>142</v>
      </c>
      <c r="D69" s="130" t="s">
        <v>124</v>
      </c>
      <c r="E69" s="130">
        <v>2010</v>
      </c>
      <c r="F69" s="129">
        <v>14.1393438320701</v>
      </c>
      <c r="G69" s="129">
        <v>4.3300817147306896</v>
      </c>
      <c r="H69" s="121" t="str">
        <f>Q69&amp;"DRH"</f>
        <v>IUDRH</v>
      </c>
      <c r="K69" s="128"/>
      <c r="L69" s="133"/>
      <c r="M69" s="133"/>
      <c r="N69" s="133"/>
      <c r="O69" s="133"/>
      <c r="Q69" t="s">
        <v>146</v>
      </c>
    </row>
    <row r="70" spans="2:18" x14ac:dyDescent="0.3">
      <c r="B70" t="s">
        <v>143</v>
      </c>
      <c r="C70" s="78" t="s">
        <v>142</v>
      </c>
      <c r="D70" s="130" t="s">
        <v>124</v>
      </c>
      <c r="E70" s="130">
        <v>2010</v>
      </c>
      <c r="F70" s="129">
        <v>40.520804454666902</v>
      </c>
      <c r="G70" s="129">
        <v>12.4092317521387</v>
      </c>
      <c r="H70" s="121" t="str">
        <f>Q70&amp;"DLA"</f>
        <v>IUDLA</v>
      </c>
      <c r="K70" s="128"/>
      <c r="L70" s="133"/>
      <c r="M70" s="133"/>
      <c r="N70" s="133"/>
      <c r="O70" s="133"/>
      <c r="Q70" t="s">
        <v>146</v>
      </c>
    </row>
    <row r="71" spans="2:18" x14ac:dyDescent="0.3">
      <c r="B71" t="s">
        <v>143</v>
      </c>
      <c r="C71" s="78" t="s">
        <v>142</v>
      </c>
      <c r="D71" s="130" t="s">
        <v>124</v>
      </c>
      <c r="E71" s="130">
        <v>2010</v>
      </c>
      <c r="F71" s="129">
        <v>25.3254911431744</v>
      </c>
      <c r="G71" s="129">
        <v>7.7557662801087801</v>
      </c>
      <c r="H71" s="121" t="str">
        <f>Q71&amp;"DEM"</f>
        <v>IUDEM</v>
      </c>
      <c r="K71" s="128"/>
      <c r="L71" s="133"/>
      <c r="M71" s="133"/>
      <c r="N71" s="133"/>
      <c r="O71" s="133"/>
      <c r="Q71" t="s">
        <v>146</v>
      </c>
    </row>
    <row r="72" spans="2:18" x14ac:dyDescent="0.3">
      <c r="B72" t="s">
        <v>143</v>
      </c>
      <c r="C72" s="78" t="s">
        <v>142</v>
      </c>
      <c r="D72" s="130" t="s">
        <v>124</v>
      </c>
      <c r="E72" s="130">
        <v>2010</v>
      </c>
      <c r="F72" s="129">
        <v>0</v>
      </c>
      <c r="G72" s="129">
        <v>0</v>
      </c>
      <c r="H72" s="121" t="str">
        <f>Q72&amp;"DTF"</f>
        <v>IUDTF</v>
      </c>
      <c r="K72" s="128"/>
      <c r="L72" s="133"/>
      <c r="M72" s="133"/>
      <c r="N72" s="133"/>
      <c r="O72" s="133"/>
      <c r="Q72" t="s">
        <v>146</v>
      </c>
    </row>
    <row r="73" spans="2:18" x14ac:dyDescent="0.3">
      <c r="B73" t="s">
        <v>143</v>
      </c>
      <c r="C73" s="78" t="s">
        <v>142</v>
      </c>
      <c r="D73" s="130" t="s">
        <v>124</v>
      </c>
      <c r="E73" s="130">
        <v>2010</v>
      </c>
      <c r="F73" s="129">
        <v>5.6496630001858998E-2</v>
      </c>
      <c r="G73" s="129">
        <v>1.7301723999389999E-2</v>
      </c>
      <c r="H73" s="121" t="str">
        <f>Q73&amp;"DFL"</f>
        <v>IUDFL</v>
      </c>
      <c r="K73" s="128"/>
      <c r="L73" s="133"/>
      <c r="M73" s="133"/>
      <c r="N73" s="133"/>
      <c r="O73" s="133"/>
      <c r="Q73" t="s">
        <v>146</v>
      </c>
    </row>
    <row r="74" spans="2:18" x14ac:dyDescent="0.3">
      <c r="B74" t="s">
        <v>143</v>
      </c>
      <c r="C74" s="78" t="s">
        <v>142</v>
      </c>
      <c r="D74" s="130" t="s">
        <v>124</v>
      </c>
      <c r="E74" s="130">
        <v>2010</v>
      </c>
      <c r="F74" s="129">
        <v>2.7481657126419798</v>
      </c>
      <c r="G74" s="129">
        <v>0.72713545675479996</v>
      </c>
      <c r="H74" s="131" t="str">
        <f>Q74&amp;"DMT"</f>
        <v>INDMT</v>
      </c>
      <c r="K74" s="128"/>
      <c r="L74" s="133">
        <f>F76/$D204</f>
        <v>0.79077051993136727</v>
      </c>
      <c r="M74" s="133">
        <f>G74/$D202</f>
        <v>0.20922948006863284</v>
      </c>
      <c r="N74" s="133"/>
      <c r="O74" s="133"/>
      <c r="Q74" t="s">
        <v>145</v>
      </c>
    </row>
    <row r="75" spans="2:18" x14ac:dyDescent="0.3">
      <c r="B75" t="s">
        <v>143</v>
      </c>
      <c r="C75" s="78" t="s">
        <v>142</v>
      </c>
      <c r="D75" s="130" t="s">
        <v>124</v>
      </c>
      <c r="E75" s="130">
        <v>2010</v>
      </c>
      <c r="F75" s="129">
        <v>5.33849364808699E-2</v>
      </c>
      <c r="G75" s="129">
        <v>1.41250871420432E-2</v>
      </c>
      <c r="H75" s="121" t="str">
        <f>Q75&amp;"DHT"</f>
        <v>INDHT</v>
      </c>
      <c r="K75" s="128"/>
      <c r="L75" s="133"/>
      <c r="M75" s="133"/>
      <c r="N75" s="133"/>
      <c r="O75" s="133"/>
      <c r="Q75" t="s">
        <v>145</v>
      </c>
    </row>
    <row r="76" spans="2:18" x14ac:dyDescent="0.3">
      <c r="B76" t="s">
        <v>143</v>
      </c>
      <c r="C76" s="78" t="s">
        <v>142</v>
      </c>
      <c r="D76" s="130" t="s">
        <v>124</v>
      </c>
      <c r="E76" s="130">
        <v>2010</v>
      </c>
      <c r="F76" s="129">
        <v>0.12644732284045801</v>
      </c>
      <c r="G76" s="129">
        <v>3.3456618509597198E-2</v>
      </c>
      <c r="H76" s="121" t="str">
        <f>Q76&amp;"DRH"</f>
        <v>INDRH</v>
      </c>
      <c r="K76" s="128"/>
      <c r="Q76" t="s">
        <v>145</v>
      </c>
      <c r="R76" s="132"/>
    </row>
    <row r="77" spans="2:18" x14ac:dyDescent="0.3">
      <c r="B77" t="s">
        <v>143</v>
      </c>
      <c r="C77" s="78" t="s">
        <v>142</v>
      </c>
      <c r="D77" s="130" t="s">
        <v>124</v>
      </c>
      <c r="E77" s="130">
        <v>2010</v>
      </c>
      <c r="F77" s="129">
        <v>0.56568584933869903</v>
      </c>
      <c r="G77" s="129">
        <v>0.14967446706231699</v>
      </c>
      <c r="H77" s="121" t="str">
        <f>Q77&amp;"DLA"</f>
        <v>INDLA</v>
      </c>
      <c r="K77" s="128"/>
      <c r="L77" s="133"/>
      <c r="M77" s="133"/>
      <c r="N77" s="133"/>
      <c r="O77" s="133"/>
      <c r="Q77" t="s">
        <v>145</v>
      </c>
    </row>
    <row r="78" spans="2:18" x14ac:dyDescent="0.3">
      <c r="B78" t="s">
        <v>143</v>
      </c>
      <c r="C78" s="78" t="s">
        <v>142</v>
      </c>
      <c r="D78" s="130" t="s">
        <v>124</v>
      </c>
      <c r="E78" s="130">
        <v>2010</v>
      </c>
      <c r="F78" s="129">
        <v>1.92998636924871</v>
      </c>
      <c r="G78" s="129">
        <v>0.510653893132616</v>
      </c>
      <c r="H78" s="121" t="str">
        <f>Q78&amp;"DEM"</f>
        <v>INDEM</v>
      </c>
      <c r="K78" s="128"/>
      <c r="L78" s="133"/>
      <c r="M78" s="133"/>
      <c r="N78" s="133"/>
      <c r="O78" s="133"/>
      <c r="Q78" t="s">
        <v>145</v>
      </c>
    </row>
    <row r="79" spans="2:18" x14ac:dyDescent="0.3">
      <c r="B79" t="s">
        <v>143</v>
      </c>
      <c r="C79" s="78" t="s">
        <v>142</v>
      </c>
      <c r="D79" s="130" t="s">
        <v>124</v>
      </c>
      <c r="E79" s="130">
        <v>2010</v>
      </c>
      <c r="F79" s="129">
        <v>0</v>
      </c>
      <c r="G79" s="129">
        <v>0</v>
      </c>
      <c r="H79" s="121" t="str">
        <f>Q79&amp;"DTF"</f>
        <v>INDTF</v>
      </c>
      <c r="K79" s="128"/>
      <c r="L79" s="133"/>
      <c r="M79" s="133"/>
      <c r="N79" s="133"/>
      <c r="O79" s="133"/>
      <c r="Q79" t="s">
        <v>145</v>
      </c>
    </row>
    <row r="80" spans="2:18" x14ac:dyDescent="0.3">
      <c r="B80" t="s">
        <v>143</v>
      </c>
      <c r="C80" s="78" t="s">
        <v>142</v>
      </c>
      <c r="D80" s="130" t="s">
        <v>124</v>
      </c>
      <c r="E80" s="130">
        <v>2010</v>
      </c>
      <c r="F80" s="129">
        <v>4.3395670984989601E-2</v>
      </c>
      <c r="G80" s="129">
        <v>1.1482033597062799E-2</v>
      </c>
      <c r="H80" s="121" t="str">
        <f>Q80&amp;"DFL"</f>
        <v>INDFL</v>
      </c>
      <c r="K80" s="128"/>
      <c r="L80" s="133"/>
      <c r="M80" s="133"/>
      <c r="N80" s="133"/>
      <c r="O80" s="133"/>
      <c r="Q80" t="s">
        <v>145</v>
      </c>
    </row>
    <row r="81" spans="2:19" x14ac:dyDescent="0.3">
      <c r="B81" t="s">
        <v>143</v>
      </c>
      <c r="C81" s="78" t="s">
        <v>142</v>
      </c>
      <c r="D81" s="130" t="s">
        <v>124</v>
      </c>
      <c r="E81" s="130">
        <v>2010</v>
      </c>
      <c r="F81" s="129">
        <v>1.7226363009794201</v>
      </c>
      <c r="G81" s="129">
        <v>0.52010104902057896</v>
      </c>
      <c r="H81" s="131" t="str">
        <f>Q81&amp;"DMT"</f>
        <v>IWDMT</v>
      </c>
      <c r="K81" s="128"/>
      <c r="L81" s="133">
        <f>F81/$D210</f>
        <v>0.76809542632329231</v>
      </c>
      <c r="M81" s="133">
        <f>G81/$D210</f>
        <v>0.23190457367670769</v>
      </c>
      <c r="N81" s="133"/>
      <c r="O81" s="133"/>
      <c r="Q81" t="s">
        <v>144</v>
      </c>
    </row>
    <row r="82" spans="2:19" x14ac:dyDescent="0.3">
      <c r="B82" t="s">
        <v>143</v>
      </c>
      <c r="C82" s="78" t="s">
        <v>142</v>
      </c>
      <c r="D82" s="130" t="s">
        <v>124</v>
      </c>
      <c r="E82" s="130">
        <v>2010</v>
      </c>
      <c r="F82" s="129">
        <v>0</v>
      </c>
      <c r="G82" s="129">
        <v>0</v>
      </c>
      <c r="H82" s="121" t="str">
        <f>Q82&amp;"DHT"</f>
        <v>IWDHT</v>
      </c>
      <c r="K82" s="128"/>
      <c r="Q82" t="s">
        <v>144</v>
      </c>
    </row>
    <row r="83" spans="2:19" x14ac:dyDescent="0.3">
      <c r="B83" t="s">
        <v>143</v>
      </c>
      <c r="C83" s="78" t="s">
        <v>142</v>
      </c>
      <c r="D83" s="130" t="s">
        <v>124</v>
      </c>
      <c r="E83" s="130">
        <v>2010</v>
      </c>
      <c r="F83" s="129">
        <v>0.64290163254829302</v>
      </c>
      <c r="G83" s="129">
        <v>0.19410586745170699</v>
      </c>
      <c r="H83" s="121" t="str">
        <f>Q83&amp;"DRH"</f>
        <v>IWDRH</v>
      </c>
      <c r="K83" s="128"/>
      <c r="Q83" t="s">
        <v>144</v>
      </c>
    </row>
    <row r="84" spans="2:19" x14ac:dyDescent="0.3">
      <c r="B84" t="s">
        <v>143</v>
      </c>
      <c r="C84" s="78" t="s">
        <v>142</v>
      </c>
      <c r="D84" s="130" t="s">
        <v>124</v>
      </c>
      <c r="E84" s="130">
        <v>2010</v>
      </c>
      <c r="F84" s="129">
        <v>0.39649085906808401</v>
      </c>
      <c r="G84" s="129">
        <v>0.11970914093191599</v>
      </c>
      <c r="H84" s="121" t="str">
        <f>Q84&amp;"DLA"</f>
        <v>IWDLA</v>
      </c>
      <c r="K84" s="128"/>
      <c r="Q84" t="s">
        <v>144</v>
      </c>
      <c r="R84" s="132"/>
    </row>
    <row r="85" spans="2:19" x14ac:dyDescent="0.3">
      <c r="B85" t="s">
        <v>143</v>
      </c>
      <c r="C85" s="78" t="s">
        <v>142</v>
      </c>
      <c r="D85" s="130" t="s">
        <v>124</v>
      </c>
      <c r="E85" s="130">
        <v>2010</v>
      </c>
      <c r="F85" s="129">
        <v>1.3877180067382899</v>
      </c>
      <c r="G85" s="129">
        <v>0.41898199326170699</v>
      </c>
      <c r="H85" s="121" t="str">
        <f>Q85&amp;"DEM"</f>
        <v>IWDEM</v>
      </c>
      <c r="K85" s="128"/>
      <c r="Q85" t="s">
        <v>144</v>
      </c>
    </row>
    <row r="86" spans="2:19" x14ac:dyDescent="0.3">
      <c r="B86" t="s">
        <v>143</v>
      </c>
      <c r="C86" s="78" t="s">
        <v>142</v>
      </c>
      <c r="D86" s="130" t="s">
        <v>124</v>
      </c>
      <c r="E86" s="130">
        <v>2010</v>
      </c>
      <c r="F86" s="129">
        <v>0.222363625920593</v>
      </c>
      <c r="G86" s="129">
        <v>6.7136374079406799E-2</v>
      </c>
      <c r="H86" s="121" t="str">
        <f>Q86&amp;"DTF"</f>
        <v>IWDTF</v>
      </c>
      <c r="K86" s="128"/>
      <c r="Q86" t="s">
        <v>144</v>
      </c>
      <c r="R86" s="133"/>
    </row>
    <row r="87" spans="2:19" x14ac:dyDescent="0.3">
      <c r="B87" t="s">
        <v>143</v>
      </c>
      <c r="C87" s="78" t="s">
        <v>142</v>
      </c>
      <c r="D87" s="130" t="s">
        <v>124</v>
      </c>
      <c r="E87" s="130">
        <v>2010</v>
      </c>
      <c r="F87" s="129">
        <v>0</v>
      </c>
      <c r="G87" s="129">
        <v>0</v>
      </c>
      <c r="H87" s="121" t="str">
        <f>Q87&amp;"DFL"</f>
        <v>IWDFL</v>
      </c>
      <c r="K87" s="128"/>
      <c r="Q87" t="s">
        <v>144</v>
      </c>
    </row>
    <row r="88" spans="2:19" x14ac:dyDescent="0.3">
      <c r="B88" t="s">
        <v>143</v>
      </c>
      <c r="C88" s="78" t="s">
        <v>142</v>
      </c>
      <c r="D88" s="130" t="s">
        <v>124</v>
      </c>
      <c r="E88" s="130">
        <v>2010</v>
      </c>
      <c r="F88" s="129">
        <v>0.40992496145028501</v>
      </c>
      <c r="G88" s="129">
        <v>0.123765186156123</v>
      </c>
      <c r="H88" s="131" t="str">
        <f>Q88&amp;"DMT"</f>
        <v>IIDMT</v>
      </c>
      <c r="K88" s="128"/>
      <c r="Q88" t="s">
        <v>141</v>
      </c>
    </row>
    <row r="89" spans="2:19" x14ac:dyDescent="0.3">
      <c r="B89" t="s">
        <v>143</v>
      </c>
      <c r="C89" s="78" t="s">
        <v>142</v>
      </c>
      <c r="D89" s="130" t="s">
        <v>124</v>
      </c>
      <c r="E89" s="130">
        <v>2010</v>
      </c>
      <c r="F89" s="129">
        <v>8.1407901506683297E-2</v>
      </c>
      <c r="G89" s="129">
        <v>2.4578801078391801E-2</v>
      </c>
      <c r="H89" s="121" t="str">
        <f>Q89&amp;"DHT"</f>
        <v>IIDHT</v>
      </c>
      <c r="K89" s="128"/>
      <c r="Q89" t="s">
        <v>141</v>
      </c>
    </row>
    <row r="90" spans="2:19" x14ac:dyDescent="0.3">
      <c r="B90" t="s">
        <v>143</v>
      </c>
      <c r="C90" s="78" t="s">
        <v>142</v>
      </c>
      <c r="D90" s="130" t="s">
        <v>124</v>
      </c>
      <c r="E90" s="130">
        <v>2010</v>
      </c>
      <c r="F90" s="129">
        <v>0.17552072944616601</v>
      </c>
      <c r="G90" s="129">
        <v>5.2993493436719698E-2</v>
      </c>
      <c r="H90" s="121" t="str">
        <f>Q90&amp;"DRH"</f>
        <v>IIDRH</v>
      </c>
      <c r="K90" s="128"/>
      <c r="Q90" t="s">
        <v>141</v>
      </c>
    </row>
    <row r="91" spans="2:19" x14ac:dyDescent="0.3">
      <c r="B91" t="s">
        <v>143</v>
      </c>
      <c r="C91" s="78" t="s">
        <v>142</v>
      </c>
      <c r="D91" s="130" t="s">
        <v>124</v>
      </c>
      <c r="E91" s="130">
        <v>2010</v>
      </c>
      <c r="F91" s="129">
        <v>0.25367644536932399</v>
      </c>
      <c r="G91" s="129">
        <v>7.6590389551980595E-2</v>
      </c>
      <c r="H91" s="121" t="str">
        <f>Q91&amp;"DLA"</f>
        <v>IIDLA</v>
      </c>
      <c r="K91" s="128"/>
      <c r="Q91" t="s">
        <v>141</v>
      </c>
    </row>
    <row r="92" spans="2:19" x14ac:dyDescent="0.3">
      <c r="B92" t="s">
        <v>143</v>
      </c>
      <c r="C92" s="78" t="s">
        <v>142</v>
      </c>
      <c r="D92" s="130" t="s">
        <v>124</v>
      </c>
      <c r="E92" s="130">
        <v>2010</v>
      </c>
      <c r="F92" s="129">
        <v>1.0994341825140801</v>
      </c>
      <c r="G92" s="129">
        <v>0.33194288970315</v>
      </c>
      <c r="H92" s="121" t="str">
        <f>Q92&amp;"DEM"</f>
        <v>IIDEM</v>
      </c>
      <c r="K92" s="128"/>
      <c r="Q92" t="s">
        <v>141</v>
      </c>
      <c r="R92" s="132"/>
    </row>
    <row r="93" spans="2:19" x14ac:dyDescent="0.3">
      <c r="B93" t="s">
        <v>143</v>
      </c>
      <c r="C93" s="78" t="s">
        <v>142</v>
      </c>
      <c r="D93" s="130" t="s">
        <v>124</v>
      </c>
      <c r="E93" s="130">
        <v>2010</v>
      </c>
      <c r="F93" s="129">
        <v>0</v>
      </c>
      <c r="G93" s="129">
        <v>0</v>
      </c>
      <c r="H93" s="121" t="str">
        <f>Q93&amp;"DTF"</f>
        <v>IIDTF</v>
      </c>
      <c r="K93" s="128"/>
      <c r="Q93" t="s">
        <v>141</v>
      </c>
    </row>
    <row r="94" spans="2:19" x14ac:dyDescent="0.3">
      <c r="B94" t="s">
        <v>143</v>
      </c>
      <c r="C94" s="78" t="s">
        <v>142</v>
      </c>
      <c r="D94" s="130" t="s">
        <v>124</v>
      </c>
      <c r="E94" s="130">
        <v>2010</v>
      </c>
      <c r="F94" s="129">
        <v>2.66037847604358E-2</v>
      </c>
      <c r="G94" s="129">
        <v>8.0322563468291901E-3</v>
      </c>
      <c r="H94" s="121" t="str">
        <f>Q94&amp;"DFL"</f>
        <v>IIDFL</v>
      </c>
      <c r="K94" s="128"/>
      <c r="Q94" t="s">
        <v>141</v>
      </c>
    </row>
    <row r="95" spans="2:19" x14ac:dyDescent="0.3">
      <c r="K95" s="128"/>
    </row>
    <row r="96" spans="2:19" x14ac:dyDescent="0.3">
      <c r="K96" s="128"/>
      <c r="S96" s="77"/>
    </row>
    <row r="97" spans="2:11" x14ac:dyDescent="0.3">
      <c r="K97" s="128"/>
    </row>
    <row r="98" spans="2:11" x14ac:dyDescent="0.3">
      <c r="K98" s="128"/>
    </row>
    <row r="99" spans="2:11" x14ac:dyDescent="0.3">
      <c r="K99" s="128"/>
    </row>
    <row r="100" spans="2:11" x14ac:dyDescent="0.3">
      <c r="K100" s="128"/>
    </row>
    <row r="101" spans="2:11" x14ac:dyDescent="0.3">
      <c r="K101" s="128"/>
    </row>
    <row r="102" spans="2:11" x14ac:dyDescent="0.3">
      <c r="B102" s="121" t="s">
        <v>137</v>
      </c>
      <c r="K102" s="128"/>
    </row>
    <row r="103" spans="2:11" x14ac:dyDescent="0.3">
      <c r="B103" s="121" t="s">
        <v>136</v>
      </c>
      <c r="K103" s="128"/>
    </row>
    <row r="104" spans="2:11" x14ac:dyDescent="0.3">
      <c r="B104" s="121" t="s">
        <v>135</v>
      </c>
      <c r="K104" s="128"/>
    </row>
    <row r="105" spans="2:11" x14ac:dyDescent="0.3">
      <c r="B105" s="121" t="s">
        <v>134</v>
      </c>
      <c r="K105" s="128"/>
    </row>
    <row r="106" spans="2:11" x14ac:dyDescent="0.3">
      <c r="B106" s="121" t="s">
        <v>126</v>
      </c>
      <c r="K106" s="128"/>
    </row>
    <row r="107" spans="2:11" x14ac:dyDescent="0.3">
      <c r="B107" s="121" t="s">
        <v>133</v>
      </c>
      <c r="K107" s="128"/>
    </row>
    <row r="108" spans="2:11" x14ac:dyDescent="0.3">
      <c r="B108" s="121" t="s">
        <v>132</v>
      </c>
      <c r="K108" s="128"/>
    </row>
    <row r="109" spans="2:11" x14ac:dyDescent="0.3">
      <c r="B109" s="121" t="s">
        <v>125</v>
      </c>
      <c r="K109" s="128"/>
    </row>
    <row r="110" spans="2:11" x14ac:dyDescent="0.3">
      <c r="B110" s="121" t="s">
        <v>131</v>
      </c>
      <c r="K110" s="128"/>
    </row>
    <row r="111" spans="2:11" x14ac:dyDescent="0.3">
      <c r="B111" s="121" t="s">
        <v>130</v>
      </c>
      <c r="K111" s="128"/>
    </row>
    <row r="112" spans="2:11" x14ac:dyDescent="0.3">
      <c r="B112" s="121" t="s">
        <v>129</v>
      </c>
      <c r="K112" s="128"/>
    </row>
    <row r="113" spans="2:32" x14ac:dyDescent="0.3">
      <c r="B113" s="121" t="s">
        <v>128</v>
      </c>
      <c r="K113" s="128"/>
    </row>
    <row r="114" spans="2:32" x14ac:dyDescent="0.3">
      <c r="B114" s="121" t="s">
        <v>127</v>
      </c>
      <c r="K114" s="128"/>
    </row>
    <row r="115" spans="2:32" x14ac:dyDescent="0.3">
      <c r="K115" s="128"/>
    </row>
    <row r="119" spans="2:32" x14ac:dyDescent="0.3">
      <c r="D119" s="78" t="s">
        <v>228</v>
      </c>
      <c r="N119" s="78" t="s">
        <v>227</v>
      </c>
    </row>
    <row r="121" spans="2:32" x14ac:dyDescent="0.3">
      <c r="D121" s="78">
        <v>2010</v>
      </c>
      <c r="E121" s="78">
        <v>2015</v>
      </c>
      <c r="F121" s="78">
        <v>2020</v>
      </c>
      <c r="G121" s="78">
        <v>2025</v>
      </c>
      <c r="H121" s="78">
        <v>2030</v>
      </c>
      <c r="I121" s="78">
        <v>2040</v>
      </c>
      <c r="J121" s="78">
        <v>2050</v>
      </c>
      <c r="L121" s="78"/>
      <c r="M121" s="78">
        <v>2015</v>
      </c>
      <c r="N121" s="78">
        <v>2020</v>
      </c>
      <c r="O121" s="78">
        <v>2025</v>
      </c>
      <c r="P121" s="78">
        <v>2030</v>
      </c>
      <c r="Q121" s="78">
        <v>2040</v>
      </c>
      <c r="R121" s="78">
        <v>2050</v>
      </c>
      <c r="U121" s="126">
        <v>2015</v>
      </c>
      <c r="V121" s="126">
        <v>2020</v>
      </c>
      <c r="W121" s="126">
        <v>2025</v>
      </c>
      <c r="X121" s="78">
        <v>2030</v>
      </c>
      <c r="Y121" s="78">
        <v>2040</v>
      </c>
      <c r="Z121" s="78">
        <v>2050</v>
      </c>
      <c r="AC121" s="78" t="s">
        <v>140</v>
      </c>
    </row>
    <row r="122" spans="2:32" x14ac:dyDescent="0.3">
      <c r="B122" s="121" t="s">
        <v>137</v>
      </c>
      <c r="C122" s="115" t="str">
        <f t="shared" ref="C122:C128" si="0">H4</f>
        <v>IADMT</v>
      </c>
      <c r="D122" s="77">
        <f t="shared" ref="D122:D128" si="1">SUM(F4:G4)</f>
        <v>8.02562597580655</v>
      </c>
      <c r="E122" s="120">
        <f>D122*'[12]Convergence programme'!$I$25/100</f>
        <v>7.8707528487848322</v>
      </c>
      <c r="F122" s="120">
        <f>D122*'[12]Convergence programme'!$N$25/100</f>
        <v>9.222860584058413</v>
      </c>
      <c r="G122" s="120">
        <f>D122*'[12]Convergence programme'!$S$25/100</f>
        <v>10.123385195447559</v>
      </c>
      <c r="H122" s="120">
        <f>D122*'[12]Convergence programme'!$X$25/100</f>
        <v>10.99970040187741</v>
      </c>
      <c r="I122" s="120">
        <f>D122*'[12]Convergence programme'!$AH$25/100</f>
        <v>12.769559029685441</v>
      </c>
      <c r="J122" s="120">
        <f>D122*'[12]Convergence programme'!$AR$25/100</f>
        <v>14.293747528301145</v>
      </c>
      <c r="M122" s="120">
        <f>D122*'[12]Convergence programme'!$I$42/100</f>
        <v>7.8707528487848322</v>
      </c>
      <c r="N122" s="120">
        <f>D122*'[12]Convergence programme'!$N$42/100</f>
        <v>8.3599507551818331</v>
      </c>
      <c r="O122" s="120">
        <f>D122*'[12]Convergence programme'!$S$42/100</f>
        <v>8.915964048596237</v>
      </c>
      <c r="P122" s="120">
        <f>D122*'[12]Convergence programme'!$X$42/100</f>
        <v>9.2370793556505344</v>
      </c>
      <c r="Q122" s="120">
        <f>D122*'[12]Convergence programme'!$AH$42/100</f>
        <v>10.478589414700819</v>
      </c>
      <c r="R122" s="120">
        <f>D122*'[12]Convergence programme'!$AR$42/100</f>
        <v>11.788827244848767</v>
      </c>
      <c r="U122" s="119">
        <f t="shared" ref="U122:U153" si="2">(E122-M122)*1000</f>
        <v>0</v>
      </c>
      <c r="V122" s="119">
        <f t="shared" ref="V122:V153" si="3">(F122-N122)*1000</f>
        <v>862.90982887657992</v>
      </c>
      <c r="W122" s="119">
        <f t="shared" ref="W122:W153" si="4">(G122-O122)*1000</f>
        <v>1207.4211468513222</v>
      </c>
      <c r="X122" s="31">
        <f t="shared" ref="X122:X153" si="5">(H122-P122)*1000</f>
        <v>1762.6210462268759</v>
      </c>
      <c r="Y122" s="31">
        <f t="shared" ref="Y122:Y153" si="6">(I122-Q122)*1000</f>
        <v>2290.9696149846218</v>
      </c>
      <c r="Z122" s="31">
        <f t="shared" ref="Z122:Z153" si="7">(J122-R122)*1000</f>
        <v>2504.9202834523785</v>
      </c>
      <c r="AC122" s="127" t="s">
        <v>138</v>
      </c>
      <c r="AD122" s="121"/>
      <c r="AE122" s="121"/>
      <c r="AF122" s="121"/>
    </row>
    <row r="123" spans="2:32" ht="15" thickBot="1" x14ac:dyDescent="0.35">
      <c r="C123" s="115" t="str">
        <f t="shared" si="0"/>
        <v>IADHT</v>
      </c>
      <c r="D123" s="77">
        <f t="shared" si="1"/>
        <v>0.25240509403525602</v>
      </c>
      <c r="E123" s="120">
        <f>D123*'[12]Convergence programme'!I$25/100</f>
        <v>0.24753435045621422</v>
      </c>
      <c r="F123" s="120">
        <f>D123*'[12]Convergence programme'!N$25/100</f>
        <v>0.29005799672334887</v>
      </c>
      <c r="G123" s="120">
        <f>D123*'[12]Convergence programme'!S$25/100</f>
        <v>0.3183794011725386</v>
      </c>
      <c r="H123" s="120">
        <f>D123*'[12]Convergence programme'!X$25/100</f>
        <v>0.34593942237838882</v>
      </c>
      <c r="I123" s="120">
        <f>D123*'[12]Convergence programme'!AH$25/100</f>
        <v>0.40160129034079417</v>
      </c>
      <c r="J123" s="120">
        <f>D123*'[12]Convergence programme'!AR$25/100</f>
        <v>0.4495368585419886</v>
      </c>
      <c r="M123" s="120">
        <f>D123*'[12]Convergence programme'!$I$42/100</f>
        <v>0.24753435045621422</v>
      </c>
      <c r="N123" s="120">
        <f>D123*'[12]Convergence programme'!$N$42/100</f>
        <v>0.26291957323362836</v>
      </c>
      <c r="O123" s="120">
        <f>D123*'[12]Convergence programme'!$S$42/100</f>
        <v>0.28040613291534977</v>
      </c>
      <c r="P123" s="120">
        <f>D123*'[12]Convergence programme'!$X$42/100</f>
        <v>0.29050517559657246</v>
      </c>
      <c r="Q123" s="120">
        <f>D123*'[12]Convergence programme'!$AH$42/100</f>
        <v>0.32955053656217759</v>
      </c>
      <c r="R123" s="120">
        <f>D123*'[12]Convergence programme'!$AR$42/100</f>
        <v>0.37075737871056302</v>
      </c>
      <c r="U123" s="119">
        <f t="shared" si="2"/>
        <v>0</v>
      </c>
      <c r="V123" s="119">
        <f t="shared" si="3"/>
        <v>27.138423489720509</v>
      </c>
      <c r="W123" s="119">
        <f t="shared" si="4"/>
        <v>37.973268257188828</v>
      </c>
      <c r="X123" s="31">
        <f t="shared" si="5"/>
        <v>55.434246781816356</v>
      </c>
      <c r="Y123" s="31">
        <f t="shared" si="6"/>
        <v>72.050753778616581</v>
      </c>
      <c r="Z123" s="31">
        <f t="shared" si="7"/>
        <v>78.779479831425576</v>
      </c>
    </row>
    <row r="124" spans="2:32" x14ac:dyDescent="0.3">
      <c r="C124" s="115" t="str">
        <f t="shared" si="0"/>
        <v>IADRH</v>
      </c>
      <c r="D124" s="77">
        <f t="shared" si="1"/>
        <v>0.40424435267315301</v>
      </c>
      <c r="E124" s="120">
        <f>D124*'[12]Convergence programme'!I$25/100</f>
        <v>0.396443517303041</v>
      </c>
      <c r="F124" s="120">
        <f>D124*'[12]Convergence programme'!N$25/100</f>
        <v>0.46454810102494837</v>
      </c>
      <c r="G124" s="120">
        <f>D124*'[12]Convergence programme'!S$25/100</f>
        <v>0.50990680446996717</v>
      </c>
      <c r="H124" s="120">
        <f>D124*'[12]Convergence programme'!X$25/100</f>
        <v>0.55404609957651163</v>
      </c>
      <c r="I124" s="120">
        <f>D124*'[12]Convergence programme'!AH$25/100</f>
        <v>0.64319246117846152</v>
      </c>
      <c r="J124" s="120">
        <f>D124*'[12]Convergence programme'!AR$25/100</f>
        <v>0.71996461513033438</v>
      </c>
      <c r="M124" s="120">
        <f>D124*'[12]Convergence programme'!$I$42/100</f>
        <v>0.396443517303041</v>
      </c>
      <c r="N124" s="120">
        <f>D124*'[12]Convergence programme'!$N$42/100</f>
        <v>0.42108402404938777</v>
      </c>
      <c r="O124" s="120">
        <f>D124*'[12]Convergence programme'!$S$42/100</f>
        <v>0.44908996832732129</v>
      </c>
      <c r="P124" s="120">
        <f>D124*'[12]Convergence programme'!$X$42/100</f>
        <v>0.46526428916222157</v>
      </c>
      <c r="Q124" s="120">
        <f>D124*'[12]Convergence programme'!$AH$42/100</f>
        <v>0.52779815651050077</v>
      </c>
      <c r="R124" s="120">
        <f>D124*'[12]Convergence programme'!$AR$42/100</f>
        <v>0.59379378664485993</v>
      </c>
      <c r="U124" s="119">
        <f t="shared" si="2"/>
        <v>0</v>
      </c>
      <c r="V124" s="119">
        <f t="shared" si="3"/>
        <v>43.464076975560594</v>
      </c>
      <c r="W124" s="119">
        <f t="shared" si="4"/>
        <v>60.816836142645883</v>
      </c>
      <c r="X124" s="31">
        <f t="shared" si="5"/>
        <v>88.781810414290064</v>
      </c>
      <c r="Y124" s="31">
        <f t="shared" si="6"/>
        <v>115.39430466796074</v>
      </c>
      <c r="Z124" s="31">
        <f t="shared" si="7"/>
        <v>126.17082848547444</v>
      </c>
      <c r="AC124" s="125" t="str">
        <f>C122</f>
        <v>IADMT</v>
      </c>
      <c r="AD124" s="124">
        <v>2015</v>
      </c>
      <c r="AE124" s="123">
        <f>U122</f>
        <v>0</v>
      </c>
      <c r="AF124" s="122" t="str">
        <f>B122</f>
        <v>Agriculture</v>
      </c>
    </row>
    <row r="125" spans="2:32" x14ac:dyDescent="0.3">
      <c r="C125" s="115" t="str">
        <f t="shared" si="0"/>
        <v>IADLA</v>
      </c>
      <c r="D125" s="77">
        <f t="shared" si="1"/>
        <v>1.7365186318407462</v>
      </c>
      <c r="E125" s="120">
        <f>D125*'[12]Convergence programme'!I$25/100</f>
        <v>1.7030084643528296</v>
      </c>
      <c r="F125" s="120">
        <f>D125*'[12]Convergence programme'!N$25/100</f>
        <v>1.9955663634670611</v>
      </c>
      <c r="G125" s="120">
        <f>D125*'[12]Convergence programme'!S$25/100</f>
        <v>2.1904144377259969</v>
      </c>
      <c r="H125" s="120">
        <f>D125*'[12]Convergence programme'!X$25/100</f>
        <v>2.3800242809853418</v>
      </c>
      <c r="I125" s="120">
        <f>D125*'[12]Convergence programme'!AH$25/100</f>
        <v>2.7629716662955417</v>
      </c>
      <c r="J125" s="120">
        <f>D125*'[12]Convergence programme'!AR$25/100</f>
        <v>3.0927629790557343</v>
      </c>
      <c r="M125" s="120">
        <f>D125*'[12]Convergence programme'!$I$42/100</f>
        <v>1.7030084643528296</v>
      </c>
      <c r="N125" s="120">
        <f>D125*'[12]Convergence programme'!$N$42/100</f>
        <v>1.808857065032293</v>
      </c>
      <c r="O125" s="120">
        <f>D125*'[12]Convergence programme'!$S$42/100</f>
        <v>1.9291626270502411</v>
      </c>
      <c r="P125" s="120">
        <f>D125*'[12]Convergence programme'!$X$42/100</f>
        <v>1.9986429037725824</v>
      </c>
      <c r="Q125" s="120">
        <f>D125*'[12]Convergence programme'!$AH$42/100</f>
        <v>2.2672705915887792</v>
      </c>
      <c r="R125" s="120">
        <f>D125*'[12]Convergence programme'!$AR$42/100</f>
        <v>2.5507690266084664</v>
      </c>
      <c r="U125" s="119">
        <f t="shared" si="2"/>
        <v>0</v>
      </c>
      <c r="V125" s="119">
        <f t="shared" si="3"/>
        <v>186.70929843476802</v>
      </c>
      <c r="W125" s="119">
        <f t="shared" si="4"/>
        <v>261.25181067575573</v>
      </c>
      <c r="X125" s="31">
        <f t="shared" si="5"/>
        <v>381.38137721275945</v>
      </c>
      <c r="Y125" s="31">
        <f t="shared" si="6"/>
        <v>495.70107470676248</v>
      </c>
      <c r="Z125" s="31">
        <f t="shared" si="7"/>
        <v>541.99395244726793</v>
      </c>
      <c r="AC125" s="112"/>
      <c r="AD125" s="111">
        <v>2020</v>
      </c>
      <c r="AE125" s="110">
        <f>V122</f>
        <v>862.90982887657992</v>
      </c>
      <c r="AF125" s="109"/>
    </row>
    <row r="126" spans="2:32" x14ac:dyDescent="0.3">
      <c r="C126" s="115" t="str">
        <f t="shared" si="0"/>
        <v>IADEM</v>
      </c>
      <c r="D126" s="77">
        <f t="shared" si="1"/>
        <v>4.6616456870378595</v>
      </c>
      <c r="E126" s="120">
        <f>D126*'[12]Convergence programme'!I$25/100</f>
        <v>4.5716883869100897</v>
      </c>
      <c r="F126" s="120">
        <f>D126*'[12]Convergence programme'!N$25/100</f>
        <v>5.3570535673395421</v>
      </c>
      <c r="G126" s="120">
        <f>D126*'[12]Convergence programme'!S$25/100</f>
        <v>5.880118893758743</v>
      </c>
      <c r="H126" s="120">
        <f>D126*'[12]Convergence programme'!X$25/100</f>
        <v>6.3891223054370281</v>
      </c>
      <c r="I126" s="120">
        <f>D126*'[12]Convergence programme'!AH$25/100</f>
        <v>7.4171360533813306</v>
      </c>
      <c r="J126" s="120">
        <f>D126*'[12]Convergence programme'!AR$25/100</f>
        <v>8.3024535055306696</v>
      </c>
      <c r="M126" s="120">
        <f>D126*'[12]Convergence programme'!$I$42/100</f>
        <v>4.5716883869100897</v>
      </c>
      <c r="N126" s="120">
        <f>D126*'[12]Convergence programme'!$N$42/100</f>
        <v>4.8558366038015883</v>
      </c>
      <c r="O126" s="120">
        <f>D126*'[12]Convergence programme'!$S$42/100</f>
        <v>5.1787942122167374</v>
      </c>
      <c r="P126" s="120">
        <f>D126*'[12]Convergence programme'!$X$42/100</f>
        <v>5.3653124714383873</v>
      </c>
      <c r="Q126" s="120">
        <f>D126*'[12]Convergence programme'!$AH$42/100</f>
        <v>6.0864375312944512</v>
      </c>
      <c r="R126" s="120">
        <f>D126*'[12]Convergence programme'!$AR$42/100</f>
        <v>6.8474827816357129</v>
      </c>
      <c r="U126" s="119">
        <f t="shared" si="2"/>
        <v>0</v>
      </c>
      <c r="V126" s="119">
        <f t="shared" si="3"/>
        <v>501.21696353795375</v>
      </c>
      <c r="W126" s="119">
        <f t="shared" si="4"/>
        <v>701.32468154200558</v>
      </c>
      <c r="X126" s="31">
        <f t="shared" si="5"/>
        <v>1023.8098339986408</v>
      </c>
      <c r="Y126" s="31">
        <f t="shared" si="6"/>
        <v>1330.6985220868794</v>
      </c>
      <c r="Z126" s="31">
        <f t="shared" si="7"/>
        <v>1454.9707238949568</v>
      </c>
      <c r="AC126" s="112"/>
      <c r="AD126" s="111">
        <v>2025</v>
      </c>
      <c r="AE126" s="110">
        <f>W122</f>
        <v>1207.4211468513222</v>
      </c>
      <c r="AF126" s="109"/>
    </row>
    <row r="127" spans="2:32" x14ac:dyDescent="0.3">
      <c r="C127" s="115" t="str">
        <f t="shared" si="0"/>
        <v>IADTF</v>
      </c>
      <c r="D127" s="77">
        <f t="shared" si="1"/>
        <v>18.968146324124298</v>
      </c>
      <c r="E127" s="120">
        <f>D127*'[12]Convergence programme'!I$25/100</f>
        <v>18.602111806209027</v>
      </c>
      <c r="F127" s="120">
        <f>D127*'[12]Convergence programme'!N$25/100</f>
        <v>21.797747566704601</v>
      </c>
      <c r="G127" s="120">
        <f>D127*'[12]Convergence programme'!S$25/100</f>
        <v>23.926090283994998</v>
      </c>
      <c r="H127" s="120">
        <f>D127*'[12]Convergence programme'!X$25/100</f>
        <v>25.997215341619693</v>
      </c>
      <c r="I127" s="120">
        <f>D127*'[12]Convergence programme'!AH$25/100</f>
        <v>30.1801834398686</v>
      </c>
      <c r="J127" s="120">
        <f>D127*'[12]Convergence programme'!AR$25/100</f>
        <v>33.782523064770515</v>
      </c>
      <c r="M127" s="120">
        <f>D127*'[12]Convergence programme'!$I$42/100</f>
        <v>18.602111806209027</v>
      </c>
      <c r="N127" s="120">
        <f>D127*'[12]Convergence programme'!$N$42/100</f>
        <v>19.758305416273323</v>
      </c>
      <c r="O127" s="120">
        <f>D127*'[12]Convergence programme'!$S$42/100</f>
        <v>21.072413691370556</v>
      </c>
      <c r="P127" s="120">
        <f>D127*'[12]Convergence programme'!$X$42/100</f>
        <v>21.831352888074136</v>
      </c>
      <c r="Q127" s="120">
        <f>D127*'[12]Convergence programme'!$AH$42/100</f>
        <v>24.765596837882846</v>
      </c>
      <c r="R127" s="120">
        <f>D127*'[12]Convergence programme'!$AR$42/100</f>
        <v>27.862275272259023</v>
      </c>
      <c r="U127" s="119">
        <f t="shared" si="2"/>
        <v>0</v>
      </c>
      <c r="V127" s="119">
        <f t="shared" si="3"/>
        <v>2039.4421504312775</v>
      </c>
      <c r="W127" s="119">
        <f t="shared" si="4"/>
        <v>2853.676592624442</v>
      </c>
      <c r="X127" s="31">
        <f t="shared" si="5"/>
        <v>4165.8624535455574</v>
      </c>
      <c r="Y127" s="31">
        <f t="shared" si="6"/>
        <v>5414.586601985754</v>
      </c>
      <c r="Z127" s="31">
        <f t="shared" si="7"/>
        <v>5920.2477925114927</v>
      </c>
      <c r="AC127" s="112"/>
      <c r="AD127" s="111">
        <v>2030</v>
      </c>
      <c r="AE127" s="110">
        <f>X122</f>
        <v>1762.6210462268759</v>
      </c>
      <c r="AF127" s="109"/>
    </row>
    <row r="128" spans="2:32" x14ac:dyDescent="0.3">
      <c r="C128" s="115" t="str">
        <f t="shared" si="0"/>
        <v>IADFL</v>
      </c>
      <c r="D128" s="77">
        <f t="shared" si="1"/>
        <v>0.11216356911034739</v>
      </c>
      <c r="E128" s="120">
        <f>D128*'[12]Convergence programme'!I$25/100</f>
        <v>0.10999911206507744</v>
      </c>
      <c r="F128" s="120">
        <f>D128*'[12]Convergence programme'!N$25/100</f>
        <v>0.12889573519044709</v>
      </c>
      <c r="G128" s="120">
        <f>D128*'[12]Convergence programme'!S$25/100</f>
        <v>0.14148117772036323</v>
      </c>
      <c r="H128" s="120">
        <f>D128*'[12]Convergence programme'!X$25/100</f>
        <v>0.15372827738774647</v>
      </c>
      <c r="I128" s="120">
        <f>D128*'[12]Convergence programme'!AH$25/100</f>
        <v>0.1784632527172865</v>
      </c>
      <c r="J128" s="120">
        <f>D128*'[12]Convergence programme'!AR$25/100</f>
        <v>0.19976482128240997</v>
      </c>
      <c r="M128" s="120">
        <f>D128*'[12]Convergence programme'!$I$42/100</f>
        <v>0.10999911206507744</v>
      </c>
      <c r="N128" s="120">
        <f>D128*'[12]Convergence programme'!$N$42/100</f>
        <v>0.11683598477110743</v>
      </c>
      <c r="O128" s="120">
        <f>D128*'[12]Convergence programme'!$S$42/100</f>
        <v>0.12460664785086691</v>
      </c>
      <c r="P128" s="120">
        <f>D128*'[12]Convergence programme'!$X$42/100</f>
        <v>0.12909445217214358</v>
      </c>
      <c r="Q128" s="120">
        <f>D128*'[12]Convergence programme'!$AH$42/100</f>
        <v>0.14644539772196827</v>
      </c>
      <c r="R128" s="120">
        <f>D128*'[12]Convergence programme'!$AR$42/100</f>
        <v>0.1647568605107661</v>
      </c>
      <c r="U128" s="119">
        <f t="shared" si="2"/>
        <v>0</v>
      </c>
      <c r="V128" s="119">
        <f t="shared" si="3"/>
        <v>12.059750419339654</v>
      </c>
      <c r="W128" s="119">
        <f t="shared" si="4"/>
        <v>16.874529869496321</v>
      </c>
      <c r="X128" s="31">
        <f t="shared" si="5"/>
        <v>24.633825215602894</v>
      </c>
      <c r="Y128" s="31">
        <f t="shared" si="6"/>
        <v>32.017854995318231</v>
      </c>
      <c r="Z128" s="31">
        <f t="shared" si="7"/>
        <v>35.007960771643866</v>
      </c>
      <c r="AC128" s="112"/>
      <c r="AD128" s="111">
        <v>2040</v>
      </c>
      <c r="AE128" s="110">
        <f>Y122</f>
        <v>2290.9696149846218</v>
      </c>
      <c r="AF128" s="109"/>
    </row>
    <row r="129" spans="2:54" x14ac:dyDescent="0.3">
      <c r="B129" s="19"/>
      <c r="C129" s="118" t="e">
        <f>#REF!</f>
        <v>#REF!</v>
      </c>
      <c r="D129" s="77" t="e">
        <f>SUM(#REF!)</f>
        <v>#REF!</v>
      </c>
      <c r="E129" s="117" t="e">
        <f>D129*'[12]Convergence programme'!I$25/100</f>
        <v>#REF!</v>
      </c>
      <c r="F129" s="117" t="e">
        <f>D129*'[12]Convergence programme'!N$25/100</f>
        <v>#REF!</v>
      </c>
      <c r="G129" s="117" t="e">
        <f>D129*'[12]Convergence programme'!S$25/100</f>
        <v>#REF!</v>
      </c>
      <c r="H129" s="117" t="e">
        <f>D129*'[12]Convergence programme'!X$25/100</f>
        <v>#REF!</v>
      </c>
      <c r="I129" s="117" t="e">
        <f>D129*'[12]Convergence programme'!AH$25/100</f>
        <v>#REF!</v>
      </c>
      <c r="J129" s="117" t="e">
        <f>D129*'[12]Convergence programme'!AR$25/100</f>
        <v>#REF!</v>
      </c>
      <c r="K129" s="19"/>
      <c r="L129" s="19"/>
      <c r="M129" s="117" t="e">
        <f>D129*'[12]Convergence programme'!$I$42/100</f>
        <v>#REF!</v>
      </c>
      <c r="N129" s="117" t="e">
        <f>D129*'[12]Convergence programme'!$N$42/100</f>
        <v>#REF!</v>
      </c>
      <c r="O129" s="117" t="e">
        <f>D129*'[12]Convergence programme'!$S$42/100</f>
        <v>#REF!</v>
      </c>
      <c r="P129" s="117" t="e">
        <f>D129*'[12]Convergence programme'!$X$42/100</f>
        <v>#REF!</v>
      </c>
      <c r="Q129" s="117" t="e">
        <f>D129*'[12]Convergence programme'!$AH$42/100</f>
        <v>#REF!</v>
      </c>
      <c r="R129" s="117" t="e">
        <f>D129*'[12]Convergence programme'!$AR$42/100</f>
        <v>#REF!</v>
      </c>
      <c r="S129" s="19"/>
      <c r="T129" s="19"/>
      <c r="U129" s="116" t="e">
        <f t="shared" si="2"/>
        <v>#REF!</v>
      </c>
      <c r="V129" s="116" t="e">
        <f t="shared" si="3"/>
        <v>#REF!</v>
      </c>
      <c r="W129" s="116" t="e">
        <f t="shared" si="4"/>
        <v>#REF!</v>
      </c>
      <c r="X129" s="32" t="e">
        <f t="shared" si="5"/>
        <v>#REF!</v>
      </c>
      <c r="Y129" s="32" t="e">
        <f t="shared" si="6"/>
        <v>#REF!</v>
      </c>
      <c r="Z129" s="32" t="e">
        <f t="shared" si="7"/>
        <v>#REF!</v>
      </c>
      <c r="AC129" s="112"/>
      <c r="AD129" s="113">
        <v>2050</v>
      </c>
      <c r="AE129" s="110">
        <f>Z122</f>
        <v>2504.9202834523785</v>
      </c>
      <c r="AF129" s="109"/>
    </row>
    <row r="130" spans="2:54" x14ac:dyDescent="0.3">
      <c r="B130" s="121" t="s">
        <v>136</v>
      </c>
      <c r="C130" s="115" t="str">
        <f t="shared" ref="C130:C136" si="8">H11</f>
        <v>IFDMT</v>
      </c>
      <c r="D130" s="77">
        <f t="shared" ref="D130:D136" si="9">SUM(F11:G11)</f>
        <v>3.568185333167512</v>
      </c>
      <c r="E130" s="120">
        <f>D130*'[12]Convergence programme'!I$26/100</f>
        <v>3.499328894802884</v>
      </c>
      <c r="F130" s="120">
        <f>D130*'[12]Convergence programme'!N$26/100</f>
        <v>4.1004746502130311</v>
      </c>
      <c r="G130" s="120">
        <f>D130*'[12]Convergence programme'!S$26/100</f>
        <v>4.50084699751672</v>
      </c>
      <c r="H130" s="120">
        <f>D130*'[12]Convergence programme'!X$26/100</f>
        <v>4.8904558674342367</v>
      </c>
      <c r="I130" s="120">
        <f>D130*'[12]Convergence programme'!AH$26/100</f>
        <v>5.6773332545143056</v>
      </c>
      <c r="J130" s="120">
        <f>D130*'[12]Convergence programme'!AR$26/100</f>
        <v>6.354985946296595</v>
      </c>
      <c r="M130" s="120">
        <f>D130*'[12]Convergence programme'!$I$43/100</f>
        <v>3.499328894802884</v>
      </c>
      <c r="N130" s="120">
        <f>D130*'[12]Convergence programme'!$N$43/100</f>
        <v>3.7168257978337538</v>
      </c>
      <c r="O130" s="120">
        <f>D130*'[12]Convergence programme'!$S$43/100</f>
        <v>3.9640287555330205</v>
      </c>
      <c r="P130" s="120">
        <f>D130*'[12]Convergence programme'!$X$43/100</f>
        <v>4.1067963019326115</v>
      </c>
      <c r="Q130" s="120">
        <f>D130*'[12]Convergence programme'!$AH$43/100</f>
        <v>4.6587704404032202</v>
      </c>
      <c r="R130" s="120">
        <f>D130*'[12]Convergence programme'!$AR$43/100</f>
        <v>5.2413008776038268</v>
      </c>
      <c r="U130" s="119">
        <f t="shared" si="2"/>
        <v>0</v>
      </c>
      <c r="V130" s="119">
        <f t="shared" si="3"/>
        <v>383.6488523792774</v>
      </c>
      <c r="W130" s="119">
        <f t="shared" si="4"/>
        <v>536.81824198369952</v>
      </c>
      <c r="X130" s="31">
        <f t="shared" si="5"/>
        <v>783.65956550162514</v>
      </c>
      <c r="Y130" s="31">
        <f t="shared" si="6"/>
        <v>1018.5628141110853</v>
      </c>
      <c r="Z130" s="31">
        <f t="shared" si="7"/>
        <v>1113.6850686927683</v>
      </c>
      <c r="AC130" s="112" t="str">
        <f>C123</f>
        <v>IADHT</v>
      </c>
      <c r="AD130" s="111">
        <v>2015</v>
      </c>
      <c r="AE130" s="110">
        <f>U123</f>
        <v>0</v>
      </c>
      <c r="AF130" s="109"/>
    </row>
    <row r="131" spans="2:54" x14ac:dyDescent="0.3">
      <c r="C131" s="115" t="str">
        <f t="shared" si="8"/>
        <v>IFDHT</v>
      </c>
      <c r="D131" s="77">
        <f t="shared" si="9"/>
        <v>0.177088262156719</v>
      </c>
      <c r="E131" s="120">
        <f>D131*'[12]Convergence programme'!I$26/100</f>
        <v>0.17367093209402606</v>
      </c>
      <c r="F131" s="120">
        <f>D131*'[12]Convergence programme'!N$26/100</f>
        <v>0.20350566521142535</v>
      </c>
      <c r="G131" s="120">
        <f>D131*'[12]Convergence programme'!S$26/100</f>
        <v>0.22337605774416885</v>
      </c>
      <c r="H131" s="120">
        <f>D131*'[12]Convergence programme'!X$26/100</f>
        <v>0.24271226123483466</v>
      </c>
      <c r="I131" s="120">
        <f>D131*'[12]Convergence programme'!AH$26/100</f>
        <v>0.2817648148432903</v>
      </c>
      <c r="J131" s="120">
        <f>D131*'[12]Convergence programme'!AR$26/100</f>
        <v>0.31539657057583775</v>
      </c>
      <c r="M131" s="120">
        <f>D131*'[12]Convergence programme'!$I$43/100</f>
        <v>0.17367093209402606</v>
      </c>
      <c r="N131" s="120">
        <f>D131*'[12]Convergence programme'!$N$43/100</f>
        <v>0.18446525609513231</v>
      </c>
      <c r="O131" s="120">
        <f>D131*'[12]Convergence programme'!$S$43/100</f>
        <v>0.19673388512962894</v>
      </c>
      <c r="P131" s="120">
        <f>D131*'[12]Convergence programme'!$X$43/100</f>
        <v>0.20381940741157806</v>
      </c>
      <c r="Q131" s="120">
        <f>D131*'[12]Convergence programme'!$AH$43/100</f>
        <v>0.23121376387300102</v>
      </c>
      <c r="R131" s="120">
        <f>D131*'[12]Convergence programme'!$AR$43/100</f>
        <v>0.26012462279569992</v>
      </c>
      <c r="U131" s="119">
        <f t="shared" si="2"/>
        <v>0</v>
      </c>
      <c r="V131" s="119">
        <f t="shared" si="3"/>
        <v>19.040409116293038</v>
      </c>
      <c r="W131" s="119">
        <f t="shared" si="4"/>
        <v>26.642172614539909</v>
      </c>
      <c r="X131" s="31">
        <f t="shared" si="5"/>
        <v>38.892853823256608</v>
      </c>
      <c r="Y131" s="31">
        <f t="shared" si="6"/>
        <v>50.551050970289282</v>
      </c>
      <c r="Z131" s="31">
        <f t="shared" si="7"/>
        <v>55.271947780137829</v>
      </c>
      <c r="AC131" s="112"/>
      <c r="AD131" s="111">
        <v>2020</v>
      </c>
      <c r="AE131" s="110">
        <f>V123</f>
        <v>27.138423489720509</v>
      </c>
      <c r="AF131" s="109"/>
    </row>
    <row r="132" spans="2:54" x14ac:dyDescent="0.3">
      <c r="C132" s="115" t="str">
        <f t="shared" si="8"/>
        <v>IFDRH</v>
      </c>
      <c r="D132" s="77">
        <f t="shared" si="9"/>
        <v>1.022589370936545</v>
      </c>
      <c r="E132" s="120">
        <f>D132*'[12]Convergence programme'!I$26/100</f>
        <v>1.0028561296898773</v>
      </c>
      <c r="F132" s="120">
        <f>D132*'[12]Convergence programme'!N$26/100</f>
        <v>1.1751356506418731</v>
      </c>
      <c r="G132" s="120">
        <f>D132*'[12]Convergence programme'!S$26/100</f>
        <v>1.2898764694452014</v>
      </c>
      <c r="H132" s="120">
        <f>D132*'[12]Convergence programme'!X$26/100</f>
        <v>1.4015326341339844</v>
      </c>
      <c r="I132" s="120">
        <f>D132*'[12]Convergence programme'!AH$26/100</f>
        <v>1.6270401056150419</v>
      </c>
      <c r="J132" s="120">
        <f>D132*'[12]Convergence programme'!AR$26/100</f>
        <v>1.8212453878804558</v>
      </c>
      <c r="M132" s="120">
        <f>D132*'[12]Convergence programme'!$I$43/100</f>
        <v>1.0028561296898773</v>
      </c>
      <c r="N132" s="120">
        <f>D132*'[12]Convergence programme'!$N$43/100</f>
        <v>1.0651875392115762</v>
      </c>
      <c r="O132" s="120">
        <f>D132*'[12]Convergence programme'!$S$43/100</f>
        <v>1.1360322665461133</v>
      </c>
      <c r="P132" s="120">
        <f>D132*'[12]Convergence programme'!$X$43/100</f>
        <v>1.1769473429312609</v>
      </c>
      <c r="Q132" s="120">
        <f>D132*'[12]Convergence programme'!$AH$43/100</f>
        <v>1.3351350025758453</v>
      </c>
      <c r="R132" s="120">
        <f>D132*'[12]Convergence programme'!$AR$43/100</f>
        <v>1.5020796474605211</v>
      </c>
      <c r="U132" s="119">
        <f t="shared" si="2"/>
        <v>0</v>
      </c>
      <c r="V132" s="119">
        <f t="shared" si="3"/>
        <v>109.94811143029692</v>
      </c>
      <c r="W132" s="119">
        <f t="shared" si="4"/>
        <v>153.84420289908806</v>
      </c>
      <c r="X132" s="31">
        <f t="shared" si="5"/>
        <v>224.58529120272351</v>
      </c>
      <c r="Y132" s="31">
        <f t="shared" si="6"/>
        <v>291.9051030391966</v>
      </c>
      <c r="Z132" s="31">
        <f t="shared" si="7"/>
        <v>319.16574041993459</v>
      </c>
      <c r="AC132" s="112"/>
      <c r="AD132" s="111">
        <v>2025</v>
      </c>
      <c r="AE132" s="110">
        <f>W123</f>
        <v>37.973268257188828</v>
      </c>
      <c r="AF132" s="109"/>
    </row>
    <row r="133" spans="2:54" x14ac:dyDescent="0.3">
      <c r="C133" s="115" t="str">
        <f t="shared" si="8"/>
        <v>IFDLA</v>
      </c>
      <c r="D133" s="77">
        <f t="shared" si="9"/>
        <v>0.81740074931715401</v>
      </c>
      <c r="E133" s="120">
        <f>D133*'[12]Convergence programme'!I$26/100</f>
        <v>0.80162709995219961</v>
      </c>
      <c r="F133" s="120">
        <f>D133*'[12]Convergence programme'!N$26/100</f>
        <v>0.93933771334258676</v>
      </c>
      <c r="G133" s="120">
        <f>D133*'[12]Convergence programme'!S$26/100</f>
        <v>1.0310551063966598</v>
      </c>
      <c r="H133" s="120">
        <f>D133*'[12]Convergence programme'!X$26/100</f>
        <v>1.1203067994774341</v>
      </c>
      <c r="I133" s="120">
        <f>D133*'[12]Convergence programme'!AH$26/100</f>
        <v>1.3005648594613877</v>
      </c>
      <c r="J133" s="120">
        <f>D133*'[12]Convergence programme'!AR$26/100</f>
        <v>1.4558017001296149</v>
      </c>
      <c r="M133" s="120">
        <f>D133*'[12]Convergence programme'!$I$43/100</f>
        <v>0.80162709995219961</v>
      </c>
      <c r="N133" s="120">
        <f>D133*'[12]Convergence programme'!$N$43/100</f>
        <v>0.85145134250458254</v>
      </c>
      <c r="O133" s="120">
        <f>D133*'[12]Convergence programme'!$S$43/100</f>
        <v>0.90808065516346947</v>
      </c>
      <c r="P133" s="120">
        <f>D133*'[12]Convergence programme'!$X$43/100</f>
        <v>0.94078587883008968</v>
      </c>
      <c r="Q133" s="120">
        <f>D133*'[12]Convergence programme'!$AH$43/100</f>
        <v>1.0672322464544544</v>
      </c>
      <c r="R133" s="120">
        <f>D133*'[12]Convergence programme'!$AR$43/100</f>
        <v>1.2006784582982584</v>
      </c>
      <c r="U133" s="119">
        <f t="shared" si="2"/>
        <v>0</v>
      </c>
      <c r="V133" s="119">
        <f t="shared" si="3"/>
        <v>87.886370838004211</v>
      </c>
      <c r="W133" s="119">
        <f t="shared" si="4"/>
        <v>122.97445123319028</v>
      </c>
      <c r="X133" s="31">
        <f t="shared" si="5"/>
        <v>179.52092064734438</v>
      </c>
      <c r="Y133" s="31">
        <f t="shared" si="6"/>
        <v>233.33261300693331</v>
      </c>
      <c r="Z133" s="31">
        <f t="shared" si="7"/>
        <v>255.12324183135649</v>
      </c>
      <c r="AC133" s="112"/>
      <c r="AD133" s="111">
        <v>2030</v>
      </c>
      <c r="AE133" s="110">
        <f>X123</f>
        <v>55.434246781816356</v>
      </c>
      <c r="AF133" s="109"/>
    </row>
    <row r="134" spans="2:54" x14ac:dyDescent="0.3">
      <c r="C134" s="115" t="str">
        <f t="shared" si="8"/>
        <v>IFDEM</v>
      </c>
      <c r="D134" s="77">
        <f t="shared" si="9"/>
        <v>8.3547788248294204</v>
      </c>
      <c r="E134" s="120">
        <f>D134*'[12]Convergence programme'!I$26/100</f>
        <v>8.1935539277214886</v>
      </c>
      <c r="F134" s="120">
        <f>D134*'[12]Convergence programme'!N$26/100</f>
        <v>9.6011152954709367</v>
      </c>
      <c r="G134" s="120">
        <f>D134*'[12]Convergence programme'!S$26/100</f>
        <v>10.538572881602176</v>
      </c>
      <c r="H134" s="120">
        <f>D134*'[12]Convergence programme'!X$26/100</f>
        <v>11.450828168931382</v>
      </c>
      <c r="I134" s="120">
        <f>D134*'[12]Convergence programme'!AH$26/100</f>
        <v>13.293273534704381</v>
      </c>
      <c r="J134" s="120">
        <f>D134*'[12]Convergence programme'!AR$26/100</f>
        <v>14.879973168062673</v>
      </c>
      <c r="M134" s="120">
        <f>D134*'[12]Convergence programme'!$I$43/100</f>
        <v>8.1935539277214886</v>
      </c>
      <c r="N134" s="120">
        <f>D134*'[12]Convergence programme'!$N$43/100</f>
        <v>8.7028151768548678</v>
      </c>
      <c r="O134" s="120">
        <f>D134*'[12]Convergence programme'!$S$43/100</f>
        <v>9.2816320945813988</v>
      </c>
      <c r="P134" s="120">
        <f>D134*'[12]Convergence programme'!$X$43/100</f>
        <v>9.6159172177348253</v>
      </c>
      <c r="Q134" s="120">
        <f>D134*'[12]Convergence programme'!$AH$43/100</f>
        <v>10.908344996382164</v>
      </c>
      <c r="R134" s="120">
        <f>D134*'[12]Convergence programme'!$AR$43/100</f>
        <v>12.272319259799097</v>
      </c>
      <c r="U134" s="119">
        <f t="shared" si="2"/>
        <v>0</v>
      </c>
      <c r="V134" s="119">
        <f t="shared" si="3"/>
        <v>898.30011861606886</v>
      </c>
      <c r="W134" s="119">
        <f t="shared" si="4"/>
        <v>1256.9407870207776</v>
      </c>
      <c r="X134" s="31">
        <f t="shared" si="5"/>
        <v>1834.9109511965569</v>
      </c>
      <c r="Y134" s="31">
        <f t="shared" si="6"/>
        <v>2384.9285383222173</v>
      </c>
      <c r="Z134" s="31">
        <f t="shared" si="7"/>
        <v>2607.6539082635754</v>
      </c>
      <c r="AC134" s="112"/>
      <c r="AD134" s="111">
        <v>2040</v>
      </c>
      <c r="AE134" s="110">
        <f>Y123</f>
        <v>72.050753778616581</v>
      </c>
      <c r="AF134" s="109"/>
    </row>
    <row r="135" spans="2:54" x14ac:dyDescent="0.3">
      <c r="C135" s="115" t="str">
        <f t="shared" si="8"/>
        <v>IFDTF</v>
      </c>
      <c r="D135" s="77">
        <f t="shared" si="9"/>
        <v>0</v>
      </c>
      <c r="E135" s="120">
        <f>D135*'[12]Convergence programme'!I$26/100</f>
        <v>0</v>
      </c>
      <c r="F135" s="120">
        <f>D135*'[12]Convergence programme'!N$26/100</f>
        <v>0</v>
      </c>
      <c r="G135" s="120">
        <f>D135*'[12]Convergence programme'!S$26/100</f>
        <v>0</v>
      </c>
      <c r="H135" s="120">
        <f>D135*'[12]Convergence programme'!X$26/100</f>
        <v>0</v>
      </c>
      <c r="I135" s="120">
        <f>D135*'[12]Convergence programme'!AH$26/100</f>
        <v>0</v>
      </c>
      <c r="J135" s="120">
        <f>D135*'[12]Convergence programme'!AR$26/100</f>
        <v>0</v>
      </c>
      <c r="M135" s="120">
        <f>D135*'[12]Convergence programme'!$I$43/100</f>
        <v>0</v>
      </c>
      <c r="N135" s="120">
        <f>D135*'[12]Convergence programme'!$N$43/100</f>
        <v>0</v>
      </c>
      <c r="O135" s="120">
        <f>D135*'[12]Convergence programme'!$S$43/100</f>
        <v>0</v>
      </c>
      <c r="P135" s="120">
        <f>D135*'[12]Convergence programme'!$X$43/100</f>
        <v>0</v>
      </c>
      <c r="Q135" s="120">
        <f>D135*'[12]Convergence programme'!$AH$43/100</f>
        <v>0</v>
      </c>
      <c r="R135" s="120">
        <f>D135*'[12]Convergence programme'!$AR$43/100</f>
        <v>0</v>
      </c>
      <c r="U135" s="119">
        <f t="shared" si="2"/>
        <v>0</v>
      </c>
      <c r="V135" s="119">
        <f t="shared" si="3"/>
        <v>0</v>
      </c>
      <c r="W135" s="119">
        <f t="shared" si="4"/>
        <v>0</v>
      </c>
      <c r="X135" s="31">
        <f t="shared" si="5"/>
        <v>0</v>
      </c>
      <c r="Y135" s="31">
        <f t="shared" si="6"/>
        <v>0</v>
      </c>
      <c r="Z135" s="31">
        <f t="shared" si="7"/>
        <v>0</v>
      </c>
      <c r="AC135" s="112"/>
      <c r="AD135" s="113">
        <v>2050</v>
      </c>
      <c r="AE135" s="110">
        <f>Z123</f>
        <v>78.779479831425576</v>
      </c>
      <c r="AF135" s="109"/>
      <c r="BB135" s="31"/>
    </row>
    <row r="136" spans="2:54" x14ac:dyDescent="0.3">
      <c r="C136" s="115" t="str">
        <f t="shared" si="8"/>
        <v>IFDFL</v>
      </c>
      <c r="D136" s="77">
        <f t="shared" si="9"/>
        <v>0.34168773775923389</v>
      </c>
      <c r="E136" s="120">
        <f>D136*'[12]Convergence programme'!I$26/100</f>
        <v>0.33509407782899636</v>
      </c>
      <c r="F136" s="120">
        <f>D136*'[12]Convergence programme'!N$26/100</f>
        <v>0.39265951068932364</v>
      </c>
      <c r="G136" s="120">
        <f>D136*'[12]Convergence programme'!S$26/100</f>
        <v>0.43099897706735263</v>
      </c>
      <c r="H136" s="120">
        <f>D136*'[12]Convergence programme'!X$26/100</f>
        <v>0.468307737948019</v>
      </c>
      <c r="I136" s="120">
        <f>D136*'[12]Convergence programme'!AH$26/100</f>
        <v>0.54365874390224467</v>
      </c>
      <c r="J136" s="120">
        <f>D136*'[12]Convergence programme'!AR$26/100</f>
        <v>0.60855044475904974</v>
      </c>
      <c r="M136" s="120">
        <f>D136*'[12]Convergence programme'!$I$43/100</f>
        <v>0.33509407782899636</v>
      </c>
      <c r="N136" s="120">
        <f>D136*'[12]Convergence programme'!$N$43/100</f>
        <v>0.35592147826570136</v>
      </c>
      <c r="O136" s="120">
        <f>D136*'[12]Convergence programme'!$S$43/100</f>
        <v>0.37959351642989408</v>
      </c>
      <c r="P136" s="120">
        <f>D136*'[12]Convergence programme'!$X$43/100</f>
        <v>0.39326486906431812</v>
      </c>
      <c r="Q136" s="120">
        <f>D136*'[12]Convergence programme'!$AH$43/100</f>
        <v>0.44612165117215768</v>
      </c>
      <c r="R136" s="120">
        <f>D136*'[12]Convergence programme'!$AR$43/100</f>
        <v>0.50190448997618364</v>
      </c>
      <c r="U136" s="119">
        <f t="shared" si="2"/>
        <v>0</v>
      </c>
      <c r="V136" s="119">
        <f t="shared" si="3"/>
        <v>36.738032423622279</v>
      </c>
      <c r="W136" s="119">
        <f t="shared" si="4"/>
        <v>51.405460637458546</v>
      </c>
      <c r="X136" s="31">
        <f t="shared" si="5"/>
        <v>75.042868883700876</v>
      </c>
      <c r="Y136" s="31">
        <f t="shared" si="6"/>
        <v>97.537092730086982</v>
      </c>
      <c r="Z136" s="31">
        <f t="shared" si="7"/>
        <v>106.6459547828661</v>
      </c>
      <c r="AC136" s="112" t="str">
        <f>C124</f>
        <v>IADRH</v>
      </c>
      <c r="AD136" s="111">
        <v>2015</v>
      </c>
      <c r="AE136" s="110">
        <f>U124</f>
        <v>0</v>
      </c>
      <c r="AF136" s="109"/>
    </row>
    <row r="137" spans="2:54" x14ac:dyDescent="0.3">
      <c r="B137" s="19"/>
      <c r="C137" s="118" t="e">
        <f>#REF!</f>
        <v>#REF!</v>
      </c>
      <c r="D137" s="77" t="e">
        <f>SUM(#REF!)</f>
        <v>#REF!</v>
      </c>
      <c r="E137" s="117" t="e">
        <f>D137*'[12]Convergence programme'!I$26/100</f>
        <v>#REF!</v>
      </c>
      <c r="F137" s="117" t="e">
        <f>D137*'[12]Convergence programme'!N$26/100</f>
        <v>#REF!</v>
      </c>
      <c r="G137" s="117" t="e">
        <f>D137*'[12]Convergence programme'!S$26/100</f>
        <v>#REF!</v>
      </c>
      <c r="H137" s="117" t="e">
        <f>D137*'[12]Convergence programme'!X$26/100</f>
        <v>#REF!</v>
      </c>
      <c r="I137" s="117" t="e">
        <f>D137*'[12]Convergence programme'!AH$26/100</f>
        <v>#REF!</v>
      </c>
      <c r="J137" s="117" t="e">
        <f>D137*'[12]Convergence programme'!AR$26/100</f>
        <v>#REF!</v>
      </c>
      <c r="K137" s="19"/>
      <c r="L137" s="19"/>
      <c r="M137" s="117" t="e">
        <f>D137*'[12]Convergence programme'!$I$43/100</f>
        <v>#REF!</v>
      </c>
      <c r="N137" s="117" t="e">
        <f>D137*'[12]Convergence programme'!$N$43/100</f>
        <v>#REF!</v>
      </c>
      <c r="O137" s="117" t="e">
        <f>D137*'[12]Convergence programme'!$S$43/100</f>
        <v>#REF!</v>
      </c>
      <c r="P137" s="117" t="e">
        <f>D137*'[12]Convergence programme'!$X$43/100</f>
        <v>#REF!</v>
      </c>
      <c r="Q137" s="117" t="e">
        <f>D137*'[12]Convergence programme'!$AH$43/100</f>
        <v>#REF!</v>
      </c>
      <c r="R137" s="117" t="e">
        <f>D137*'[12]Convergence programme'!$AR$43/100</f>
        <v>#REF!</v>
      </c>
      <c r="S137" s="19"/>
      <c r="T137" s="19"/>
      <c r="U137" s="116" t="e">
        <f t="shared" si="2"/>
        <v>#REF!</v>
      </c>
      <c r="V137" s="116" t="e">
        <f t="shared" si="3"/>
        <v>#REF!</v>
      </c>
      <c r="W137" s="116" t="e">
        <f t="shared" si="4"/>
        <v>#REF!</v>
      </c>
      <c r="X137" s="32" t="e">
        <f t="shared" si="5"/>
        <v>#REF!</v>
      </c>
      <c r="Y137" s="32" t="e">
        <f t="shared" si="6"/>
        <v>#REF!</v>
      </c>
      <c r="Z137" s="32" t="e">
        <f t="shared" si="7"/>
        <v>#REF!</v>
      </c>
      <c r="AC137" s="112"/>
      <c r="AD137" s="111">
        <v>2020</v>
      </c>
      <c r="AE137" s="110">
        <f>V124</f>
        <v>43.464076975560594</v>
      </c>
      <c r="AF137" s="109"/>
    </row>
    <row r="138" spans="2:54" x14ac:dyDescent="0.3">
      <c r="B138" s="121" t="s">
        <v>135</v>
      </c>
      <c r="C138" s="115" t="str">
        <f t="shared" ref="C138:C144" si="10">H18</f>
        <v>ICDMT</v>
      </c>
      <c r="D138" s="77">
        <f t="shared" ref="D138:D144" si="11">SUM(F18:G18)</f>
        <v>20.615649881636351</v>
      </c>
      <c r="E138" s="120">
        <f>D138*'[12]Convergence programme'!I$27/100</f>
        <v>24.380062150102596</v>
      </c>
      <c r="F138" s="120">
        <f>D138*'[12]Convergence programme'!N$27/100</f>
        <v>24.47929515656358</v>
      </c>
      <c r="G138" s="120">
        <f>D138*'[12]Convergence programme'!S$27/100</f>
        <v>24.862194532969443</v>
      </c>
      <c r="H138" s="120">
        <f>D138*'[12]Convergence programme'!X$27/100</f>
        <v>26.310743016718511</v>
      </c>
      <c r="I138" s="120">
        <f>D138*'[12]Convergence programme'!AH$27/100</f>
        <v>29.290925969397346</v>
      </c>
      <c r="J138" s="120">
        <f>D138*'[12]Convergence programme'!AR$27/100</f>
        <v>34.679825351203661</v>
      </c>
      <c r="M138" s="120">
        <f>D138*'[12]Convergence programme'!$I$44/100</f>
        <v>24.380062150102596</v>
      </c>
      <c r="N138" s="120">
        <f>D138*'[12]Convergence programme'!$N$44/100</f>
        <v>23.652497562487177</v>
      </c>
      <c r="O138" s="120">
        <f>D138*'[12]Convergence programme'!$S$44/100</f>
        <v>22.593944570518243</v>
      </c>
      <c r="P138" s="120">
        <f>D138*'[12]Convergence programme'!$X$44/100</f>
        <v>23.74992718038769</v>
      </c>
      <c r="Q138" s="120">
        <f>D138*'[12]Convergence programme'!$AH$44/100</f>
        <v>23.673530818014914</v>
      </c>
      <c r="R138" s="120">
        <f>D138*'[12]Convergence programme'!$AR$44/100</f>
        <v>25.505103731649488</v>
      </c>
      <c r="U138" s="119">
        <f t="shared" si="2"/>
        <v>0</v>
      </c>
      <c r="V138" s="119">
        <f t="shared" si="3"/>
        <v>826.79759407640313</v>
      </c>
      <c r="W138" s="119">
        <f t="shared" si="4"/>
        <v>2268.2499624512006</v>
      </c>
      <c r="X138" s="31">
        <f t="shared" si="5"/>
        <v>2560.8158363308212</v>
      </c>
      <c r="Y138" s="31">
        <f t="shared" si="6"/>
        <v>5617.3951513824322</v>
      </c>
      <c r="Z138" s="31">
        <f t="shared" si="7"/>
        <v>9174.7216195541732</v>
      </c>
      <c r="AC138" s="112"/>
      <c r="AD138" s="111">
        <v>2025</v>
      </c>
      <c r="AE138" s="110">
        <f>W124</f>
        <v>60.816836142645883</v>
      </c>
      <c r="AF138" s="109"/>
    </row>
    <row r="139" spans="2:54" x14ac:dyDescent="0.3">
      <c r="C139" s="115" t="str">
        <f t="shared" si="10"/>
        <v>ICDHT</v>
      </c>
      <c r="D139" s="77">
        <f t="shared" si="11"/>
        <v>7.1518631620449904</v>
      </c>
      <c r="E139" s="120">
        <f>D139*'[12]Convergence programme'!I$27/100</f>
        <v>8.4577915021249002</v>
      </c>
      <c r="F139" s="120">
        <f>D139*'[12]Convergence programme'!N$27/100</f>
        <v>8.4922168482790106</v>
      </c>
      <c r="G139" s="120">
        <f>D139*'[12]Convergence programme'!S$27/100</f>
        <v>8.6250501065371665</v>
      </c>
      <c r="H139" s="120">
        <f>D139*'[12]Convergence programme'!X$27/100</f>
        <v>9.1275722486399573</v>
      </c>
      <c r="I139" s="120">
        <f>D139*'[12]Convergence programme'!AH$27/100</f>
        <v>10.161440246873855</v>
      </c>
      <c r="J139" s="120">
        <f>D139*'[12]Convergence programme'!AR$27/100</f>
        <v>12.030926350585682</v>
      </c>
      <c r="M139" s="120">
        <f>D139*'[12]Convergence programme'!$I$44/100</f>
        <v>8.4577915021249002</v>
      </c>
      <c r="N139" s="120">
        <f>D139*'[12]Convergence programme'!$N$44/100</f>
        <v>8.2053889631775263</v>
      </c>
      <c r="O139" s="120">
        <f>D139*'[12]Convergence programme'!$S$44/100</f>
        <v>7.8381618230290719</v>
      </c>
      <c r="P139" s="120">
        <f>D139*'[12]Convergence programme'!$X$44/100</f>
        <v>8.2391886881027876</v>
      </c>
      <c r="Q139" s="120">
        <f>D139*'[12]Convergence programme'!$AH$44/100</f>
        <v>8.212685699698099</v>
      </c>
      <c r="R139" s="120">
        <f>D139*'[12]Convergence programme'!$AR$44/100</f>
        <v>8.848084482895846</v>
      </c>
      <c r="U139" s="119">
        <f t="shared" si="2"/>
        <v>0</v>
      </c>
      <c r="V139" s="119">
        <f t="shared" si="3"/>
        <v>286.8278851014843</v>
      </c>
      <c r="W139" s="119">
        <f t="shared" si="4"/>
        <v>786.88828350809456</v>
      </c>
      <c r="X139" s="31">
        <f t="shared" si="5"/>
        <v>888.38356053716973</v>
      </c>
      <c r="Y139" s="31">
        <f t="shared" si="6"/>
        <v>1948.7545471757564</v>
      </c>
      <c r="Z139" s="31">
        <f t="shared" si="7"/>
        <v>3182.8418676898364</v>
      </c>
      <c r="AC139" s="112"/>
      <c r="AD139" s="111">
        <v>2030</v>
      </c>
      <c r="AE139" s="110">
        <f>X124</f>
        <v>88.781810414290064</v>
      </c>
      <c r="AF139" s="109"/>
    </row>
    <row r="140" spans="2:54" x14ac:dyDescent="0.3">
      <c r="C140" s="115" t="str">
        <f t="shared" si="10"/>
        <v>ICDRH</v>
      </c>
      <c r="D140" s="77">
        <f t="shared" si="11"/>
        <v>2.6951042174201567</v>
      </c>
      <c r="E140" s="120">
        <f>D140*'[12]Convergence programme'!I$27/100</f>
        <v>3.1872295415841445</v>
      </c>
      <c r="F140" s="120">
        <f>D140*'[12]Convergence programme'!N$27/100</f>
        <v>3.2002023702728239</v>
      </c>
      <c r="G140" s="120">
        <f>D140*'[12]Convergence programme'!S$27/100</f>
        <v>3.2502591829429996</v>
      </c>
      <c r="H140" s="120">
        <f>D140*'[12]Convergence programme'!X$27/100</f>
        <v>3.4396293531828039</v>
      </c>
      <c r="I140" s="120">
        <f>D140*'[12]Convergence programme'!AH$27/100</f>
        <v>3.8292316063527569</v>
      </c>
      <c r="J140" s="120">
        <f>D140*'[12]Convergence programme'!AR$27/100</f>
        <v>4.5337277311194164</v>
      </c>
      <c r="M140" s="120">
        <f>D140*'[12]Convergence programme'!$I$44/100</f>
        <v>3.1872295415841445</v>
      </c>
      <c r="N140" s="120">
        <f>D140*'[12]Convergence programme'!$N$44/100</f>
        <v>3.09211430632423</v>
      </c>
      <c r="O140" s="120">
        <f>D140*'[12]Convergence programme'!$S$44/100</f>
        <v>2.953728630907833</v>
      </c>
      <c r="P140" s="120">
        <f>D140*'[12]Convergence programme'!$X$44/100</f>
        <v>3.1048513762498886</v>
      </c>
      <c r="Q140" s="120">
        <f>D140*'[12]Convergence programme'!$AH$44/100</f>
        <v>3.0948640045391458</v>
      </c>
      <c r="R140" s="120">
        <f>D140*'[12]Convergence programme'!$AR$44/100</f>
        <v>3.3343073358137088</v>
      </c>
      <c r="U140" s="119">
        <f t="shared" si="2"/>
        <v>0</v>
      </c>
      <c r="V140" s="119">
        <f t="shared" si="3"/>
        <v>108.08806394859394</v>
      </c>
      <c r="W140" s="119">
        <f t="shared" si="4"/>
        <v>296.53055203516664</v>
      </c>
      <c r="X140" s="31">
        <f t="shared" si="5"/>
        <v>334.77797693291535</v>
      </c>
      <c r="Y140" s="31">
        <f t="shared" si="6"/>
        <v>734.36760181361115</v>
      </c>
      <c r="Z140" s="31">
        <f t="shared" si="7"/>
        <v>1199.4203953057076</v>
      </c>
      <c r="AC140" s="112"/>
      <c r="AD140" s="111">
        <v>2040</v>
      </c>
      <c r="AE140" s="110">
        <f>Y124</f>
        <v>115.39430466796074</v>
      </c>
      <c r="AF140" s="109"/>
    </row>
    <row r="141" spans="2:54" x14ac:dyDescent="0.3">
      <c r="C141" s="115" t="str">
        <f t="shared" si="10"/>
        <v>ICDLA</v>
      </c>
      <c r="D141" s="77">
        <f t="shared" si="11"/>
        <v>1.8386968482644011</v>
      </c>
      <c r="E141" s="120">
        <f>D141*'[12]Convergence programme'!I$27/100</f>
        <v>2.1744424111419622</v>
      </c>
      <c r="F141" s="120">
        <f>D141*'[12]Convergence programme'!N$27/100</f>
        <v>2.1832929405830033</v>
      </c>
      <c r="G141" s="120">
        <f>D141*'[12]Convergence programme'!S$27/100</f>
        <v>2.2174434951685753</v>
      </c>
      <c r="H141" s="120">
        <f>D141*'[12]Convergence programme'!X$27/100</f>
        <v>2.3466386234773888</v>
      </c>
      <c r="I141" s="120">
        <f>D141*'[12]Convergence programme'!AH$27/100</f>
        <v>2.6124392668625358</v>
      </c>
      <c r="J141" s="120">
        <f>D141*'[12]Convergence programme'!AR$27/100</f>
        <v>3.0930718137786251</v>
      </c>
      <c r="M141" s="120">
        <f>D141*'[12]Convergence programme'!$I$44/100</f>
        <v>2.1744424111419622</v>
      </c>
      <c r="N141" s="120">
        <f>D141*'[12]Convergence programme'!$N$44/100</f>
        <v>2.1095513831201442</v>
      </c>
      <c r="O141" s="120">
        <f>D141*'[12]Convergence programme'!$S$44/100</f>
        <v>2.0151397074645603</v>
      </c>
      <c r="P141" s="120">
        <f>D141*'[12]Convergence programme'!$X$44/100</f>
        <v>2.1182410694695837</v>
      </c>
      <c r="Q141" s="120">
        <f>D141*'[12]Convergence programme'!$AH$44/100</f>
        <v>2.111427325953362</v>
      </c>
      <c r="R141" s="120">
        <f>D141*'[12]Convergence programme'!$AR$44/100</f>
        <v>2.2747841622889542</v>
      </c>
      <c r="U141" s="119">
        <f t="shared" si="2"/>
        <v>0</v>
      </c>
      <c r="V141" s="119">
        <f t="shared" si="3"/>
        <v>73.741557462859049</v>
      </c>
      <c r="W141" s="119">
        <f t="shared" si="4"/>
        <v>202.30378770401504</v>
      </c>
      <c r="X141" s="31">
        <f t="shared" si="5"/>
        <v>228.39755400780516</v>
      </c>
      <c r="Y141" s="31">
        <f t="shared" si="6"/>
        <v>501.0119409091738</v>
      </c>
      <c r="Z141" s="31">
        <f t="shared" si="7"/>
        <v>818.28765148967091</v>
      </c>
      <c r="AC141" s="112"/>
      <c r="AD141" s="113">
        <v>2050</v>
      </c>
      <c r="AE141" s="110">
        <f>Z124</f>
        <v>126.17082848547444</v>
      </c>
      <c r="AF141" s="109"/>
      <c r="BB141" s="31"/>
    </row>
    <row r="142" spans="2:54" x14ac:dyDescent="0.3">
      <c r="C142" s="115" t="str">
        <f t="shared" si="10"/>
        <v>ICDEM</v>
      </c>
      <c r="D142" s="77">
        <f t="shared" si="11"/>
        <v>22.08470132618924</v>
      </c>
      <c r="E142" s="120">
        <f>D142*'[12]Convergence programme'!I$27/100</f>
        <v>26.11736200363768</v>
      </c>
      <c r="F142" s="120">
        <f>D142*'[12]Convergence programme'!N$27/100</f>
        <v>26.223666258995781</v>
      </c>
      <c r="G142" s="120">
        <f>D142*'[12]Convergence programme'!S$27/100</f>
        <v>26.633850677845466</v>
      </c>
      <c r="H142" s="120">
        <f>D142*'[12]Convergence programme'!X$27/100</f>
        <v>28.185621337697356</v>
      </c>
      <c r="I142" s="120">
        <f>D142*'[12]Convergence programme'!AH$27/100</f>
        <v>31.378169270224081</v>
      </c>
      <c r="J142" s="120">
        <f>D142*'[12]Convergence programme'!AR$27/100</f>
        <v>37.151076455172436</v>
      </c>
      <c r="M142" s="120">
        <f>D142*'[12]Convergence programme'!$I$44/100</f>
        <v>26.11736200363768</v>
      </c>
      <c r="N142" s="120">
        <f>D142*'[12]Convergence programme'!$N$44/100</f>
        <v>25.337951861088101</v>
      </c>
      <c r="O142" s="120">
        <f>D142*'[12]Convergence programme'!$S$44/100</f>
        <v>24.20396739783807</v>
      </c>
      <c r="P142" s="120">
        <f>D142*'[12]Convergence programme'!$X$44/100</f>
        <v>25.44232422014597</v>
      </c>
      <c r="Q142" s="120">
        <f>D142*'[12]Convergence programme'!$AH$44/100</f>
        <v>25.360483926238331</v>
      </c>
      <c r="R142" s="120">
        <f>D142*'[12]Convergence programme'!$AR$44/100</f>
        <v>27.322572969610611</v>
      </c>
      <c r="U142" s="119">
        <f t="shared" si="2"/>
        <v>0</v>
      </c>
      <c r="V142" s="119">
        <f t="shared" si="3"/>
        <v>885.71439790768022</v>
      </c>
      <c r="W142" s="119">
        <f t="shared" si="4"/>
        <v>2429.8832800073951</v>
      </c>
      <c r="X142" s="31">
        <f t="shared" si="5"/>
        <v>2743.2971175513858</v>
      </c>
      <c r="Y142" s="31">
        <f t="shared" si="6"/>
        <v>6017.6853439857505</v>
      </c>
      <c r="Z142" s="31">
        <f t="shared" si="7"/>
        <v>9828.5034855618251</v>
      </c>
      <c r="AC142" s="112" t="str">
        <f>C125</f>
        <v>IADLA</v>
      </c>
      <c r="AD142" s="111">
        <v>2015</v>
      </c>
      <c r="AE142" s="110">
        <f>U125</f>
        <v>0</v>
      </c>
      <c r="AF142" s="109"/>
    </row>
    <row r="143" spans="2:54" x14ac:dyDescent="0.3">
      <c r="C143" s="115" t="str">
        <f t="shared" si="10"/>
        <v>ICDTF</v>
      </c>
      <c r="D143" s="77">
        <f t="shared" si="11"/>
        <v>0</v>
      </c>
      <c r="E143" s="120">
        <f>D143*'[12]Convergence programme'!I$27/100</f>
        <v>0</v>
      </c>
      <c r="F143" s="120">
        <f>D143*'[12]Convergence programme'!N$27/100</f>
        <v>0</v>
      </c>
      <c r="G143" s="120">
        <f>D143*'[12]Convergence programme'!S$27/100</f>
        <v>0</v>
      </c>
      <c r="H143" s="120">
        <f>D143*'[12]Convergence programme'!X$27/100</f>
        <v>0</v>
      </c>
      <c r="I143" s="120">
        <f>D143*'[12]Convergence programme'!AH$27/100</f>
        <v>0</v>
      </c>
      <c r="J143" s="120">
        <f>D143*'[12]Convergence programme'!AR$27/100</f>
        <v>0</v>
      </c>
      <c r="M143" s="120">
        <f>D143*'[12]Convergence programme'!$I$44/100</f>
        <v>0</v>
      </c>
      <c r="N143" s="120">
        <f>D143*'[12]Convergence programme'!$N$44/100</f>
        <v>0</v>
      </c>
      <c r="O143" s="120">
        <f>D143*'[12]Convergence programme'!$S$44/100</f>
        <v>0</v>
      </c>
      <c r="P143" s="120">
        <f>D143*'[12]Convergence programme'!$X$44/100</f>
        <v>0</v>
      </c>
      <c r="Q143" s="120">
        <f>D143*'[12]Convergence programme'!$AH$44/100</f>
        <v>0</v>
      </c>
      <c r="R143" s="120">
        <f>D143*'[12]Convergence programme'!$AR$44/100</f>
        <v>0</v>
      </c>
      <c r="U143" s="119">
        <f t="shared" si="2"/>
        <v>0</v>
      </c>
      <c r="V143" s="119">
        <f t="shared" si="3"/>
        <v>0</v>
      </c>
      <c r="W143" s="119">
        <f t="shared" si="4"/>
        <v>0</v>
      </c>
      <c r="X143" s="31">
        <f t="shared" si="5"/>
        <v>0</v>
      </c>
      <c r="Y143" s="31">
        <f t="shared" si="6"/>
        <v>0</v>
      </c>
      <c r="Z143" s="31">
        <f t="shared" si="7"/>
        <v>0</v>
      </c>
      <c r="AC143" s="112"/>
      <c r="AD143" s="111">
        <v>2020</v>
      </c>
      <c r="AE143" s="110">
        <f>V125</f>
        <v>186.70929843476802</v>
      </c>
      <c r="AF143" s="109"/>
    </row>
    <row r="144" spans="2:54" x14ac:dyDescent="0.3">
      <c r="C144" s="115" t="str">
        <f t="shared" si="10"/>
        <v>ICDFL</v>
      </c>
      <c r="D144" s="77">
        <f t="shared" si="11"/>
        <v>2.9358692190714679</v>
      </c>
      <c r="E144" s="120">
        <f>D144*'[12]Convergence programme'!I$27/100</f>
        <v>3.4719581694726678</v>
      </c>
      <c r="F144" s="120">
        <f>D144*'[12]Convergence programme'!N$27/100</f>
        <v>3.4860899155421539</v>
      </c>
      <c r="G144" s="120">
        <f>D144*'[12]Convergence programme'!S$27/100</f>
        <v>3.5406185139441368</v>
      </c>
      <c r="H144" s="120">
        <f>D144*'[12]Convergence programme'!X$27/100</f>
        <v>3.7469059184251239</v>
      </c>
      <c r="I144" s="120">
        <f>D144*'[12]Convergence programme'!AH$27/100</f>
        <v>4.1713129804486684</v>
      </c>
      <c r="J144" s="120">
        <f>D144*'[12]Convergence programme'!AR$27/100</f>
        <v>4.9387447087984624</v>
      </c>
      <c r="M144" s="120">
        <f>D144*'[12]Convergence programme'!$I$44/100</f>
        <v>3.4719581694726678</v>
      </c>
      <c r="N144" s="120">
        <f>D144*'[12]Convergence programme'!$N$44/100</f>
        <v>3.3683458899699379</v>
      </c>
      <c r="O144" s="120">
        <f>D144*'[12]Convergence programme'!$S$44/100</f>
        <v>3.2175976397949144</v>
      </c>
      <c r="P144" s="120">
        <f>D144*'[12]Convergence programme'!$X$44/100</f>
        <v>3.3822208159539491</v>
      </c>
      <c r="Q144" s="120">
        <f>D144*'[12]Convergence programme'!$AH$44/100</f>
        <v>3.3713412302980514</v>
      </c>
      <c r="R144" s="120">
        <f>D144*'[12]Convergence programme'!$AR$44/100</f>
        <v>3.6321750420138126</v>
      </c>
      <c r="U144" s="119">
        <f t="shared" si="2"/>
        <v>0</v>
      </c>
      <c r="V144" s="119">
        <f t="shared" si="3"/>
        <v>117.74402557221597</v>
      </c>
      <c r="W144" s="119">
        <f t="shared" si="4"/>
        <v>323.02087414922244</v>
      </c>
      <c r="X144" s="31">
        <f t="shared" si="5"/>
        <v>364.68510247117479</v>
      </c>
      <c r="Y144" s="31">
        <f t="shared" si="6"/>
        <v>799.97175015061691</v>
      </c>
      <c r="Z144" s="31">
        <f t="shared" si="7"/>
        <v>1306.5696667846498</v>
      </c>
      <c r="AC144" s="112"/>
      <c r="AD144" s="111">
        <v>2025</v>
      </c>
      <c r="AE144" s="110">
        <f>W125</f>
        <v>261.25181067575573</v>
      </c>
      <c r="AF144" s="109"/>
    </row>
    <row r="145" spans="2:54" x14ac:dyDescent="0.3">
      <c r="B145" s="19"/>
      <c r="C145" s="118" t="e">
        <f>#REF!</f>
        <v>#REF!</v>
      </c>
      <c r="D145" s="77" t="e">
        <f>SUM(#REF!)</f>
        <v>#REF!</v>
      </c>
      <c r="E145" s="117" t="e">
        <f>D145*'[12]Convergence programme'!I$27/100</f>
        <v>#REF!</v>
      </c>
      <c r="F145" s="117" t="e">
        <f>D145*'[12]Convergence programme'!N$27/100</f>
        <v>#REF!</v>
      </c>
      <c r="G145" s="117" t="e">
        <f>D145*'[12]Convergence programme'!S$27/100</f>
        <v>#REF!</v>
      </c>
      <c r="H145" s="117" t="e">
        <f>D145*'[12]Convergence programme'!X$27/100</f>
        <v>#REF!</v>
      </c>
      <c r="I145" s="117" t="e">
        <f>D145*'[12]Convergence programme'!AH$27/100</f>
        <v>#REF!</v>
      </c>
      <c r="J145" s="117" t="e">
        <f>D145*'[12]Convergence programme'!AR$27/100</f>
        <v>#REF!</v>
      </c>
      <c r="K145" s="19"/>
      <c r="L145" s="19"/>
      <c r="M145" s="117" t="e">
        <f>D145*'[12]Convergence programme'!$I$44/100</f>
        <v>#REF!</v>
      </c>
      <c r="N145" s="117" t="e">
        <f>D145*'[12]Convergence programme'!$N$44/100</f>
        <v>#REF!</v>
      </c>
      <c r="O145" s="117" t="e">
        <f>D145*'[12]Convergence programme'!$S$44/100</f>
        <v>#REF!</v>
      </c>
      <c r="P145" s="117" t="e">
        <f>D145*'[12]Convergence programme'!$X$44/100</f>
        <v>#REF!</v>
      </c>
      <c r="Q145" s="117" t="e">
        <f>D145*'[12]Convergence programme'!$AH$44/100</f>
        <v>#REF!</v>
      </c>
      <c r="R145" s="117" t="e">
        <f>D145*'[12]Convergence programme'!$AR$44/100</f>
        <v>#REF!</v>
      </c>
      <c r="S145" s="19"/>
      <c r="T145" s="19"/>
      <c r="U145" s="116" t="e">
        <f t="shared" si="2"/>
        <v>#REF!</v>
      </c>
      <c r="V145" s="116" t="e">
        <f t="shared" si="3"/>
        <v>#REF!</v>
      </c>
      <c r="W145" s="116" t="e">
        <f t="shared" si="4"/>
        <v>#REF!</v>
      </c>
      <c r="X145" s="32" t="e">
        <f t="shared" si="5"/>
        <v>#REF!</v>
      </c>
      <c r="Y145" s="32" t="e">
        <f t="shared" si="6"/>
        <v>#REF!</v>
      </c>
      <c r="Z145" s="32" t="e">
        <f t="shared" si="7"/>
        <v>#REF!</v>
      </c>
      <c r="AC145" s="112"/>
      <c r="AD145" s="111">
        <v>2030</v>
      </c>
      <c r="AE145" s="110">
        <f>X125</f>
        <v>381.38137721275945</v>
      </c>
      <c r="AF145" s="109"/>
    </row>
    <row r="146" spans="2:54" x14ac:dyDescent="0.3">
      <c r="B146" s="121" t="s">
        <v>134</v>
      </c>
      <c r="C146" s="115" t="str">
        <f t="shared" ref="C146:C152" si="12">H25</f>
        <v>IGDMT</v>
      </c>
      <c r="D146" s="77">
        <f t="shared" ref="D146:D152" si="13">SUM(F25:G25)</f>
        <v>3.5765802982580936</v>
      </c>
      <c r="E146" s="120">
        <f>D146*'[12]Convergence programme'!I$28/100</f>
        <v>3.4642756542199784</v>
      </c>
      <c r="F146" s="120">
        <f>D146*'[12]Convergence programme'!N$28/100</f>
        <v>3.2816004993757355</v>
      </c>
      <c r="G146" s="120">
        <f>D146*'[12]Convergence programme'!S$28/100</f>
        <v>3.098925344531493</v>
      </c>
      <c r="H146" s="120">
        <f>D146*'[12]Convergence programme'!X$28/100</f>
        <v>2.9942151301001769</v>
      </c>
      <c r="I146" s="120">
        <f>D146*'[12]Convergence programme'!AH$28/100</f>
        <v>2.8186077069371076</v>
      </c>
      <c r="J146" s="120">
        <f>D146*'[12]Convergence programme'!AR$28/100</f>
        <v>2.8635189370324836</v>
      </c>
      <c r="M146" s="120">
        <f>D146*'[12]Convergence programme'!$I$45/100</f>
        <v>3.4642756542199784</v>
      </c>
      <c r="N146" s="120">
        <f>D146*'[12]Convergence programme'!$N$45/100</f>
        <v>3.0821494619522407</v>
      </c>
      <c r="O146" s="120">
        <f>D146*'[12]Convergence programme'!$S$45/100</f>
        <v>2.8764114135115633</v>
      </c>
      <c r="P146" s="120">
        <f>D146*'[12]Convergence programme'!$X$45/100</f>
        <v>2.8203796639675089</v>
      </c>
      <c r="Q146" s="120">
        <f>D146*'[12]Convergence programme'!$AH$45/100</f>
        <v>2.7642645525358036</v>
      </c>
      <c r="R146" s="120">
        <f>D146*'[12]Convergence programme'!$AR$45/100</f>
        <v>2.6395108252071351</v>
      </c>
      <c r="U146" s="119">
        <f t="shared" si="2"/>
        <v>0</v>
      </c>
      <c r="V146" s="119">
        <f t="shared" si="3"/>
        <v>199.4510374234948</v>
      </c>
      <c r="W146" s="119">
        <f t="shared" si="4"/>
        <v>222.51393101992977</v>
      </c>
      <c r="X146" s="31">
        <f t="shared" si="5"/>
        <v>173.83546613266799</v>
      </c>
      <c r="Y146" s="31">
        <f t="shared" si="6"/>
        <v>54.343154401303991</v>
      </c>
      <c r="Z146" s="31">
        <f t="shared" si="7"/>
        <v>224.00811182534852</v>
      </c>
      <c r="AC146" s="112"/>
      <c r="AD146" s="111">
        <v>2040</v>
      </c>
      <c r="AE146" s="110">
        <f>Y125</f>
        <v>495.70107470676248</v>
      </c>
      <c r="AF146" s="109"/>
    </row>
    <row r="147" spans="2:54" x14ac:dyDescent="0.3">
      <c r="C147" s="115" t="str">
        <f t="shared" si="12"/>
        <v>IGDHT</v>
      </c>
      <c r="D147" s="77">
        <f t="shared" si="13"/>
        <v>3.508916083942248</v>
      </c>
      <c r="E147" s="120">
        <f>D147*'[12]Convergence programme'!I$28/100</f>
        <v>3.3987360966625904</v>
      </c>
      <c r="F147" s="120">
        <f>D147*'[12]Convergence programme'!N$28/100</f>
        <v>3.2195169164636197</v>
      </c>
      <c r="G147" s="120">
        <f>D147*'[12]Convergence programme'!S$28/100</f>
        <v>3.0402977362646499</v>
      </c>
      <c r="H147" s="120">
        <f>D147*'[12]Convergence programme'!X$28/100</f>
        <v>2.9375685019314988</v>
      </c>
      <c r="I147" s="120">
        <f>D147*'[12]Convergence programme'!AH$28/100</f>
        <v>2.7652833411882467</v>
      </c>
      <c r="J147" s="120">
        <f>D147*'[12]Convergence programme'!AR$28/100</f>
        <v>2.8093449096389946</v>
      </c>
      <c r="M147" s="120">
        <f>D147*'[12]Convergence programme'!$I$45/100</f>
        <v>3.3987360966625904</v>
      </c>
      <c r="N147" s="120">
        <f>D147*'[12]Convergence programme'!$N$45/100</f>
        <v>3.0238392314092342</v>
      </c>
      <c r="O147" s="120">
        <f>D147*'[12]Convergence programme'!$S$45/100</f>
        <v>2.8219934773508171</v>
      </c>
      <c r="P147" s="120">
        <f>D147*'[12]Convergence programme'!$X$45/100</f>
        <v>2.7670217751127013</v>
      </c>
      <c r="Q147" s="120">
        <f>D147*'[12]Convergence programme'!$AH$45/100</f>
        <v>2.7119682880846541</v>
      </c>
      <c r="R147" s="120">
        <f>D147*'[12]Convergence programme'!$AR$45/100</f>
        <v>2.5895747378633689</v>
      </c>
      <c r="U147" s="119">
        <f t="shared" si="2"/>
        <v>0</v>
      </c>
      <c r="V147" s="119">
        <f t="shared" si="3"/>
        <v>195.67768505438553</v>
      </c>
      <c r="W147" s="119">
        <f t="shared" si="4"/>
        <v>218.30425891383288</v>
      </c>
      <c r="X147" s="31">
        <f t="shared" si="5"/>
        <v>170.54672681879745</v>
      </c>
      <c r="Y147" s="31">
        <f t="shared" si="6"/>
        <v>53.315053103592632</v>
      </c>
      <c r="Z147" s="31">
        <f t="shared" si="7"/>
        <v>219.77017177562576</v>
      </c>
      <c r="AC147" s="112"/>
      <c r="AD147" s="113">
        <v>2050</v>
      </c>
      <c r="AE147" s="110">
        <f>Z125</f>
        <v>541.99395244726793</v>
      </c>
      <c r="AF147" s="109"/>
      <c r="BB147" s="31"/>
    </row>
    <row r="148" spans="2:54" x14ac:dyDescent="0.3">
      <c r="C148" s="115" t="str">
        <f t="shared" si="12"/>
        <v>IGDRH</v>
      </c>
      <c r="D148" s="77">
        <f t="shared" si="13"/>
        <v>6.7249162217767902E-2</v>
      </c>
      <c r="E148" s="120">
        <f>D148*'[12]Convergence programme'!I$28/100</f>
        <v>6.5137538097821218E-2</v>
      </c>
      <c r="F148" s="120">
        <f>D148*'[12]Convergence programme'!N$28/100</f>
        <v>6.1702762391188985E-2</v>
      </c>
      <c r="G148" s="120">
        <f>D148*'[12]Convergence programme'!S$28/100</f>
        <v>5.8267986684556766E-2</v>
      </c>
      <c r="H148" s="120">
        <f>D148*'[12]Convergence programme'!X$28/100</f>
        <v>5.6299157912676999E-2</v>
      </c>
      <c r="I148" s="120">
        <f>D148*'[12]Convergence programme'!AH$28/100</f>
        <v>5.2997274241090207E-2</v>
      </c>
      <c r="J148" s="120">
        <f>D148*'[12]Convergence programme'!AR$28/100</f>
        <v>5.3841724063607647E-2</v>
      </c>
      <c r="M148" s="120">
        <f>D148*'[12]Convergence programme'!$I$45/100</f>
        <v>6.5137538097821218E-2</v>
      </c>
      <c r="N148" s="120">
        <f>D148*'[12]Convergence programme'!$N$45/100</f>
        <v>5.7952555754775092E-2</v>
      </c>
      <c r="O148" s="120">
        <f>D148*'[12]Convergence programme'!$S$45/100</f>
        <v>5.4084136695179932E-2</v>
      </c>
      <c r="P148" s="120">
        <f>D148*'[12]Convergence programme'!$X$45/100</f>
        <v>5.3030591716399893E-2</v>
      </c>
      <c r="Q148" s="120">
        <f>D148*'[12]Convergence programme'!$AH$45/100</f>
        <v>5.1975479313813328E-2</v>
      </c>
      <c r="R148" s="120">
        <f>D148*'[12]Convergence programme'!$AR$45/100</f>
        <v>4.9629779526090739E-2</v>
      </c>
      <c r="U148" s="119">
        <f t="shared" si="2"/>
        <v>0</v>
      </c>
      <c r="V148" s="119">
        <f t="shared" si="3"/>
        <v>3.7502066364138926</v>
      </c>
      <c r="W148" s="119">
        <f t="shared" si="4"/>
        <v>4.1838499893768342</v>
      </c>
      <c r="X148" s="31">
        <f t="shared" si="5"/>
        <v>3.2685661962771064</v>
      </c>
      <c r="Y148" s="31">
        <f t="shared" si="6"/>
        <v>1.0217949272768798</v>
      </c>
      <c r="Z148" s="31">
        <f t="shared" si="7"/>
        <v>4.2119445375169082</v>
      </c>
      <c r="AC148" s="112" t="str">
        <f>C126</f>
        <v>IADEM</v>
      </c>
      <c r="AD148" s="111">
        <v>2015</v>
      </c>
      <c r="AE148" s="110">
        <f>U126</f>
        <v>0</v>
      </c>
      <c r="AF148" s="109"/>
    </row>
    <row r="149" spans="2:54" x14ac:dyDescent="0.3">
      <c r="C149" s="115" t="str">
        <f t="shared" si="12"/>
        <v>IGDLA</v>
      </c>
      <c r="D149" s="77">
        <f t="shared" si="13"/>
        <v>0.24407868890628062</v>
      </c>
      <c r="E149" s="120">
        <f>D149*'[12]Convergence programme'!I$28/100</f>
        <v>0.23641461652734932</v>
      </c>
      <c r="F149" s="120">
        <f>D149*'[12]Convergence programme'!N$28/100</f>
        <v>0.22394820767533782</v>
      </c>
      <c r="G149" s="120">
        <f>D149*'[12]Convergence programme'!S$28/100</f>
        <v>0.21148179882332638</v>
      </c>
      <c r="H149" s="120">
        <f>D149*'[12]Convergence programme'!X$28/100</f>
        <v>0.20433599760478852</v>
      </c>
      <c r="I149" s="120">
        <f>D149*'[12]Convergence programme'!AH$28/100</f>
        <v>0.19235191615449157</v>
      </c>
      <c r="J149" s="120">
        <f>D149*'[12]Convergence programme'!AR$28/100</f>
        <v>0.19541681984592735</v>
      </c>
      <c r="M149" s="120">
        <f>D149*'[12]Convergence programme'!$I$45/100</f>
        <v>0.23641461652734932</v>
      </c>
      <c r="N149" s="120">
        <f>D149*'[12]Convergence programme'!$N$45/100</f>
        <v>0.21033695232646907</v>
      </c>
      <c r="O149" s="120">
        <f>D149*'[12]Convergence programme'!$S$45/100</f>
        <v>0.19629664875884209</v>
      </c>
      <c r="P149" s="120">
        <f>D149*'[12]Convergence programme'!$X$45/100</f>
        <v>0.19247284086824376</v>
      </c>
      <c r="Q149" s="120">
        <f>D149*'[12]Convergence programme'!$AH$45/100</f>
        <v>0.18864334406294314</v>
      </c>
      <c r="R149" s="120">
        <f>D149*'[12]Convergence programme'!$AR$45/100</f>
        <v>0.18012970151523269</v>
      </c>
      <c r="U149" s="119">
        <f t="shared" si="2"/>
        <v>0</v>
      </c>
      <c r="V149" s="119">
        <f t="shared" si="3"/>
        <v>13.611255348868756</v>
      </c>
      <c r="W149" s="119">
        <f t="shared" si="4"/>
        <v>15.185150064484287</v>
      </c>
      <c r="X149" s="31">
        <f t="shared" si="5"/>
        <v>11.863156736544756</v>
      </c>
      <c r="Y149" s="31">
        <f t="shared" si="6"/>
        <v>3.7085720915484286</v>
      </c>
      <c r="Z149" s="31">
        <f t="shared" si="7"/>
        <v>15.287118330694655</v>
      </c>
      <c r="AC149" s="112"/>
      <c r="AD149" s="111">
        <v>2020</v>
      </c>
      <c r="AE149" s="110">
        <f>V126</f>
        <v>501.21696353795375</v>
      </c>
      <c r="AF149" s="109"/>
    </row>
    <row r="150" spans="2:54" x14ac:dyDescent="0.3">
      <c r="C150" s="115" t="str">
        <f t="shared" si="12"/>
        <v>IGDEM</v>
      </c>
      <c r="D150" s="77">
        <f t="shared" si="13"/>
        <v>2.5856600280593218</v>
      </c>
      <c r="E150" s="120">
        <f>D150*'[12]Convergence programme'!I$28/100</f>
        <v>2.5044702867871322</v>
      </c>
      <c r="F150" s="120">
        <f>D150*'[12]Convergence programme'!N$28/100</f>
        <v>2.3724067493823244</v>
      </c>
      <c r="G150" s="120">
        <f>D150*'[12]Convergence programme'!S$28/100</f>
        <v>2.2403432119775175</v>
      </c>
      <c r="H150" s="120">
        <f>D150*'[12]Convergence programme'!X$28/100</f>
        <v>2.164643802651677</v>
      </c>
      <c r="I150" s="120">
        <f>D150*'[12]Convergence programme'!AH$28/100</f>
        <v>2.0376898251541249</v>
      </c>
      <c r="J150" s="120">
        <f>D150*'[12]Convergence programme'!AR$28/100</f>
        <v>2.0701580385827865</v>
      </c>
      <c r="M150" s="120">
        <f>D150*'[12]Convergence programme'!$I$45/100</f>
        <v>2.5044702867871322</v>
      </c>
      <c r="N150" s="120">
        <f>D150*'[12]Convergence programme'!$N$45/100</f>
        <v>2.228215222276932</v>
      </c>
      <c r="O150" s="120">
        <f>D150*'[12]Convergence programme'!$S$45/100</f>
        <v>2.079478551003795</v>
      </c>
      <c r="P150" s="120">
        <f>D150*'[12]Convergence programme'!$X$45/100</f>
        <v>2.0389708472710275</v>
      </c>
      <c r="Q150" s="120">
        <f>D150*'[12]Convergence programme'!$AH$45/100</f>
        <v>1.9984028777304805</v>
      </c>
      <c r="R150" s="120">
        <f>D150*'[12]Convergence programme'!$AR$45/100</f>
        <v>1.9082131715851292</v>
      </c>
      <c r="U150" s="119">
        <f t="shared" si="2"/>
        <v>0</v>
      </c>
      <c r="V150" s="119">
        <f t="shared" si="3"/>
        <v>144.1915271053924</v>
      </c>
      <c r="W150" s="119">
        <f t="shared" si="4"/>
        <v>160.86466097372255</v>
      </c>
      <c r="X150" s="31">
        <f t="shared" si="5"/>
        <v>125.67295538064948</v>
      </c>
      <c r="Y150" s="31">
        <f t="shared" si="6"/>
        <v>39.286947423644357</v>
      </c>
      <c r="Z150" s="31">
        <f t="shared" si="7"/>
        <v>161.9448669976573</v>
      </c>
      <c r="AC150" s="112"/>
      <c r="AD150" s="111">
        <v>2025</v>
      </c>
      <c r="AE150" s="110">
        <f>W126</f>
        <v>701.32468154200558</v>
      </c>
      <c r="AF150" s="109"/>
    </row>
    <row r="151" spans="2:54" x14ac:dyDescent="0.3">
      <c r="C151" s="115" t="str">
        <f t="shared" si="12"/>
        <v>IGDTF</v>
      </c>
      <c r="D151" s="77">
        <f t="shared" si="13"/>
        <v>0</v>
      </c>
      <c r="E151" s="120">
        <f>D151*'[12]Convergence programme'!I$28/100</f>
        <v>0</v>
      </c>
      <c r="F151" s="120">
        <f>D151*'[12]Convergence programme'!N$28/100</f>
        <v>0</v>
      </c>
      <c r="G151" s="120">
        <f>D151*'[12]Convergence programme'!S$28/100</f>
        <v>0</v>
      </c>
      <c r="H151" s="120">
        <f>D151*'[12]Convergence programme'!X$28/100</f>
        <v>0</v>
      </c>
      <c r="I151" s="120">
        <f>D151*'[12]Convergence programme'!AH$28/100</f>
        <v>0</v>
      </c>
      <c r="J151" s="120">
        <f>D151*'[12]Convergence programme'!AR$28/100</f>
        <v>0</v>
      </c>
      <c r="M151" s="120">
        <f>D151*'[12]Convergence programme'!$I$45/100</f>
        <v>0</v>
      </c>
      <c r="N151" s="120">
        <f>D151*'[12]Convergence programme'!$N$45/100</f>
        <v>0</v>
      </c>
      <c r="O151" s="120">
        <f>D151*'[12]Convergence programme'!$S$45/100</f>
        <v>0</v>
      </c>
      <c r="P151" s="120">
        <f>D151*'[12]Convergence programme'!$X$45/100</f>
        <v>0</v>
      </c>
      <c r="Q151" s="120">
        <f>D151*'[12]Convergence programme'!$AH$45/100</f>
        <v>0</v>
      </c>
      <c r="R151" s="120">
        <f>D151*'[12]Convergence programme'!$AR$45/100</f>
        <v>0</v>
      </c>
      <c r="U151" s="119">
        <f t="shared" si="2"/>
        <v>0</v>
      </c>
      <c r="V151" s="119">
        <f t="shared" si="3"/>
        <v>0</v>
      </c>
      <c r="W151" s="119">
        <f t="shared" si="4"/>
        <v>0</v>
      </c>
      <c r="X151" s="31">
        <f t="shared" si="5"/>
        <v>0</v>
      </c>
      <c r="Y151" s="31">
        <f t="shared" si="6"/>
        <v>0</v>
      </c>
      <c r="Z151" s="31">
        <f t="shared" si="7"/>
        <v>0</v>
      </c>
      <c r="AC151" s="112"/>
      <c r="AD151" s="111">
        <v>2030</v>
      </c>
      <c r="AE151" s="110">
        <f>X126</f>
        <v>1023.8098339986408</v>
      </c>
      <c r="AF151" s="109"/>
    </row>
    <row r="152" spans="2:54" x14ac:dyDescent="0.3">
      <c r="C152" s="115" t="str">
        <f t="shared" si="12"/>
        <v>IGDFL</v>
      </c>
      <c r="D152" s="77">
        <f t="shared" si="13"/>
        <v>0.41664612325207928</v>
      </c>
      <c r="E152" s="120">
        <f>D152*'[12]Convergence programme'!I$28/100</f>
        <v>0.40356343234074304</v>
      </c>
      <c r="F152" s="120">
        <f>D152*'[12]Convergence programme'!N$28/100</f>
        <v>0.38228307827812197</v>
      </c>
      <c r="G152" s="120">
        <f>D152*'[12]Convergence programme'!S$28/100</f>
        <v>0.361002724215501</v>
      </c>
      <c r="H152" s="120">
        <f>D152*'[12]Convergence programme'!X$28/100</f>
        <v>0.34880473024652742</v>
      </c>
      <c r="I152" s="120">
        <f>D152*'[12]Convergence programme'!AH$28/100</f>
        <v>0.328347716570415</v>
      </c>
      <c r="J152" s="120">
        <f>D152*'[12]Convergence programme'!AR$28/100</f>
        <v>0.33357955490460084</v>
      </c>
      <c r="M152" s="120">
        <f>D152*'[12]Convergence programme'!$I$45/100</f>
        <v>0.40356343234074304</v>
      </c>
      <c r="N152" s="120">
        <f>D152*'[12]Convergence programme'!$N$45/100</f>
        <v>0.35904845341549074</v>
      </c>
      <c r="O152" s="120">
        <f>D152*'[12]Convergence programme'!$S$45/100</f>
        <v>0.33508143656142897</v>
      </c>
      <c r="P152" s="120">
        <f>D152*'[12]Convergence programme'!$X$45/100</f>
        <v>0.32855413694007518</v>
      </c>
      <c r="Q152" s="120">
        <f>D152*'[12]Convergence programme'!$AH$45/100</f>
        <v>0.32201712625272522</v>
      </c>
      <c r="R152" s="120">
        <f>D152*'[12]Convergence programme'!$AR$45/100</f>
        <v>0.30748420583205083</v>
      </c>
      <c r="U152" s="119">
        <f t="shared" si="2"/>
        <v>0</v>
      </c>
      <c r="V152" s="119">
        <f t="shared" si="3"/>
        <v>23.234624862631225</v>
      </c>
      <c r="W152" s="119">
        <f t="shared" si="4"/>
        <v>25.921287654072035</v>
      </c>
      <c r="X152" s="31">
        <f t="shared" si="5"/>
        <v>20.250593306452235</v>
      </c>
      <c r="Y152" s="31">
        <f t="shared" si="6"/>
        <v>6.3305903176897882</v>
      </c>
      <c r="Z152" s="31">
        <f t="shared" si="7"/>
        <v>26.095349072550011</v>
      </c>
      <c r="AC152" s="112"/>
      <c r="AD152" s="111">
        <v>2040</v>
      </c>
      <c r="AE152" s="110">
        <f>Y126</f>
        <v>1330.6985220868794</v>
      </c>
      <c r="AF152" s="109"/>
    </row>
    <row r="153" spans="2:54" x14ac:dyDescent="0.3">
      <c r="B153" s="19"/>
      <c r="C153" s="118" t="e">
        <f>#REF!</f>
        <v>#REF!</v>
      </c>
      <c r="D153" s="77" t="e">
        <f>SUM(#REF!)</f>
        <v>#REF!</v>
      </c>
      <c r="E153" s="117" t="e">
        <f>D153*'[12]Convergence programme'!I$28/100</f>
        <v>#REF!</v>
      </c>
      <c r="F153" s="117" t="e">
        <f>D153*'[12]Convergence programme'!N$28/100</f>
        <v>#REF!</v>
      </c>
      <c r="G153" s="117" t="e">
        <f>D153*'[12]Convergence programme'!S$28/100</f>
        <v>#REF!</v>
      </c>
      <c r="H153" s="117" t="e">
        <f>D153*'[12]Convergence programme'!X$28/100</f>
        <v>#REF!</v>
      </c>
      <c r="I153" s="117" t="e">
        <f>D153*'[12]Convergence programme'!AH$28/100</f>
        <v>#REF!</v>
      </c>
      <c r="J153" s="117" t="e">
        <f>D153*'[12]Convergence programme'!AR$28/100</f>
        <v>#REF!</v>
      </c>
      <c r="K153" s="19"/>
      <c r="L153" s="19"/>
      <c r="M153" s="117" t="e">
        <f>D153*'[12]Convergence programme'!$I$45/100</f>
        <v>#REF!</v>
      </c>
      <c r="N153" s="117" t="e">
        <f>D153*'[12]Convergence programme'!$N$45/100</f>
        <v>#REF!</v>
      </c>
      <c r="O153" s="117" t="e">
        <f>D153*'[12]Convergence programme'!$S$45/100</f>
        <v>#REF!</v>
      </c>
      <c r="P153" s="117" t="e">
        <f>D153*'[12]Convergence programme'!$X$45/100</f>
        <v>#REF!</v>
      </c>
      <c r="Q153" s="117" t="e">
        <f>D153*'[12]Convergence programme'!$AH$45/100</f>
        <v>#REF!</v>
      </c>
      <c r="R153" s="117" t="e">
        <f>D153*'[12]Convergence programme'!$AR$45/100</f>
        <v>#REF!</v>
      </c>
      <c r="S153" s="19"/>
      <c r="T153" s="19"/>
      <c r="U153" s="116" t="e">
        <f t="shared" si="2"/>
        <v>#REF!</v>
      </c>
      <c r="V153" s="116" t="e">
        <f t="shared" si="3"/>
        <v>#REF!</v>
      </c>
      <c r="W153" s="116" t="e">
        <f t="shared" si="4"/>
        <v>#REF!</v>
      </c>
      <c r="X153" s="32" t="e">
        <f t="shared" si="5"/>
        <v>#REF!</v>
      </c>
      <c r="Y153" s="32" t="e">
        <f t="shared" si="6"/>
        <v>#REF!</v>
      </c>
      <c r="Z153" s="32" t="e">
        <f t="shared" si="7"/>
        <v>#REF!</v>
      </c>
      <c r="AC153" s="112"/>
      <c r="AD153" s="113">
        <v>2050</v>
      </c>
      <c r="AE153" s="110">
        <f>Z126</f>
        <v>1454.9707238949568</v>
      </c>
      <c r="AF153" s="109"/>
      <c r="BB153" s="31"/>
    </row>
    <row r="154" spans="2:54" x14ac:dyDescent="0.3">
      <c r="B154" s="121" t="s">
        <v>126</v>
      </c>
      <c r="C154" s="115" t="str">
        <f t="shared" ref="C154:C160" si="14">H32</f>
        <v>IXDMT</v>
      </c>
      <c r="D154" s="77">
        <f t="shared" ref="D154:D160" si="15">SUM(F32:G32)</f>
        <v>5.9281172160000004</v>
      </c>
      <c r="E154" s="120">
        <f>D154*'[12]Convergence programme'!I$29/100</f>
        <v>6.022682753261547</v>
      </c>
      <c r="F154" s="120">
        <f>D154*'[12]Convergence programme'!N$29/100</f>
        <v>6.0232213276326414</v>
      </c>
      <c r="G154" s="120">
        <f>D154*'[12]Convergence programme'!S$29/100</f>
        <v>6.2778143572418106</v>
      </c>
      <c r="H154" s="120">
        <f>D154*'[12]Convergence programme'!X$29/100</f>
        <v>6.1592520505997292</v>
      </c>
      <c r="I154" s="120">
        <f>D154*'[12]Convergence programme'!AH$29/100</f>
        <v>6.1496387851409882</v>
      </c>
      <c r="J154" s="120">
        <f>D154*'[12]Convergence programme'!AR$29/100</f>
        <v>5.8542244853996044</v>
      </c>
      <c r="M154" s="120">
        <f>D154*'[12]Convergence programme'!$I$46/100</f>
        <v>6.022682753261547</v>
      </c>
      <c r="N154" s="120">
        <f>D154*'[12]Convergence programme'!$N$46/100</f>
        <v>6.0088997198109055</v>
      </c>
      <c r="O154" s="120">
        <f>D154*'[12]Convergence programme'!$S$46/100</f>
        <v>5.9948347646414586</v>
      </c>
      <c r="P154" s="120">
        <f>D154*'[12]Convergence programme'!$X$46/100</f>
        <v>5.9849425474981457</v>
      </c>
      <c r="Q154" s="120">
        <f>D154*'[12]Convergence programme'!$AH$46/100</f>
        <v>5.4983890061543272</v>
      </c>
      <c r="R154" s="120">
        <f>D154*'[12]Convergence programme'!$AR$46/100</f>
        <v>5.0280431823429881</v>
      </c>
      <c r="U154" s="119">
        <f t="shared" ref="U154:U185" si="16">(E154-M154)*1000</f>
        <v>0</v>
      </c>
      <c r="V154" s="119">
        <f t="shared" ref="V154:V185" si="17">(F154-N154)*1000</f>
        <v>14.32160782173586</v>
      </c>
      <c r="W154" s="119">
        <f t="shared" ref="W154:W185" si="18">(G154-O154)*1000</f>
        <v>282.97959260035202</v>
      </c>
      <c r="X154" s="31">
        <f t="shared" ref="X154:X185" si="19">(H154-P154)*1000</f>
        <v>174.30950310158354</v>
      </c>
      <c r="Y154" s="31">
        <f t="shared" ref="Y154:Y185" si="20">(I154-Q154)*1000</f>
        <v>651.24977898666089</v>
      </c>
      <c r="Z154" s="31">
        <f t="shared" ref="Z154:Z185" si="21">(J154-R154)*1000</f>
        <v>826.18130305661634</v>
      </c>
      <c r="AC154" s="112" t="str">
        <f>C127</f>
        <v>IADTF</v>
      </c>
      <c r="AD154" s="111">
        <v>2015</v>
      </c>
      <c r="AE154" s="110">
        <f>U127</f>
        <v>0</v>
      </c>
      <c r="AF154" s="109"/>
    </row>
    <row r="155" spans="2:54" x14ac:dyDescent="0.3">
      <c r="C155" s="115" t="str">
        <f t="shared" si="14"/>
        <v>IXDHT</v>
      </c>
      <c r="D155" s="77">
        <f t="shared" si="15"/>
        <v>22.728279932399992</v>
      </c>
      <c r="E155" s="120">
        <f>D155*'[12]Convergence programme'!I$29/100</f>
        <v>23.090842264507263</v>
      </c>
      <c r="F155" s="120">
        <f>D155*'[12]Convergence programme'!N$29/100</f>
        <v>23.092907147610049</v>
      </c>
      <c r="G155" s="120">
        <f>D155*'[12]Convergence programme'!S$29/100</f>
        <v>24.069011606236021</v>
      </c>
      <c r="H155" s="120">
        <f>D155*'[12]Convergence programme'!X$29/100</f>
        <v>23.614446152044394</v>
      </c>
      <c r="I155" s="120">
        <f>D155*'[12]Convergence programme'!AH$29/100</f>
        <v>23.57758908926213</v>
      </c>
      <c r="J155" s="120">
        <f>D155*'[12]Convergence programme'!AR$29/100</f>
        <v>22.444976717422669</v>
      </c>
      <c r="M155" s="120">
        <f>D155*'[12]Convergence programme'!$I$46/100</f>
        <v>23.090842264507263</v>
      </c>
      <c r="N155" s="120">
        <f>D155*'[12]Convergence programme'!$N$46/100</f>
        <v>23.037998396687257</v>
      </c>
      <c r="O155" s="120">
        <f>D155*'[12]Convergence programme'!$S$46/100</f>
        <v>22.984073646774242</v>
      </c>
      <c r="P155" s="120">
        <f>D155*'[12]Convergence programme'!$X$46/100</f>
        <v>22.94614708894936</v>
      </c>
      <c r="Q155" s="120">
        <f>D155*'[12]Convergence programme'!$AH$46/100</f>
        <v>21.080710781462749</v>
      </c>
      <c r="R155" s="120">
        <f>D155*'[12]Convergence programme'!$AR$46/100</f>
        <v>19.277414530881423</v>
      </c>
      <c r="U155" s="119">
        <f t="shared" si="16"/>
        <v>0</v>
      </c>
      <c r="V155" s="119">
        <f t="shared" si="17"/>
        <v>54.908750922791683</v>
      </c>
      <c r="W155" s="119">
        <f t="shared" si="18"/>
        <v>1084.9379594617794</v>
      </c>
      <c r="X155" s="31">
        <f t="shared" si="19"/>
        <v>668.29906309503428</v>
      </c>
      <c r="Y155" s="31">
        <f t="shared" si="20"/>
        <v>2496.8783077993812</v>
      </c>
      <c r="Z155" s="31">
        <f t="shared" si="21"/>
        <v>3167.5621865412468</v>
      </c>
      <c r="AC155" s="112"/>
      <c r="AD155" s="111">
        <v>2020</v>
      </c>
      <c r="AE155" s="110">
        <f>V127</f>
        <v>2039.4421504312775</v>
      </c>
      <c r="AF155" s="109"/>
    </row>
    <row r="156" spans="2:54" x14ac:dyDescent="0.3">
      <c r="C156" s="115" t="str">
        <f t="shared" si="14"/>
        <v>IXDRH</v>
      </c>
      <c r="D156" s="77">
        <f t="shared" si="15"/>
        <v>0.68676979999999999</v>
      </c>
      <c r="E156" s="120">
        <f>D156*'[12]Convergence programme'!I$29/100</f>
        <v>0.6977251763438953</v>
      </c>
      <c r="F156" s="120">
        <f>D156*'[12]Convergence programme'!N$29/100</f>
        <v>0.69778756995043922</v>
      </c>
      <c r="G156" s="120">
        <f>D156*'[12]Convergence programme'!S$29/100</f>
        <v>0.727282061650801</v>
      </c>
      <c r="H156" s="120">
        <f>D156*'[12]Convergence programme'!X$29/100</f>
        <v>0.71354667001577143</v>
      </c>
      <c r="I156" s="120">
        <f>D156*'[12]Convergence programme'!AH$29/100</f>
        <v>0.71243297739535105</v>
      </c>
      <c r="J156" s="120">
        <f>D156*'[12]Convergence programme'!AR$29/100</f>
        <v>0.67820935931253845</v>
      </c>
      <c r="M156" s="120">
        <f>D156*'[12]Convergence programme'!$I$46/100</f>
        <v>0.6977251763438953</v>
      </c>
      <c r="N156" s="120">
        <f>D156*'[12]Convergence programme'!$N$46/100</f>
        <v>0.69612841791598457</v>
      </c>
      <c r="O156" s="120">
        <f>D156*'[12]Convergence programme'!$S$46/100</f>
        <v>0.69449899897962153</v>
      </c>
      <c r="P156" s="120">
        <f>D156*'[12]Convergence programme'!$X$46/100</f>
        <v>0.69335298992792227</v>
      </c>
      <c r="Q156" s="120">
        <f>D156*'[12]Convergence programme'!$AH$46/100</f>
        <v>0.63698597387498179</v>
      </c>
      <c r="R156" s="120">
        <f>D156*'[12]Convergence programme'!$AR$46/100</f>
        <v>0.58249661484579141</v>
      </c>
      <c r="U156" s="119">
        <f t="shared" si="16"/>
        <v>0</v>
      </c>
      <c r="V156" s="119">
        <f t="shared" si="17"/>
        <v>1.6591520344546584</v>
      </c>
      <c r="W156" s="119">
        <f t="shared" si="18"/>
        <v>32.783062671179472</v>
      </c>
      <c r="X156" s="31">
        <f t="shared" si="19"/>
        <v>20.193680087849163</v>
      </c>
      <c r="Y156" s="31">
        <f t="shared" si="20"/>
        <v>75.447003520369265</v>
      </c>
      <c r="Z156" s="31">
        <f t="shared" si="21"/>
        <v>95.71274446674704</v>
      </c>
      <c r="AC156" s="112"/>
      <c r="AD156" s="111">
        <v>2025</v>
      </c>
      <c r="AE156" s="110">
        <f>W127</f>
        <v>2853.676592624442</v>
      </c>
      <c r="AF156" s="109"/>
    </row>
    <row r="157" spans="2:54" x14ac:dyDescent="0.3">
      <c r="C157" s="115" t="str">
        <f t="shared" si="14"/>
        <v>IXDLA</v>
      </c>
      <c r="D157" s="77">
        <f t="shared" si="15"/>
        <v>6.7229999999999999</v>
      </c>
      <c r="E157" s="120">
        <f>D157*'[12]Convergence programme'!I$29/100</f>
        <v>6.8302455357821623</v>
      </c>
      <c r="F157" s="120">
        <f>D157*'[12]Convergence programme'!N$29/100</f>
        <v>6.8308563259141613</v>
      </c>
      <c r="G157" s="120">
        <f>D157*'[12]Convergence programme'!S$29/100</f>
        <v>7.119586942347107</v>
      </c>
      <c r="H157" s="120">
        <f>D157*'[12]Convergence programme'!X$29/100</f>
        <v>6.9851269850771409</v>
      </c>
      <c r="I157" s="120">
        <f>D157*'[12]Convergence programme'!AH$29/100</f>
        <v>6.9742247067779406</v>
      </c>
      <c r="J157" s="120">
        <f>D157*'[12]Convergence programme'!AR$29/100</f>
        <v>6.6391992231722998</v>
      </c>
      <c r="M157" s="120">
        <f>D157*'[12]Convergence programme'!$I$46/100</f>
        <v>6.8302455357821623</v>
      </c>
      <c r="N157" s="120">
        <f>D157*'[12]Convergence programme'!$N$46/100</f>
        <v>6.8146143782809965</v>
      </c>
      <c r="O157" s="120">
        <f>D157*'[12]Convergence programme'!$S$46/100</f>
        <v>6.7986634970553395</v>
      </c>
      <c r="P157" s="120">
        <f>D157*'[12]Convergence programme'!$X$46/100</f>
        <v>6.787444863308524</v>
      </c>
      <c r="Q157" s="120">
        <f>D157*'[12]Convergence programme'!$AH$46/100</f>
        <v>6.2356508721867261</v>
      </c>
      <c r="R157" s="120">
        <f>D157*'[12]Convergence programme'!$AR$46/100</f>
        <v>5.7022378409887207</v>
      </c>
      <c r="U157" s="119">
        <f t="shared" si="16"/>
        <v>0</v>
      </c>
      <c r="V157" s="119">
        <f t="shared" si="17"/>
        <v>16.241947633164777</v>
      </c>
      <c r="W157" s="119">
        <f t="shared" si="18"/>
        <v>320.92344529176751</v>
      </c>
      <c r="X157" s="31">
        <f t="shared" si="19"/>
        <v>197.68212176861687</v>
      </c>
      <c r="Y157" s="31">
        <f t="shared" si="20"/>
        <v>738.57383459121456</v>
      </c>
      <c r="Z157" s="31">
        <f t="shared" si="21"/>
        <v>936.96138218357919</v>
      </c>
      <c r="AC157" s="112"/>
      <c r="AD157" s="111">
        <v>2030</v>
      </c>
      <c r="AE157" s="110">
        <f>X127</f>
        <v>4165.8624535455574</v>
      </c>
      <c r="AF157" s="109"/>
    </row>
    <row r="158" spans="2:54" x14ac:dyDescent="0.3">
      <c r="C158" s="115" t="str">
        <f t="shared" si="14"/>
        <v>IXDEM</v>
      </c>
      <c r="D158" s="77">
        <f t="shared" si="15"/>
        <v>33.615000000000023</v>
      </c>
      <c r="E158" s="120">
        <f>D158*'[12]Convergence programme'!I$29/100</f>
        <v>34.151227678910828</v>
      </c>
      <c r="F158" s="120">
        <f>D158*'[12]Convergence programme'!N$29/100</f>
        <v>34.154281629570825</v>
      </c>
      <c r="G158" s="120">
        <f>D158*'[12]Convergence programme'!S$29/100</f>
        <v>35.597934711735562</v>
      </c>
      <c r="H158" s="120">
        <f>D158*'[12]Convergence programme'!X$29/100</f>
        <v>34.925634925385729</v>
      </c>
      <c r="I158" s="120">
        <f>D158*'[12]Convergence programme'!AH$29/100</f>
        <v>34.87112353388973</v>
      </c>
      <c r="J158" s="120">
        <f>D158*'[12]Convergence programme'!AR$29/100</f>
        <v>33.195996115861519</v>
      </c>
      <c r="M158" s="120">
        <f>D158*'[12]Convergence programme'!$I$46/100</f>
        <v>34.151227678910828</v>
      </c>
      <c r="N158" s="120">
        <f>D158*'[12]Convergence programme'!$N$46/100</f>
        <v>34.073071891405007</v>
      </c>
      <c r="O158" s="120">
        <f>D158*'[12]Convergence programme'!$S$46/100</f>
        <v>33.993317485276719</v>
      </c>
      <c r="P158" s="120">
        <f>D158*'[12]Convergence programme'!$X$46/100</f>
        <v>33.93722431654264</v>
      </c>
      <c r="Q158" s="120">
        <f>D158*'[12]Convergence programme'!$AH$46/100</f>
        <v>31.17825436093365</v>
      </c>
      <c r="R158" s="120">
        <f>D158*'[12]Convergence programme'!$AR$46/100</f>
        <v>28.511189204943626</v>
      </c>
      <c r="U158" s="119">
        <f t="shared" si="16"/>
        <v>0</v>
      </c>
      <c r="V158" s="119">
        <f t="shared" si="17"/>
        <v>81.209738165817669</v>
      </c>
      <c r="W158" s="119">
        <f t="shared" si="18"/>
        <v>1604.6172264588422</v>
      </c>
      <c r="X158" s="31">
        <f t="shared" si="19"/>
        <v>988.41060884308968</v>
      </c>
      <c r="Y158" s="31">
        <f t="shared" si="20"/>
        <v>3692.8691729560796</v>
      </c>
      <c r="Z158" s="31">
        <f t="shared" si="21"/>
        <v>4684.8069109178923</v>
      </c>
      <c r="AC158" s="112"/>
      <c r="AD158" s="111">
        <v>2040</v>
      </c>
      <c r="AE158" s="110">
        <f>Y127</f>
        <v>5414.586601985754</v>
      </c>
      <c r="AF158" s="109"/>
    </row>
    <row r="159" spans="2:54" x14ac:dyDescent="0.3">
      <c r="C159" s="115" t="str">
        <f t="shared" si="14"/>
        <v>IXDTF</v>
      </c>
      <c r="D159" s="77">
        <f t="shared" si="15"/>
        <v>0.47200000000000003</v>
      </c>
      <c r="E159" s="120">
        <f>D159*'[12]Convergence programme'!I$29/100</f>
        <v>0.47952936083432701</v>
      </c>
      <c r="F159" s="120">
        <f>D159*'[12]Convergence programme'!N$29/100</f>
        <v>0.47957224242622104</v>
      </c>
      <c r="G159" s="120">
        <f>D159*'[12]Convergence programme'!S$29/100</f>
        <v>0.49984308147967199</v>
      </c>
      <c r="H159" s="120">
        <f>D159*'[12]Convergence programme'!X$29/100</f>
        <v>0.4904030844796089</v>
      </c>
      <c r="I159" s="120">
        <f>D159*'[12]Convergence programme'!AH$29/100</f>
        <v>0.48963767092059918</v>
      </c>
      <c r="J159" s="120">
        <f>D159*'[12]Convergence programme'!AR$29/100</f>
        <v>0.46611661956527228</v>
      </c>
      <c r="M159" s="120">
        <f>D159*'[12]Convergence programme'!$I$46/100</f>
        <v>0.47952936083432701</v>
      </c>
      <c r="N159" s="120">
        <f>D159*'[12]Convergence programme'!$N$46/100</f>
        <v>0.47843194802151279</v>
      </c>
      <c r="O159" s="120">
        <f>D159*'[12]Convergence programme'!$S$46/100</f>
        <v>0.47731208844416484</v>
      </c>
      <c r="P159" s="120">
        <f>D159*'[12]Convergence programme'!$X$46/100</f>
        <v>0.47652446459640396</v>
      </c>
      <c r="Q159" s="120">
        <f>D159*'[12]Convergence programme'!$AH$46/100</f>
        <v>0.43778480018922133</v>
      </c>
      <c r="R159" s="120">
        <f>D159*'[12]Convergence programme'!$AR$46/100</f>
        <v>0.40033560329416579</v>
      </c>
      <c r="U159" s="119">
        <f t="shared" si="16"/>
        <v>0</v>
      </c>
      <c r="V159" s="119">
        <f t="shared" si="17"/>
        <v>1.1402944047082531</v>
      </c>
      <c r="W159" s="119">
        <f t="shared" si="18"/>
        <v>22.530993035507151</v>
      </c>
      <c r="X159" s="31">
        <f t="shared" si="19"/>
        <v>13.878619883204934</v>
      </c>
      <c r="Y159" s="31">
        <f t="shared" si="20"/>
        <v>51.852870731377841</v>
      </c>
      <c r="Z159" s="31">
        <f t="shared" si="21"/>
        <v>65.781016271106495</v>
      </c>
      <c r="AC159" s="112"/>
      <c r="AD159" s="113">
        <v>2050</v>
      </c>
      <c r="AE159" s="110">
        <f>Z127</f>
        <v>5920.2477925114927</v>
      </c>
      <c r="AF159" s="109"/>
    </row>
    <row r="160" spans="2:54" x14ac:dyDescent="0.3">
      <c r="C160" s="115" t="str">
        <f t="shared" si="14"/>
        <v>IXDFL</v>
      </c>
      <c r="D160" s="77">
        <f t="shared" si="15"/>
        <v>0</v>
      </c>
      <c r="E160" s="120">
        <f>D160*'[12]Convergence programme'!I$29/100</f>
        <v>0</v>
      </c>
      <c r="F160" s="120">
        <f>D160*'[12]Convergence programme'!N$29/100</f>
        <v>0</v>
      </c>
      <c r="G160" s="120">
        <f>D160*'[12]Convergence programme'!S$29/100</f>
        <v>0</v>
      </c>
      <c r="H160" s="120">
        <f>D160*'[12]Convergence programme'!X$29/100</f>
        <v>0</v>
      </c>
      <c r="I160" s="120">
        <f>D160*'[12]Convergence programme'!AH$29/100</f>
        <v>0</v>
      </c>
      <c r="J160" s="120">
        <f>D160*'[12]Convergence programme'!AR$29/100</f>
        <v>0</v>
      </c>
      <c r="M160" s="120">
        <f>D160*'[12]Convergence programme'!$I$46/100</f>
        <v>0</v>
      </c>
      <c r="N160" s="120">
        <f>D160*'[12]Convergence programme'!$N$46/100</f>
        <v>0</v>
      </c>
      <c r="O160" s="120">
        <f>D160*'[12]Convergence programme'!$S$46/100</f>
        <v>0</v>
      </c>
      <c r="P160" s="120">
        <f>D160*'[12]Convergence programme'!$X$46/100</f>
        <v>0</v>
      </c>
      <c r="Q160" s="120">
        <f>D160*'[12]Convergence programme'!$AH$46/100</f>
        <v>0</v>
      </c>
      <c r="R160" s="120">
        <f>D160*'[12]Convergence programme'!$AR$46/100</f>
        <v>0</v>
      </c>
      <c r="U160" s="119">
        <f t="shared" si="16"/>
        <v>0</v>
      </c>
      <c r="V160" s="119">
        <f t="shared" si="17"/>
        <v>0</v>
      </c>
      <c r="W160" s="119">
        <f t="shared" si="18"/>
        <v>0</v>
      </c>
      <c r="X160" s="31">
        <f t="shared" si="19"/>
        <v>0</v>
      </c>
      <c r="Y160" s="31">
        <f t="shared" si="20"/>
        <v>0</v>
      </c>
      <c r="Z160" s="31">
        <f t="shared" si="21"/>
        <v>0</v>
      </c>
      <c r="AC160" s="112" t="str">
        <f>C130</f>
        <v>IFDMT</v>
      </c>
      <c r="AD160" s="111">
        <v>2015</v>
      </c>
      <c r="AE160" s="110">
        <f>U130</f>
        <v>0</v>
      </c>
      <c r="AF160" s="109" t="str">
        <f>B130</f>
        <v>Food</v>
      </c>
    </row>
    <row r="161" spans="2:32" x14ac:dyDescent="0.3">
      <c r="B161" s="19"/>
      <c r="C161" s="118" t="e">
        <f>#REF!</f>
        <v>#REF!</v>
      </c>
      <c r="D161" s="77" t="e">
        <f>SUM(#REF!)</f>
        <v>#REF!</v>
      </c>
      <c r="E161" s="117" t="e">
        <f>D161*'[12]Convergence programme'!I$29/100</f>
        <v>#REF!</v>
      </c>
      <c r="F161" s="117" t="e">
        <f>D161*'[12]Convergence programme'!N$29/100</f>
        <v>#REF!</v>
      </c>
      <c r="G161" s="117" t="e">
        <f>D161*'[12]Convergence programme'!S$29/100</f>
        <v>#REF!</v>
      </c>
      <c r="H161" s="117" t="e">
        <f>D161*'[12]Convergence programme'!X$29/100</f>
        <v>#REF!</v>
      </c>
      <c r="I161" s="117" t="e">
        <f>D161*'[12]Convergence programme'!AH$29/100</f>
        <v>#REF!</v>
      </c>
      <c r="J161" s="117" t="e">
        <f>D161*'[12]Convergence programme'!AR$29/100</f>
        <v>#REF!</v>
      </c>
      <c r="K161" s="19"/>
      <c r="L161" s="19"/>
      <c r="M161" s="117" t="e">
        <f>D161*'[12]Convergence programme'!$I$46/100</f>
        <v>#REF!</v>
      </c>
      <c r="N161" s="117" t="e">
        <f>D161*'[12]Convergence programme'!$N$46/100</f>
        <v>#REF!</v>
      </c>
      <c r="O161" s="117" t="e">
        <f>D161*'[12]Convergence programme'!$S$46/100</f>
        <v>#REF!</v>
      </c>
      <c r="P161" s="117" t="e">
        <f>D161*'[12]Convergence programme'!$X$46/100</f>
        <v>#REF!</v>
      </c>
      <c r="Q161" s="117" t="e">
        <f>D161*'[12]Convergence programme'!$AH$46/100</f>
        <v>#REF!</v>
      </c>
      <c r="R161" s="117" t="e">
        <f>D161*'[12]Convergence programme'!$AR$46/100</f>
        <v>#REF!</v>
      </c>
      <c r="S161" s="19"/>
      <c r="T161" s="19"/>
      <c r="U161" s="116" t="e">
        <f t="shared" si="16"/>
        <v>#REF!</v>
      </c>
      <c r="V161" s="116" t="e">
        <f t="shared" si="17"/>
        <v>#REF!</v>
      </c>
      <c r="W161" s="116" t="e">
        <f t="shared" si="18"/>
        <v>#REF!</v>
      </c>
      <c r="X161" s="32" t="e">
        <f t="shared" si="19"/>
        <v>#REF!</v>
      </c>
      <c r="Y161" s="32" t="e">
        <f t="shared" si="20"/>
        <v>#REF!</v>
      </c>
      <c r="Z161" s="32" t="e">
        <f t="shared" si="21"/>
        <v>#REF!</v>
      </c>
      <c r="AC161" s="112"/>
      <c r="AD161" s="111">
        <v>2020</v>
      </c>
      <c r="AE161" s="110">
        <f>V130</f>
        <v>383.6488523792774</v>
      </c>
      <c r="AF161" s="109"/>
    </row>
    <row r="162" spans="2:32" x14ac:dyDescent="0.3">
      <c r="B162" s="121" t="s">
        <v>133</v>
      </c>
      <c r="C162" s="115" t="str">
        <f t="shared" ref="C162:C168" si="22">H39</f>
        <v>IODMT</v>
      </c>
      <c r="D162" s="77">
        <f t="shared" ref="D162:D168" si="23">SUM(F39:G39)</f>
        <v>0.29430933510310481</v>
      </c>
      <c r="E162" s="120">
        <f>D162*'[12]Convergence programme'!I$30/100</f>
        <v>0.28862995169095673</v>
      </c>
      <c r="F162" s="120">
        <f>D162*'[12]Convergence programme'!N$30/100</f>
        <v>0.33821336484224568</v>
      </c>
      <c r="G162" s="120">
        <f>D162*'[12]Convergence programme'!S$30/100</f>
        <v>0.37123668295112211</v>
      </c>
      <c r="H162" s="120">
        <f>D162*'[12]Convergence programme'!X$30/100</f>
        <v>0.40337221312940086</v>
      </c>
      <c r="I162" s="120">
        <f>D162*'[12]Convergence programme'!AH$30/100</f>
        <v>0.46827505280158321</v>
      </c>
      <c r="J162" s="120">
        <f>D162*'[12]Convergence programme'!AR$30/100</f>
        <v>0.52416887403766521</v>
      </c>
      <c r="M162" s="120">
        <f>D162*'[12]Convergence programme'!$I$47/100</f>
        <v>0.28862995169095673</v>
      </c>
      <c r="N162" s="120">
        <f>D162*'[12]Convergence programme'!$N$47/100</f>
        <v>0.3065694259449962</v>
      </c>
      <c r="O162" s="120">
        <f>D162*'[12]Convergence programme'!$S$47/100</f>
        <v>0.32695910061792233</v>
      </c>
      <c r="P162" s="120">
        <f>D162*'[12]Convergence programme'!$X$47/100</f>
        <v>0.33873478425873416</v>
      </c>
      <c r="Q162" s="120">
        <f>D162*'[12]Convergence programme'!$AH$47/100</f>
        <v>0.38426244790819608</v>
      </c>
      <c r="R162" s="120">
        <f>D162*'[12]Convergence programme'!$AR$47/100</f>
        <v>0.43231044139558572</v>
      </c>
      <c r="U162" s="119">
        <f t="shared" si="16"/>
        <v>0</v>
      </c>
      <c r="V162" s="119">
        <f t="shared" si="17"/>
        <v>31.64393889724948</v>
      </c>
      <c r="W162" s="119">
        <f t="shared" si="18"/>
        <v>44.277582333199781</v>
      </c>
      <c r="X162" s="31">
        <f t="shared" si="19"/>
        <v>64.637428870666696</v>
      </c>
      <c r="Y162" s="31">
        <f t="shared" si="20"/>
        <v>84.012604893387135</v>
      </c>
      <c r="Z162" s="31">
        <f t="shared" si="21"/>
        <v>91.858432642079492</v>
      </c>
      <c r="AC162" s="112"/>
      <c r="AD162" s="111">
        <v>2025</v>
      </c>
      <c r="AE162" s="110">
        <f>W130</f>
        <v>536.81824198369952</v>
      </c>
      <c r="AF162" s="109"/>
    </row>
    <row r="163" spans="2:32" x14ac:dyDescent="0.3">
      <c r="C163" s="115" t="str">
        <f t="shared" si="22"/>
        <v>IODHT</v>
      </c>
      <c r="D163" s="77">
        <f t="shared" si="23"/>
        <v>0.10663663107892091</v>
      </c>
      <c r="E163" s="120">
        <f>D163*'[12]Convergence programme'!I$30/100</f>
        <v>0.10457882916290349</v>
      </c>
      <c r="F163" s="120">
        <f>D163*'[12]Convergence programme'!N$30/100</f>
        <v>0.12254430801526604</v>
      </c>
      <c r="G163" s="120">
        <f>D163*'[12]Convergence programme'!S$30/100</f>
        <v>0.13450959409409338</v>
      </c>
      <c r="H163" s="120">
        <f>D163*'[12]Convergence programme'!X$30/100</f>
        <v>0.14615320939072041</v>
      </c>
      <c r="I163" s="120">
        <f>D163*'[12]Convergence programme'!AH$30/100</f>
        <v>0.16966935157381574</v>
      </c>
      <c r="J163" s="120">
        <f>D163*'[12]Convergence programme'!AR$30/100</f>
        <v>0.18992127050345201</v>
      </c>
      <c r="M163" s="120">
        <f>D163*'[12]Convergence programme'!$I$47/100</f>
        <v>0.10457882916290349</v>
      </c>
      <c r="N163" s="120">
        <f>D163*'[12]Convergence programme'!$N$47/100</f>
        <v>0.11107881020192706</v>
      </c>
      <c r="O163" s="120">
        <f>D163*'[12]Convergence programme'!$S$47/100</f>
        <v>0.11846656844328331</v>
      </c>
      <c r="P163" s="120">
        <f>D163*'[12]Convergence programme'!$X$47/100</f>
        <v>0.12273323307920939</v>
      </c>
      <c r="Q163" s="120">
        <f>D163*'[12]Convergence programme'!$AH$47/100</f>
        <v>0.13922919869569944</v>
      </c>
      <c r="R163" s="120">
        <f>D163*'[12]Convergence programme'!$AR$47/100</f>
        <v>0.15663835139485591</v>
      </c>
      <c r="U163" s="119">
        <f t="shared" si="16"/>
        <v>0</v>
      </c>
      <c r="V163" s="119">
        <f t="shared" si="17"/>
        <v>11.465497813338985</v>
      </c>
      <c r="W163" s="119">
        <f t="shared" si="18"/>
        <v>16.043025650810076</v>
      </c>
      <c r="X163" s="31">
        <f t="shared" si="19"/>
        <v>23.419976311511022</v>
      </c>
      <c r="Y163" s="31">
        <f t="shared" si="20"/>
        <v>30.440152878116301</v>
      </c>
      <c r="Z163" s="31">
        <f t="shared" si="21"/>
        <v>33.282919108596097</v>
      </c>
      <c r="AC163" s="112"/>
      <c r="AD163" s="111">
        <v>2030</v>
      </c>
      <c r="AE163" s="110">
        <f>X130</f>
        <v>783.65956550162514</v>
      </c>
      <c r="AF163" s="109"/>
    </row>
    <row r="164" spans="2:32" x14ac:dyDescent="0.3">
      <c r="C164" s="115" t="str">
        <f t="shared" si="22"/>
        <v>IODRH</v>
      </c>
      <c r="D164" s="77">
        <f t="shared" si="23"/>
        <v>0.12862516833691662</v>
      </c>
      <c r="E164" s="120">
        <f>D164*'[12]Convergence programme'!I$30/100</f>
        <v>0.12614304643214755</v>
      </c>
      <c r="F164" s="120">
        <f>D164*'[12]Convergence programme'!N$30/100</f>
        <v>0.14781301779431702</v>
      </c>
      <c r="G164" s="120">
        <f>D164*'[12]Convergence programme'!S$30/100</f>
        <v>0.16224555303588425</v>
      </c>
      <c r="H164" s="120">
        <f>D164*'[12]Convergence programme'!X$30/100</f>
        <v>0.17629008878711727</v>
      </c>
      <c r="I164" s="120">
        <f>D164*'[12]Convergence programme'!AH$30/100</f>
        <v>0.20465527358648417</v>
      </c>
      <c r="J164" s="120">
        <f>D164*'[12]Convergence programme'!AR$30/100</f>
        <v>0.22908315034060048</v>
      </c>
      <c r="M164" s="120">
        <f>D164*'[12]Convergence programme'!$I$47/100</f>
        <v>0.12614304643214755</v>
      </c>
      <c r="N164" s="120">
        <f>D164*'[12]Convergence programme'!$N$47/100</f>
        <v>0.1339833274582089</v>
      </c>
      <c r="O164" s="120">
        <f>D164*'[12]Convergence programme'!$S$47/100</f>
        <v>0.14289444587795361</v>
      </c>
      <c r="P164" s="120">
        <f>D164*'[12]Convergence programme'!$X$47/100</f>
        <v>0.14804089931970757</v>
      </c>
      <c r="Q164" s="120">
        <f>D164*'[12]Convergence programme'!$AH$47/100</f>
        <v>0.16793834293578261</v>
      </c>
      <c r="R164" s="120">
        <f>D164*'[12]Convergence programme'!$AR$47/100</f>
        <v>0.18893727335843288</v>
      </c>
      <c r="U164" s="119">
        <f t="shared" si="16"/>
        <v>0</v>
      </c>
      <c r="V164" s="119">
        <f t="shared" si="17"/>
        <v>13.829690336108118</v>
      </c>
      <c r="W164" s="119">
        <f t="shared" si="18"/>
        <v>19.351107157930649</v>
      </c>
      <c r="X164" s="31">
        <f t="shared" si="19"/>
        <v>28.249189467409703</v>
      </c>
      <c r="Y164" s="31">
        <f t="shared" si="20"/>
        <v>36.716930650701556</v>
      </c>
      <c r="Z164" s="31">
        <f t="shared" si="21"/>
        <v>40.145876982167593</v>
      </c>
      <c r="AC164" s="112"/>
      <c r="AD164" s="111">
        <v>2040</v>
      </c>
      <c r="AE164" s="110">
        <f>Y130</f>
        <v>1018.5628141110853</v>
      </c>
      <c r="AF164" s="109"/>
    </row>
    <row r="165" spans="2:32" x14ac:dyDescent="0.3">
      <c r="C165" s="115" t="str">
        <f t="shared" si="22"/>
        <v>IODLA</v>
      </c>
      <c r="D165" s="77">
        <f t="shared" si="23"/>
        <v>0.34208552881510879</v>
      </c>
      <c r="E165" s="120">
        <f>D165*'[12]Convergence programme'!I$30/100</f>
        <v>0.33548419258087819</v>
      </c>
      <c r="F165" s="120">
        <f>D165*'[12]Convergence programme'!N$30/100</f>
        <v>0.39311664281346936</v>
      </c>
      <c r="G165" s="120">
        <f>D165*'[12]Convergence programme'!S$30/100</f>
        <v>0.43150074379533926</v>
      </c>
      <c r="H165" s="120">
        <f>D165*'[12]Convergence programme'!X$30/100</f>
        <v>0.46885293933796179</v>
      </c>
      <c r="I165" s="120">
        <f>D165*'[12]Convergence programme'!AH$30/100</f>
        <v>0.54429166853451483</v>
      </c>
      <c r="J165" s="120">
        <f>D165*'[12]Convergence programme'!AR$30/100</f>
        <v>0.60925891596601012</v>
      </c>
      <c r="M165" s="120">
        <f>D165*'[12]Convergence programme'!$I$47/100</f>
        <v>0.33548419258087819</v>
      </c>
      <c r="N165" s="120">
        <f>D165*'[12]Convergence programme'!$N$47/100</f>
        <v>0.35633584016694009</v>
      </c>
      <c r="O165" s="120">
        <f>D165*'[12]Convergence programme'!$S$47/100</f>
        <v>0.38003543719267641</v>
      </c>
      <c r="P165" s="120">
        <f>D165*'[12]Convergence programme'!$X$47/100</f>
        <v>0.39372270594348008</v>
      </c>
      <c r="Q165" s="120">
        <f>D165*'[12]Convergence programme'!$AH$47/100</f>
        <v>0.44664102363729852</v>
      </c>
      <c r="R165" s="120">
        <f>D165*'[12]Convergence programme'!$AR$47/100</f>
        <v>0.5024888045270226</v>
      </c>
      <c r="U165" s="119">
        <f t="shared" si="16"/>
        <v>0</v>
      </c>
      <c r="V165" s="119">
        <f t="shared" si="17"/>
        <v>36.780802646529274</v>
      </c>
      <c r="W165" s="119">
        <f t="shared" si="18"/>
        <v>51.465306602662849</v>
      </c>
      <c r="X165" s="31">
        <f t="shared" si="19"/>
        <v>75.130233394481721</v>
      </c>
      <c r="Y165" s="31">
        <f t="shared" si="20"/>
        <v>97.65064489721631</v>
      </c>
      <c r="Z165" s="31">
        <f t="shared" si="21"/>
        <v>106.77011143898751</v>
      </c>
      <c r="AC165" s="112"/>
      <c r="AD165" s="113">
        <v>2050</v>
      </c>
      <c r="AE165" s="110">
        <f>Z130</f>
        <v>1113.6850686927683</v>
      </c>
      <c r="AF165" s="109"/>
    </row>
    <row r="166" spans="2:32" x14ac:dyDescent="0.3">
      <c r="C166" s="115" t="str">
        <f t="shared" si="22"/>
        <v>IODEM</v>
      </c>
      <c r="D166" s="77">
        <f t="shared" si="23"/>
        <v>1.4825993133701301</v>
      </c>
      <c r="E166" s="120">
        <f>D166*'[12]Convergence programme'!I$30/100</f>
        <v>1.4539891099449938</v>
      </c>
      <c r="F166" s="120">
        <f>D166*'[12]Convergence programme'!N$30/100</f>
        <v>1.7037682556417995</v>
      </c>
      <c r="G166" s="120">
        <f>D166*'[12]Convergence programme'!S$30/100</f>
        <v>1.870125020153776</v>
      </c>
      <c r="H166" s="120">
        <f>D166*'[12]Convergence programme'!X$30/100</f>
        <v>2.0320095045871702</v>
      </c>
      <c r="I166" s="120">
        <f>D166*'[12]Convergence programme'!AH$30/100</f>
        <v>2.3589610961839469</v>
      </c>
      <c r="J166" s="120">
        <f>D166*'[12]Convergence programme'!AR$30/100</f>
        <v>2.6405292664807432</v>
      </c>
      <c r="M166" s="120">
        <f>D166*'[12]Convergence programme'!$I$47/100</f>
        <v>1.4539891099449938</v>
      </c>
      <c r="N166" s="120">
        <f>D166*'[12]Convergence programme'!$N$47/100</f>
        <v>1.5443601890748568</v>
      </c>
      <c r="O166" s="120">
        <f>D166*'[12]Convergence programme'!$S$47/100</f>
        <v>1.6470742863335466</v>
      </c>
      <c r="P166" s="120">
        <f>D166*'[12]Convergence programme'!$X$47/100</f>
        <v>1.7063949343660503</v>
      </c>
      <c r="Q166" s="120">
        <f>D166*'[12]Convergence programme'!$AH$47/100</f>
        <v>1.9357430209375877</v>
      </c>
      <c r="R166" s="120">
        <f>D166*'[12]Convergence programme'!$AR$47/100</f>
        <v>2.1777874064079308</v>
      </c>
      <c r="U166" s="119">
        <f t="shared" si="16"/>
        <v>0</v>
      </c>
      <c r="V166" s="119">
        <f t="shared" si="17"/>
        <v>159.40806656694261</v>
      </c>
      <c r="W166" s="119">
        <f t="shared" si="18"/>
        <v>223.05073382022945</v>
      </c>
      <c r="X166" s="31">
        <f t="shared" si="19"/>
        <v>325.61457022111995</v>
      </c>
      <c r="Y166" s="31">
        <f t="shared" si="20"/>
        <v>423.21807524635926</v>
      </c>
      <c r="Z166" s="31">
        <f t="shared" si="21"/>
        <v>462.74186007281236</v>
      </c>
      <c r="AC166" s="112" t="str">
        <f>C131</f>
        <v>IFDHT</v>
      </c>
      <c r="AD166" s="111">
        <v>2015</v>
      </c>
      <c r="AE166" s="110">
        <f>U131</f>
        <v>0</v>
      </c>
      <c r="AF166" s="109"/>
    </row>
    <row r="167" spans="2:32" x14ac:dyDescent="0.3">
      <c r="C167" s="115" t="str">
        <f t="shared" si="22"/>
        <v>IODTF</v>
      </c>
      <c r="D167" s="77">
        <f t="shared" si="23"/>
        <v>0</v>
      </c>
      <c r="E167" s="120">
        <f>D167*'[12]Convergence programme'!I$30/100</f>
        <v>0</v>
      </c>
      <c r="F167" s="120">
        <f>D167*'[12]Convergence programme'!N$30/100</f>
        <v>0</v>
      </c>
      <c r="G167" s="120">
        <f>D167*'[12]Convergence programme'!S$30/100</f>
        <v>0</v>
      </c>
      <c r="H167" s="120">
        <f>D167*'[12]Convergence programme'!X$30/100</f>
        <v>0</v>
      </c>
      <c r="I167" s="120">
        <f>D167*'[12]Convergence programme'!AH$30/100</f>
        <v>0</v>
      </c>
      <c r="J167" s="120">
        <f>D167*'[12]Convergence programme'!AR$30/100</f>
        <v>0</v>
      </c>
      <c r="M167" s="120">
        <f>D167*'[12]Convergence programme'!$I$47/100</f>
        <v>0</v>
      </c>
      <c r="N167" s="120">
        <f>D167*'[12]Convergence programme'!$N$47/100</f>
        <v>0</v>
      </c>
      <c r="O167" s="120">
        <f>D167*'[12]Convergence programme'!$S$47/100</f>
        <v>0</v>
      </c>
      <c r="P167" s="120">
        <f>D167*'[12]Convergence programme'!$X$47/100</f>
        <v>0</v>
      </c>
      <c r="Q167" s="120">
        <f>D167*'[12]Convergence programme'!$AH$47/100</f>
        <v>0</v>
      </c>
      <c r="R167" s="120">
        <f>D167*'[12]Convergence programme'!$AR$47/100</f>
        <v>0</v>
      </c>
      <c r="U167" s="119">
        <f t="shared" si="16"/>
        <v>0</v>
      </c>
      <c r="V167" s="119">
        <f t="shared" si="17"/>
        <v>0</v>
      </c>
      <c r="W167" s="119">
        <f t="shared" si="18"/>
        <v>0</v>
      </c>
      <c r="X167" s="31">
        <f t="shared" si="19"/>
        <v>0</v>
      </c>
      <c r="Y167" s="31">
        <f t="shared" si="20"/>
        <v>0</v>
      </c>
      <c r="Z167" s="31">
        <f t="shared" si="21"/>
        <v>0</v>
      </c>
      <c r="AC167" s="112"/>
      <c r="AD167" s="111">
        <v>2020</v>
      </c>
      <c r="AE167" s="110">
        <f>V131</f>
        <v>19.040409116293038</v>
      </c>
      <c r="AF167" s="109"/>
    </row>
    <row r="168" spans="2:32" x14ac:dyDescent="0.3">
      <c r="C168" s="115" t="str">
        <f t="shared" si="22"/>
        <v>IODFL</v>
      </c>
      <c r="D168" s="77">
        <f t="shared" si="23"/>
        <v>3.4636041107264988E-2</v>
      </c>
      <c r="E168" s="120">
        <f>D168*'[12]Convergence programme'!I$30/100</f>
        <v>3.3967658103857483E-2</v>
      </c>
      <c r="F168" s="120">
        <f>D168*'[12]Convergence programme'!N$30/100</f>
        <v>3.9802923694549339E-2</v>
      </c>
      <c r="G168" s="120">
        <f>D168*'[12]Convergence programme'!S$30/100</f>
        <v>4.3689300601746757E-2</v>
      </c>
      <c r="H168" s="120">
        <f>D168*'[12]Convergence programme'!X$30/100</f>
        <v>4.7471197441236013E-2</v>
      </c>
      <c r="I168" s="120">
        <f>D168*'[12]Convergence programme'!AH$30/100</f>
        <v>5.5109342599208688E-2</v>
      </c>
      <c r="J168" s="120">
        <f>D168*'[12]Convergence programme'!AR$30/100</f>
        <v>6.1687253861509771E-2</v>
      </c>
      <c r="M168" s="120">
        <f>D168*'[12]Convergence programme'!$I$47/100</f>
        <v>3.3967658103857483E-2</v>
      </c>
      <c r="N168" s="120">
        <f>D168*'[12]Convergence programme'!$N$47/100</f>
        <v>3.607888018754693E-2</v>
      </c>
      <c r="O168" s="120">
        <f>D168*'[12]Convergence programme'!$S$47/100</f>
        <v>3.8478456163918262E-2</v>
      </c>
      <c r="P168" s="120">
        <f>D168*'[12]Convergence programme'!$X$47/100</f>
        <v>3.9864287376191632E-2</v>
      </c>
      <c r="Q168" s="120">
        <f>D168*'[12]Convergence programme'!$AH$47/100</f>
        <v>4.5222248682882993E-2</v>
      </c>
      <c r="R168" s="120">
        <f>D168*'[12]Convergence programme'!$AR$47/100</f>
        <v>5.0876817121793746E-2</v>
      </c>
      <c r="U168" s="119">
        <f t="shared" si="16"/>
        <v>0</v>
      </c>
      <c r="V168" s="119">
        <f t="shared" si="17"/>
        <v>3.7240435070024085</v>
      </c>
      <c r="W168" s="119">
        <f t="shared" si="18"/>
        <v>5.210844437828495</v>
      </c>
      <c r="X168" s="31">
        <f t="shared" si="19"/>
        <v>7.6069100650443815</v>
      </c>
      <c r="Y168" s="31">
        <f t="shared" si="20"/>
        <v>9.8870939163256963</v>
      </c>
      <c r="Z168" s="31">
        <f t="shared" si="21"/>
        <v>10.810436739716025</v>
      </c>
      <c r="AC168" s="112"/>
      <c r="AD168" s="111">
        <v>2025</v>
      </c>
      <c r="AE168" s="110">
        <f>W131</f>
        <v>26.642172614539909</v>
      </c>
      <c r="AF168" s="109"/>
    </row>
    <row r="169" spans="2:32" x14ac:dyDescent="0.3">
      <c r="B169" s="19"/>
      <c r="C169" s="118" t="e">
        <f>#REF!</f>
        <v>#REF!</v>
      </c>
      <c r="D169" s="77" t="e">
        <f>SUM(#REF!)</f>
        <v>#REF!</v>
      </c>
      <c r="E169" s="117" t="e">
        <f>D169*'[12]Convergence programme'!I$30/100</f>
        <v>#REF!</v>
      </c>
      <c r="F169" s="117" t="e">
        <f>D169*'[12]Convergence programme'!N$30/100</f>
        <v>#REF!</v>
      </c>
      <c r="G169" s="117" t="e">
        <f>D169*'[12]Convergence programme'!S$30/100</f>
        <v>#REF!</v>
      </c>
      <c r="H169" s="117" t="e">
        <f>D169*'[12]Convergence programme'!X$30/100</f>
        <v>#REF!</v>
      </c>
      <c r="I169" s="117" t="e">
        <f>D169*'[12]Convergence programme'!AH$30/100</f>
        <v>#REF!</v>
      </c>
      <c r="J169" s="117" t="e">
        <f>D169*'[12]Convergence programme'!AR$30/100</f>
        <v>#REF!</v>
      </c>
      <c r="K169" s="19"/>
      <c r="L169" s="19"/>
      <c r="M169" s="117" t="e">
        <f>D169*'[12]Convergence programme'!$I$47/100</f>
        <v>#REF!</v>
      </c>
      <c r="N169" s="117" t="e">
        <f>D169*'[12]Convergence programme'!$N$47/100</f>
        <v>#REF!</v>
      </c>
      <c r="O169" s="117" t="e">
        <f>D169*'[12]Convergence programme'!$S$47/100</f>
        <v>#REF!</v>
      </c>
      <c r="P169" s="117" t="e">
        <f>D169*'[12]Convergence programme'!$X$47/100</f>
        <v>#REF!</v>
      </c>
      <c r="Q169" s="117" t="e">
        <f>D169*'[12]Convergence programme'!$AH$47/100</f>
        <v>#REF!</v>
      </c>
      <c r="R169" s="117" t="e">
        <f>D169*'[12]Convergence programme'!$AR$47/100</f>
        <v>#REF!</v>
      </c>
      <c r="S169" s="19"/>
      <c r="T169" s="19"/>
      <c r="U169" s="116" t="e">
        <f t="shared" si="16"/>
        <v>#REF!</v>
      </c>
      <c r="V169" s="116" t="e">
        <f t="shared" si="17"/>
        <v>#REF!</v>
      </c>
      <c r="W169" s="116" t="e">
        <f t="shared" si="18"/>
        <v>#REF!</v>
      </c>
      <c r="X169" s="32" t="e">
        <f t="shared" si="19"/>
        <v>#REF!</v>
      </c>
      <c r="Y169" s="32" t="e">
        <f t="shared" si="20"/>
        <v>#REF!</v>
      </c>
      <c r="Z169" s="32" t="e">
        <f t="shared" si="21"/>
        <v>#REF!</v>
      </c>
      <c r="AC169" s="112"/>
      <c r="AD169" s="111">
        <v>2030</v>
      </c>
      <c r="AE169" s="110">
        <f>X131</f>
        <v>38.892853823256608</v>
      </c>
      <c r="AF169" s="109"/>
    </row>
    <row r="170" spans="2:32" x14ac:dyDescent="0.3">
      <c r="B170" s="121" t="s">
        <v>132</v>
      </c>
      <c r="C170" s="115" t="str">
        <f t="shared" ref="C170:C176" si="24">H46</f>
        <v>IRDMT</v>
      </c>
      <c r="D170" s="77">
        <f t="shared" ref="D170:D176" si="25">SUM(F46:G46)</f>
        <v>13.83977880281793</v>
      </c>
      <c r="E170" s="120">
        <f>D170*'[12]Convergence programme'!I$31/100</f>
        <v>7.7892385399310902</v>
      </c>
      <c r="F170" s="120">
        <f>D170*'[12]Convergence programme'!N$31/100</f>
        <v>8.1867962646478833</v>
      </c>
      <c r="G170" s="120">
        <f>D170*'[12]Convergence programme'!S$31/100</f>
        <v>7.9578743156663858</v>
      </c>
      <c r="H170" s="120">
        <f>D170*'[12]Convergence programme'!X$31/100</f>
        <v>7.9754667335112241</v>
      </c>
      <c r="I170" s="120">
        <f>D170*'[12]Convergence programme'!AH$31/100</f>
        <v>8.063518587432009</v>
      </c>
      <c r="J170" s="120">
        <f>D170*'[12]Convergence programme'!AR$31/100</f>
        <v>8.1037453492412048</v>
      </c>
      <c r="M170" s="120">
        <f>D170*'[12]Convergence programme'!$I$48/100</f>
        <v>7.7892385399310902</v>
      </c>
      <c r="N170" s="120">
        <f>D170*'[12]Convergence programme'!$N$48/100</f>
        <v>7.8275858966678848</v>
      </c>
      <c r="O170" s="120">
        <f>D170*'[12]Convergence programme'!$S$48/100</f>
        <v>7.7804857625771504</v>
      </c>
      <c r="P170" s="120">
        <f>D170*'[12]Convergence programme'!$X$48/100</f>
        <v>7.8139945999459677</v>
      </c>
      <c r="Q170" s="120">
        <f>D170*'[12]Convergence programme'!$AH$48/100</f>
        <v>7.9448031369558718</v>
      </c>
      <c r="R170" s="120">
        <f>D170*'[12]Convergence programme'!$AR$48/100</f>
        <v>7.8890209460258367</v>
      </c>
      <c r="U170" s="119">
        <f t="shared" si="16"/>
        <v>0</v>
      </c>
      <c r="V170" s="119">
        <f t="shared" si="17"/>
        <v>359.21036797999852</v>
      </c>
      <c r="W170" s="119">
        <f t="shared" si="18"/>
        <v>177.38855308923542</v>
      </c>
      <c r="X170" s="31">
        <f t="shared" si="19"/>
        <v>161.47213356525646</v>
      </c>
      <c r="Y170" s="31">
        <f t="shared" si="20"/>
        <v>118.71545047613719</v>
      </c>
      <c r="Z170" s="31">
        <f t="shared" si="21"/>
        <v>214.72440321536811</v>
      </c>
      <c r="AC170" s="112"/>
      <c r="AD170" s="111">
        <v>2040</v>
      </c>
      <c r="AE170" s="110">
        <f>Y131</f>
        <v>50.551050970289282</v>
      </c>
      <c r="AF170" s="109"/>
    </row>
    <row r="171" spans="2:32" x14ac:dyDescent="0.3">
      <c r="C171" s="115" t="str">
        <f t="shared" si="24"/>
        <v>IRDHT</v>
      </c>
      <c r="D171" s="77">
        <f t="shared" si="25"/>
        <v>0</v>
      </c>
      <c r="E171" s="120">
        <f>D171*'[12]Convergence programme'!I$31/100</f>
        <v>0</v>
      </c>
      <c r="F171" s="120">
        <f>D171*'[12]Convergence programme'!N$31/100</f>
        <v>0</v>
      </c>
      <c r="G171" s="120">
        <f>D171*'[12]Convergence programme'!S$31/100</f>
        <v>0</v>
      </c>
      <c r="H171" s="120">
        <f>D171*'[12]Convergence programme'!X$31/100</f>
        <v>0</v>
      </c>
      <c r="I171" s="120">
        <f>D171*'[12]Convergence programme'!AH$31/100</f>
        <v>0</v>
      </c>
      <c r="J171" s="120">
        <f>D171*'[12]Convergence programme'!AR$31/100</f>
        <v>0</v>
      </c>
      <c r="M171" s="120">
        <f>D171*'[12]Convergence programme'!$I$48/100</f>
        <v>0</v>
      </c>
      <c r="N171" s="120">
        <f>D171*'[12]Convergence programme'!$N$48/100</f>
        <v>0</v>
      </c>
      <c r="O171" s="120">
        <f>D171*'[12]Convergence programme'!$S$48/100</f>
        <v>0</v>
      </c>
      <c r="P171" s="120">
        <f>D171*'[12]Convergence programme'!$X$48/100</f>
        <v>0</v>
      </c>
      <c r="Q171" s="120">
        <f>D171*'[12]Convergence programme'!$AH$48/100</f>
        <v>0</v>
      </c>
      <c r="R171" s="120">
        <f>D171*'[12]Convergence programme'!$AR$48/100</f>
        <v>0</v>
      </c>
      <c r="U171" s="119">
        <f t="shared" si="16"/>
        <v>0</v>
      </c>
      <c r="V171" s="119">
        <f t="shared" si="17"/>
        <v>0</v>
      </c>
      <c r="W171" s="119">
        <f t="shared" si="18"/>
        <v>0</v>
      </c>
      <c r="X171" s="31">
        <f t="shared" si="19"/>
        <v>0</v>
      </c>
      <c r="Y171" s="31">
        <f t="shared" si="20"/>
        <v>0</v>
      </c>
      <c r="Z171" s="31">
        <f t="shared" si="21"/>
        <v>0</v>
      </c>
      <c r="AC171" s="112"/>
      <c r="AD171" s="113">
        <v>2050</v>
      </c>
      <c r="AE171" s="110">
        <f>Z131</f>
        <v>55.271947780137829</v>
      </c>
      <c r="AF171" s="109"/>
    </row>
    <row r="172" spans="2:32" x14ac:dyDescent="0.3">
      <c r="C172" s="115" t="str">
        <f t="shared" si="24"/>
        <v>IRDRH</v>
      </c>
      <c r="D172" s="77">
        <f t="shared" si="25"/>
        <v>4.6662777272955001E-2</v>
      </c>
      <c r="E172" s="120">
        <f>D172*'[12]Convergence programme'!I$31/100</f>
        <v>2.6262522565802544E-2</v>
      </c>
      <c r="F172" s="120">
        <f>D172*'[12]Convergence programme'!N$31/100</f>
        <v>2.7602944824417351E-2</v>
      </c>
      <c r="G172" s="120">
        <f>D172*'[12]Convergence programme'!S$31/100</f>
        <v>2.683110200305381E-2</v>
      </c>
      <c r="H172" s="120">
        <f>D172*'[12]Convergence programme'!X$31/100</f>
        <v>2.6890417335132616E-2</v>
      </c>
      <c r="I172" s="120">
        <f>D172*'[12]Convergence programme'!AH$31/100</f>
        <v>2.7187296649933499E-2</v>
      </c>
      <c r="J172" s="120">
        <f>D172*'[12]Convergence programme'!AR$31/100</f>
        <v>2.7322926883151716E-2</v>
      </c>
      <c r="M172" s="120">
        <f>D172*'[12]Convergence programme'!$I$48/100</f>
        <v>2.6262522565802544E-2</v>
      </c>
      <c r="N172" s="120">
        <f>D172*'[12]Convergence programme'!$N$48/100</f>
        <v>2.6391816118243663E-2</v>
      </c>
      <c r="O172" s="120">
        <f>D172*'[12]Convergence programme'!$S$48/100</f>
        <v>2.6233011335456618E-2</v>
      </c>
      <c r="P172" s="120">
        <f>D172*'[12]Convergence programme'!$X$48/100</f>
        <v>2.6345991133551253E-2</v>
      </c>
      <c r="Q172" s="120">
        <f>D172*'[12]Convergence programme'!$AH$48/100</f>
        <v>2.6787030670010568E-2</v>
      </c>
      <c r="R172" s="120">
        <f>D172*'[12]Convergence programme'!$AR$48/100</f>
        <v>2.6598953101123722E-2</v>
      </c>
      <c r="U172" s="119">
        <f t="shared" si="16"/>
        <v>0</v>
      </c>
      <c r="V172" s="119">
        <f t="shared" si="17"/>
        <v>1.2111287061736877</v>
      </c>
      <c r="W172" s="119">
        <f t="shared" si="18"/>
        <v>0.59809066759719187</v>
      </c>
      <c r="X172" s="31">
        <f t="shared" si="19"/>
        <v>0.54442620158136334</v>
      </c>
      <c r="Y172" s="31">
        <f t="shared" si="20"/>
        <v>0.40026597992293134</v>
      </c>
      <c r="Z172" s="31">
        <f t="shared" si="21"/>
        <v>0.72397378202799367</v>
      </c>
      <c r="AC172" s="112" t="str">
        <f>C132</f>
        <v>IFDRH</v>
      </c>
      <c r="AD172" s="111">
        <v>2015</v>
      </c>
      <c r="AE172" s="110">
        <f>U132</f>
        <v>0</v>
      </c>
      <c r="AF172" s="109"/>
    </row>
    <row r="173" spans="2:32" x14ac:dyDescent="0.3">
      <c r="C173" s="115" t="str">
        <f t="shared" si="24"/>
        <v>IRDLA</v>
      </c>
      <c r="D173" s="77">
        <f t="shared" si="25"/>
        <v>0.1775959363636368</v>
      </c>
      <c r="E173" s="120">
        <f>D173*'[12]Convergence programme'!I$31/100</f>
        <v>9.9953700978018978E-2</v>
      </c>
      <c r="F173" s="120">
        <f>D173*'[12]Convergence programme'!N$31/100</f>
        <v>0.10505527358157102</v>
      </c>
      <c r="G173" s="120">
        <f>D173*'[12]Convergence programme'!S$31/100</f>
        <v>0.10211768270943368</v>
      </c>
      <c r="H173" s="120">
        <f>D173*'[12]Convergence programme'!X$31/100</f>
        <v>0.10234343356604551</v>
      </c>
      <c r="I173" s="120">
        <f>D173*'[12]Convergence programme'!AH$31/100</f>
        <v>0.10347333973495278</v>
      </c>
      <c r="J173" s="120">
        <f>D173*'[12]Convergence programme'!AR$31/100</f>
        <v>0.10398954086303197</v>
      </c>
      <c r="M173" s="120">
        <f>D173*'[12]Convergence programme'!$I$48/100</f>
        <v>9.9953700978018978E-2</v>
      </c>
      <c r="N173" s="120">
        <f>D173*'[12]Convergence programme'!$N$48/100</f>
        <v>0.1004457850513103</v>
      </c>
      <c r="O173" s="120">
        <f>D173*'[12]Convergence programme'!$S$48/100</f>
        <v>9.9841382875822227E-2</v>
      </c>
      <c r="P173" s="120">
        <f>D173*'[12]Convergence programme'!$X$48/100</f>
        <v>0.10027137770693617</v>
      </c>
      <c r="Q173" s="120">
        <f>D173*'[12]Convergence programme'!$AH$48/100</f>
        <v>0.10194994966575255</v>
      </c>
      <c r="R173" s="120">
        <f>D173*'[12]Convergence programme'!$AR$48/100</f>
        <v>0.10123413689361362</v>
      </c>
      <c r="U173" s="119">
        <f t="shared" si="16"/>
        <v>0</v>
      </c>
      <c r="V173" s="119">
        <f t="shared" si="17"/>
        <v>4.6094885302607196</v>
      </c>
      <c r="W173" s="119">
        <f t="shared" si="18"/>
        <v>2.276299833611453</v>
      </c>
      <c r="X173" s="31">
        <f t="shared" si="19"/>
        <v>2.0720558591093425</v>
      </c>
      <c r="Y173" s="31">
        <f t="shared" si="20"/>
        <v>1.5233900692002282</v>
      </c>
      <c r="Z173" s="31">
        <f t="shared" si="21"/>
        <v>2.7554039694183547</v>
      </c>
      <c r="AC173" s="112"/>
      <c r="AD173" s="111">
        <v>2020</v>
      </c>
      <c r="AE173" s="110">
        <f>V132</f>
        <v>109.94811143029692</v>
      </c>
      <c r="AF173" s="109"/>
    </row>
    <row r="174" spans="2:32" x14ac:dyDescent="0.3">
      <c r="C174" s="115" t="str">
        <f t="shared" si="24"/>
        <v>IRDEM</v>
      </c>
      <c r="D174" s="77">
        <f t="shared" si="25"/>
        <v>17.581997699999949</v>
      </c>
      <c r="E174" s="120">
        <f>D174*'[12]Convergence programme'!I$31/100</f>
        <v>9.8954163968238262</v>
      </c>
      <c r="F174" s="120">
        <f>D174*'[12]Convergence programme'!N$31/100</f>
        <v>10.400472084575474</v>
      </c>
      <c r="G174" s="120">
        <f>D174*'[12]Convergence programme'!S$31/100</f>
        <v>10.109650588233881</v>
      </c>
      <c r="H174" s="120">
        <f>D174*'[12]Convergence programme'!X$31/100</f>
        <v>10.131999923038451</v>
      </c>
      <c r="I174" s="120">
        <f>D174*'[12]Convergence programme'!AH$31/100</f>
        <v>10.243860633760269</v>
      </c>
      <c r="J174" s="120">
        <f>D174*'[12]Convergence programme'!AR$31/100</f>
        <v>10.294964545440109</v>
      </c>
      <c r="M174" s="120">
        <f>D174*'[12]Convergence programme'!$I$48/100</f>
        <v>9.8954163968238262</v>
      </c>
      <c r="N174" s="120">
        <f>D174*'[12]Convergence programme'!$N$48/100</f>
        <v>9.9441327200796668</v>
      </c>
      <c r="O174" s="120">
        <f>D174*'[12]Convergence programme'!$S$48/100</f>
        <v>9.884296904706348</v>
      </c>
      <c r="P174" s="120">
        <f>D174*'[12]Convergence programme'!$X$48/100</f>
        <v>9.9268663929866285</v>
      </c>
      <c r="Q174" s="120">
        <f>D174*'[12]Convergence programme'!$AH$48/100</f>
        <v>10.093045016909448</v>
      </c>
      <c r="R174" s="120">
        <f>D174*'[12]Convergence programme'!$AR$48/100</f>
        <v>10.022179552467694</v>
      </c>
      <c r="U174" s="119">
        <f t="shared" si="16"/>
        <v>0</v>
      </c>
      <c r="V174" s="119">
        <f t="shared" si="17"/>
        <v>456.33936449580756</v>
      </c>
      <c r="W174" s="119">
        <f t="shared" si="18"/>
        <v>225.35368352753338</v>
      </c>
      <c r="X174" s="31">
        <f t="shared" si="19"/>
        <v>205.1335300518229</v>
      </c>
      <c r="Y174" s="31">
        <f t="shared" si="20"/>
        <v>150.81561685082079</v>
      </c>
      <c r="Z174" s="31">
        <f t="shared" si="21"/>
        <v>272.78499297241513</v>
      </c>
      <c r="AC174" s="112"/>
      <c r="AD174" s="111">
        <v>2025</v>
      </c>
      <c r="AE174" s="110">
        <f>W132</f>
        <v>153.84420289908806</v>
      </c>
      <c r="AF174" s="109"/>
    </row>
    <row r="175" spans="2:32" x14ac:dyDescent="0.3">
      <c r="C175" s="115" t="str">
        <f t="shared" si="24"/>
        <v>IRDTF</v>
      </c>
      <c r="D175" s="77">
        <f t="shared" si="25"/>
        <v>0</v>
      </c>
      <c r="E175" s="120">
        <f>D175*'[12]Convergence programme'!I$31/100</f>
        <v>0</v>
      </c>
      <c r="F175" s="120">
        <f>D175*'[12]Convergence programme'!N$31/100</f>
        <v>0</v>
      </c>
      <c r="G175" s="120">
        <f>D175*'[12]Convergence programme'!S$31/100</f>
        <v>0</v>
      </c>
      <c r="H175" s="120">
        <f>D175*'[12]Convergence programme'!X$31/100</f>
        <v>0</v>
      </c>
      <c r="I175" s="120">
        <f>D175*'[12]Convergence programme'!AH$31/100</f>
        <v>0</v>
      </c>
      <c r="J175" s="120">
        <f>D175*'[12]Convergence programme'!AR$31/100</f>
        <v>0</v>
      </c>
      <c r="M175" s="120">
        <f>D175*'[12]Convergence programme'!$I$48/100</f>
        <v>0</v>
      </c>
      <c r="N175" s="120">
        <f>D175*'[12]Convergence programme'!$N$48/100</f>
        <v>0</v>
      </c>
      <c r="O175" s="120">
        <f>D175*'[12]Convergence programme'!$S$48/100</f>
        <v>0</v>
      </c>
      <c r="P175" s="120">
        <f>D175*'[12]Convergence programme'!$X$48/100</f>
        <v>0</v>
      </c>
      <c r="Q175" s="120">
        <f>D175*'[12]Convergence programme'!$AH$48/100</f>
        <v>0</v>
      </c>
      <c r="R175" s="120">
        <f>D175*'[12]Convergence programme'!$AR$48/100</f>
        <v>0</v>
      </c>
      <c r="U175" s="119">
        <f t="shared" si="16"/>
        <v>0</v>
      </c>
      <c r="V175" s="119">
        <f t="shared" si="17"/>
        <v>0</v>
      </c>
      <c r="W175" s="119">
        <f t="shared" si="18"/>
        <v>0</v>
      </c>
      <c r="X175" s="31">
        <f t="shared" si="19"/>
        <v>0</v>
      </c>
      <c r="Y175" s="31">
        <f t="shared" si="20"/>
        <v>0</v>
      </c>
      <c r="Z175" s="31">
        <f t="shared" si="21"/>
        <v>0</v>
      </c>
      <c r="AC175" s="112"/>
      <c r="AD175" s="111">
        <v>2030</v>
      </c>
      <c r="AE175" s="110">
        <f>X132</f>
        <v>224.58529120272351</v>
      </c>
      <c r="AF175" s="109"/>
    </row>
    <row r="176" spans="2:32" x14ac:dyDescent="0.3">
      <c r="C176" s="115" t="str">
        <f t="shared" si="24"/>
        <v>IRDFL</v>
      </c>
      <c r="D176" s="77">
        <f t="shared" si="25"/>
        <v>0</v>
      </c>
      <c r="E176" s="120">
        <f>D176*'[12]Convergence programme'!I$31/100</f>
        <v>0</v>
      </c>
      <c r="F176" s="120">
        <f>D176*'[12]Convergence programme'!N$31/100</f>
        <v>0</v>
      </c>
      <c r="G176" s="120">
        <f>D176*'[12]Convergence programme'!S$31/100</f>
        <v>0</v>
      </c>
      <c r="H176" s="120">
        <f>D176*'[12]Convergence programme'!X$31/100</f>
        <v>0</v>
      </c>
      <c r="I176" s="120">
        <f>D176*'[12]Convergence programme'!AH$31/100</f>
        <v>0</v>
      </c>
      <c r="J176" s="120">
        <f>D176*'[12]Convergence programme'!AR$31/100</f>
        <v>0</v>
      </c>
      <c r="M176" s="120">
        <f>D176*'[12]Convergence programme'!$I$48/100</f>
        <v>0</v>
      </c>
      <c r="N176" s="120">
        <f>D176*'[12]Convergence programme'!$N$48/100</f>
        <v>0</v>
      </c>
      <c r="O176" s="120">
        <f>D176*'[12]Convergence programme'!$S$48/100</f>
        <v>0</v>
      </c>
      <c r="P176" s="120">
        <f>D176*'[12]Convergence programme'!$X$48/100</f>
        <v>0</v>
      </c>
      <c r="Q176" s="120">
        <f>D176*'[12]Convergence programme'!$AH$48/100</f>
        <v>0</v>
      </c>
      <c r="R176" s="120">
        <f>D176*'[12]Convergence programme'!$AR$48/100</f>
        <v>0</v>
      </c>
      <c r="U176" s="119">
        <f t="shared" si="16"/>
        <v>0</v>
      </c>
      <c r="V176" s="119">
        <f t="shared" si="17"/>
        <v>0</v>
      </c>
      <c r="W176" s="119">
        <f t="shared" si="18"/>
        <v>0</v>
      </c>
      <c r="X176" s="31">
        <f t="shared" si="19"/>
        <v>0</v>
      </c>
      <c r="Y176" s="31">
        <f t="shared" si="20"/>
        <v>0</v>
      </c>
      <c r="Z176" s="31">
        <f t="shared" si="21"/>
        <v>0</v>
      </c>
      <c r="AC176" s="112"/>
      <c r="AD176" s="111">
        <v>2040</v>
      </c>
      <c r="AE176" s="110">
        <f>Y132</f>
        <v>291.9051030391966</v>
      </c>
      <c r="AF176" s="109"/>
    </row>
    <row r="177" spans="2:32" x14ac:dyDescent="0.3">
      <c r="B177" s="19"/>
      <c r="C177" s="118" t="e">
        <f>#REF!</f>
        <v>#REF!</v>
      </c>
      <c r="D177" s="77" t="e">
        <f>SUM(#REF!)</f>
        <v>#REF!</v>
      </c>
      <c r="E177" s="117" t="e">
        <f>D177*'[12]Convergence programme'!I$31/100</f>
        <v>#REF!</v>
      </c>
      <c r="F177" s="117" t="e">
        <f>D177*'[12]Convergence programme'!N$31/100</f>
        <v>#REF!</v>
      </c>
      <c r="G177" s="117" t="e">
        <f>D177*'[12]Convergence programme'!S$31/100</f>
        <v>#REF!</v>
      </c>
      <c r="H177" s="117" t="e">
        <f>D177*'[12]Convergence programme'!X$31/100</f>
        <v>#REF!</v>
      </c>
      <c r="I177" s="117" t="e">
        <f>D177*'[12]Convergence programme'!AH$31/100</f>
        <v>#REF!</v>
      </c>
      <c r="J177" s="117" t="e">
        <f>D177*'[12]Convergence programme'!AR$31/100</f>
        <v>#REF!</v>
      </c>
      <c r="K177" s="19"/>
      <c r="L177" s="19"/>
      <c r="M177" s="117" t="e">
        <f>D177*'[12]Convergence programme'!$I$48/100</f>
        <v>#REF!</v>
      </c>
      <c r="N177" s="117" t="e">
        <f>D177*'[12]Convergence programme'!$N$48/100</f>
        <v>#REF!</v>
      </c>
      <c r="O177" s="117" t="e">
        <f>D177*'[12]Convergence programme'!$S$48/100</f>
        <v>#REF!</v>
      </c>
      <c r="P177" s="117" t="e">
        <f>D177*'[12]Convergence programme'!$X$48/100</f>
        <v>#REF!</v>
      </c>
      <c r="Q177" s="117" t="e">
        <f>D177*'[12]Convergence programme'!$AH$48/100</f>
        <v>#REF!</v>
      </c>
      <c r="R177" s="117" t="e">
        <f>D177*'[12]Convergence programme'!$AR$48/100</f>
        <v>#REF!</v>
      </c>
      <c r="S177" s="19"/>
      <c r="T177" s="19"/>
      <c r="U177" s="116" t="e">
        <f t="shared" si="16"/>
        <v>#REF!</v>
      </c>
      <c r="V177" s="116" t="e">
        <f t="shared" si="17"/>
        <v>#REF!</v>
      </c>
      <c r="W177" s="116" t="e">
        <f t="shared" si="18"/>
        <v>#REF!</v>
      </c>
      <c r="X177" s="32" t="e">
        <f t="shared" si="19"/>
        <v>#REF!</v>
      </c>
      <c r="Y177" s="32" t="e">
        <f t="shared" si="20"/>
        <v>#REF!</v>
      </c>
      <c r="Z177" s="32" t="e">
        <f t="shared" si="21"/>
        <v>#REF!</v>
      </c>
      <c r="AC177" s="112"/>
      <c r="AD177" s="113">
        <v>2050</v>
      </c>
      <c r="AE177" s="110">
        <f>Z132</f>
        <v>319.16574041993459</v>
      </c>
      <c r="AF177" s="109"/>
    </row>
    <row r="178" spans="2:32" x14ac:dyDescent="0.3">
      <c r="B178" s="121" t="s">
        <v>125</v>
      </c>
      <c r="C178" s="115" t="str">
        <f t="shared" ref="C178:C184" si="26">H53</f>
        <v>ISDMT</v>
      </c>
      <c r="D178" s="77">
        <f t="shared" ref="D178:D184" si="27">SUM(F53:G53)</f>
        <v>2.9190809200000021</v>
      </c>
      <c r="E178" s="120">
        <f>D178*'[12]Convergence programme'!I$32/100</f>
        <v>3.1432140553090244</v>
      </c>
      <c r="F178" s="120">
        <f>D178*'[12]Convergence programme'!N$32/100</f>
        <v>3.9527614037755576</v>
      </c>
      <c r="G178" s="120">
        <f>D178*'[12]Convergence programme'!S$32/100</f>
        <v>4.3312849178354522</v>
      </c>
      <c r="H178" s="120">
        <f>D178*'[12]Convergence programme'!X$32/100</f>
        <v>4.642009172770674</v>
      </c>
      <c r="I178" s="120">
        <f>D178*'[12]Convergence programme'!AH$32/100</f>
        <v>5.0007360012992965</v>
      </c>
      <c r="J178" s="120">
        <f>D178*'[12]Convergence programme'!AR$32/100</f>
        <v>5.8998758779607279</v>
      </c>
      <c r="M178" s="120">
        <f>D178*'[12]Convergence programme'!$I$49/100</f>
        <v>3.1432140553090244</v>
      </c>
      <c r="N178" s="120">
        <f>D178*'[12]Convergence programme'!$N$49/100</f>
        <v>3.1410051871435081</v>
      </c>
      <c r="O178" s="120">
        <f>D178*'[12]Convergence programme'!$S$49/100</f>
        <v>2.9328330930696005</v>
      </c>
      <c r="P178" s="120">
        <f>D178*'[12]Convergence programme'!$X$49/100</f>
        <v>2.7572721923254244</v>
      </c>
      <c r="Q178" s="120">
        <f>D178*'[12]Convergence programme'!$AH$49/100</f>
        <v>2.4011952062224795</v>
      </c>
      <c r="R178" s="120">
        <f>D178*'[12]Convergence programme'!$AR$49/100</f>
        <v>2.3798365094789231</v>
      </c>
      <c r="U178" s="119">
        <f t="shared" si="16"/>
        <v>0</v>
      </c>
      <c r="V178" s="119">
        <f t="shared" si="17"/>
        <v>811.75621663204959</v>
      </c>
      <c r="W178" s="119">
        <f t="shared" si="18"/>
        <v>1398.4518247658518</v>
      </c>
      <c r="X178" s="31">
        <f t="shared" si="19"/>
        <v>1884.7369804452496</v>
      </c>
      <c r="Y178" s="31">
        <f t="shared" si="20"/>
        <v>2599.5407950768172</v>
      </c>
      <c r="Z178" s="31">
        <f t="shared" si="21"/>
        <v>3520.0393684818046</v>
      </c>
      <c r="AC178" s="112" t="str">
        <f>C133</f>
        <v>IFDLA</v>
      </c>
      <c r="AD178" s="111">
        <v>2015</v>
      </c>
      <c r="AE178" s="110">
        <f>U133</f>
        <v>0</v>
      </c>
      <c r="AF178" s="109"/>
    </row>
    <row r="179" spans="2:32" x14ac:dyDescent="0.3">
      <c r="C179" s="115" t="str">
        <f t="shared" si="26"/>
        <v>ISDHT</v>
      </c>
      <c r="D179" s="77">
        <f t="shared" si="27"/>
        <v>15.887510158799969</v>
      </c>
      <c r="E179" s="120">
        <f>D179*'[12]Convergence programme'!I$32/100</f>
        <v>17.107386401266648</v>
      </c>
      <c r="F179" s="120">
        <f>D179*'[12]Convergence programme'!N$32/100</f>
        <v>21.513462174867204</v>
      </c>
      <c r="G179" s="120">
        <f>D179*'[12]Convergence programme'!S$32/100</f>
        <v>23.573629857704592</v>
      </c>
      <c r="H179" s="120">
        <f>D179*'[12]Convergence programme'!X$32/100</f>
        <v>25.264790497701128</v>
      </c>
      <c r="I179" s="120">
        <f>D179*'[12]Convergence programme'!AH$32/100</f>
        <v>27.217211923717159</v>
      </c>
      <c r="J179" s="120">
        <f>D179*'[12]Convergence programme'!AR$32/100</f>
        <v>32.110907684861267</v>
      </c>
      <c r="M179" s="120">
        <f>D179*'[12]Convergence programme'!$I$49/100</f>
        <v>17.107386401266648</v>
      </c>
      <c r="N179" s="120">
        <f>D179*'[12]Convergence programme'!$N$49/100</f>
        <v>17.095364324325018</v>
      </c>
      <c r="O179" s="120">
        <f>D179*'[12]Convergence programme'!$S$49/100</f>
        <v>15.962358302903089</v>
      </c>
      <c r="P179" s="120">
        <f>D179*'[12]Convergence programme'!$X$49/100</f>
        <v>15.006843306744241</v>
      </c>
      <c r="Q179" s="120">
        <f>D179*'[12]Convergence programme'!$AH$49/100</f>
        <v>13.068844022358039</v>
      </c>
      <c r="R179" s="120">
        <f>D179*'[12]Convergence programme'!$AR$49/100</f>
        <v>12.952596298916383</v>
      </c>
      <c r="U179" s="119">
        <f t="shared" si="16"/>
        <v>0</v>
      </c>
      <c r="V179" s="119">
        <f t="shared" si="17"/>
        <v>4418.0978505421854</v>
      </c>
      <c r="W179" s="119">
        <f t="shared" si="18"/>
        <v>7611.271554801503</v>
      </c>
      <c r="X179" s="31">
        <f t="shared" si="19"/>
        <v>10257.947190956887</v>
      </c>
      <c r="Y179" s="31">
        <f t="shared" si="20"/>
        <v>14148.367901359119</v>
      </c>
      <c r="Z179" s="31">
        <f t="shared" si="21"/>
        <v>19158.311385944886</v>
      </c>
      <c r="AC179" s="112"/>
      <c r="AD179" s="111">
        <v>2020</v>
      </c>
      <c r="AE179" s="110">
        <f>V133</f>
        <v>87.886370838004211</v>
      </c>
      <c r="AF179" s="109"/>
    </row>
    <row r="180" spans="2:32" x14ac:dyDescent="0.3">
      <c r="C180" s="115" t="str">
        <f t="shared" si="26"/>
        <v>ISDRH</v>
      </c>
      <c r="D180" s="77">
        <f t="shared" si="27"/>
        <v>0.29151900000000008</v>
      </c>
      <c r="E180" s="120">
        <f>D180*'[12]Convergence programme'!I$32/100</f>
        <v>0.31390243823375447</v>
      </c>
      <c r="F180" s="120">
        <f>D180*'[12]Convergence programme'!N$32/100</f>
        <v>0.39474926637773583</v>
      </c>
      <c r="G180" s="120">
        <f>D180*'[12]Convergence programme'!S$32/100</f>
        <v>0.43255116338551952</v>
      </c>
      <c r="H180" s="120">
        <f>D180*'[12]Convergence programme'!X$32/100</f>
        <v>0.46358217162302351</v>
      </c>
      <c r="I180" s="120">
        <f>D180*'[12]Convergence programme'!AH$32/100</f>
        <v>0.49940703883014281</v>
      </c>
      <c r="J180" s="120">
        <f>D180*'[12]Convergence programme'!AR$32/100</f>
        <v>0.58920117776907432</v>
      </c>
      <c r="M180" s="120">
        <f>D180*'[12]Convergence programme'!$I$49/100</f>
        <v>0.31390243823375447</v>
      </c>
      <c r="N180" s="120">
        <f>D180*'[12]Convergence programme'!$N$49/100</f>
        <v>0.31368184584307035</v>
      </c>
      <c r="O180" s="120">
        <f>D180*'[12]Convergence programme'!$S$49/100</f>
        <v>0.29289238424351616</v>
      </c>
      <c r="P180" s="120">
        <f>D180*'[12]Convergence programme'!$X$49/100</f>
        <v>0.27535969514490716</v>
      </c>
      <c r="Q180" s="120">
        <f>D180*'[12]Convergence programme'!$AH$49/100</f>
        <v>0.23979945897586519</v>
      </c>
      <c r="R180" s="120">
        <f>D180*'[12]Convergence programme'!$AR$49/100</f>
        <v>0.23766643625856937</v>
      </c>
      <c r="U180" s="119">
        <f t="shared" si="16"/>
        <v>0</v>
      </c>
      <c r="V180" s="119">
        <f t="shared" si="17"/>
        <v>81.067420534665473</v>
      </c>
      <c r="W180" s="119">
        <f t="shared" si="18"/>
        <v>139.65877914200337</v>
      </c>
      <c r="X180" s="31">
        <f t="shared" si="19"/>
        <v>188.22247647811636</v>
      </c>
      <c r="Y180" s="31">
        <f t="shared" si="20"/>
        <v>259.60757985427762</v>
      </c>
      <c r="Z180" s="31">
        <f t="shared" si="21"/>
        <v>351.53474151050494</v>
      </c>
      <c r="AC180" s="112"/>
      <c r="AD180" s="111">
        <v>2025</v>
      </c>
      <c r="AE180" s="110">
        <f>W133</f>
        <v>122.97445123319028</v>
      </c>
      <c r="AF180" s="109"/>
    </row>
    <row r="181" spans="2:32" x14ac:dyDescent="0.3">
      <c r="C181" s="115" t="str">
        <f t="shared" si="26"/>
        <v>ISDLA</v>
      </c>
      <c r="D181" s="77">
        <f t="shared" si="27"/>
        <v>1.684100000000003</v>
      </c>
      <c r="E181" s="120">
        <f>D181*'[12]Convergence programme'!I$32/100</f>
        <v>1.81340871857226</v>
      </c>
      <c r="F181" s="120">
        <f>D181*'[12]Convergence programme'!N$32/100</f>
        <v>2.280459385174709</v>
      </c>
      <c r="G181" s="120">
        <f>D181*'[12]Convergence programme'!S$32/100</f>
        <v>2.4988402617241228</v>
      </c>
      <c r="H181" s="120">
        <f>D181*'[12]Convergence programme'!X$32/100</f>
        <v>2.6781058360873051</v>
      </c>
      <c r="I181" s="120">
        <f>D181*'[12]Convergence programme'!AH$32/100</f>
        <v>2.8850654471710073</v>
      </c>
      <c r="J181" s="120">
        <f>D181*'[12]Convergence programme'!AR$32/100</f>
        <v>3.4038045667037125</v>
      </c>
      <c r="M181" s="120">
        <f>D181*'[12]Convergence programme'!$I$49/100</f>
        <v>1.81340871857226</v>
      </c>
      <c r="N181" s="120">
        <f>D181*'[12]Convergence programme'!$N$49/100</f>
        <v>1.8121343603137894</v>
      </c>
      <c r="O181" s="120">
        <f>D181*'[12]Convergence programme'!$S$49/100</f>
        <v>1.6920340159801119</v>
      </c>
      <c r="P181" s="120">
        <f>D181*'[12]Convergence programme'!$X$49/100</f>
        <v>1.5907479875875632</v>
      </c>
      <c r="Q181" s="120">
        <f>D181*'[12]Convergence programme'!$AH$49/100</f>
        <v>1.3853171452332615</v>
      </c>
      <c r="R181" s="120">
        <f>D181*'[12]Convergence programme'!$AR$49/100</f>
        <v>1.372994711504421</v>
      </c>
      <c r="U181" s="119">
        <f t="shared" si="16"/>
        <v>0</v>
      </c>
      <c r="V181" s="119">
        <f t="shared" si="17"/>
        <v>468.32502486091965</v>
      </c>
      <c r="W181" s="119">
        <f t="shared" si="18"/>
        <v>806.80624574401088</v>
      </c>
      <c r="X181" s="31">
        <f t="shared" si="19"/>
        <v>1087.357848499742</v>
      </c>
      <c r="Y181" s="31">
        <f t="shared" si="20"/>
        <v>1499.7483019377457</v>
      </c>
      <c r="Z181" s="31">
        <f t="shared" si="21"/>
        <v>2030.8098551992914</v>
      </c>
      <c r="AC181" s="112"/>
      <c r="AD181" s="111">
        <v>2030</v>
      </c>
      <c r="AE181" s="110">
        <f>X133</f>
        <v>179.52092064734438</v>
      </c>
      <c r="AF181" s="109"/>
    </row>
    <row r="182" spans="2:32" x14ac:dyDescent="0.3">
      <c r="C182" s="115" t="str">
        <f t="shared" si="26"/>
        <v>ISDEM</v>
      </c>
      <c r="D182" s="77">
        <f t="shared" si="27"/>
        <v>8.4205000000000005</v>
      </c>
      <c r="E182" s="120">
        <f>D182*'[12]Convergence programme'!I$32/100</f>
        <v>9.0670435928612854</v>
      </c>
      <c r="F182" s="120">
        <f>D182*'[12]Convergence programme'!N$32/100</f>
        <v>11.402296925873525</v>
      </c>
      <c r="G182" s="120">
        <f>D182*'[12]Convergence programme'!S$32/100</f>
        <v>12.494201308620591</v>
      </c>
      <c r="H182" s="120">
        <f>D182*'[12]Convergence programme'!X$32/100</f>
        <v>13.390529180436504</v>
      </c>
      <c r="I182" s="120">
        <f>D182*'[12]Convergence programme'!AH$32/100</f>
        <v>14.42532723585501</v>
      </c>
      <c r="J182" s="120">
        <f>D182*'[12]Convergence programme'!AR$32/100</f>
        <v>17.01902283351853</v>
      </c>
      <c r="M182" s="120">
        <f>D182*'[12]Convergence programme'!$I$49/100</f>
        <v>9.0670435928612854</v>
      </c>
      <c r="N182" s="120">
        <f>D182*'[12]Convergence programme'!$N$49/100</f>
        <v>9.0606718015689314</v>
      </c>
      <c r="O182" s="120">
        <f>D182*'[12]Convergence programme'!$S$49/100</f>
        <v>8.4601700799005464</v>
      </c>
      <c r="P182" s="120">
        <f>D182*'[12]Convergence programme'!$X$49/100</f>
        <v>7.9537399379378018</v>
      </c>
      <c r="Q182" s="120">
        <f>D182*'[12]Convergence programme'!$AH$49/100</f>
        <v>6.9265857261662953</v>
      </c>
      <c r="R182" s="120">
        <f>D182*'[12]Convergence programme'!$AR$49/100</f>
        <v>6.8649735575220916</v>
      </c>
      <c r="U182" s="119">
        <f t="shared" si="16"/>
        <v>0</v>
      </c>
      <c r="V182" s="119">
        <f t="shared" si="17"/>
        <v>2341.625124304594</v>
      </c>
      <c r="W182" s="119">
        <f t="shared" si="18"/>
        <v>4034.0312287200445</v>
      </c>
      <c r="X182" s="31">
        <f t="shared" si="19"/>
        <v>5436.7892424987022</v>
      </c>
      <c r="Y182" s="31">
        <f t="shared" si="20"/>
        <v>7498.7415096887144</v>
      </c>
      <c r="Z182" s="31">
        <f t="shared" si="21"/>
        <v>10154.049275996438</v>
      </c>
      <c r="AC182" s="112"/>
      <c r="AD182" s="111">
        <v>2040</v>
      </c>
      <c r="AE182" s="110">
        <f>Y133</f>
        <v>233.33261300693331</v>
      </c>
      <c r="AF182" s="109"/>
    </row>
    <row r="183" spans="2:32" x14ac:dyDescent="0.3">
      <c r="C183" s="115" t="str">
        <f t="shared" si="26"/>
        <v>ISDTF</v>
      </c>
      <c r="D183" s="77">
        <f t="shared" si="27"/>
        <v>0.30199999999999971</v>
      </c>
      <c r="E183" s="120">
        <f>D183*'[12]Convergence programme'!I$32/100</f>
        <v>0.32518819132404309</v>
      </c>
      <c r="F183" s="120">
        <f>D183*'[12]Convergence programme'!N$32/100</f>
        <v>0.4089417103038776</v>
      </c>
      <c r="G183" s="120">
        <f>D183*'[12]Convergence programme'!S$32/100</f>
        <v>0.44810270117016976</v>
      </c>
      <c r="H183" s="120">
        <f>D183*'[12]Convergence programme'!X$32/100</f>
        <v>0.48024936909825067</v>
      </c>
      <c r="I183" s="120">
        <f>D183*'[12]Convergence programme'!AH$32/100</f>
        <v>0.51736224989349899</v>
      </c>
      <c r="J183" s="120">
        <f>D183*'[12]Convergence programme'!AR$32/100</f>
        <v>0.61038476286712084</v>
      </c>
      <c r="M183" s="120">
        <f>D183*'[12]Convergence programme'!$I$49/100</f>
        <v>0.32518819132404309</v>
      </c>
      <c r="N183" s="120">
        <f>D183*'[12]Convergence programme'!$N$49/100</f>
        <v>0.32495966796197545</v>
      </c>
      <c r="O183" s="120">
        <f>D183*'[12]Convergence programme'!$S$49/100</f>
        <v>0.30342276160916365</v>
      </c>
      <c r="P183" s="120">
        <f>D183*'[12]Convergence programme'!$X$49/100</f>
        <v>0.28525971869333339</v>
      </c>
      <c r="Q183" s="120">
        <f>D183*'[12]Convergence programme'!$AH$49/100</f>
        <v>0.24842098323166309</v>
      </c>
      <c r="R183" s="120">
        <f>D183*'[12]Convergence programme'!$AR$49/100</f>
        <v>0.24621127182134905</v>
      </c>
      <c r="U183" s="119">
        <f t="shared" si="16"/>
        <v>0</v>
      </c>
      <c r="V183" s="119">
        <f t="shared" si="17"/>
        <v>83.982042341902158</v>
      </c>
      <c r="W183" s="119">
        <f t="shared" si="18"/>
        <v>144.67993956100611</v>
      </c>
      <c r="X183" s="31">
        <f t="shared" si="19"/>
        <v>194.98965040491728</v>
      </c>
      <c r="Y183" s="31">
        <f t="shared" si="20"/>
        <v>268.94126666183593</v>
      </c>
      <c r="Z183" s="31">
        <f t="shared" si="21"/>
        <v>364.17349104577181</v>
      </c>
      <c r="AC183" s="112"/>
      <c r="AD183" s="113">
        <v>2050</v>
      </c>
      <c r="AE183" s="110">
        <f>Z133</f>
        <v>255.12324183135649</v>
      </c>
      <c r="AF183" s="109"/>
    </row>
    <row r="184" spans="2:32" x14ac:dyDescent="0.3">
      <c r="C184" s="115" t="str">
        <f t="shared" si="26"/>
        <v>ISDFL</v>
      </c>
      <c r="D184" s="77">
        <f t="shared" si="27"/>
        <v>0</v>
      </c>
      <c r="E184" s="120">
        <f>D184*'[12]Convergence programme'!I$32/100</f>
        <v>0</v>
      </c>
      <c r="F184" s="120">
        <f>D184*'[12]Convergence programme'!N$32/100</f>
        <v>0</v>
      </c>
      <c r="G184" s="120">
        <f>D184*'[12]Convergence programme'!S$32/100</f>
        <v>0</v>
      </c>
      <c r="H184" s="120">
        <f>D184*'[12]Convergence programme'!X$32/100</f>
        <v>0</v>
      </c>
      <c r="I184" s="120">
        <f>D184*'[12]Convergence programme'!AH$32/100</f>
        <v>0</v>
      </c>
      <c r="J184" s="120">
        <f>D184*'[12]Convergence programme'!AR$32/100</f>
        <v>0</v>
      </c>
      <c r="M184" s="120">
        <f>D184*'[12]Convergence programme'!$I$49/100</f>
        <v>0</v>
      </c>
      <c r="N184" s="120">
        <f>D184*'[12]Convergence programme'!$N$49/100</f>
        <v>0</v>
      </c>
      <c r="O184" s="120">
        <f>D184*'[12]Convergence programme'!$S$49/100</f>
        <v>0</v>
      </c>
      <c r="P184" s="120">
        <f>D184*'[12]Convergence programme'!$X$49/100</f>
        <v>0</v>
      </c>
      <c r="Q184" s="120">
        <f>D184*'[12]Convergence programme'!$AH$49/100</f>
        <v>0</v>
      </c>
      <c r="R184" s="120">
        <f>D184*'[12]Convergence programme'!$AR$49/100</f>
        <v>0</v>
      </c>
      <c r="U184" s="119">
        <f t="shared" si="16"/>
        <v>0</v>
      </c>
      <c r="V184" s="119">
        <f t="shared" si="17"/>
        <v>0</v>
      </c>
      <c r="W184" s="119">
        <f t="shared" si="18"/>
        <v>0</v>
      </c>
      <c r="X184" s="31">
        <f t="shared" si="19"/>
        <v>0</v>
      </c>
      <c r="Y184" s="31">
        <f t="shared" si="20"/>
        <v>0</v>
      </c>
      <c r="Z184" s="31">
        <f t="shared" si="21"/>
        <v>0</v>
      </c>
      <c r="AC184" s="112" t="str">
        <f>C134</f>
        <v>IFDEM</v>
      </c>
      <c r="AD184" s="111">
        <v>2015</v>
      </c>
      <c r="AE184" s="110">
        <f>U134</f>
        <v>0</v>
      </c>
      <c r="AF184" s="109"/>
    </row>
    <row r="185" spans="2:32" x14ac:dyDescent="0.3">
      <c r="B185" s="19"/>
      <c r="C185" s="118" t="e">
        <f>#REF!</f>
        <v>#REF!</v>
      </c>
      <c r="D185" s="77" t="e">
        <f>SUM(#REF!)</f>
        <v>#REF!</v>
      </c>
      <c r="E185" s="117" t="e">
        <f>D185*'[12]Convergence programme'!I$32/100</f>
        <v>#REF!</v>
      </c>
      <c r="F185" s="117" t="e">
        <f>D185*'[12]Convergence programme'!N$32/100</f>
        <v>#REF!</v>
      </c>
      <c r="G185" s="117" t="e">
        <f>D185*'[12]Convergence programme'!S$32/100</f>
        <v>#REF!</v>
      </c>
      <c r="H185" s="117" t="e">
        <f>D185*'[12]Convergence programme'!X$32/100</f>
        <v>#REF!</v>
      </c>
      <c r="I185" s="117" t="e">
        <f>D185*'[12]Convergence programme'!AH$32/100</f>
        <v>#REF!</v>
      </c>
      <c r="J185" s="117" t="e">
        <f>D185*'[12]Convergence programme'!AR$32/100</f>
        <v>#REF!</v>
      </c>
      <c r="K185" s="19"/>
      <c r="L185" s="19"/>
      <c r="M185" s="117" t="e">
        <f>D185*'[12]Convergence programme'!$I$49/100</f>
        <v>#REF!</v>
      </c>
      <c r="N185" s="117" t="e">
        <f>D185*'[12]Convergence programme'!$N$49/100</f>
        <v>#REF!</v>
      </c>
      <c r="O185" s="117" t="e">
        <f>D185*'[12]Convergence programme'!$S$49/100</f>
        <v>#REF!</v>
      </c>
      <c r="P185" s="117" t="e">
        <f>D185*'[12]Convergence programme'!$X$49/100</f>
        <v>#REF!</v>
      </c>
      <c r="Q185" s="117" t="e">
        <f>D185*'[12]Convergence programme'!$AH$49/100</f>
        <v>#REF!</v>
      </c>
      <c r="R185" s="117" t="e">
        <f>D185*'[12]Convergence programme'!$AR$49/100</f>
        <v>#REF!</v>
      </c>
      <c r="S185" s="19"/>
      <c r="T185" s="19"/>
      <c r="U185" s="116" t="e">
        <f t="shared" si="16"/>
        <v>#REF!</v>
      </c>
      <c r="V185" s="116" t="e">
        <f t="shared" si="17"/>
        <v>#REF!</v>
      </c>
      <c r="W185" s="116" t="e">
        <f t="shared" si="18"/>
        <v>#REF!</v>
      </c>
      <c r="X185" s="32" t="e">
        <f t="shared" si="19"/>
        <v>#REF!</v>
      </c>
      <c r="Y185" s="32" t="e">
        <f t="shared" si="20"/>
        <v>#REF!</v>
      </c>
      <c r="Z185" s="32" t="e">
        <f t="shared" si="21"/>
        <v>#REF!</v>
      </c>
      <c r="AC185" s="112"/>
      <c r="AD185" s="111">
        <v>2020</v>
      </c>
      <c r="AE185" s="110">
        <f>V134</f>
        <v>898.30011861606886</v>
      </c>
      <c r="AF185" s="109"/>
    </row>
    <row r="186" spans="2:32" x14ac:dyDescent="0.3">
      <c r="B186" s="121" t="s">
        <v>131</v>
      </c>
      <c r="C186" s="115" t="str">
        <f t="shared" ref="C186:C192" si="28">H60</f>
        <v>IMDMT</v>
      </c>
      <c r="D186" s="77">
        <f t="shared" ref="D186:D192" si="29">SUM(F60:G60)</f>
        <v>0.49592936372242102</v>
      </c>
      <c r="E186" s="120">
        <f>D186*'[12]Convergence programme'!I$33/100</f>
        <v>0.48635925273380581</v>
      </c>
      <c r="F186" s="120">
        <f>D186*'[12]Convergence programme'!N$33/100</f>
        <v>0.56991035901009868</v>
      </c>
      <c r="G186" s="120">
        <f>D186*'[12]Convergence programme'!S$33/100</f>
        <v>0.62555668477819171</v>
      </c>
      <c r="H186" s="120">
        <f>D186*'[12]Convergence programme'!X$33/100</f>
        <v>0.6797070331815589</v>
      </c>
      <c r="I186" s="120">
        <f>D186*'[12]Convergence programme'!AH$33/100</f>
        <v>0.78907231706264125</v>
      </c>
      <c r="J186" s="120">
        <f>D186*'[12]Convergence programme'!AR$33/100</f>
        <v>0.88325684978197894</v>
      </c>
      <c r="M186" s="120">
        <f>D186*'[12]Convergence programme'!$I$50/100</f>
        <v>0.48635925273380581</v>
      </c>
      <c r="N186" s="120">
        <f>D186*'[12]Convergence programme'!$N$50/100</f>
        <v>0.51658837220500364</v>
      </c>
      <c r="O186" s="120">
        <f>D186*'[12]Convergence programme'!$S$50/100</f>
        <v>0.55094623035282264</v>
      </c>
      <c r="P186" s="120">
        <f>D186*'[12]Convergence programme'!$X$50/100</f>
        <v>0.57078898285450075</v>
      </c>
      <c r="Q186" s="120">
        <f>D186*'[12]Convergence programme'!$AH$50/100</f>
        <v>0.64750590132239838</v>
      </c>
      <c r="R186" s="120">
        <f>D186*'[12]Convergence programme'!$AR$50/100</f>
        <v>0.72846973085907407</v>
      </c>
      <c r="U186" s="119">
        <f t="shared" ref="U186:U217" si="30">(E186-M186)*1000</f>
        <v>0</v>
      </c>
      <c r="V186" s="119">
        <f t="shared" ref="V186:V217" si="31">(F186-N186)*1000</f>
        <v>53.321986805095037</v>
      </c>
      <c r="W186" s="119">
        <f t="shared" ref="W186:W217" si="32">(G186-O186)*1000</f>
        <v>74.61045442536907</v>
      </c>
      <c r="X186" s="31">
        <f t="shared" ref="X186:X217" si="33">(H186-P186)*1000</f>
        <v>108.91805032705815</v>
      </c>
      <c r="Y186" s="31">
        <f t="shared" ref="Y186:Y217" si="34">(I186-Q186)*1000</f>
        <v>141.56641574024286</v>
      </c>
      <c r="Z186" s="31">
        <f t="shared" ref="Z186:Z217" si="35">(J186-R186)*1000</f>
        <v>154.78711892290485</v>
      </c>
      <c r="AC186" s="112"/>
      <c r="AD186" s="111">
        <v>2025</v>
      </c>
      <c r="AE186" s="110">
        <f>W134</f>
        <v>1256.9407870207776</v>
      </c>
      <c r="AF186" s="109"/>
    </row>
    <row r="187" spans="2:32" x14ac:dyDescent="0.3">
      <c r="C187" s="115" t="str">
        <f t="shared" si="28"/>
        <v>IMDHT</v>
      </c>
      <c r="D187" s="77">
        <f t="shared" si="29"/>
        <v>1.2643872674652239</v>
      </c>
      <c r="E187" s="120">
        <f>D187*'[12]Convergence programme'!I$33/100</f>
        <v>1.239987973195956</v>
      </c>
      <c r="F187" s="120">
        <f>D187*'[12]Convergence programme'!N$33/100</f>
        <v>1.4530041055044824</v>
      </c>
      <c r="G187" s="120">
        <f>D187*'[12]Convergence programme'!S$33/100</f>
        <v>1.5948761359369845</v>
      </c>
      <c r="H187" s="120">
        <f>D187*'[12]Convergence programme'!X$33/100</f>
        <v>1.7329341257606024</v>
      </c>
      <c r="I187" s="120">
        <f>D187*'[12]Convergence programme'!AH$33/100</f>
        <v>2.0117643031149681</v>
      </c>
      <c r="J187" s="120">
        <f>D187*'[12]Convergence programme'!AR$33/100</f>
        <v>2.2518906853655385</v>
      </c>
      <c r="M187" s="120">
        <f>D187*'[12]Convergence programme'!$I$50/100</f>
        <v>1.239987973195956</v>
      </c>
      <c r="N187" s="120">
        <f>D187*'[12]Convergence programme'!$N$50/100</f>
        <v>1.3170580492228732</v>
      </c>
      <c r="O187" s="120">
        <f>D187*'[12]Convergence programme'!$S$50/100</f>
        <v>1.4046544723372616</v>
      </c>
      <c r="P187" s="120">
        <f>D187*'[12]Convergence programme'!$X$50/100</f>
        <v>1.4552441841991872</v>
      </c>
      <c r="Q187" s="120">
        <f>D187*'[12]Convergence programme'!$AH$50/100</f>
        <v>1.6508363430943598</v>
      </c>
      <c r="R187" s="120">
        <f>D187*'[12]Convergence programme'!$AR$50/100</f>
        <v>1.8572561332495872</v>
      </c>
      <c r="U187" s="119">
        <f t="shared" si="30"/>
        <v>0</v>
      </c>
      <c r="V187" s="119">
        <f t="shared" si="31"/>
        <v>135.94605628160929</v>
      </c>
      <c r="W187" s="119">
        <f t="shared" si="32"/>
        <v>190.22166359972292</v>
      </c>
      <c r="X187" s="31">
        <f t="shared" si="33"/>
        <v>277.68994156141514</v>
      </c>
      <c r="Y187" s="31">
        <f t="shared" si="34"/>
        <v>360.92796002060834</v>
      </c>
      <c r="Z187" s="31">
        <f t="shared" si="35"/>
        <v>394.63455211595135</v>
      </c>
      <c r="AC187" s="112"/>
      <c r="AD187" s="111">
        <v>2030</v>
      </c>
      <c r="AE187" s="110">
        <f>X134</f>
        <v>1834.9109511965569</v>
      </c>
      <c r="AF187" s="109"/>
    </row>
    <row r="188" spans="2:32" x14ac:dyDescent="0.3">
      <c r="C188" s="115" t="str">
        <f t="shared" si="28"/>
        <v>IMDRH</v>
      </c>
      <c r="D188" s="77">
        <f t="shared" si="29"/>
        <v>0.78995920153848398</v>
      </c>
      <c r="E188" s="120">
        <f>D188*'[12]Convergence programme'!I$33/100</f>
        <v>0.77471510068820126</v>
      </c>
      <c r="F188" s="120">
        <f>D188*'[12]Convergence programme'!N$33/100</f>
        <v>0.9078025321447093</v>
      </c>
      <c r="G188" s="120">
        <f>D188*'[12]Convergence programme'!S$33/100</f>
        <v>0.99644081470649215</v>
      </c>
      <c r="H188" s="120">
        <f>D188*'[12]Convergence programme'!X$33/100</f>
        <v>1.0826961750801465</v>
      </c>
      <c r="I188" s="120">
        <f>D188*'[12]Convergence programme'!AH$33/100</f>
        <v>1.2569026622344053</v>
      </c>
      <c r="J188" s="120">
        <f>D188*'[12]Convergence programme'!AR$33/100</f>
        <v>1.4069279354019102</v>
      </c>
      <c r="M188" s="120">
        <f>D188*'[12]Convergence programme'!$I$50/100</f>
        <v>0.77471510068820126</v>
      </c>
      <c r="N188" s="120">
        <f>D188*'[12]Convergence programme'!$N$50/100</f>
        <v>0.82286665779996104</v>
      </c>
      <c r="O188" s="120">
        <f>D188*'[12]Convergence programme'!$S$50/100</f>
        <v>0.87759482712089498</v>
      </c>
      <c r="P188" s="120">
        <f>D188*'[12]Convergence programme'!$X$50/100</f>
        <v>0.90920208022826443</v>
      </c>
      <c r="Q188" s="120">
        <f>D188*'[12]Convergence programme'!$AH$50/100</f>
        <v>1.031403426005632</v>
      </c>
      <c r="R188" s="120">
        <f>D188*'[12]Convergence programme'!$AR$50/100</f>
        <v>1.160369619203437</v>
      </c>
      <c r="U188" s="119">
        <f t="shared" si="30"/>
        <v>0</v>
      </c>
      <c r="V188" s="119">
        <f t="shared" si="31"/>
        <v>84.935874344748257</v>
      </c>
      <c r="W188" s="119">
        <f t="shared" si="32"/>
        <v>118.84598758559717</v>
      </c>
      <c r="X188" s="31">
        <f t="shared" si="33"/>
        <v>173.49409485188204</v>
      </c>
      <c r="Y188" s="31">
        <f t="shared" si="34"/>
        <v>225.49923622877333</v>
      </c>
      <c r="Z188" s="31">
        <f t="shared" si="35"/>
        <v>246.55831619847325</v>
      </c>
      <c r="AC188" s="112"/>
      <c r="AD188" s="111">
        <v>2040</v>
      </c>
      <c r="AE188" s="110">
        <f>Y134</f>
        <v>2384.9285383222173</v>
      </c>
      <c r="AF188" s="109"/>
    </row>
    <row r="189" spans="2:32" x14ac:dyDescent="0.3">
      <c r="C189" s="115" t="str">
        <f t="shared" si="28"/>
        <v>IMDLA</v>
      </c>
      <c r="D189" s="77">
        <f t="shared" si="29"/>
        <v>0.95752618565711001</v>
      </c>
      <c r="E189" s="120">
        <f>D189*'[12]Convergence programme'!I$33/100</f>
        <v>0.93904848995774226</v>
      </c>
      <c r="F189" s="120">
        <f>D189*'[12]Convergence programme'!N$33/100</f>
        <v>1.1003665686044206</v>
      </c>
      <c r="G189" s="120">
        <f>D189*'[12]Convergence programme'!S$33/100</f>
        <v>1.2078068977243115</v>
      </c>
      <c r="H189" s="120">
        <f>D189*'[12]Convergence programme'!X$33/100</f>
        <v>1.3123588366728207</v>
      </c>
      <c r="I189" s="120">
        <f>D189*'[12]Convergence programme'!AH$33/100</f>
        <v>1.5235181887465437</v>
      </c>
      <c r="J189" s="120">
        <f>D189*'[12]Convergence programme'!AR$33/100</f>
        <v>1.7053669820620407</v>
      </c>
      <c r="M189" s="120">
        <f>D189*'[12]Convergence programme'!$I$50/100</f>
        <v>0.93904848995774226</v>
      </c>
      <c r="N189" s="120">
        <f>D189*'[12]Convergence programme'!$N$50/100</f>
        <v>0.99741400646148004</v>
      </c>
      <c r="O189" s="120">
        <f>D189*'[12]Convergence programme'!$S$50/100</f>
        <v>1.0637511731351659</v>
      </c>
      <c r="P189" s="120">
        <f>D189*'[12]Convergence programme'!$X$50/100</f>
        <v>1.1020629903126309</v>
      </c>
      <c r="Q189" s="120">
        <f>D189*'[12]Convergence programme'!$AH$50/100</f>
        <v>1.2501858152338212</v>
      </c>
      <c r="R189" s="120">
        <f>D189*'[12]Convergence programme'!$AR$50/100</f>
        <v>1.4065084541889881</v>
      </c>
      <c r="U189" s="119">
        <f t="shared" si="30"/>
        <v>0</v>
      </c>
      <c r="V189" s="119">
        <f t="shared" si="31"/>
        <v>102.95256214294058</v>
      </c>
      <c r="W189" s="119">
        <f t="shared" si="32"/>
        <v>144.05572458914563</v>
      </c>
      <c r="X189" s="31">
        <f t="shared" si="33"/>
        <v>210.29584636018984</v>
      </c>
      <c r="Y189" s="31">
        <f t="shared" si="34"/>
        <v>273.33237351272243</v>
      </c>
      <c r="Z189" s="31">
        <f t="shared" si="35"/>
        <v>298.85852787305265</v>
      </c>
      <c r="AC189" s="112"/>
      <c r="AD189" s="113">
        <v>2050</v>
      </c>
      <c r="AE189" s="110">
        <f>Z134</f>
        <v>2607.6539082635754</v>
      </c>
      <c r="AF189" s="109"/>
    </row>
    <row r="190" spans="2:32" x14ac:dyDescent="0.3">
      <c r="C190" s="115" t="str">
        <f t="shared" si="28"/>
        <v>IMDEM</v>
      </c>
      <c r="D190" s="77">
        <f t="shared" si="29"/>
        <v>3.8014899211455888</v>
      </c>
      <c r="E190" s="120">
        <f>D190*'[12]Convergence programme'!I$33/100</f>
        <v>3.7281313279088546</v>
      </c>
      <c r="F190" s="120">
        <f>D190*'[12]Convergence programme'!N$33/100</f>
        <v>4.3685827946779554</v>
      </c>
      <c r="G190" s="120">
        <f>D190*'[12]Convergence programme'!S$33/100</f>
        <v>4.7951333521371646</v>
      </c>
      <c r="H190" s="120">
        <f>D190*'[12]Convergence programme'!X$33/100</f>
        <v>5.2102166658913802</v>
      </c>
      <c r="I190" s="120">
        <f>D190*'[12]Convergence programme'!AH$33/100</f>
        <v>6.0485437640824511</v>
      </c>
      <c r="J190" s="120">
        <f>D190*'[12]Convergence programme'!AR$33/100</f>
        <v>6.7705045473136094</v>
      </c>
      <c r="M190" s="120">
        <f>D190*'[12]Convergence programme'!$I$50/100</f>
        <v>3.7281313279088546</v>
      </c>
      <c r="N190" s="120">
        <f>D190*'[12]Convergence programme'!$N$50/100</f>
        <v>3.9598491921875758</v>
      </c>
      <c r="O190" s="120">
        <f>D190*'[12]Convergence programme'!$S$50/100</f>
        <v>4.2232154314453689</v>
      </c>
      <c r="P190" s="120">
        <f>D190*'[12]Convergence programme'!$X$50/100</f>
        <v>4.3753177854514442</v>
      </c>
      <c r="Q190" s="120">
        <f>D190*'[12]Convergence programme'!$AH$50/100</f>
        <v>4.9633825657823278</v>
      </c>
      <c r="R190" s="120">
        <f>D190*'[12]Convergence programme'!$AR$50/100</f>
        <v>5.5840015580735223</v>
      </c>
      <c r="U190" s="119">
        <f t="shared" si="30"/>
        <v>0</v>
      </c>
      <c r="V190" s="119">
        <f t="shared" si="31"/>
        <v>408.73360249037961</v>
      </c>
      <c r="W190" s="119">
        <f t="shared" si="32"/>
        <v>571.91792069179564</v>
      </c>
      <c r="X190" s="31">
        <f t="shared" si="33"/>
        <v>834.89888043993597</v>
      </c>
      <c r="Y190" s="31">
        <f t="shared" si="34"/>
        <v>1085.1611983001233</v>
      </c>
      <c r="Z190" s="31">
        <f t="shared" si="35"/>
        <v>1186.5029892400871</v>
      </c>
      <c r="AC190" s="112" t="str">
        <f>C135</f>
        <v>IFDTF</v>
      </c>
      <c r="AD190" s="111">
        <v>2015</v>
      </c>
      <c r="AE190" s="110">
        <f>U135</f>
        <v>0</v>
      </c>
      <c r="AF190" s="109"/>
    </row>
    <row r="191" spans="2:32" x14ac:dyDescent="0.3">
      <c r="C191" s="115" t="str">
        <f t="shared" si="28"/>
        <v>IMDTF</v>
      </c>
      <c r="D191" s="77">
        <f t="shared" si="29"/>
        <v>0</v>
      </c>
      <c r="E191" s="120">
        <f>D191*'[12]Convergence programme'!I$33/100</f>
        <v>0</v>
      </c>
      <c r="F191" s="120">
        <f>D191*'[12]Convergence programme'!N$33/100</f>
        <v>0</v>
      </c>
      <c r="G191" s="120">
        <f>D191*'[12]Convergence programme'!S$33/100</f>
        <v>0</v>
      </c>
      <c r="H191" s="120">
        <f>D191*'[12]Convergence programme'!X$33/100</f>
        <v>0</v>
      </c>
      <c r="I191" s="120">
        <f>D191*'[12]Convergence programme'!AH$33/100</f>
        <v>0</v>
      </c>
      <c r="J191" s="120">
        <f>D191*'[12]Convergence programme'!AR$33/100</f>
        <v>0</v>
      </c>
      <c r="M191" s="120">
        <f>D191*'[12]Convergence programme'!$I$50/100</f>
        <v>0</v>
      </c>
      <c r="N191" s="120">
        <f>D191*'[12]Convergence programme'!$N$50/100</f>
        <v>0</v>
      </c>
      <c r="O191" s="120">
        <f>D191*'[12]Convergence programme'!$S$50/100</f>
        <v>0</v>
      </c>
      <c r="P191" s="120">
        <f>D191*'[12]Convergence programme'!$X$50/100</f>
        <v>0</v>
      </c>
      <c r="Q191" s="120">
        <f>D191*'[12]Convergence programme'!$AH$50/100</f>
        <v>0</v>
      </c>
      <c r="R191" s="120">
        <f>D191*'[12]Convergence programme'!$AR$50/100</f>
        <v>0</v>
      </c>
      <c r="U191" s="119">
        <f t="shared" si="30"/>
        <v>0</v>
      </c>
      <c r="V191" s="119">
        <f t="shared" si="31"/>
        <v>0</v>
      </c>
      <c r="W191" s="119">
        <f t="shared" si="32"/>
        <v>0</v>
      </c>
      <c r="X191" s="31">
        <f t="shared" si="33"/>
        <v>0</v>
      </c>
      <c r="Y191" s="31">
        <f t="shared" si="34"/>
        <v>0</v>
      </c>
      <c r="Z191" s="31">
        <f t="shared" si="35"/>
        <v>0</v>
      </c>
      <c r="AC191" s="112"/>
      <c r="AD191" s="111">
        <v>2020</v>
      </c>
      <c r="AE191" s="110">
        <f>V135</f>
        <v>0</v>
      </c>
      <c r="AF191" s="109"/>
    </row>
    <row r="192" spans="2:32" x14ac:dyDescent="0.3">
      <c r="C192" s="115" t="str">
        <f t="shared" si="28"/>
        <v>IMDFL</v>
      </c>
      <c r="D192" s="77">
        <f t="shared" si="29"/>
        <v>7.7335274828685491E-2</v>
      </c>
      <c r="E192" s="120">
        <f>D192*'[12]Convergence programme'!I$33/100</f>
        <v>7.584291075915274E-2</v>
      </c>
      <c r="F192" s="120">
        <f>D192*'[12]Convergence programme'!N$33/100</f>
        <v>8.887187867026515E-2</v>
      </c>
      <c r="G192" s="120">
        <f>D192*'[12]Convergence programme'!S$33/100</f>
        <v>9.7549372303997087E-2</v>
      </c>
      <c r="H192" s="120">
        <f>D192*'[12]Convergence programme'!X$33/100</f>
        <v>0.10599358307710105</v>
      </c>
      <c r="I192" s="120">
        <f>D192*'[12]Convergence programme'!AH$33/100</f>
        <v>0.12304801643869301</v>
      </c>
      <c r="J192" s="120">
        <f>D192*'[12]Convergence programme'!AR$33/100</f>
        <v>0.13773516193818422</v>
      </c>
      <c r="M192" s="120">
        <f>D192*'[12]Convergence programme'!$I$50/100</f>
        <v>7.584291075915274E-2</v>
      </c>
      <c r="N192" s="120">
        <f>D192*'[12]Convergence programme'!$N$50/100</f>
        <v>8.0556842688060931E-2</v>
      </c>
      <c r="O192" s="120">
        <f>D192*'[12]Convergence programme'!$S$50/100</f>
        <v>8.5914610541213896E-2</v>
      </c>
      <c r="P192" s="120">
        <f>D192*'[12]Convergence programme'!$X$50/100</f>
        <v>8.9008891360878695E-2</v>
      </c>
      <c r="Q192" s="120">
        <f>D192*'[12]Convergence programme'!$AH$50/100</f>
        <v>0.10097213533819127</v>
      </c>
      <c r="R192" s="120">
        <f>D192*'[12]Convergence programme'!$AR$50/100</f>
        <v>0.11359764305445999</v>
      </c>
      <c r="U192" s="119">
        <f t="shared" si="30"/>
        <v>0</v>
      </c>
      <c r="V192" s="119">
        <f t="shared" si="31"/>
        <v>8.3150359822042184</v>
      </c>
      <c r="W192" s="119">
        <f t="shared" si="32"/>
        <v>11.634761762783191</v>
      </c>
      <c r="X192" s="31">
        <f t="shared" si="33"/>
        <v>16.984691716222354</v>
      </c>
      <c r="Y192" s="31">
        <f t="shared" si="34"/>
        <v>22.075881100501739</v>
      </c>
      <c r="Z192" s="31">
        <f t="shared" si="35"/>
        <v>24.13751888372423</v>
      </c>
      <c r="AC192" s="112"/>
      <c r="AD192" s="111">
        <v>2025</v>
      </c>
      <c r="AE192" s="110">
        <f>W135</f>
        <v>0</v>
      </c>
      <c r="AF192" s="109"/>
    </row>
    <row r="193" spans="2:32" x14ac:dyDescent="0.3">
      <c r="B193" s="19"/>
      <c r="C193" s="118" t="e">
        <f>#REF!</f>
        <v>#REF!</v>
      </c>
      <c r="D193" s="77" t="e">
        <f>SUM(#REF!)</f>
        <v>#REF!</v>
      </c>
      <c r="E193" s="117" t="e">
        <f>D193*'[12]Convergence programme'!I$33/100</f>
        <v>#REF!</v>
      </c>
      <c r="F193" s="117" t="e">
        <f>D193*'[12]Convergence programme'!N$33/100</f>
        <v>#REF!</v>
      </c>
      <c r="G193" s="117" t="e">
        <f>D193*'[12]Convergence programme'!S$33/100</f>
        <v>#REF!</v>
      </c>
      <c r="H193" s="117" t="e">
        <f>D193*'[12]Convergence programme'!X$33/100</f>
        <v>#REF!</v>
      </c>
      <c r="I193" s="117" t="e">
        <f>D193*'[12]Convergence programme'!AH$33/100</f>
        <v>#REF!</v>
      </c>
      <c r="J193" s="117" t="e">
        <f>D193*'[12]Convergence programme'!AR$33/100</f>
        <v>#REF!</v>
      </c>
      <c r="K193" s="19"/>
      <c r="L193" s="19"/>
      <c r="M193" s="117" t="e">
        <f>D193*'[12]Convergence programme'!$I$50/100</f>
        <v>#REF!</v>
      </c>
      <c r="N193" s="117" t="e">
        <f>D193*'[12]Convergence programme'!$N$50/100</f>
        <v>#REF!</v>
      </c>
      <c r="O193" s="117" t="e">
        <f>D193*'[12]Convergence programme'!$S$50/100</f>
        <v>#REF!</v>
      </c>
      <c r="P193" s="117" t="e">
        <f>D193*'[12]Convergence programme'!$X$50/100</f>
        <v>#REF!</v>
      </c>
      <c r="Q193" s="117" t="e">
        <f>D193*'[12]Convergence programme'!$AH$50/100</f>
        <v>#REF!</v>
      </c>
      <c r="R193" s="117" t="e">
        <f>D193*'[12]Convergence programme'!$AR$50/100</f>
        <v>#REF!</v>
      </c>
      <c r="S193" s="19"/>
      <c r="T193" s="19"/>
      <c r="U193" s="116" t="e">
        <f t="shared" si="30"/>
        <v>#REF!</v>
      </c>
      <c r="V193" s="116" t="e">
        <f t="shared" si="31"/>
        <v>#REF!</v>
      </c>
      <c r="W193" s="116" t="e">
        <f t="shared" si="32"/>
        <v>#REF!</v>
      </c>
      <c r="X193" s="32" t="e">
        <f t="shared" si="33"/>
        <v>#REF!</v>
      </c>
      <c r="Y193" s="32" t="e">
        <f t="shared" si="34"/>
        <v>#REF!</v>
      </c>
      <c r="Z193" s="32" t="e">
        <f t="shared" si="35"/>
        <v>#REF!</v>
      </c>
      <c r="AC193" s="112"/>
      <c r="AD193" s="111">
        <v>2030</v>
      </c>
      <c r="AE193" s="110">
        <f>X135</f>
        <v>0</v>
      </c>
      <c r="AF193" s="109"/>
    </row>
    <row r="194" spans="2:32" x14ac:dyDescent="0.3">
      <c r="B194" s="121" t="s">
        <v>130</v>
      </c>
      <c r="C194" s="115" t="str">
        <f t="shared" ref="C194:C200" si="36">H67</f>
        <v>IUDMT</v>
      </c>
      <c r="D194" s="77">
        <f t="shared" ref="D194:D200" si="37">SUM(F67:G67)</f>
        <v>5.7164740583609692</v>
      </c>
      <c r="E194" s="120">
        <f>D194*'[12]Convergence programme'!I$34/100</f>
        <v>4.8401082661486479</v>
      </c>
      <c r="F194" s="120">
        <f>D194*'[12]Convergence programme'!N$34/100</f>
        <v>4.967236807725163</v>
      </c>
      <c r="G194" s="120">
        <f>D194*'[12]Convergence programme'!S$34/100</f>
        <v>5.1124924759611172</v>
      </c>
      <c r="H194" s="120">
        <f>D194*'[12]Convergence programme'!X$34/100</f>
        <v>5.2770794737138855</v>
      </c>
      <c r="I194" s="120">
        <f>D194*'[12]Convergence programme'!AH$34/100</f>
        <v>5.8306217709693327</v>
      </c>
      <c r="J194" s="120">
        <f>D194*'[12]Convergence programme'!AR$34/100</f>
        <v>6.4422282069926551</v>
      </c>
      <c r="M194" s="120">
        <f>D194*'[12]Convergence programme'!$I$51/100</f>
        <v>4.8401082661486479</v>
      </c>
      <c r="N194" s="120">
        <f>D194*'[12]Convergence programme'!$N$51/100</f>
        <v>4.8986147484391873</v>
      </c>
      <c r="O194" s="120">
        <f>D194*'[12]Convergence programme'!$S$51/100</f>
        <v>4.9928995136972505</v>
      </c>
      <c r="P194" s="120">
        <f>D194*'[12]Convergence programme'!$X$51/100</f>
        <v>5.1217302772601272</v>
      </c>
      <c r="Q194" s="120">
        <f>D194*'[12]Convergence programme'!$AH$51/100</f>
        <v>5.5473638428438825</v>
      </c>
      <c r="R194" s="120">
        <f>D194*'[12]Convergence programme'!$AR$51/100</f>
        <v>6.0083690352694274</v>
      </c>
      <c r="U194" s="119">
        <f t="shared" si="30"/>
        <v>0</v>
      </c>
      <c r="V194" s="119">
        <f t="shared" si="31"/>
        <v>68.622059285975638</v>
      </c>
      <c r="W194" s="119">
        <f t="shared" si="32"/>
        <v>119.59296226386672</v>
      </c>
      <c r="X194" s="31">
        <f t="shared" si="33"/>
        <v>155.34919645375834</v>
      </c>
      <c r="Y194" s="31">
        <f t="shared" si="34"/>
        <v>283.25792812545012</v>
      </c>
      <c r="Z194" s="31">
        <f t="shared" si="35"/>
        <v>433.85917172322763</v>
      </c>
      <c r="AC194" s="112"/>
      <c r="AD194" s="111">
        <v>2040</v>
      </c>
      <c r="AE194" s="110">
        <f>Y135</f>
        <v>0</v>
      </c>
      <c r="AF194" s="109"/>
    </row>
    <row r="195" spans="2:32" x14ac:dyDescent="0.3">
      <c r="C195" s="115" t="str">
        <f t="shared" si="36"/>
        <v>IUDHT</v>
      </c>
      <c r="D195" s="77">
        <f t="shared" si="37"/>
        <v>0</v>
      </c>
      <c r="E195" s="120">
        <f>D195*'[12]Convergence programme'!I$34/100</f>
        <v>0</v>
      </c>
      <c r="F195" s="120">
        <f>D195*'[12]Convergence programme'!N$34/100</f>
        <v>0</v>
      </c>
      <c r="G195" s="120">
        <f>D195*'[12]Convergence programme'!S$34/100</f>
        <v>0</v>
      </c>
      <c r="H195" s="120">
        <f>D195*'[12]Convergence programme'!X$34/100</f>
        <v>0</v>
      </c>
      <c r="I195" s="120">
        <f>D195*'[12]Convergence programme'!AH$34/100</f>
        <v>0</v>
      </c>
      <c r="J195" s="120">
        <f>D195*'[12]Convergence programme'!AR$34/100</f>
        <v>0</v>
      </c>
      <c r="M195" s="120">
        <f>D195*'[12]Convergence programme'!$I$51/100</f>
        <v>0</v>
      </c>
      <c r="N195" s="120">
        <f>D195*'[12]Convergence programme'!$N$51/100</f>
        <v>0</v>
      </c>
      <c r="O195" s="120">
        <f>D195*'[12]Convergence programme'!$S$51/100</f>
        <v>0</v>
      </c>
      <c r="P195" s="120">
        <f>D195*'[12]Convergence programme'!$X$51/100</f>
        <v>0</v>
      </c>
      <c r="Q195" s="120">
        <f>D195*'[12]Convergence programme'!$AH$51/100</f>
        <v>0</v>
      </c>
      <c r="R195" s="120">
        <f>D195*'[12]Convergence programme'!$AR$51/100</f>
        <v>0</v>
      </c>
      <c r="U195" s="119">
        <f t="shared" si="30"/>
        <v>0</v>
      </c>
      <c r="V195" s="119">
        <f t="shared" si="31"/>
        <v>0</v>
      </c>
      <c r="W195" s="119">
        <f t="shared" si="32"/>
        <v>0</v>
      </c>
      <c r="X195" s="31">
        <f t="shared" si="33"/>
        <v>0</v>
      </c>
      <c r="Y195" s="31">
        <f t="shared" si="34"/>
        <v>0</v>
      </c>
      <c r="Z195" s="31">
        <f t="shared" si="35"/>
        <v>0</v>
      </c>
      <c r="AC195" s="112"/>
      <c r="AD195" s="113">
        <v>2050</v>
      </c>
      <c r="AE195" s="110">
        <f>Z135</f>
        <v>0</v>
      </c>
      <c r="AF195" s="109"/>
    </row>
    <row r="196" spans="2:32" x14ac:dyDescent="0.3">
      <c r="C196" s="115" t="str">
        <f t="shared" si="36"/>
        <v>IUDRH</v>
      </c>
      <c r="D196" s="77">
        <f t="shared" si="37"/>
        <v>18.469425546800789</v>
      </c>
      <c r="E196" s="120">
        <f>D196*'[12]Convergence programme'!I$34/100</f>
        <v>15.637964652238555</v>
      </c>
      <c r="F196" s="120">
        <f>D196*'[12]Convergence programme'!N$34/100</f>
        <v>16.048705803086012</v>
      </c>
      <c r="G196" s="120">
        <f>D196*'[12]Convergence programme'!S$34/100</f>
        <v>16.518014107881143</v>
      </c>
      <c r="H196" s="120">
        <f>D196*'[12]Convergence programme'!X$34/100</f>
        <v>17.049780240278814</v>
      </c>
      <c r="I196" s="120">
        <f>D196*'[12]Convergence programme'!AH$34/100</f>
        <v>18.838226779489712</v>
      </c>
      <c r="J196" s="120">
        <f>D196*'[12]Convergence programme'!AR$34/100</f>
        <v>20.814273450698739</v>
      </c>
      <c r="M196" s="120">
        <f>D196*'[12]Convergence programme'!$I$51/100</f>
        <v>15.637964652238555</v>
      </c>
      <c r="N196" s="120">
        <f>D196*'[12]Convergence programme'!$N$51/100</f>
        <v>15.8269939573029</v>
      </c>
      <c r="O196" s="120">
        <f>D196*'[12]Convergence programme'!$S$51/100</f>
        <v>16.131619751866669</v>
      </c>
      <c r="P196" s="120">
        <f>D196*'[12]Convergence programme'!$X$51/100</f>
        <v>16.54786063242868</v>
      </c>
      <c r="Q196" s="120">
        <f>D196*'[12]Convergence programme'!$AH$51/100</f>
        <v>17.923045295126595</v>
      </c>
      <c r="R196" s="120">
        <f>D196*'[12]Convergence programme'!$AR$51/100</f>
        <v>19.412512577102408</v>
      </c>
      <c r="U196" s="119">
        <f t="shared" si="30"/>
        <v>0</v>
      </c>
      <c r="V196" s="119">
        <f t="shared" si="31"/>
        <v>221.71184578311198</v>
      </c>
      <c r="W196" s="119">
        <f t="shared" si="32"/>
        <v>386.39435601447406</v>
      </c>
      <c r="X196" s="31">
        <f t="shared" si="33"/>
        <v>501.91960785013379</v>
      </c>
      <c r="Y196" s="31">
        <f t="shared" si="34"/>
        <v>915.18148436311719</v>
      </c>
      <c r="Z196" s="31">
        <f t="shared" si="35"/>
        <v>1401.7608735963308</v>
      </c>
      <c r="AC196" s="112" t="str">
        <f>C138</f>
        <v>ICDMT</v>
      </c>
      <c r="AD196" s="111">
        <v>2015</v>
      </c>
      <c r="AE196" s="110">
        <v>0</v>
      </c>
      <c r="AF196" s="109" t="str">
        <f>B138</f>
        <v>Chemical</v>
      </c>
    </row>
    <row r="197" spans="2:32" x14ac:dyDescent="0.3">
      <c r="C197" s="115" t="str">
        <f t="shared" si="36"/>
        <v>IUDLA</v>
      </c>
      <c r="D197" s="77">
        <f t="shared" si="37"/>
        <v>52.930036206805603</v>
      </c>
      <c r="E197" s="120">
        <f>D197*'[12]Convergence programme'!I$34/100</f>
        <v>44.8155809256941</v>
      </c>
      <c r="F197" s="120">
        <f>D197*'[12]Convergence programme'!N$34/100</f>
        <v>45.992690843427674</v>
      </c>
      <c r="G197" s="120">
        <f>D197*'[12]Convergence programme'!S$34/100</f>
        <v>47.337643641337721</v>
      </c>
      <c r="H197" s="120">
        <f>D197*'[12]Convergence programme'!X$34/100</f>
        <v>48.861589287077464</v>
      </c>
      <c r="I197" s="120">
        <f>D197*'[12]Convergence programme'!AH$34/100</f>
        <v>53.986953897606256</v>
      </c>
      <c r="J197" s="120">
        <f>D197*'[12]Convergence programme'!AR$34/100</f>
        <v>59.64994658724887</v>
      </c>
      <c r="M197" s="120">
        <f>D197*'[12]Convergence programme'!$I$51/100</f>
        <v>44.8155809256941</v>
      </c>
      <c r="N197" s="120">
        <f>D197*'[12]Convergence programme'!$N$51/100</f>
        <v>45.357304756565291</v>
      </c>
      <c r="O197" s="120">
        <f>D197*'[12]Convergence programme'!$S$51/100</f>
        <v>46.230307238149251</v>
      </c>
      <c r="P197" s="120">
        <f>D197*'[12]Convergence programme'!$X$51/100</f>
        <v>47.423178387447997</v>
      </c>
      <c r="Q197" s="120">
        <f>D197*'[12]Convergence programme'!$AH$51/100</f>
        <v>51.364209135978918</v>
      </c>
      <c r="R197" s="120">
        <f>D197*'[12]Convergence programme'!$AR$51/100</f>
        <v>55.632753220583005</v>
      </c>
      <c r="U197" s="119">
        <f t="shared" si="30"/>
        <v>0</v>
      </c>
      <c r="V197" s="119">
        <f t="shared" si="31"/>
        <v>635.38608686238263</v>
      </c>
      <c r="W197" s="119">
        <f t="shared" si="32"/>
        <v>1107.3364031884694</v>
      </c>
      <c r="X197" s="31">
        <f t="shared" si="33"/>
        <v>1438.4108996294672</v>
      </c>
      <c r="Y197" s="31">
        <f t="shared" si="34"/>
        <v>2622.744761627338</v>
      </c>
      <c r="Z197" s="31">
        <f t="shared" si="35"/>
        <v>4017.1933666658647</v>
      </c>
      <c r="AC197" s="112"/>
      <c r="AD197" s="111">
        <v>2020</v>
      </c>
      <c r="AE197" s="110">
        <f>V138</f>
        <v>826.79759407640313</v>
      </c>
      <c r="AF197" s="109"/>
    </row>
    <row r="198" spans="2:32" x14ac:dyDescent="0.3">
      <c r="C198" s="115" t="str">
        <f t="shared" si="36"/>
        <v>IUDEM</v>
      </c>
      <c r="D198" s="77">
        <f t="shared" si="37"/>
        <v>33.081257423283176</v>
      </c>
      <c r="E198" s="120">
        <f>D198*'[12]Convergence programme'!I$34/100</f>
        <v>28.009725203744392</v>
      </c>
      <c r="F198" s="120">
        <f>D198*'[12]Convergence programme'!N$34/100</f>
        <v>28.745418564162627</v>
      </c>
      <c r="G198" s="120">
        <f>D198*'[12]Convergence programme'!S$34/100</f>
        <v>29.586013676472536</v>
      </c>
      <c r="H198" s="120">
        <f>D198*'[12]Convergence programme'!X$34/100</f>
        <v>30.538479267254164</v>
      </c>
      <c r="I198" s="120">
        <f>D198*'[12]Convergence programme'!AH$34/100</f>
        <v>33.741830676397683</v>
      </c>
      <c r="J198" s="120">
        <f>D198*'[12]Convergence programme'!AR$34/100</f>
        <v>37.281199480535221</v>
      </c>
      <c r="M198" s="120">
        <f>D198*'[12]Convergence programme'!$I$51/100</f>
        <v>28.009725203744392</v>
      </c>
      <c r="N198" s="120">
        <f>D198*'[12]Convergence programme'!$N$51/100</f>
        <v>28.348302442410112</v>
      </c>
      <c r="O198" s="120">
        <f>D198*'[12]Convergence programme'!$S$51/100</f>
        <v>28.893928742600153</v>
      </c>
      <c r="P198" s="120">
        <f>D198*'[12]Convergence programme'!$X$51/100</f>
        <v>29.639472868218665</v>
      </c>
      <c r="Q198" s="120">
        <f>D198*'[12]Convergence programme'!$AH$51/100</f>
        <v>32.102615953854091</v>
      </c>
      <c r="R198" s="120">
        <f>D198*'[12]Convergence programme'!$AR$51/100</f>
        <v>34.770454780445789</v>
      </c>
      <c r="U198" s="119">
        <f t="shared" si="30"/>
        <v>0</v>
      </c>
      <c r="V198" s="119">
        <f t="shared" si="31"/>
        <v>397.11612175251435</v>
      </c>
      <c r="W198" s="119">
        <f t="shared" si="32"/>
        <v>692.08493387238332</v>
      </c>
      <c r="X198" s="31">
        <f t="shared" si="33"/>
        <v>899.00639903549973</v>
      </c>
      <c r="Y198" s="31">
        <f t="shared" si="34"/>
        <v>1639.214722543592</v>
      </c>
      <c r="Z198" s="31">
        <f t="shared" si="35"/>
        <v>2510.7447000894326</v>
      </c>
      <c r="AC198" s="112"/>
      <c r="AD198" s="111">
        <v>2025</v>
      </c>
      <c r="AE198" s="110">
        <f>W138</f>
        <v>2268.2499624512006</v>
      </c>
      <c r="AF198" s="109"/>
    </row>
    <row r="199" spans="2:32" x14ac:dyDescent="0.3">
      <c r="C199" s="115" t="str">
        <f t="shared" si="36"/>
        <v>IUDTF</v>
      </c>
      <c r="D199" s="77">
        <f t="shared" si="37"/>
        <v>0</v>
      </c>
      <c r="E199" s="120">
        <f>D199*'[12]Convergence programme'!I$34/100</f>
        <v>0</v>
      </c>
      <c r="F199" s="120">
        <f>D199*'[12]Convergence programme'!N$34/100</f>
        <v>0</v>
      </c>
      <c r="G199" s="120">
        <f>D199*'[12]Convergence programme'!S$34/100</f>
        <v>0</v>
      </c>
      <c r="H199" s="120">
        <f>D199*'[12]Convergence programme'!X$34/100</f>
        <v>0</v>
      </c>
      <c r="I199" s="120">
        <f>D199*'[12]Convergence programme'!AH$34/100</f>
        <v>0</v>
      </c>
      <c r="J199" s="120">
        <f>D199*'[12]Convergence programme'!AR$34/100</f>
        <v>0</v>
      </c>
      <c r="M199" s="120">
        <f>D199*'[12]Convergence programme'!$I$51/100</f>
        <v>0</v>
      </c>
      <c r="N199" s="120">
        <f>D199*'[12]Convergence programme'!$N$51/100</f>
        <v>0</v>
      </c>
      <c r="O199" s="120">
        <f>D199*'[12]Convergence programme'!$S$51/100</f>
        <v>0</v>
      </c>
      <c r="P199" s="120">
        <f>D199*'[12]Convergence programme'!$X$51/100</f>
        <v>0</v>
      </c>
      <c r="Q199" s="120">
        <f>D199*'[12]Convergence programme'!$AH$51/100</f>
        <v>0</v>
      </c>
      <c r="R199" s="120">
        <f>D199*'[12]Convergence programme'!$AR$51/100</f>
        <v>0</v>
      </c>
      <c r="U199" s="119">
        <f t="shared" si="30"/>
        <v>0</v>
      </c>
      <c r="V199" s="119">
        <f t="shared" si="31"/>
        <v>0</v>
      </c>
      <c r="W199" s="119">
        <f t="shared" si="32"/>
        <v>0</v>
      </c>
      <c r="X199" s="31">
        <f t="shared" si="33"/>
        <v>0</v>
      </c>
      <c r="Y199" s="31">
        <f t="shared" si="34"/>
        <v>0</v>
      </c>
      <c r="Z199" s="31">
        <f t="shared" si="35"/>
        <v>0</v>
      </c>
      <c r="AC199" s="112"/>
      <c r="AD199" s="111">
        <v>2030</v>
      </c>
      <c r="AE199" s="110">
        <f>X138</f>
        <v>2560.8158363308212</v>
      </c>
      <c r="AF199" s="109"/>
    </row>
    <row r="200" spans="2:32" x14ac:dyDescent="0.3">
      <c r="C200" s="115" t="str">
        <f t="shared" si="36"/>
        <v>IUDFL</v>
      </c>
      <c r="D200" s="77">
        <f t="shared" si="37"/>
        <v>7.3798354001248997E-2</v>
      </c>
      <c r="E200" s="120">
        <f>D200*'[12]Convergence programme'!I$34/100</f>
        <v>6.2484674920754164E-2</v>
      </c>
      <c r="F200" s="120">
        <f>D200*'[12]Convergence programme'!N$34/100</f>
        <v>6.4125874901571733E-2</v>
      </c>
      <c r="G200" s="120">
        <f>D200*'[12]Convergence programme'!S$34/100</f>
        <v>6.600109188248085E-2</v>
      </c>
      <c r="H200" s="120">
        <f>D200*'[12]Convergence programme'!X$34/100</f>
        <v>6.812587184302249E-2</v>
      </c>
      <c r="I200" s="120">
        <f>D200*'[12]Convergence programme'!AH$34/100</f>
        <v>7.5271974491345317E-2</v>
      </c>
      <c r="J200" s="120">
        <f>D200*'[12]Convergence programme'!AR$34/100</f>
        <v>8.3167671701599555E-2</v>
      </c>
      <c r="M200" s="120">
        <f>D200*'[12]Convergence programme'!$I$51/100</f>
        <v>6.2484674920754164E-2</v>
      </c>
      <c r="N200" s="120">
        <f>D200*'[12]Convergence programme'!$N$51/100</f>
        <v>6.3239980034949503E-2</v>
      </c>
      <c r="O200" s="120">
        <f>D200*'[12]Convergence programme'!$S$51/100</f>
        <v>6.4457174482506263E-2</v>
      </c>
      <c r="P200" s="120">
        <f>D200*'[12]Convergence programme'!$X$51/100</f>
        <v>6.6120349754290902E-2</v>
      </c>
      <c r="Q200" s="120">
        <f>D200*'[12]Convergence programme'!$AH$51/100</f>
        <v>7.1615180348653829E-2</v>
      </c>
      <c r="R200" s="120">
        <f>D200*'[12]Convergence programme'!$AR$51/100</f>
        <v>7.7566650440129906E-2</v>
      </c>
      <c r="U200" s="119">
        <f t="shared" si="30"/>
        <v>0</v>
      </c>
      <c r="V200" s="119">
        <f t="shared" si="31"/>
        <v>0.88589486662223049</v>
      </c>
      <c r="W200" s="119">
        <f t="shared" si="32"/>
        <v>1.543917399974587</v>
      </c>
      <c r="X200" s="31">
        <f t="shared" si="33"/>
        <v>2.0055220887315874</v>
      </c>
      <c r="Y200" s="31">
        <f t="shared" si="34"/>
        <v>3.6567941426914885</v>
      </c>
      <c r="Z200" s="31">
        <f t="shared" si="35"/>
        <v>5.6010212614696488</v>
      </c>
      <c r="AC200" s="112"/>
      <c r="AD200" s="111">
        <v>2040</v>
      </c>
      <c r="AE200" s="110">
        <f>Y138</f>
        <v>5617.3951513824322</v>
      </c>
      <c r="AF200" s="109"/>
    </row>
    <row r="201" spans="2:32" x14ac:dyDescent="0.3">
      <c r="B201" s="19"/>
      <c r="C201" s="118" t="e">
        <f>#REF!</f>
        <v>#REF!</v>
      </c>
      <c r="D201" s="77" t="e">
        <f>SUM(#REF!)</f>
        <v>#REF!</v>
      </c>
      <c r="E201" s="117" t="e">
        <f>D201*'[12]Convergence programme'!I$34/100</f>
        <v>#REF!</v>
      </c>
      <c r="F201" s="117" t="e">
        <f>D201*'[12]Convergence programme'!N$34/100</f>
        <v>#REF!</v>
      </c>
      <c r="G201" s="117" t="e">
        <f>D201*'[12]Convergence programme'!S$34/100</f>
        <v>#REF!</v>
      </c>
      <c r="H201" s="117" t="e">
        <f>D201*'[12]Convergence programme'!X$34/100</f>
        <v>#REF!</v>
      </c>
      <c r="I201" s="117" t="e">
        <f>D201*'[12]Convergence programme'!AH$34/100</f>
        <v>#REF!</v>
      </c>
      <c r="J201" s="117" t="e">
        <f>D201*'[12]Convergence programme'!AR$34/100</f>
        <v>#REF!</v>
      </c>
      <c r="K201" s="19"/>
      <c r="L201" s="19"/>
      <c r="M201" s="117" t="e">
        <f>D201*'[12]Convergence programme'!$I$51/100</f>
        <v>#REF!</v>
      </c>
      <c r="N201" s="117" t="e">
        <f>D201*'[12]Convergence programme'!$N$51/100</f>
        <v>#REF!</v>
      </c>
      <c r="O201" s="117" t="e">
        <f>D201*'[12]Convergence programme'!$S$51/100</f>
        <v>#REF!</v>
      </c>
      <c r="P201" s="117" t="e">
        <f>D201*'[12]Convergence programme'!$X$51/100</f>
        <v>#REF!</v>
      </c>
      <c r="Q201" s="117" t="e">
        <f>D201*'[12]Convergence programme'!$AH$51/100</f>
        <v>#REF!</v>
      </c>
      <c r="R201" s="117" t="e">
        <f>D201*'[12]Convergence programme'!$AR$51/100</f>
        <v>#REF!</v>
      </c>
      <c r="S201" s="19"/>
      <c r="T201" s="19"/>
      <c r="U201" s="116" t="e">
        <f t="shared" si="30"/>
        <v>#REF!</v>
      </c>
      <c r="V201" s="116" t="e">
        <f t="shared" si="31"/>
        <v>#REF!</v>
      </c>
      <c r="W201" s="116" t="e">
        <f t="shared" si="32"/>
        <v>#REF!</v>
      </c>
      <c r="X201" s="32" t="e">
        <f t="shared" si="33"/>
        <v>#REF!</v>
      </c>
      <c r="Y201" s="32" t="e">
        <f t="shared" si="34"/>
        <v>#REF!</v>
      </c>
      <c r="Z201" s="32" t="e">
        <f t="shared" si="35"/>
        <v>#REF!</v>
      </c>
      <c r="AC201" s="112"/>
      <c r="AD201" s="113">
        <v>2050</v>
      </c>
      <c r="AE201" s="110">
        <f>Z138</f>
        <v>9174.7216195541732</v>
      </c>
      <c r="AF201" s="109"/>
    </row>
    <row r="202" spans="2:32" x14ac:dyDescent="0.3">
      <c r="B202" s="121" t="s">
        <v>129</v>
      </c>
      <c r="C202" s="115" t="str">
        <f t="shared" ref="C202:C208" si="38">H74</f>
        <v>INDMT</v>
      </c>
      <c r="D202" s="77">
        <f t="shared" ref="D202:D208" si="39">SUM(F74:G74)</f>
        <v>3.4753011693967797</v>
      </c>
      <c r="E202" s="120">
        <f>D202*'[12]Convergence programme'!I$35/100</f>
        <v>3.0090975870031049</v>
      </c>
      <c r="F202" s="120">
        <f>D202*'[12]Convergence programme'!N$35/100</f>
        <v>3.0006865378622529</v>
      </c>
      <c r="G202" s="120">
        <f>D202*'[12]Convergence programme'!S$35/100</f>
        <v>3.046101361081762</v>
      </c>
      <c r="H202" s="120">
        <f>D202*'[12]Convergence programme'!X$35/100</f>
        <v>3.0736721633604507</v>
      </c>
      <c r="I202" s="120">
        <f>D202*'[12]Convergence programme'!AH$35/100</f>
        <v>3.1755630966499062</v>
      </c>
      <c r="J202" s="120">
        <f>D202*'[12]Convergence programme'!AR$35/100</f>
        <v>3.2612902522587417</v>
      </c>
      <c r="M202" s="120">
        <f>D202*'[12]Convergence programme'!$I$52/100</f>
        <v>3.0090975870031049</v>
      </c>
      <c r="N202" s="120">
        <f>D202*'[12]Convergence programme'!$N$52/100</f>
        <v>2.8873435240377479</v>
      </c>
      <c r="O202" s="120">
        <f>D202*'[12]Convergence programme'!$S$52/100</f>
        <v>2.7954957807443064</v>
      </c>
      <c r="P202" s="120">
        <f>D202*'[12]Convergence programme'!$X$52/100</f>
        <v>2.6804601695306163</v>
      </c>
      <c r="Q202" s="120">
        <f>D202*'[12]Convergence programme'!$AH$52/100</f>
        <v>2.5230866722365226</v>
      </c>
      <c r="R202" s="120">
        <f>D202*'[12]Convergence programme'!$AR$52/100</f>
        <v>2.3327179599660828</v>
      </c>
      <c r="U202" s="119">
        <f t="shared" si="30"/>
        <v>0</v>
      </c>
      <c r="V202" s="119">
        <f t="shared" si="31"/>
        <v>113.34301382450506</v>
      </c>
      <c r="W202" s="119">
        <f t="shared" si="32"/>
        <v>250.60558033745562</v>
      </c>
      <c r="X202" s="31">
        <f t="shared" si="33"/>
        <v>393.2119938298344</v>
      </c>
      <c r="Y202" s="31">
        <f t="shared" si="34"/>
        <v>652.4764244133836</v>
      </c>
      <c r="Z202" s="31">
        <f t="shared" si="35"/>
        <v>928.57229229265897</v>
      </c>
      <c r="AC202" s="112" t="str">
        <f>C139</f>
        <v>ICDHT</v>
      </c>
      <c r="AD202" s="111">
        <v>2015</v>
      </c>
      <c r="AE202" s="110">
        <v>0</v>
      </c>
      <c r="AF202" s="109"/>
    </row>
    <row r="203" spans="2:32" x14ac:dyDescent="0.3">
      <c r="C203" s="115" t="str">
        <f t="shared" si="38"/>
        <v>INDHT</v>
      </c>
      <c r="D203" s="77">
        <f t="shared" si="39"/>
        <v>6.7510023622913098E-2</v>
      </c>
      <c r="E203" s="120">
        <f>D203*'[12]Convergence programme'!I$35/100</f>
        <v>5.8453710708902637E-2</v>
      </c>
      <c r="F203" s="120">
        <f>D203*'[12]Convergence programme'!N$35/100</f>
        <v>5.8290320516653206E-2</v>
      </c>
      <c r="G203" s="120">
        <f>D203*'[12]Convergence programme'!S$35/100</f>
        <v>5.9172533493007044E-2</v>
      </c>
      <c r="H203" s="120">
        <f>D203*'[12]Convergence programme'!X$35/100</f>
        <v>5.9708114561355143E-2</v>
      </c>
      <c r="I203" s="120">
        <f>D203*'[12]Convergence programme'!AH$35/100</f>
        <v>6.1687413326568567E-2</v>
      </c>
      <c r="J203" s="120">
        <f>D203*'[12]Convergence programme'!AR$35/100</f>
        <v>6.3352720020342715E-2</v>
      </c>
      <c r="M203" s="120">
        <f>D203*'[12]Convergence programme'!$I$52/100</f>
        <v>5.8453710708902637E-2</v>
      </c>
      <c r="N203" s="120">
        <f>D203*'[12]Convergence programme'!$N$52/100</f>
        <v>5.6088557513157132E-2</v>
      </c>
      <c r="O203" s="120">
        <f>D203*'[12]Convergence programme'!$S$52/100</f>
        <v>5.430435435572898E-2</v>
      </c>
      <c r="P203" s="120">
        <f>D203*'[12]Convergence programme'!$X$52/100</f>
        <v>5.2069711528540424E-2</v>
      </c>
      <c r="Q203" s="120">
        <f>D203*'[12]Convergence programme'!$AH$52/100</f>
        <v>4.901262726387258E-2</v>
      </c>
      <c r="R203" s="120">
        <f>D203*'[12]Convergence programme'!$AR$52/100</f>
        <v>4.5314589126742806E-2</v>
      </c>
      <c r="U203" s="119">
        <f t="shared" si="30"/>
        <v>0</v>
      </c>
      <c r="V203" s="119">
        <f t="shared" si="31"/>
        <v>2.2017630034960738</v>
      </c>
      <c r="W203" s="119">
        <f t="shared" si="32"/>
        <v>4.8681791372780641</v>
      </c>
      <c r="X203" s="31">
        <f t="shared" si="33"/>
        <v>7.6384030328147183</v>
      </c>
      <c r="Y203" s="31">
        <f t="shared" si="34"/>
        <v>12.674786062695988</v>
      </c>
      <c r="Z203" s="31">
        <f t="shared" si="35"/>
        <v>18.038130893599909</v>
      </c>
      <c r="AC203" s="112"/>
      <c r="AD203" s="111">
        <v>2020</v>
      </c>
      <c r="AE203" s="110">
        <f>V139</f>
        <v>286.8278851014843</v>
      </c>
      <c r="AF203" s="109"/>
    </row>
    <row r="204" spans="2:32" x14ac:dyDescent="0.3">
      <c r="C204" s="115" t="str">
        <f t="shared" si="38"/>
        <v>INDRH</v>
      </c>
      <c r="D204" s="77">
        <f t="shared" si="39"/>
        <v>0.1599039413500552</v>
      </c>
      <c r="E204" s="120">
        <f>D204*'[12]Convergence programme'!I$35/100</f>
        <v>0.13845319890714819</v>
      </c>
      <c r="F204" s="120">
        <f>D204*'[12]Convergence programme'!N$35/100</f>
        <v>0.13806619362531686</v>
      </c>
      <c r="G204" s="120">
        <f>D204*'[12]Convergence programme'!S$35/100</f>
        <v>0.1401557993528619</v>
      </c>
      <c r="H204" s="120">
        <f>D204*'[12]Convergence programme'!X$35/100</f>
        <v>0.14142437428655913</v>
      </c>
      <c r="I204" s="120">
        <f>D204*'[12]Convergence programme'!AH$35/100</f>
        <v>0.14611253252858206</v>
      </c>
      <c r="J204" s="120">
        <f>D204*'[12]Convergence programme'!AR$35/100</f>
        <v>0.15005697054831249</v>
      </c>
      <c r="M204" s="120">
        <f>D204*'[12]Convergence programme'!$I$52/100</f>
        <v>0.13845319890714819</v>
      </c>
      <c r="N204" s="120">
        <f>D204*'[12]Convergence programme'!$N$52/100</f>
        <v>0.13285110757906837</v>
      </c>
      <c r="O204" s="120">
        <f>D204*'[12]Convergence programme'!$S$52/100</f>
        <v>0.12862505192493967</v>
      </c>
      <c r="P204" s="120">
        <f>D204*'[12]Convergence programme'!$X$52/100</f>
        <v>0.12333208687469784</v>
      </c>
      <c r="Q204" s="120">
        <f>D204*'[12]Convergence programme'!$AH$52/100</f>
        <v>0.11609109069774329</v>
      </c>
      <c r="R204" s="120">
        <f>D204*'[12]Convergence programme'!$AR$52/100</f>
        <v>0.10733193403246305</v>
      </c>
      <c r="U204" s="119">
        <f t="shared" si="30"/>
        <v>0</v>
      </c>
      <c r="V204" s="119">
        <f t="shared" si="31"/>
        <v>5.2150860462484854</v>
      </c>
      <c r="W204" s="119">
        <f t="shared" si="32"/>
        <v>11.530747427922233</v>
      </c>
      <c r="X204" s="31">
        <f t="shared" si="33"/>
        <v>18.092287411861292</v>
      </c>
      <c r="Y204" s="31">
        <f t="shared" si="34"/>
        <v>30.021441830838768</v>
      </c>
      <c r="Z204" s="31">
        <f t="shared" si="35"/>
        <v>42.725036515849439</v>
      </c>
      <c r="AC204" s="112"/>
      <c r="AD204" s="111">
        <v>2025</v>
      </c>
      <c r="AE204" s="110">
        <f>W139</f>
        <v>786.88828350809456</v>
      </c>
      <c r="AF204" s="109"/>
    </row>
    <row r="205" spans="2:32" x14ac:dyDescent="0.3">
      <c r="C205" s="115" t="str">
        <f t="shared" si="38"/>
        <v>INDLA</v>
      </c>
      <c r="D205" s="77">
        <f t="shared" si="39"/>
        <v>0.71536031640101605</v>
      </c>
      <c r="E205" s="120">
        <f>D205*'[12]Convergence programme'!I$35/100</f>
        <v>0.61939639098780819</v>
      </c>
      <c r="F205" s="120">
        <f>D205*'[12]Convergence programme'!N$35/100</f>
        <v>0.61766505016829909</v>
      </c>
      <c r="G205" s="120">
        <f>D205*'[12]Convergence programme'!S$35/100</f>
        <v>0.62701329388130178</v>
      </c>
      <c r="H205" s="120">
        <f>D205*'[12]Convergence programme'!X$35/100</f>
        <v>0.63268850212373917</v>
      </c>
      <c r="I205" s="120">
        <f>D205*'[12]Convergence programme'!AH$35/100</f>
        <v>0.65366185859660886</v>
      </c>
      <c r="J205" s="120">
        <f>D205*'[12]Convergence programme'!AR$35/100</f>
        <v>0.6713080429620174</v>
      </c>
      <c r="M205" s="120">
        <f>D205*'[12]Convergence programme'!$I$52/100</f>
        <v>0.61939639098780819</v>
      </c>
      <c r="N205" s="120">
        <f>D205*'[12]Convergence programme'!$N$52/100</f>
        <v>0.59433438319033005</v>
      </c>
      <c r="O205" s="120">
        <f>D205*'[12]Convergence programme'!$S$52/100</f>
        <v>0.5754283294411755</v>
      </c>
      <c r="P205" s="120">
        <f>D205*'[12]Convergence programme'!$X$52/100</f>
        <v>0.55174925611082193</v>
      </c>
      <c r="Q205" s="120">
        <f>D205*'[12]Convergence programme'!$AH$52/100</f>
        <v>0.51935529963625893</v>
      </c>
      <c r="R205" s="120">
        <f>D205*'[12]Convergence programme'!$AR$52/100</f>
        <v>0.48016956706095132</v>
      </c>
      <c r="U205" s="119">
        <f t="shared" si="30"/>
        <v>0</v>
      </c>
      <c r="V205" s="119">
        <f t="shared" si="31"/>
        <v>23.330666977969038</v>
      </c>
      <c r="W205" s="119">
        <f t="shared" si="32"/>
        <v>51.584964440126278</v>
      </c>
      <c r="X205" s="31">
        <f t="shared" si="33"/>
        <v>80.939246012917238</v>
      </c>
      <c r="Y205" s="31">
        <f t="shared" si="34"/>
        <v>134.30655896034992</v>
      </c>
      <c r="Z205" s="31">
        <f t="shared" si="35"/>
        <v>191.13847590106607</v>
      </c>
      <c r="AC205" s="112"/>
      <c r="AD205" s="111">
        <v>2030</v>
      </c>
      <c r="AE205" s="110">
        <f>X139</f>
        <v>888.38356053716973</v>
      </c>
      <c r="AF205" s="109"/>
    </row>
    <row r="206" spans="2:32" x14ac:dyDescent="0.3">
      <c r="C206" s="115" t="str">
        <f t="shared" si="38"/>
        <v>INDEM</v>
      </c>
      <c r="D206" s="77">
        <f t="shared" si="39"/>
        <v>2.4406402623813261</v>
      </c>
      <c r="E206" s="120">
        <f>D206*'[12]Convergence programme'!I$35/100</f>
        <v>2.1132340382312877</v>
      </c>
      <c r="F206" s="120">
        <f>D206*'[12]Convergence programme'!N$35/100</f>
        <v>2.107327112707019</v>
      </c>
      <c r="G206" s="120">
        <f>D206*'[12]Convergence programme'!S$35/100</f>
        <v>2.1392211099912033</v>
      </c>
      <c r="H206" s="120">
        <f>D206*'[12]Convergence programme'!X$35/100</f>
        <v>2.1585835786889027</v>
      </c>
      <c r="I206" s="120">
        <f>D206*'[12]Convergence programme'!AH$35/100</f>
        <v>2.2301397121105762</v>
      </c>
      <c r="J206" s="120">
        <f>D206*'[12]Convergence programme'!AR$35/100</f>
        <v>2.2903443209660064</v>
      </c>
      <c r="M206" s="120">
        <f>D206*'[12]Convergence programme'!$I$52/100</f>
        <v>2.1132340382312877</v>
      </c>
      <c r="N206" s="120">
        <f>D206*'[12]Convergence programme'!$N$52/100</f>
        <v>2.0277283931958272</v>
      </c>
      <c r="O206" s="120">
        <f>D206*'[12]Convergence programme'!$S$52/100</f>
        <v>1.9632254078819684</v>
      </c>
      <c r="P206" s="120">
        <f>D206*'[12]Convergence programme'!$X$52/100</f>
        <v>1.8824380082723655</v>
      </c>
      <c r="Q206" s="120">
        <f>D206*'[12]Convergence programme'!$AH$52/100</f>
        <v>1.7719174878898425</v>
      </c>
      <c r="R206" s="120">
        <f>D206*'[12]Convergence programme'!$AR$52/100</f>
        <v>1.6382250332742996</v>
      </c>
      <c r="U206" s="119">
        <f t="shared" si="30"/>
        <v>0</v>
      </c>
      <c r="V206" s="119">
        <f t="shared" si="31"/>
        <v>79.598719511191803</v>
      </c>
      <c r="W206" s="119">
        <f t="shared" si="32"/>
        <v>175.99570210923488</v>
      </c>
      <c r="X206" s="31">
        <f t="shared" si="33"/>
        <v>276.14557041653723</v>
      </c>
      <c r="Y206" s="31">
        <f t="shared" si="34"/>
        <v>458.22222422073366</v>
      </c>
      <c r="Z206" s="31">
        <f t="shared" si="35"/>
        <v>652.11928769170675</v>
      </c>
      <c r="AC206" s="112"/>
      <c r="AD206" s="111">
        <v>2040</v>
      </c>
      <c r="AE206" s="110">
        <f>Y139</f>
        <v>1948.7545471757564</v>
      </c>
      <c r="AF206" s="109"/>
    </row>
    <row r="207" spans="2:32" x14ac:dyDescent="0.3">
      <c r="C207" s="115" t="str">
        <f t="shared" si="38"/>
        <v>INDTF</v>
      </c>
      <c r="D207" s="77">
        <f t="shared" si="39"/>
        <v>0</v>
      </c>
      <c r="E207" s="120">
        <f>D207*'[12]Convergence programme'!I$35/100</f>
        <v>0</v>
      </c>
      <c r="F207" s="120">
        <f>D207*'[12]Convergence programme'!N$35/100</f>
        <v>0</v>
      </c>
      <c r="G207" s="120">
        <f>D207*'[12]Convergence programme'!S$35/100</f>
        <v>0</v>
      </c>
      <c r="H207" s="120">
        <f>D207*'[12]Convergence programme'!X$35/100</f>
        <v>0</v>
      </c>
      <c r="I207" s="120">
        <f>D207*'[12]Convergence programme'!AH$35/100</f>
        <v>0</v>
      </c>
      <c r="J207" s="120">
        <f>D207*'[12]Convergence programme'!AR$35/100</f>
        <v>0</v>
      </c>
      <c r="M207" s="120">
        <f>D207*'[12]Convergence programme'!$I$52/100</f>
        <v>0</v>
      </c>
      <c r="N207" s="120">
        <f>D207*'[12]Convergence programme'!$N$52/100</f>
        <v>0</v>
      </c>
      <c r="O207" s="120">
        <f>D207*'[12]Convergence programme'!$S$52/100</f>
        <v>0</v>
      </c>
      <c r="P207" s="120">
        <f>D207*'[12]Convergence programme'!$X$52/100</f>
        <v>0</v>
      </c>
      <c r="Q207" s="120">
        <f>D207*'[12]Convergence programme'!$AH$52/100</f>
        <v>0</v>
      </c>
      <c r="R207" s="120">
        <f>D207*'[12]Convergence programme'!$AR$52/100</f>
        <v>0</v>
      </c>
      <c r="U207" s="119">
        <f t="shared" si="30"/>
        <v>0</v>
      </c>
      <c r="V207" s="119">
        <f t="shared" si="31"/>
        <v>0</v>
      </c>
      <c r="W207" s="119">
        <f t="shared" si="32"/>
        <v>0</v>
      </c>
      <c r="X207" s="31">
        <f t="shared" si="33"/>
        <v>0</v>
      </c>
      <c r="Y207" s="31">
        <f t="shared" si="34"/>
        <v>0</v>
      </c>
      <c r="Z207" s="31">
        <f t="shared" si="35"/>
        <v>0</v>
      </c>
      <c r="AC207" s="112"/>
      <c r="AD207" s="113">
        <v>2050</v>
      </c>
      <c r="AE207" s="110">
        <f>Z139</f>
        <v>3182.8418676898364</v>
      </c>
      <c r="AF207" s="109"/>
    </row>
    <row r="208" spans="2:32" x14ac:dyDescent="0.3">
      <c r="C208" s="115" t="str">
        <f t="shared" si="38"/>
        <v>INDFL</v>
      </c>
      <c r="D208" s="77">
        <f t="shared" si="39"/>
        <v>5.4877704582052399E-2</v>
      </c>
      <c r="E208" s="120">
        <f>D208*'[12]Convergence programme'!I$35/100</f>
        <v>4.7515987935740744E-2</v>
      </c>
      <c r="F208" s="120">
        <f>D208*'[12]Convergence programme'!N$35/100</f>
        <v>4.7383170937305784E-2</v>
      </c>
      <c r="G208" s="120">
        <f>D208*'[12]Convergence programme'!S$35/100</f>
        <v>4.810030626768607E-2</v>
      </c>
      <c r="H208" s="120">
        <f>D208*'[12]Convergence programme'!X$35/100</f>
        <v>4.8535670648725507E-2</v>
      </c>
      <c r="I208" s="120">
        <f>D208*'[12]Convergence programme'!AH$35/100</f>
        <v>5.0144607619681293E-2</v>
      </c>
      <c r="J208" s="120">
        <f>D208*'[12]Convergence programme'!AR$35/100</f>
        <v>5.1498305987347621E-2</v>
      </c>
      <c r="M208" s="120">
        <f>D208*'[12]Convergence programme'!$I$52/100</f>
        <v>4.7515987935740744E-2</v>
      </c>
      <c r="N208" s="120">
        <f>D208*'[12]Convergence programme'!$N$52/100</f>
        <v>4.5593396720362077E-2</v>
      </c>
      <c r="O208" s="120">
        <f>D208*'[12]Convergence programme'!$S$52/100</f>
        <v>4.4143049519558025E-2</v>
      </c>
      <c r="P208" s="120">
        <f>D208*'[12]Convergence programme'!$X$52/100</f>
        <v>4.2326547875271327E-2</v>
      </c>
      <c r="Q208" s="120">
        <f>D208*'[12]Convergence programme'!$AH$52/100</f>
        <v>3.9841498127755864E-2</v>
      </c>
      <c r="R208" s="120">
        <f>D208*'[12]Convergence programme'!$AR$52/100</f>
        <v>3.6835428309796379E-2</v>
      </c>
      <c r="U208" s="119">
        <f t="shared" si="30"/>
        <v>0</v>
      </c>
      <c r="V208" s="119">
        <f t="shared" si="31"/>
        <v>1.789774216943707</v>
      </c>
      <c r="W208" s="119">
        <f t="shared" si="32"/>
        <v>3.957256748128045</v>
      </c>
      <c r="X208" s="31">
        <f t="shared" si="33"/>
        <v>6.2091227734541805</v>
      </c>
      <c r="Y208" s="31">
        <f t="shared" si="34"/>
        <v>10.303109491925429</v>
      </c>
      <c r="Z208" s="31">
        <f t="shared" si="35"/>
        <v>14.662877677551242</v>
      </c>
      <c r="AC208" s="112" t="str">
        <f>C140</f>
        <v>ICDRH</v>
      </c>
      <c r="AD208" s="111">
        <v>2015</v>
      </c>
      <c r="AE208" s="110">
        <v>0</v>
      </c>
      <c r="AF208" s="109"/>
    </row>
    <row r="209" spans="2:32" x14ac:dyDescent="0.3">
      <c r="B209" s="19"/>
      <c r="C209" s="118" t="e">
        <f>#REF!</f>
        <v>#REF!</v>
      </c>
      <c r="D209" s="77" t="e">
        <f>SUM(#REF!)</f>
        <v>#REF!</v>
      </c>
      <c r="E209" s="117" t="e">
        <f>D209*'[12]Convergence programme'!I$35/100</f>
        <v>#REF!</v>
      </c>
      <c r="F209" s="117" t="e">
        <f>D209*'[12]Convergence programme'!N$35/100</f>
        <v>#REF!</v>
      </c>
      <c r="G209" s="117" t="e">
        <f>D209*'[12]Convergence programme'!S$35/100</f>
        <v>#REF!</v>
      </c>
      <c r="H209" s="117" t="e">
        <f>D209*'[12]Convergence programme'!X$35/100</f>
        <v>#REF!</v>
      </c>
      <c r="I209" s="117" t="e">
        <f>D209*'[12]Convergence programme'!AH$35/100</f>
        <v>#REF!</v>
      </c>
      <c r="J209" s="117" t="e">
        <f>D209*'[12]Convergence programme'!AR$35/100</f>
        <v>#REF!</v>
      </c>
      <c r="K209" s="19"/>
      <c r="L209" s="19"/>
      <c r="M209" s="117" t="e">
        <f>D209*'[12]Convergence programme'!$I$52/100</f>
        <v>#REF!</v>
      </c>
      <c r="N209" s="117" t="e">
        <f>D209*'[12]Convergence programme'!$N$52/100</f>
        <v>#REF!</v>
      </c>
      <c r="O209" s="117" t="e">
        <f>D209*'[12]Convergence programme'!$S$52/100</f>
        <v>#REF!</v>
      </c>
      <c r="P209" s="117" t="e">
        <f>D209*'[12]Convergence programme'!$X$52/100</f>
        <v>#REF!</v>
      </c>
      <c r="Q209" s="117" t="e">
        <f>D209*'[12]Convergence programme'!$AH$52/100</f>
        <v>#REF!</v>
      </c>
      <c r="R209" s="117" t="e">
        <f>D209*'[12]Convergence programme'!$AR$52/100</f>
        <v>#REF!</v>
      </c>
      <c r="S209" s="19"/>
      <c r="T209" s="19"/>
      <c r="U209" s="116" t="e">
        <f t="shared" si="30"/>
        <v>#REF!</v>
      </c>
      <c r="V209" s="116" t="e">
        <f t="shared" si="31"/>
        <v>#REF!</v>
      </c>
      <c r="W209" s="116" t="e">
        <f t="shared" si="32"/>
        <v>#REF!</v>
      </c>
      <c r="X209" s="32" t="e">
        <f t="shared" si="33"/>
        <v>#REF!</v>
      </c>
      <c r="Y209" s="32" t="e">
        <f t="shared" si="34"/>
        <v>#REF!</v>
      </c>
      <c r="Z209" s="32" t="e">
        <f t="shared" si="35"/>
        <v>#REF!</v>
      </c>
      <c r="AC209" s="112"/>
      <c r="AD209" s="111">
        <v>2020</v>
      </c>
      <c r="AE209" s="110">
        <f>V140</f>
        <v>108.08806394859394</v>
      </c>
      <c r="AF209" s="109"/>
    </row>
    <row r="210" spans="2:32" x14ac:dyDescent="0.3">
      <c r="B210" s="121" t="s">
        <v>128</v>
      </c>
      <c r="C210" s="115" t="str">
        <f t="shared" ref="C210:C216" si="40">H81</f>
        <v>IWDMT</v>
      </c>
      <c r="D210" s="77">
        <f t="shared" ref="D210:D216" si="41">SUM(F81:G81)</f>
        <v>2.2427373499999992</v>
      </c>
      <c r="E210" s="120">
        <f>D210*'[12]Convergence programme'!I$36/100</f>
        <v>2.1994585144886054</v>
      </c>
      <c r="F210" s="120">
        <f>D210*'[12]Convergence programme'!N$36/100</f>
        <v>2.577301006558792</v>
      </c>
      <c r="G210" s="120">
        <f>D210*'[12]Convergence programme'!S$36/100</f>
        <v>2.8289499354579122</v>
      </c>
      <c r="H210" s="120">
        <f>D210*'[12]Convergence programme'!X$36/100</f>
        <v>3.0738336180214616</v>
      </c>
      <c r="I210" s="120">
        <f>D210*'[12]Convergence programme'!AH$36/100</f>
        <v>3.5684153566634631</v>
      </c>
      <c r="J210" s="120">
        <f>D210*'[12]Convergence programme'!AR$36/100</f>
        <v>3.9943453071234738</v>
      </c>
      <c r="M210" s="120">
        <f>D210*'[12]Convergence programme'!$I$53/100</f>
        <v>2.1994585144886054</v>
      </c>
      <c r="N210" s="120">
        <f>D210*'[12]Convergence programme'!$N$53/100</f>
        <v>2.3361634169505092</v>
      </c>
      <c r="O210" s="120">
        <f>D210*'[12]Convergence programme'!$S$53/100</f>
        <v>2.4915396809324197</v>
      </c>
      <c r="P210" s="120">
        <f>D210*'[12]Convergence programme'!$X$53/100</f>
        <v>2.5812744000631618</v>
      </c>
      <c r="Q210" s="120">
        <f>D210*'[12]Convergence programme'!$AH$53/100</f>
        <v>2.9282106998890396</v>
      </c>
      <c r="R210" s="120">
        <f>D210*'[12]Convergence programme'!$AR$53/100</f>
        <v>3.2943527712880809</v>
      </c>
      <c r="U210" s="119">
        <f t="shared" si="30"/>
        <v>0</v>
      </c>
      <c r="V210" s="119">
        <f t="shared" si="31"/>
        <v>241.13758960828281</v>
      </c>
      <c r="W210" s="119">
        <f t="shared" si="32"/>
        <v>337.41025452549246</v>
      </c>
      <c r="X210" s="31">
        <f t="shared" si="33"/>
        <v>492.55921795829983</v>
      </c>
      <c r="Y210" s="31">
        <f t="shared" si="34"/>
        <v>640.20465677442348</v>
      </c>
      <c r="Z210" s="31">
        <f t="shared" si="35"/>
        <v>699.99253583539291</v>
      </c>
      <c r="AC210" s="112"/>
      <c r="AD210" s="111">
        <v>2025</v>
      </c>
      <c r="AE210" s="110">
        <f>W140</f>
        <v>296.53055203516664</v>
      </c>
      <c r="AF210" s="109"/>
    </row>
    <row r="211" spans="2:32" x14ac:dyDescent="0.3">
      <c r="C211" s="115" t="str">
        <f t="shared" si="40"/>
        <v>IWDHT</v>
      </c>
      <c r="D211" s="77">
        <f t="shared" si="41"/>
        <v>0</v>
      </c>
      <c r="E211" s="120">
        <f>D211*'[12]Convergence programme'!I$36/100</f>
        <v>0</v>
      </c>
      <c r="F211" s="120">
        <f>D211*'[12]Convergence programme'!N$36/100</f>
        <v>0</v>
      </c>
      <c r="G211" s="120">
        <f>D211*'[12]Convergence programme'!S$36/100</f>
        <v>0</v>
      </c>
      <c r="H211" s="120">
        <f>D211*'[12]Convergence programme'!X$36/100</f>
        <v>0</v>
      </c>
      <c r="I211" s="120">
        <f>D211*'[12]Convergence programme'!AH$36/100</f>
        <v>0</v>
      </c>
      <c r="J211" s="120">
        <f>D211*'[12]Convergence programme'!AR$36/100</f>
        <v>0</v>
      </c>
      <c r="M211" s="120">
        <f>D211*'[12]Convergence programme'!$I$53/100</f>
        <v>0</v>
      </c>
      <c r="N211" s="120">
        <f>D211*'[12]Convergence programme'!$N$53/100</f>
        <v>0</v>
      </c>
      <c r="O211" s="120">
        <f>D211*'[12]Convergence programme'!$S$53/100</f>
        <v>0</v>
      </c>
      <c r="P211" s="120">
        <f>D211*'[12]Convergence programme'!$X$53/100</f>
        <v>0</v>
      </c>
      <c r="Q211" s="120">
        <f>D211*'[12]Convergence programme'!$AH$53/100</f>
        <v>0</v>
      </c>
      <c r="R211" s="120">
        <f>D211*'[12]Convergence programme'!$AR$53/100</f>
        <v>0</v>
      </c>
      <c r="U211" s="119">
        <f t="shared" si="30"/>
        <v>0</v>
      </c>
      <c r="V211" s="119">
        <f t="shared" si="31"/>
        <v>0</v>
      </c>
      <c r="W211" s="119">
        <f t="shared" si="32"/>
        <v>0</v>
      </c>
      <c r="X211" s="31">
        <f t="shared" si="33"/>
        <v>0</v>
      </c>
      <c r="Y211" s="31">
        <f t="shared" si="34"/>
        <v>0</v>
      </c>
      <c r="Z211" s="31">
        <f t="shared" si="35"/>
        <v>0</v>
      </c>
      <c r="AC211" s="112"/>
      <c r="AD211" s="111">
        <v>2030</v>
      </c>
      <c r="AE211" s="110">
        <f>X140</f>
        <v>334.77797693291535</v>
      </c>
      <c r="AF211" s="109"/>
    </row>
    <row r="212" spans="2:32" x14ac:dyDescent="0.3">
      <c r="C212" s="115" t="str">
        <f t="shared" si="40"/>
        <v>IWDRH</v>
      </c>
      <c r="D212" s="77">
        <f t="shared" si="41"/>
        <v>0.83700750000000002</v>
      </c>
      <c r="E212" s="120">
        <f>D212*'[12]Convergence programme'!I$36/100</f>
        <v>0.82085549276014058</v>
      </c>
      <c r="F212" s="120">
        <f>D212*'[12]Convergence programme'!N$36/100</f>
        <v>0.96186933001640118</v>
      </c>
      <c r="G212" s="120">
        <f>D212*'[12]Convergence programme'!S$36/100</f>
        <v>1.0557867211257659</v>
      </c>
      <c r="H212" s="120">
        <f>D212*'[12]Convergence programme'!X$36/100</f>
        <v>1.1471792682438269</v>
      </c>
      <c r="I212" s="120">
        <f>D212*'[12]Convergence programme'!AH$36/100</f>
        <v>1.3317611251457933</v>
      </c>
      <c r="J212" s="120">
        <f>D212*'[12]Convergence programme'!AR$36/100</f>
        <v>1.4907215861242746</v>
      </c>
      <c r="M212" s="120">
        <f>D212*'[12]Convergence programme'!$I$53/100</f>
        <v>0.82085549276014058</v>
      </c>
      <c r="N212" s="120">
        <f>D212*'[12]Convergence programme'!$N$53/100</f>
        <v>0.87187485472304815</v>
      </c>
      <c r="O212" s="120">
        <f>D212*'[12]Convergence programme'!$S$53/100</f>
        <v>0.92986251800195985</v>
      </c>
      <c r="P212" s="120">
        <f>D212*'[12]Convergence programme'!$X$53/100</f>
        <v>0.96335223222231869</v>
      </c>
      <c r="Q212" s="120">
        <f>D212*'[12]Convergence programme'!$AH$53/100</f>
        <v>1.0928316315717381</v>
      </c>
      <c r="R212" s="120">
        <f>D212*'[12]Convergence programme'!$AR$53/100</f>
        <v>1.2294787783392958</v>
      </c>
      <c r="U212" s="119">
        <f t="shared" si="30"/>
        <v>0</v>
      </c>
      <c r="V212" s="119">
        <f t="shared" si="31"/>
        <v>89.99447529335302</v>
      </c>
      <c r="W212" s="119">
        <f t="shared" si="32"/>
        <v>125.92420312380604</v>
      </c>
      <c r="X212" s="31">
        <f t="shared" si="33"/>
        <v>183.82703602150818</v>
      </c>
      <c r="Y212" s="31">
        <f t="shared" si="34"/>
        <v>238.92949357405513</v>
      </c>
      <c r="Z212" s="31">
        <f t="shared" si="35"/>
        <v>261.24280778497888</v>
      </c>
      <c r="AC212" s="112"/>
      <c r="AD212" s="111">
        <v>2040</v>
      </c>
      <c r="AE212" s="110">
        <f>Y140</f>
        <v>734.36760181361115</v>
      </c>
      <c r="AF212" s="109"/>
    </row>
    <row r="213" spans="2:32" x14ac:dyDescent="0.3">
      <c r="C213" s="115" t="str">
        <f t="shared" si="40"/>
        <v>IWDLA</v>
      </c>
      <c r="D213" s="77">
        <f t="shared" si="41"/>
        <v>0.51619999999999999</v>
      </c>
      <c r="E213" s="120">
        <f>D213*'[12]Convergence programme'!I$36/100</f>
        <v>0.50623871991921765</v>
      </c>
      <c r="F213" s="120">
        <f>D213*'[12]Convergence programme'!N$36/100</f>
        <v>0.59320489739275484</v>
      </c>
      <c r="G213" s="120">
        <f>D213*'[12]Convergence programme'!S$36/100</f>
        <v>0.65112571326436197</v>
      </c>
      <c r="H213" s="120">
        <f>D213*'[12]Convergence programme'!X$36/100</f>
        <v>0.70748940513372149</v>
      </c>
      <c r="I213" s="120">
        <f>D213*'[12]Convergence programme'!AH$36/100</f>
        <v>0.82132488992065011</v>
      </c>
      <c r="J213" s="120">
        <f>D213*'[12]Convergence programme'!AR$36/100</f>
        <v>0.91935912492701743</v>
      </c>
      <c r="M213" s="120">
        <f>D213*'[12]Convergence programme'!$I$53/100</f>
        <v>0.50623871991921765</v>
      </c>
      <c r="N213" s="120">
        <f>D213*'[12]Convergence programme'!$N$53/100</f>
        <v>0.53770342560614748</v>
      </c>
      <c r="O213" s="120">
        <f>D213*'[12]Convergence programme'!$S$53/100</f>
        <v>0.573465628196416</v>
      </c>
      <c r="P213" s="120">
        <f>D213*'[12]Convergence programme'!$X$53/100</f>
        <v>0.59411943414265811</v>
      </c>
      <c r="Q213" s="120">
        <f>D213*'[12]Convergence programme'!$AH$53/100</f>
        <v>0.67397208294708377</v>
      </c>
      <c r="R213" s="120">
        <f>D213*'[12]Convergence programme'!$AR$53/100</f>
        <v>0.75824523123000021</v>
      </c>
      <c r="U213" s="119">
        <f t="shared" si="30"/>
        <v>0</v>
      </c>
      <c r="V213" s="119">
        <f t="shared" si="31"/>
        <v>55.501471786607361</v>
      </c>
      <c r="W213" s="119">
        <f t="shared" si="32"/>
        <v>77.660085067945971</v>
      </c>
      <c r="X213" s="31">
        <f t="shared" si="33"/>
        <v>113.36997099106338</v>
      </c>
      <c r="Y213" s="31">
        <f t="shared" si="34"/>
        <v>147.35280697356635</v>
      </c>
      <c r="Z213" s="31">
        <f t="shared" si="35"/>
        <v>161.11389369701723</v>
      </c>
      <c r="AC213" s="112"/>
      <c r="AD213" s="113">
        <v>2050</v>
      </c>
      <c r="AE213" s="110">
        <f>Z140</f>
        <v>1199.4203953057076</v>
      </c>
      <c r="AF213" s="109"/>
    </row>
    <row r="214" spans="2:32" x14ac:dyDescent="0.3">
      <c r="C214" s="115" t="str">
        <f t="shared" si="40"/>
        <v>IWDEM</v>
      </c>
      <c r="D214" s="77">
        <f t="shared" si="41"/>
        <v>1.8066999999999969</v>
      </c>
      <c r="E214" s="120">
        <f>D214*'[12]Convergence programme'!I$36/100</f>
        <v>1.7718355197172591</v>
      </c>
      <c r="F214" s="120">
        <f>D214*'[12]Convergence programme'!N$36/100</f>
        <v>2.0762171408746384</v>
      </c>
      <c r="G214" s="120">
        <f>D214*'[12]Convergence programme'!S$36/100</f>
        <v>2.2789399964252626</v>
      </c>
      <c r="H214" s="120">
        <f>D214*'[12]Convergence programme'!X$36/100</f>
        <v>2.476212917968021</v>
      </c>
      <c r="I214" s="120">
        <f>D214*'[12]Convergence programme'!AH$36/100</f>
        <v>2.8746371147222702</v>
      </c>
      <c r="J214" s="120">
        <f>D214*'[12]Convergence programme'!AR$36/100</f>
        <v>3.2177569372445554</v>
      </c>
      <c r="M214" s="120">
        <f>D214*'[12]Convergence programme'!$I$53/100</f>
        <v>1.7718355197172591</v>
      </c>
      <c r="N214" s="120">
        <f>D214*'[12]Convergence programme'!$N$53/100</f>
        <v>1.8819619896215127</v>
      </c>
      <c r="O214" s="120">
        <f>D214*'[12]Convergence programme'!$S$53/100</f>
        <v>2.0071296986874527</v>
      </c>
      <c r="P214" s="120">
        <f>D214*'[12]Convergence programme'!$X$53/100</f>
        <v>2.0794180194992999</v>
      </c>
      <c r="Q214" s="120">
        <f>D214*'[12]Convergence programme'!$AH$53/100</f>
        <v>2.3589022903147892</v>
      </c>
      <c r="R214" s="120">
        <f>D214*'[12]Convergence programme'!$AR$53/100</f>
        <v>2.6538583093049963</v>
      </c>
      <c r="U214" s="119">
        <f t="shared" si="30"/>
        <v>0</v>
      </c>
      <c r="V214" s="119">
        <f t="shared" si="31"/>
        <v>194.25515125312563</v>
      </c>
      <c r="W214" s="119">
        <f t="shared" si="32"/>
        <v>271.81029773780983</v>
      </c>
      <c r="X214" s="31">
        <f t="shared" si="33"/>
        <v>396.79489846872104</v>
      </c>
      <c r="Y214" s="31">
        <f t="shared" si="34"/>
        <v>515.73482440748103</v>
      </c>
      <c r="Z214" s="31">
        <f t="shared" si="35"/>
        <v>563.89862793955899</v>
      </c>
      <c r="AC214" s="112" t="str">
        <f>C141</f>
        <v>ICDLA</v>
      </c>
      <c r="AD214" s="111">
        <v>2015</v>
      </c>
      <c r="AE214" s="110">
        <v>0</v>
      </c>
      <c r="AF214" s="109"/>
    </row>
    <row r="215" spans="2:32" x14ac:dyDescent="0.3">
      <c r="C215" s="115" t="str">
        <f t="shared" si="40"/>
        <v>IWDTF</v>
      </c>
      <c r="D215" s="77">
        <f t="shared" si="41"/>
        <v>0.28949999999999981</v>
      </c>
      <c r="E215" s="120">
        <f>D215*'[12]Convergence programme'!I$36/100</f>
        <v>0.28391342389890245</v>
      </c>
      <c r="F215" s="120">
        <f>D215*'[12]Convergence programme'!N$36/100</f>
        <v>0.3326865900720698</v>
      </c>
      <c r="G215" s="120">
        <f>D215*'[12]Convergence programme'!S$36/100</f>
        <v>0.36517027119339912</v>
      </c>
      <c r="H215" s="120">
        <f>D215*'[12]Convergence programme'!X$36/100</f>
        <v>0.39678067180591292</v>
      </c>
      <c r="I215" s="120">
        <f>D215*'[12]Convergence programme'!AH$36/100</f>
        <v>0.46062292838440144</v>
      </c>
      <c r="J215" s="120">
        <f>D215*'[12]Convergence programme'!AR$36/100</f>
        <v>0.51560338370083569</v>
      </c>
      <c r="M215" s="120">
        <f>D215*'[12]Convergence programme'!$I$53/100</f>
        <v>0.28391342389890245</v>
      </c>
      <c r="N215" s="120">
        <f>D215*'[12]Convergence programme'!$N$53/100</f>
        <v>0.30155974760360243</v>
      </c>
      <c r="O215" s="120">
        <f>D215*'[12]Convergence programme'!$S$53/100</f>
        <v>0.32161623278353807</v>
      </c>
      <c r="P215" s="120">
        <f>D215*'[12]Convergence programme'!$X$53/100</f>
        <v>0.33319948892735263</v>
      </c>
      <c r="Q215" s="120">
        <f>D215*'[12]Convergence programme'!$AH$53/100</f>
        <v>0.37798318096315503</v>
      </c>
      <c r="R215" s="120">
        <f>D215*'[12]Convergence programme'!$AR$53/100</f>
        <v>0.42524601790214051</v>
      </c>
      <c r="U215" s="119">
        <f t="shared" si="30"/>
        <v>0</v>
      </c>
      <c r="V215" s="119">
        <f t="shared" si="31"/>
        <v>31.126842468467363</v>
      </c>
      <c r="W215" s="119">
        <f t="shared" si="32"/>
        <v>43.55403840986105</v>
      </c>
      <c r="X215" s="31">
        <f t="shared" si="33"/>
        <v>63.581182878560291</v>
      </c>
      <c r="Y215" s="31">
        <f t="shared" si="34"/>
        <v>82.639747421246412</v>
      </c>
      <c r="Z215" s="31">
        <f t="shared" si="35"/>
        <v>90.357365798695184</v>
      </c>
      <c r="AC215" s="112"/>
      <c r="AD215" s="111">
        <v>2020</v>
      </c>
      <c r="AE215" s="110">
        <f>V141</f>
        <v>73.741557462859049</v>
      </c>
      <c r="AF215" s="109"/>
    </row>
    <row r="216" spans="2:32" x14ac:dyDescent="0.3">
      <c r="C216" s="115" t="str">
        <f t="shared" si="40"/>
        <v>IWDFL</v>
      </c>
      <c r="D216" s="77">
        <f t="shared" si="41"/>
        <v>0</v>
      </c>
      <c r="E216" s="120">
        <f>D216*'[12]Convergence programme'!I$36/100</f>
        <v>0</v>
      </c>
      <c r="F216" s="120">
        <f>D216*'[12]Convergence programme'!N$36/100</f>
        <v>0</v>
      </c>
      <c r="G216" s="120">
        <f>D216*'[12]Convergence programme'!S$36/100</f>
        <v>0</v>
      </c>
      <c r="H216" s="120">
        <f>D216*'[12]Convergence programme'!X$36/100</f>
        <v>0</v>
      </c>
      <c r="I216" s="120">
        <f>D216*'[12]Convergence programme'!AH$36/100</f>
        <v>0</v>
      </c>
      <c r="J216" s="120">
        <f>D216*'[12]Convergence programme'!AR$36/100</f>
        <v>0</v>
      </c>
      <c r="M216" s="120">
        <f>D216*'[12]Convergence programme'!$I$53/100</f>
        <v>0</v>
      </c>
      <c r="N216" s="120">
        <f>D216*'[12]Convergence programme'!$N$53/100</f>
        <v>0</v>
      </c>
      <c r="O216" s="120">
        <f>D216*'[12]Convergence programme'!$S$53/100</f>
        <v>0</v>
      </c>
      <c r="P216" s="120">
        <f>D216*'[12]Convergence programme'!$X$53/100</f>
        <v>0</v>
      </c>
      <c r="Q216" s="120">
        <f>D216*'[12]Convergence programme'!$AH$53/100</f>
        <v>0</v>
      </c>
      <c r="R216" s="120">
        <f>D216*'[12]Convergence programme'!$AR$53/100</f>
        <v>0</v>
      </c>
      <c r="U216" s="119">
        <f t="shared" si="30"/>
        <v>0</v>
      </c>
      <c r="V216" s="119">
        <f t="shared" si="31"/>
        <v>0</v>
      </c>
      <c r="W216" s="119">
        <f t="shared" si="32"/>
        <v>0</v>
      </c>
      <c r="X216" s="31">
        <f t="shared" si="33"/>
        <v>0</v>
      </c>
      <c r="Y216" s="31">
        <f t="shared" si="34"/>
        <v>0</v>
      </c>
      <c r="Z216" s="31">
        <f t="shared" si="35"/>
        <v>0</v>
      </c>
      <c r="AC216" s="112"/>
      <c r="AD216" s="111">
        <v>2025</v>
      </c>
      <c r="AE216" s="110">
        <f>W141</f>
        <v>202.30378770401504</v>
      </c>
      <c r="AF216" s="109"/>
    </row>
    <row r="217" spans="2:32" x14ac:dyDescent="0.3">
      <c r="B217" s="19"/>
      <c r="C217" s="118" t="e">
        <f>#REF!</f>
        <v>#REF!</v>
      </c>
      <c r="D217" s="77" t="e">
        <f>SUM(#REF!)</f>
        <v>#REF!</v>
      </c>
      <c r="E217" s="117" t="e">
        <f>D217*'[12]Convergence programme'!I$36/100</f>
        <v>#REF!</v>
      </c>
      <c r="F217" s="117" t="e">
        <f>D217*'[12]Convergence programme'!N$36/100</f>
        <v>#REF!</v>
      </c>
      <c r="G217" s="117" t="e">
        <f>D217*'[12]Convergence programme'!S$36/100</f>
        <v>#REF!</v>
      </c>
      <c r="H217" s="117" t="e">
        <f>D217*'[12]Convergence programme'!X$36/100</f>
        <v>#REF!</v>
      </c>
      <c r="I217" s="117" t="e">
        <f>D217*'[12]Convergence programme'!AH$36/100</f>
        <v>#REF!</v>
      </c>
      <c r="J217" s="117" t="e">
        <f>D217*'[12]Convergence programme'!AR$36/100</f>
        <v>#REF!</v>
      </c>
      <c r="K217" s="19"/>
      <c r="L217" s="19"/>
      <c r="M217" s="117" t="e">
        <f>D217*'[12]Convergence programme'!$I$53/100</f>
        <v>#REF!</v>
      </c>
      <c r="N217" s="117" t="e">
        <f>D217*'[12]Convergence programme'!$N$53/100</f>
        <v>#REF!</v>
      </c>
      <c r="O217" s="117" t="e">
        <f>D217*'[12]Convergence programme'!$S$53/100</f>
        <v>#REF!</v>
      </c>
      <c r="P217" s="117" t="e">
        <f>D217*'[12]Convergence programme'!$X$53/100</f>
        <v>#REF!</v>
      </c>
      <c r="Q217" s="117" t="e">
        <f>D217*'[12]Convergence programme'!$AH$53/100</f>
        <v>#REF!</v>
      </c>
      <c r="R217" s="117" t="e">
        <f>D217*'[12]Convergence programme'!$AR$53/100</f>
        <v>#REF!</v>
      </c>
      <c r="S217" s="19"/>
      <c r="T217" s="19"/>
      <c r="U217" s="116" t="e">
        <f t="shared" si="30"/>
        <v>#REF!</v>
      </c>
      <c r="V217" s="116" t="e">
        <f t="shared" si="31"/>
        <v>#REF!</v>
      </c>
      <c r="W217" s="116" t="e">
        <f t="shared" si="32"/>
        <v>#REF!</v>
      </c>
      <c r="X217" s="32" t="e">
        <f t="shared" si="33"/>
        <v>#REF!</v>
      </c>
      <c r="Y217" s="32" t="e">
        <f t="shared" si="34"/>
        <v>#REF!</v>
      </c>
      <c r="Z217" s="32" t="e">
        <f t="shared" si="35"/>
        <v>#REF!</v>
      </c>
      <c r="AC217" s="112"/>
      <c r="AD217" s="111">
        <v>2030</v>
      </c>
      <c r="AE217" s="110">
        <f>X141</f>
        <v>228.39755400780516</v>
      </c>
      <c r="AF217" s="109"/>
    </row>
    <row r="218" spans="2:32" x14ac:dyDescent="0.3">
      <c r="B218" s="121" t="s">
        <v>127</v>
      </c>
      <c r="C218" s="115" t="str">
        <f t="shared" ref="C218:C224" si="42">H88</f>
        <v>IIDMT</v>
      </c>
      <c r="D218" s="77">
        <f t="shared" ref="D218:D224" si="43">SUM(F88:G88)</f>
        <v>0.53369014760640798</v>
      </c>
      <c r="E218" s="120">
        <f>D218*'[12]Convergence programme'!I$37/100</f>
        <v>0.52339135443193785</v>
      </c>
      <c r="F218" s="120">
        <f>D218*'[12]Convergence programme'!N$37/100</f>
        <v>0.61330416360012296</v>
      </c>
      <c r="G218" s="120">
        <f>D218*'[12]Convergence programme'!S$37/100</f>
        <v>0.67318748163964548</v>
      </c>
      <c r="H218" s="120">
        <f>D218*'[12]Convergence programme'!X$37/100</f>
        <v>0.731460916419577</v>
      </c>
      <c r="I218" s="120">
        <f>D218*'[12]Convergence programme'!AH$37/100</f>
        <v>0.84915343226379025</v>
      </c>
      <c r="J218" s="120">
        <f>D218*'[12]Convergence programme'!AR$37/100</f>
        <v>0.95050931244788461</v>
      </c>
      <c r="M218" s="120">
        <f>D218*'[12]Convergence programme'!$I$53/100</f>
        <v>0.52339135443193785</v>
      </c>
      <c r="N218" s="120">
        <f>D218*'[12]Convergence programme'!$N$54/100</f>
        <v>0.55592216307674558</v>
      </c>
      <c r="O218" s="120">
        <f>D218*'[12]Convergence programme'!$S$54/100</f>
        <v>0.59289607857293058</v>
      </c>
      <c r="P218" s="120">
        <f>D218*'[12]Convergence programme'!$X$54/100</f>
        <v>0.61424968714341499</v>
      </c>
      <c r="Q218" s="120">
        <f>D218*'[12]Convergence programme'!$AH$54/100</f>
        <v>0.69680794349211039</v>
      </c>
      <c r="R218" s="120">
        <f>D218*'[12]Convergence programme'!$AR$54/100</f>
        <v>0.78393647690235146</v>
      </c>
      <c r="U218" s="119">
        <f t="shared" ref="U218:U225" si="44">(E218-M218)*1000</f>
        <v>0</v>
      </c>
      <c r="V218" s="119">
        <f t="shared" ref="V218:V225" si="45">(F218-N218)*1000</f>
        <v>57.382000523377386</v>
      </c>
      <c r="W218" s="119">
        <f t="shared" ref="W218:W225" si="46">(G218-O218)*1000</f>
        <v>80.291403066714892</v>
      </c>
      <c r="X218" s="31">
        <f t="shared" ref="X218:X225" si="47">(H218-P218)*1000</f>
        <v>117.21122927616202</v>
      </c>
      <c r="Y218" s="31">
        <f t="shared" ref="Y218:Y225" si="48">(I218-Q218)*1000</f>
        <v>152.34548877167987</v>
      </c>
      <c r="Z218" s="31">
        <f t="shared" ref="Z218:Z225" si="49">(J218-R218)*1000</f>
        <v>166.57283554553314</v>
      </c>
      <c r="AC218" s="112"/>
      <c r="AD218" s="111">
        <v>2040</v>
      </c>
      <c r="AE218" s="110">
        <f>Y141</f>
        <v>501.0119409091738</v>
      </c>
      <c r="AF218" s="109"/>
    </row>
    <row r="219" spans="2:32" x14ac:dyDescent="0.3">
      <c r="C219" s="115" t="str">
        <f t="shared" si="42"/>
        <v>IIDHT</v>
      </c>
      <c r="D219" s="77">
        <f t="shared" si="43"/>
        <v>0.1059867025850751</v>
      </c>
      <c r="E219" s="120">
        <f>D219*'[12]Convergence programme'!I$37/100</f>
        <v>0.10394144255158323</v>
      </c>
      <c r="F219" s="120">
        <f>D219*'[12]Convergence programme'!N$37/100</f>
        <v>0.12179742547845002</v>
      </c>
      <c r="G219" s="120">
        <f>D219*'[12]Convergence programme'!S$37/100</f>
        <v>0.13368978558164435</v>
      </c>
      <c r="H219" s="120">
        <f>D219*'[12]Convergence programme'!X$37/100</f>
        <v>0.14526243542037862</v>
      </c>
      <c r="I219" s="120">
        <f>D219*'[12]Convergence programme'!AH$37/100</f>
        <v>0.16863525151828646</v>
      </c>
      <c r="J219" s="120">
        <f>D219*'[12]Convergence programme'!AR$37/100</f>
        <v>0.1887637391369909</v>
      </c>
      <c r="M219" s="120">
        <f>D219*'[12]Convergence programme'!$I$53/100</f>
        <v>0.10394144255158323</v>
      </c>
      <c r="N219" s="120">
        <f>D219*'[12]Convergence programme'!$N$54/100</f>
        <v>0.11040180753331036</v>
      </c>
      <c r="O219" s="120">
        <f>D219*'[12]Convergence programme'!$S$54/100</f>
        <v>0.11774453889658427</v>
      </c>
      <c r="P219" s="120">
        <f>D219*'[12]Convergence programme'!$X$54/100</f>
        <v>0.12198519908270247</v>
      </c>
      <c r="Q219" s="120">
        <f>D219*'[12]Convergence programme'!$AH$54/100</f>
        <v>0.13838062515683094</v>
      </c>
      <c r="R219" s="120">
        <f>D219*'[12]Convergence programme'!$AR$54/100</f>
        <v>0.15568367262480731</v>
      </c>
      <c r="U219" s="119">
        <f t="shared" si="44"/>
        <v>0</v>
      </c>
      <c r="V219" s="119">
        <f t="shared" si="45"/>
        <v>11.395617945139659</v>
      </c>
      <c r="W219" s="119">
        <f t="shared" si="46"/>
        <v>15.945246685060074</v>
      </c>
      <c r="X219" s="31">
        <f t="shared" si="47"/>
        <v>23.277236337676143</v>
      </c>
      <c r="Y219" s="31">
        <f t="shared" si="48"/>
        <v>30.254626361455511</v>
      </c>
      <c r="Z219" s="31">
        <f t="shared" si="49"/>
        <v>33.080066512183592</v>
      </c>
      <c r="AC219" s="112"/>
      <c r="AD219" s="113">
        <v>2050</v>
      </c>
      <c r="AE219" s="110">
        <f>Z141</f>
        <v>818.28765148967091</v>
      </c>
      <c r="AF219" s="109"/>
    </row>
    <row r="220" spans="2:32" x14ac:dyDescent="0.3">
      <c r="C220" s="115" t="str">
        <f t="shared" si="42"/>
        <v>IIDRH</v>
      </c>
      <c r="D220" s="77">
        <f t="shared" si="43"/>
        <v>0.2285142228828857</v>
      </c>
      <c r="E220" s="120">
        <f>D220*'[12]Convergence programme'!I$37/100</f>
        <v>0.22410450925138875</v>
      </c>
      <c r="F220" s="120">
        <f>D220*'[12]Convergence programme'!N$37/100</f>
        <v>0.26260316958161051</v>
      </c>
      <c r="G220" s="120">
        <f>D220*'[12]Convergence programme'!S$37/100</f>
        <v>0.28824387130118234</v>
      </c>
      <c r="H220" s="120">
        <f>D220*'[12]Convergence programme'!X$37/100</f>
        <v>0.31319525690044064</v>
      </c>
      <c r="I220" s="120">
        <f>D220*'[12]Convergence programme'!AH$37/100</f>
        <v>0.36358856829637537</v>
      </c>
      <c r="J220" s="120">
        <f>D220*'[12]Convergence programme'!AR$37/100</f>
        <v>0.40698689651876641</v>
      </c>
      <c r="M220" s="120">
        <f>D220*'[12]Convergence programme'!$I$53/100</f>
        <v>0.22410450925138875</v>
      </c>
      <c r="N220" s="120">
        <f>D220*'[12]Convergence programme'!$N$54/100</f>
        <v>0.23803347625698243</v>
      </c>
      <c r="O220" s="120">
        <f>D220*'[12]Convergence programme'!$S$54/100</f>
        <v>0.25386488255976342</v>
      </c>
      <c r="P220" s="120">
        <f>D220*'[12]Convergence programme'!$X$54/100</f>
        <v>0.26300802168293164</v>
      </c>
      <c r="Q220" s="120">
        <f>D220*'[12]Convergence programme'!$AH$54/100</f>
        <v>0.29835762646147351</v>
      </c>
      <c r="R220" s="120">
        <f>D220*'[12]Convergence programme'!$AR$54/100</f>
        <v>0.33566412198600831</v>
      </c>
      <c r="U220" s="119">
        <f t="shared" si="44"/>
        <v>0</v>
      </c>
      <c r="V220" s="119">
        <f t="shared" si="45"/>
        <v>24.569693324628076</v>
      </c>
      <c r="W220" s="119">
        <f t="shared" si="46"/>
        <v>34.378988741418922</v>
      </c>
      <c r="X220" s="31">
        <f t="shared" si="47"/>
        <v>50.187235217509006</v>
      </c>
      <c r="Y220" s="31">
        <f t="shared" si="48"/>
        <v>65.230941834901856</v>
      </c>
      <c r="Z220" s="31">
        <f t="shared" si="49"/>
        <v>71.322774532758089</v>
      </c>
      <c r="AC220" s="112" t="str">
        <f>C142</f>
        <v>ICDEM</v>
      </c>
      <c r="AD220" s="111">
        <v>2015</v>
      </c>
      <c r="AE220" s="110">
        <v>0</v>
      </c>
      <c r="AF220" s="109"/>
    </row>
    <row r="221" spans="2:32" x14ac:dyDescent="0.3">
      <c r="C221" s="115" t="str">
        <f t="shared" si="42"/>
        <v>IIDLA</v>
      </c>
      <c r="D221" s="77">
        <f t="shared" si="43"/>
        <v>0.3302668349213046</v>
      </c>
      <c r="E221" s="120">
        <f>D221*'[12]Convergence programme'!I$37/100</f>
        <v>0.32389356788518564</v>
      </c>
      <c r="F221" s="120">
        <f>D221*'[12]Convergence programme'!N$37/100</f>
        <v>0.37953487780263928</v>
      </c>
      <c r="G221" s="120">
        <f>D221*'[12]Convergence programme'!S$37/100</f>
        <v>0.41659284861622958</v>
      </c>
      <c r="H221" s="120">
        <f>D221*'[12]Convergence programme'!X$37/100</f>
        <v>0.45265456523415493</v>
      </c>
      <c r="I221" s="120">
        <f>D221*'[12]Convergence programme'!AH$37/100</f>
        <v>0.52548696597478106</v>
      </c>
      <c r="J221" s="120">
        <f>D221*'[12]Convergence programme'!AR$37/100</f>
        <v>0.58820966359098481</v>
      </c>
      <c r="M221" s="120">
        <f>D221*'[12]Convergence programme'!$I$53/100</f>
        <v>0.32389356788518564</v>
      </c>
      <c r="N221" s="120">
        <f>D221*'[12]Convergence programme'!$N$54/100</f>
        <v>0.34402481305944499</v>
      </c>
      <c r="O221" s="120">
        <f>D221*'[12]Convergence programme'!$S$54/100</f>
        <v>0.36690561402671051</v>
      </c>
      <c r="P221" s="120">
        <f>D221*'[12]Convergence programme'!$X$54/100</f>
        <v>0.38012000209130603</v>
      </c>
      <c r="Q221" s="120">
        <f>D221*'[12]Convergence programme'!$AH$54/100</f>
        <v>0.43121004777267019</v>
      </c>
      <c r="R221" s="120">
        <f>D221*'[12]Convergence programme'!$AR$54/100</f>
        <v>0.48512834678904482</v>
      </c>
      <c r="U221" s="119">
        <f t="shared" si="44"/>
        <v>0</v>
      </c>
      <c r="V221" s="119">
        <f t="shared" si="45"/>
        <v>35.510064743194292</v>
      </c>
      <c r="W221" s="119">
        <f t="shared" si="46"/>
        <v>49.687234589519072</v>
      </c>
      <c r="X221" s="31">
        <f t="shared" si="47"/>
        <v>72.534563142848896</v>
      </c>
      <c r="Y221" s="31">
        <f t="shared" si="48"/>
        <v>94.276918202110878</v>
      </c>
      <c r="Z221" s="31">
        <f t="shared" si="49"/>
        <v>103.08131680193999</v>
      </c>
      <c r="AC221" s="112"/>
      <c r="AD221" s="111">
        <v>2020</v>
      </c>
      <c r="AE221" s="110">
        <f>V142</f>
        <v>885.71439790768022</v>
      </c>
      <c r="AF221" s="109"/>
    </row>
    <row r="222" spans="2:32" x14ac:dyDescent="0.3">
      <c r="C222" s="115" t="str">
        <f t="shared" si="42"/>
        <v>IIDEM</v>
      </c>
      <c r="D222" s="77">
        <f t="shared" si="43"/>
        <v>1.4313770722172301</v>
      </c>
      <c r="E222" s="120">
        <f>D222*'[12]Convergence programme'!I$37/100</f>
        <v>1.4037553211177223</v>
      </c>
      <c r="F222" s="120">
        <f>D222*'[12]Convergence programme'!N$37/100</f>
        <v>1.6449048610131032</v>
      </c>
      <c r="G222" s="120">
        <f>D222*'[12]Convergence programme'!S$37/100</f>
        <v>1.8055141749277375</v>
      </c>
      <c r="H222" s="120">
        <f>D222*'[12]Convergence programme'!X$37/100</f>
        <v>1.9618057213192872</v>
      </c>
      <c r="I222" s="120">
        <f>D222*'[12]Convergence programme'!AH$37/100</f>
        <v>2.2774614805768283</v>
      </c>
      <c r="J222" s="120">
        <f>D222*'[12]Convergence programme'!AR$37/100</f>
        <v>2.5493017678307419</v>
      </c>
      <c r="M222" s="120">
        <f>D222*'[12]Convergence programme'!$I$53/100</f>
        <v>1.4037553211177223</v>
      </c>
      <c r="N222" s="120">
        <f>D222*'[12]Convergence programme'!$N$54/100</f>
        <v>1.4910041748649798</v>
      </c>
      <c r="O222" s="120">
        <f>D222*'[12]Convergence programme'!$S$54/100</f>
        <v>1.5901696084947707</v>
      </c>
      <c r="P222" s="120">
        <f>D222*'[12]Convergence programme'!$X$54/100</f>
        <v>1.6474407907603166</v>
      </c>
      <c r="Q222" s="120">
        <f>D222*'[12]Convergence programme'!$AH$54/100</f>
        <v>1.8688651430549108</v>
      </c>
      <c r="R222" s="120">
        <f>D222*'[12]Convergence programme'!$AR$54/100</f>
        <v>2.1025471505243596</v>
      </c>
      <c r="U222" s="119">
        <f t="shared" si="44"/>
        <v>0</v>
      </c>
      <c r="V222" s="119">
        <f t="shared" si="45"/>
        <v>153.90068614812336</v>
      </c>
      <c r="W222" s="119">
        <f t="shared" si="46"/>
        <v>215.34456643296673</v>
      </c>
      <c r="X222" s="31">
        <f t="shared" si="47"/>
        <v>314.36493055897063</v>
      </c>
      <c r="Y222" s="31">
        <f t="shared" si="48"/>
        <v>408.59633752191746</v>
      </c>
      <c r="Z222" s="31">
        <f t="shared" si="49"/>
        <v>446.75461730638233</v>
      </c>
      <c r="AC222" s="112"/>
      <c r="AD222" s="111">
        <v>2025</v>
      </c>
      <c r="AE222" s="110">
        <f>W142</f>
        <v>2429.8832800073951</v>
      </c>
      <c r="AF222" s="109"/>
    </row>
    <row r="223" spans="2:32" x14ac:dyDescent="0.3">
      <c r="C223" s="115" t="str">
        <f t="shared" si="42"/>
        <v>IIDTF</v>
      </c>
      <c r="D223" s="77">
        <f t="shared" si="43"/>
        <v>0</v>
      </c>
      <c r="E223" s="120">
        <f>D223*'[12]Convergence programme'!I$37/100</f>
        <v>0</v>
      </c>
      <c r="F223" s="120">
        <f>D223*'[12]Convergence programme'!N$37/100</f>
        <v>0</v>
      </c>
      <c r="G223" s="120">
        <f>D223*'[12]Convergence programme'!S$37/100</f>
        <v>0</v>
      </c>
      <c r="H223" s="120">
        <f>D223*'[12]Convergence programme'!X$37/100</f>
        <v>0</v>
      </c>
      <c r="I223" s="120">
        <f>D223*'[12]Convergence programme'!AH$37/100</f>
        <v>0</v>
      </c>
      <c r="J223" s="120">
        <f>D223*'[12]Convergence programme'!AR$37/100</f>
        <v>0</v>
      </c>
      <c r="M223" s="120">
        <f>D223*'[12]Convergence programme'!$I$53/100</f>
        <v>0</v>
      </c>
      <c r="N223" s="120">
        <f>D223*'[12]Convergence programme'!$N$54/100</f>
        <v>0</v>
      </c>
      <c r="O223" s="120">
        <f>D223*'[12]Convergence programme'!$S$54/100</f>
        <v>0</v>
      </c>
      <c r="P223" s="120">
        <f>D223*'[12]Convergence programme'!$X$54/100</f>
        <v>0</v>
      </c>
      <c r="Q223" s="120">
        <f>D223*'[12]Convergence programme'!$AH$54/100</f>
        <v>0</v>
      </c>
      <c r="R223" s="120">
        <f>D223*'[12]Convergence programme'!$AR$54/100</f>
        <v>0</v>
      </c>
      <c r="U223" s="119">
        <f t="shared" si="44"/>
        <v>0</v>
      </c>
      <c r="V223" s="119">
        <f t="shared" si="45"/>
        <v>0</v>
      </c>
      <c r="W223" s="119">
        <f t="shared" si="46"/>
        <v>0</v>
      </c>
      <c r="X223" s="31">
        <f t="shared" si="47"/>
        <v>0</v>
      </c>
      <c r="Y223" s="31">
        <f t="shared" si="48"/>
        <v>0</v>
      </c>
      <c r="Z223" s="31">
        <f t="shared" si="49"/>
        <v>0</v>
      </c>
      <c r="AC223" s="112"/>
      <c r="AD223" s="111">
        <v>2030</v>
      </c>
      <c r="AE223" s="110">
        <f>X142</f>
        <v>2743.2971175513858</v>
      </c>
      <c r="AF223" s="109"/>
    </row>
    <row r="224" spans="2:32" x14ac:dyDescent="0.3">
      <c r="C224" s="115" t="str">
        <f t="shared" si="42"/>
        <v>IIDFL</v>
      </c>
      <c r="D224" s="77">
        <f t="shared" si="43"/>
        <v>3.4636041107264988E-2</v>
      </c>
      <c r="E224" s="120">
        <f>D224*'[12]Convergence programme'!I$37/100</f>
        <v>3.3967658103857483E-2</v>
      </c>
      <c r="F224" s="120">
        <f>D224*'[12]Convergence programme'!N$37/100</f>
        <v>3.9802923694549339E-2</v>
      </c>
      <c r="G224" s="120">
        <f>D224*'[12]Convergence programme'!S$37/100</f>
        <v>4.3689300601746757E-2</v>
      </c>
      <c r="H224" s="120">
        <f>D224*'[12]Convergence programme'!X$37/100</f>
        <v>4.7471197441236013E-2</v>
      </c>
      <c r="I224" s="120">
        <f>D224*'[12]Convergence programme'!AH$37/100</f>
        <v>5.5109342599208688E-2</v>
      </c>
      <c r="J224" s="120">
        <f>D224*'[12]Convergence programme'!AR$37/100</f>
        <v>6.1687253861509771E-2</v>
      </c>
      <c r="M224" s="120">
        <f>D224*'[12]Convergence programme'!$I$53/100</f>
        <v>3.3967658103857483E-2</v>
      </c>
      <c r="N224" s="120">
        <f>D224*'[12]Convergence programme'!$N$54/100</f>
        <v>3.607888018754693E-2</v>
      </c>
      <c r="O224" s="120">
        <f>D224*'[12]Convergence programme'!$S$54/100</f>
        <v>3.8478456163918262E-2</v>
      </c>
      <c r="P224" s="120">
        <f>D224*'[12]Convergence programme'!$X$54/100</f>
        <v>3.9864287376191632E-2</v>
      </c>
      <c r="Q224" s="120">
        <f>D224*'[12]Convergence programme'!$AH$54/100</f>
        <v>4.5222248682882993E-2</v>
      </c>
      <c r="R224" s="120">
        <f>D224*'[12]Convergence programme'!$AR$54/100</f>
        <v>5.0876817121793746E-2</v>
      </c>
      <c r="U224" s="119">
        <f t="shared" si="44"/>
        <v>0</v>
      </c>
      <c r="V224" s="119">
        <f t="shared" si="45"/>
        <v>3.7240435070024085</v>
      </c>
      <c r="W224" s="119">
        <f t="shared" si="46"/>
        <v>5.210844437828495</v>
      </c>
      <c r="X224" s="31">
        <f t="shared" si="47"/>
        <v>7.6069100650443815</v>
      </c>
      <c r="Y224" s="31">
        <f t="shared" si="48"/>
        <v>9.8870939163256963</v>
      </c>
      <c r="Z224" s="31">
        <f t="shared" si="49"/>
        <v>10.810436739716025</v>
      </c>
      <c r="AC224" s="112"/>
      <c r="AD224" s="111">
        <v>2040</v>
      </c>
      <c r="AE224" s="110">
        <f>Y142</f>
        <v>6017.6853439857505</v>
      </c>
      <c r="AF224" s="109"/>
    </row>
    <row r="225" spans="2:32" x14ac:dyDescent="0.3">
      <c r="B225" s="19"/>
      <c r="C225" s="118" t="e">
        <f>#REF!</f>
        <v>#REF!</v>
      </c>
      <c r="D225" s="77" t="e">
        <f>SUM(#REF!)</f>
        <v>#REF!</v>
      </c>
      <c r="E225" s="117" t="e">
        <f>D225*'[12]Convergence programme'!I$37/100</f>
        <v>#REF!</v>
      </c>
      <c r="F225" s="117" t="e">
        <f>D225*'[12]Convergence programme'!N$37/100</f>
        <v>#REF!</v>
      </c>
      <c r="G225" s="117" t="e">
        <f>D225*'[12]Convergence programme'!S$37/100</f>
        <v>#REF!</v>
      </c>
      <c r="H225" s="117" t="e">
        <f>D225*'[12]Convergence programme'!X$37/100</f>
        <v>#REF!</v>
      </c>
      <c r="I225" s="117" t="e">
        <f>D225*'[12]Convergence programme'!AH$37/100</f>
        <v>#REF!</v>
      </c>
      <c r="J225" s="117" t="e">
        <f>D225*'[12]Convergence programme'!AR$37/100</f>
        <v>#REF!</v>
      </c>
      <c r="K225" s="19"/>
      <c r="L225" s="19"/>
      <c r="M225" s="117" t="e">
        <f>D225*'[12]Convergence programme'!$I$53/100</f>
        <v>#REF!</v>
      </c>
      <c r="N225" s="117" t="e">
        <f>D225*'[12]Convergence programme'!$N$54/100</f>
        <v>#REF!</v>
      </c>
      <c r="O225" s="117" t="e">
        <f>D225*'[12]Convergence programme'!$S$54/100</f>
        <v>#REF!</v>
      </c>
      <c r="P225" s="117" t="e">
        <f>D225*'[12]Convergence programme'!$X$54/100</f>
        <v>#REF!</v>
      </c>
      <c r="Q225" s="117" t="e">
        <f>D225*'[12]Convergence programme'!$AH$54/100</f>
        <v>#REF!</v>
      </c>
      <c r="R225" s="117" t="e">
        <f>D225*'[12]Convergence programme'!$AR$54/100</f>
        <v>#REF!</v>
      </c>
      <c r="S225" s="19"/>
      <c r="T225" s="19"/>
      <c r="U225" s="116" t="e">
        <f t="shared" si="44"/>
        <v>#REF!</v>
      </c>
      <c r="V225" s="116" t="e">
        <f t="shared" si="45"/>
        <v>#REF!</v>
      </c>
      <c r="W225" s="116" t="e">
        <f t="shared" si="46"/>
        <v>#REF!</v>
      </c>
      <c r="X225" s="32" t="e">
        <f t="shared" si="47"/>
        <v>#REF!</v>
      </c>
      <c r="Y225" s="32" t="e">
        <f t="shared" si="48"/>
        <v>#REF!</v>
      </c>
      <c r="Z225" s="32" t="e">
        <f t="shared" si="49"/>
        <v>#REF!</v>
      </c>
      <c r="AC225" s="112"/>
      <c r="AD225" s="113">
        <v>2050</v>
      </c>
      <c r="AE225" s="110">
        <f>Z142</f>
        <v>9828.5034855618251</v>
      </c>
      <c r="AF225" s="109"/>
    </row>
    <row r="226" spans="2:32" x14ac:dyDescent="0.3">
      <c r="C226" s="115"/>
      <c r="AC226" s="112" t="str">
        <f>C143</f>
        <v>ICDTF</v>
      </c>
      <c r="AD226" s="111">
        <v>2015</v>
      </c>
      <c r="AE226" s="110">
        <f>U143</f>
        <v>0</v>
      </c>
      <c r="AF226" s="109"/>
    </row>
    <row r="227" spans="2:32" x14ac:dyDescent="0.3">
      <c r="AC227" s="112"/>
      <c r="AD227" s="111">
        <v>2020</v>
      </c>
      <c r="AE227" s="110">
        <f>V143</f>
        <v>0</v>
      </c>
      <c r="AF227" s="109"/>
    </row>
    <row r="228" spans="2:32" x14ac:dyDescent="0.3">
      <c r="AC228" s="112"/>
      <c r="AD228" s="111">
        <v>2025</v>
      </c>
      <c r="AE228" s="110">
        <f>W143</f>
        <v>0</v>
      </c>
      <c r="AF228" s="109"/>
    </row>
    <row r="229" spans="2:32" x14ac:dyDescent="0.3">
      <c r="AC229" s="112"/>
      <c r="AD229" s="111">
        <v>2030</v>
      </c>
      <c r="AE229" s="110">
        <f>X143</f>
        <v>0</v>
      </c>
      <c r="AF229" s="109"/>
    </row>
    <row r="230" spans="2:32" x14ac:dyDescent="0.3">
      <c r="AC230" s="112"/>
      <c r="AD230" s="111">
        <v>2040</v>
      </c>
      <c r="AE230" s="110">
        <f>Y143</f>
        <v>0</v>
      </c>
      <c r="AF230" s="109"/>
    </row>
    <row r="231" spans="2:32" x14ac:dyDescent="0.3">
      <c r="AC231" s="112"/>
      <c r="AD231" s="113">
        <v>2050</v>
      </c>
      <c r="AE231" s="110">
        <f>Z143</f>
        <v>0</v>
      </c>
      <c r="AF231" s="109"/>
    </row>
    <row r="232" spans="2:32" x14ac:dyDescent="0.3">
      <c r="AC232" s="112" t="str">
        <f>C146</f>
        <v>IGDMT</v>
      </c>
      <c r="AD232" s="111">
        <v>2015</v>
      </c>
      <c r="AE232" s="110">
        <f>U146</f>
        <v>0</v>
      </c>
      <c r="AF232" s="109" t="str">
        <f>B146</f>
        <v>Glass&amp;Concrete</v>
      </c>
    </row>
    <row r="233" spans="2:32" x14ac:dyDescent="0.3">
      <c r="AC233" s="112"/>
      <c r="AD233" s="111">
        <v>2020</v>
      </c>
      <c r="AE233" s="110">
        <f>V146</f>
        <v>199.4510374234948</v>
      </c>
      <c r="AF233" s="109"/>
    </row>
    <row r="234" spans="2:32" x14ac:dyDescent="0.3">
      <c r="AC234" s="112"/>
      <c r="AD234" s="111">
        <v>2025</v>
      </c>
      <c r="AE234" s="110">
        <f>W146</f>
        <v>222.51393101992977</v>
      </c>
      <c r="AF234" s="109"/>
    </row>
    <row r="235" spans="2:32" x14ac:dyDescent="0.3">
      <c r="AC235" s="112"/>
      <c r="AD235" s="111">
        <v>2030</v>
      </c>
      <c r="AE235" s="110">
        <f>X146</f>
        <v>173.83546613266799</v>
      </c>
      <c r="AF235" s="109"/>
    </row>
    <row r="236" spans="2:32" x14ac:dyDescent="0.3">
      <c r="AC236" s="112"/>
      <c r="AD236" s="111">
        <v>2040</v>
      </c>
      <c r="AE236" s="110">
        <f>Y146</f>
        <v>54.343154401303991</v>
      </c>
      <c r="AF236" s="109"/>
    </row>
    <row r="237" spans="2:32" x14ac:dyDescent="0.3">
      <c r="AC237" s="112"/>
      <c r="AD237" s="113">
        <v>2050</v>
      </c>
      <c r="AE237" s="110">
        <f>Z146</f>
        <v>224.00811182534852</v>
      </c>
      <c r="AF237" s="109"/>
    </row>
    <row r="238" spans="2:32" x14ac:dyDescent="0.3">
      <c r="AC238" s="112" t="str">
        <f>C147</f>
        <v>IGDHT</v>
      </c>
      <c r="AD238" s="111">
        <v>2015</v>
      </c>
      <c r="AE238" s="110">
        <f>U147</f>
        <v>0</v>
      </c>
      <c r="AF238" s="109"/>
    </row>
    <row r="239" spans="2:32" x14ac:dyDescent="0.3">
      <c r="AC239" s="112"/>
      <c r="AD239" s="111">
        <v>2020</v>
      </c>
      <c r="AE239" s="110">
        <f>V147</f>
        <v>195.67768505438553</v>
      </c>
      <c r="AF239" s="109"/>
    </row>
    <row r="240" spans="2:32" x14ac:dyDescent="0.3">
      <c r="AC240" s="112"/>
      <c r="AD240" s="111">
        <v>2025</v>
      </c>
      <c r="AE240" s="110">
        <f>W147</f>
        <v>218.30425891383288</v>
      </c>
      <c r="AF240" s="109"/>
    </row>
    <row r="241" spans="29:32" x14ac:dyDescent="0.3">
      <c r="AC241" s="112"/>
      <c r="AD241" s="111">
        <v>2030</v>
      </c>
      <c r="AE241" s="110">
        <f>X147</f>
        <v>170.54672681879745</v>
      </c>
      <c r="AF241" s="109"/>
    </row>
    <row r="242" spans="29:32" x14ac:dyDescent="0.3">
      <c r="AC242" s="112"/>
      <c r="AD242" s="111">
        <v>2040</v>
      </c>
      <c r="AE242" s="110">
        <f>Y147</f>
        <v>53.315053103592632</v>
      </c>
      <c r="AF242" s="109"/>
    </row>
    <row r="243" spans="29:32" x14ac:dyDescent="0.3">
      <c r="AC243" s="112"/>
      <c r="AD243" s="113">
        <v>2050</v>
      </c>
      <c r="AE243" s="110">
        <f>Z147</f>
        <v>219.77017177562576</v>
      </c>
      <c r="AF243" s="109"/>
    </row>
    <row r="244" spans="29:32" x14ac:dyDescent="0.3">
      <c r="AC244" s="112" t="str">
        <f>C148</f>
        <v>IGDRH</v>
      </c>
      <c r="AD244" s="111">
        <v>2015</v>
      </c>
      <c r="AE244" s="110">
        <f>U148</f>
        <v>0</v>
      </c>
      <c r="AF244" s="109"/>
    </row>
    <row r="245" spans="29:32" x14ac:dyDescent="0.3">
      <c r="AC245" s="112"/>
      <c r="AD245" s="111">
        <v>2020</v>
      </c>
      <c r="AE245" s="110">
        <f>V148</f>
        <v>3.7502066364138926</v>
      </c>
      <c r="AF245" s="109"/>
    </row>
    <row r="246" spans="29:32" x14ac:dyDescent="0.3">
      <c r="AC246" s="112"/>
      <c r="AD246" s="111">
        <v>2025</v>
      </c>
      <c r="AE246" s="110">
        <f>W148</f>
        <v>4.1838499893768342</v>
      </c>
      <c r="AF246" s="109"/>
    </row>
    <row r="247" spans="29:32" x14ac:dyDescent="0.3">
      <c r="AC247" s="112"/>
      <c r="AD247" s="111">
        <v>2030</v>
      </c>
      <c r="AE247" s="110">
        <f>X148</f>
        <v>3.2685661962771064</v>
      </c>
      <c r="AF247" s="109"/>
    </row>
    <row r="248" spans="29:32" x14ac:dyDescent="0.3">
      <c r="AC248" s="112"/>
      <c r="AD248" s="111">
        <v>2040</v>
      </c>
      <c r="AE248" s="110">
        <f>Y148</f>
        <v>1.0217949272768798</v>
      </c>
      <c r="AF248" s="109"/>
    </row>
    <row r="249" spans="29:32" x14ac:dyDescent="0.3">
      <c r="AC249" s="112"/>
      <c r="AD249" s="113">
        <v>2050</v>
      </c>
      <c r="AE249" s="110">
        <f>Z148</f>
        <v>4.2119445375169082</v>
      </c>
      <c r="AF249" s="109"/>
    </row>
    <row r="250" spans="29:32" x14ac:dyDescent="0.3">
      <c r="AC250" s="112" t="str">
        <f>C149</f>
        <v>IGDLA</v>
      </c>
      <c r="AD250" s="111">
        <v>2015</v>
      </c>
      <c r="AE250" s="110">
        <f>U149</f>
        <v>0</v>
      </c>
      <c r="AF250" s="109"/>
    </row>
    <row r="251" spans="29:32" x14ac:dyDescent="0.3">
      <c r="AC251" s="112"/>
      <c r="AD251" s="111">
        <v>2020</v>
      </c>
      <c r="AE251" s="110">
        <f>V149</f>
        <v>13.611255348868756</v>
      </c>
      <c r="AF251" s="109"/>
    </row>
    <row r="252" spans="29:32" x14ac:dyDescent="0.3">
      <c r="AC252" s="112"/>
      <c r="AD252" s="111">
        <v>2025</v>
      </c>
      <c r="AE252" s="110">
        <f>W149</f>
        <v>15.185150064484287</v>
      </c>
      <c r="AF252" s="109"/>
    </row>
    <row r="253" spans="29:32" x14ac:dyDescent="0.3">
      <c r="AC253" s="112"/>
      <c r="AD253" s="111">
        <v>2030</v>
      </c>
      <c r="AE253" s="110">
        <f>X149</f>
        <v>11.863156736544756</v>
      </c>
      <c r="AF253" s="109"/>
    </row>
    <row r="254" spans="29:32" x14ac:dyDescent="0.3">
      <c r="AC254" s="112"/>
      <c r="AD254" s="111">
        <v>2040</v>
      </c>
      <c r="AE254" s="110">
        <f>Y149</f>
        <v>3.7085720915484286</v>
      </c>
      <c r="AF254" s="109"/>
    </row>
    <row r="255" spans="29:32" x14ac:dyDescent="0.3">
      <c r="AC255" s="112"/>
      <c r="AD255" s="113">
        <v>2050</v>
      </c>
      <c r="AE255" s="110">
        <f>Z149</f>
        <v>15.287118330694655</v>
      </c>
      <c r="AF255" s="109"/>
    </row>
    <row r="256" spans="29:32" x14ac:dyDescent="0.3">
      <c r="AC256" s="112" t="str">
        <f>C150</f>
        <v>IGDEM</v>
      </c>
      <c r="AD256" s="111">
        <v>2015</v>
      </c>
      <c r="AE256" s="110">
        <f>U150</f>
        <v>0</v>
      </c>
      <c r="AF256" s="109"/>
    </row>
    <row r="257" spans="29:32" x14ac:dyDescent="0.3">
      <c r="AC257" s="112"/>
      <c r="AD257" s="111">
        <v>2020</v>
      </c>
      <c r="AE257" s="110">
        <f>V150</f>
        <v>144.1915271053924</v>
      </c>
      <c r="AF257" s="109"/>
    </row>
    <row r="258" spans="29:32" x14ac:dyDescent="0.3">
      <c r="AC258" s="112"/>
      <c r="AD258" s="111">
        <v>2025</v>
      </c>
      <c r="AE258" s="110">
        <f>W150</f>
        <v>160.86466097372255</v>
      </c>
      <c r="AF258" s="109"/>
    </row>
    <row r="259" spans="29:32" x14ac:dyDescent="0.3">
      <c r="AC259" s="112"/>
      <c r="AD259" s="111">
        <v>2030</v>
      </c>
      <c r="AE259" s="110">
        <f>X150</f>
        <v>125.67295538064948</v>
      </c>
      <c r="AF259" s="109"/>
    </row>
    <row r="260" spans="29:32" x14ac:dyDescent="0.3">
      <c r="AC260" s="112"/>
      <c r="AD260" s="111">
        <v>2040</v>
      </c>
      <c r="AE260" s="110">
        <f>Y150</f>
        <v>39.286947423644357</v>
      </c>
      <c r="AF260" s="109"/>
    </row>
    <row r="261" spans="29:32" x14ac:dyDescent="0.3">
      <c r="AC261" s="112"/>
      <c r="AD261" s="113">
        <v>2050</v>
      </c>
      <c r="AE261" s="110">
        <f>Z150</f>
        <v>161.9448669976573</v>
      </c>
      <c r="AF261" s="109"/>
    </row>
    <row r="262" spans="29:32" x14ac:dyDescent="0.3">
      <c r="AC262" s="112" t="str">
        <f>C151</f>
        <v>IGDTF</v>
      </c>
      <c r="AD262" s="111">
        <v>2015</v>
      </c>
      <c r="AE262" s="110">
        <f>U151</f>
        <v>0</v>
      </c>
      <c r="AF262" s="109"/>
    </row>
    <row r="263" spans="29:32" x14ac:dyDescent="0.3">
      <c r="AC263" s="112"/>
      <c r="AD263" s="111">
        <v>2020</v>
      </c>
      <c r="AE263" s="110">
        <f>V151</f>
        <v>0</v>
      </c>
      <c r="AF263" s="109"/>
    </row>
    <row r="264" spans="29:32" x14ac:dyDescent="0.3">
      <c r="AC264" s="112"/>
      <c r="AD264" s="111">
        <v>2025</v>
      </c>
      <c r="AE264" s="110">
        <f>W151</f>
        <v>0</v>
      </c>
      <c r="AF264" s="109"/>
    </row>
    <row r="265" spans="29:32" x14ac:dyDescent="0.3">
      <c r="AC265" s="112"/>
      <c r="AD265" s="111">
        <v>2030</v>
      </c>
      <c r="AE265" s="110">
        <f>X151</f>
        <v>0</v>
      </c>
      <c r="AF265" s="109"/>
    </row>
    <row r="266" spans="29:32" x14ac:dyDescent="0.3">
      <c r="AC266" s="112"/>
      <c r="AD266" s="111">
        <v>2040</v>
      </c>
      <c r="AE266" s="110">
        <f>Y151</f>
        <v>0</v>
      </c>
      <c r="AF266" s="109"/>
    </row>
    <row r="267" spans="29:32" x14ac:dyDescent="0.3">
      <c r="AC267" s="112"/>
      <c r="AD267" s="113">
        <v>2050</v>
      </c>
      <c r="AE267" s="110">
        <f>Z151</f>
        <v>0</v>
      </c>
      <c r="AF267" s="109"/>
    </row>
    <row r="268" spans="29:32" x14ac:dyDescent="0.3">
      <c r="AC268" s="112" t="str">
        <f>C154</f>
        <v>IXDMT</v>
      </c>
      <c r="AD268" s="111">
        <v>2015</v>
      </c>
      <c r="AE268" s="110">
        <f>U154</f>
        <v>0</v>
      </c>
      <c r="AF268" s="109" t="str">
        <f>B154</f>
        <v>Aluminium</v>
      </c>
    </row>
    <row r="269" spans="29:32" x14ac:dyDescent="0.3">
      <c r="AC269" s="112"/>
      <c r="AD269" s="111">
        <v>2020</v>
      </c>
      <c r="AE269" s="110">
        <f>V154</f>
        <v>14.32160782173586</v>
      </c>
      <c r="AF269" s="109"/>
    </row>
    <row r="270" spans="29:32" x14ac:dyDescent="0.3">
      <c r="AC270" s="112"/>
      <c r="AD270" s="111">
        <v>2025</v>
      </c>
      <c r="AE270" s="110">
        <v>0</v>
      </c>
      <c r="AF270" s="109"/>
    </row>
    <row r="271" spans="29:32" x14ac:dyDescent="0.3">
      <c r="AC271" s="112"/>
      <c r="AD271" s="111">
        <v>2030</v>
      </c>
      <c r="AE271" s="110">
        <f>X154</f>
        <v>174.30950310158354</v>
      </c>
      <c r="AF271" s="109"/>
    </row>
    <row r="272" spans="29:32" x14ac:dyDescent="0.3">
      <c r="AC272" s="112"/>
      <c r="AD272" s="111">
        <v>2040</v>
      </c>
      <c r="AE272" s="110">
        <f>Y154</f>
        <v>651.24977898666089</v>
      </c>
      <c r="AF272" s="109"/>
    </row>
    <row r="273" spans="29:53" x14ac:dyDescent="0.3">
      <c r="AC273" s="112"/>
      <c r="AD273" s="113">
        <v>2050</v>
      </c>
      <c r="AE273" s="110">
        <f>Z154</f>
        <v>826.18130305661634</v>
      </c>
      <c r="AF273" s="109"/>
    </row>
    <row r="274" spans="29:53" x14ac:dyDescent="0.3">
      <c r="AC274" s="112" t="str">
        <f>C155</f>
        <v>IXDHT</v>
      </c>
      <c r="AD274" s="111">
        <v>2015</v>
      </c>
      <c r="AE274" s="110">
        <f>U155</f>
        <v>0</v>
      </c>
      <c r="AF274" s="109"/>
      <c r="BA274" s="31"/>
    </row>
    <row r="275" spans="29:53" x14ac:dyDescent="0.3">
      <c r="AC275" s="112"/>
      <c r="AD275" s="111">
        <v>2020</v>
      </c>
      <c r="AE275" s="110">
        <f>V155</f>
        <v>54.908750922791683</v>
      </c>
      <c r="AF275" s="109"/>
      <c r="AZ275" s="31"/>
      <c r="BA275" s="31"/>
    </row>
    <row r="276" spans="29:53" x14ac:dyDescent="0.3">
      <c r="AC276" s="112"/>
      <c r="AD276" s="111">
        <v>2025</v>
      </c>
      <c r="AE276" s="110">
        <v>0</v>
      </c>
      <c r="AF276" s="109"/>
    </row>
    <row r="277" spans="29:53" x14ac:dyDescent="0.3">
      <c r="AC277" s="112"/>
      <c r="AD277" s="111">
        <v>2030</v>
      </c>
      <c r="AE277" s="110">
        <f>X155</f>
        <v>668.29906309503428</v>
      </c>
      <c r="AF277" s="109"/>
      <c r="AX277" s="31"/>
      <c r="AY277" s="31"/>
      <c r="AZ277" s="31"/>
      <c r="BA277" s="31"/>
    </row>
    <row r="278" spans="29:53" x14ac:dyDescent="0.3">
      <c r="AC278" s="112"/>
      <c r="AD278" s="111">
        <v>2040</v>
      </c>
      <c r="AE278" s="110">
        <f>Y155</f>
        <v>2496.8783077993812</v>
      </c>
      <c r="AF278" s="109"/>
      <c r="AX278" s="31"/>
      <c r="AY278" s="31"/>
      <c r="AZ278" s="31"/>
      <c r="BA278" s="31"/>
    </row>
    <row r="279" spans="29:53" x14ac:dyDescent="0.3">
      <c r="AC279" s="112"/>
      <c r="AD279" s="113">
        <v>2050</v>
      </c>
      <c r="AE279" s="110">
        <f>Z155</f>
        <v>3167.5621865412468</v>
      </c>
      <c r="AF279" s="109"/>
    </row>
    <row r="280" spans="29:53" x14ac:dyDescent="0.3">
      <c r="AC280" s="112" t="str">
        <f>C156</f>
        <v>IXDRH</v>
      </c>
      <c r="AD280" s="111">
        <v>2015</v>
      </c>
      <c r="AE280" s="110">
        <f>U156</f>
        <v>0</v>
      </c>
      <c r="AF280" s="109"/>
    </row>
    <row r="281" spans="29:53" x14ac:dyDescent="0.3">
      <c r="AC281" s="112"/>
      <c r="AD281" s="111">
        <v>2020</v>
      </c>
      <c r="AE281" s="110">
        <f>V156</f>
        <v>1.6591520344546584</v>
      </c>
      <c r="AF281" s="109"/>
    </row>
    <row r="282" spans="29:53" x14ac:dyDescent="0.3">
      <c r="AC282" s="112"/>
      <c r="AD282" s="111">
        <v>2025</v>
      </c>
      <c r="AE282" s="110">
        <v>0</v>
      </c>
      <c r="AF282" s="109"/>
    </row>
    <row r="283" spans="29:53" x14ac:dyDescent="0.3">
      <c r="AC283" s="112"/>
      <c r="AD283" s="111">
        <v>2030</v>
      </c>
      <c r="AE283" s="110">
        <f>X156</f>
        <v>20.193680087849163</v>
      </c>
      <c r="AF283" s="109"/>
    </row>
    <row r="284" spans="29:53" x14ac:dyDescent="0.3">
      <c r="AC284" s="112"/>
      <c r="AD284" s="111">
        <v>2040</v>
      </c>
      <c r="AE284" s="110">
        <f>Y156</f>
        <v>75.447003520369265</v>
      </c>
      <c r="AF284" s="109"/>
    </row>
    <row r="285" spans="29:53" x14ac:dyDescent="0.3">
      <c r="AC285" s="112"/>
      <c r="AD285" s="113">
        <v>2050</v>
      </c>
      <c r="AE285" s="110">
        <f>Z156</f>
        <v>95.71274446674704</v>
      </c>
      <c r="AF285" s="109"/>
    </row>
    <row r="286" spans="29:53" x14ac:dyDescent="0.3">
      <c r="AC286" s="112" t="str">
        <f>C157</f>
        <v>IXDLA</v>
      </c>
      <c r="AD286" s="111">
        <v>2015</v>
      </c>
      <c r="AE286" s="110">
        <f>U157</f>
        <v>0</v>
      </c>
      <c r="AF286" s="109"/>
    </row>
    <row r="287" spans="29:53" x14ac:dyDescent="0.3">
      <c r="AC287" s="112"/>
      <c r="AD287" s="111">
        <v>2020</v>
      </c>
      <c r="AE287" s="110">
        <f>V157</f>
        <v>16.241947633164777</v>
      </c>
      <c r="AF287" s="109"/>
    </row>
    <row r="288" spans="29:53" x14ac:dyDescent="0.3">
      <c r="AC288" s="112"/>
      <c r="AD288" s="111">
        <v>2025</v>
      </c>
      <c r="AE288" s="110">
        <v>0</v>
      </c>
      <c r="AF288" s="109"/>
    </row>
    <row r="289" spans="29:53" x14ac:dyDescent="0.3">
      <c r="AC289" s="112"/>
      <c r="AD289" s="111">
        <v>2030</v>
      </c>
      <c r="AE289" s="110">
        <f>X157</f>
        <v>197.68212176861687</v>
      </c>
      <c r="AF289" s="109"/>
    </row>
    <row r="290" spans="29:53" x14ac:dyDescent="0.3">
      <c r="AC290" s="112"/>
      <c r="AD290" s="111">
        <v>2040</v>
      </c>
      <c r="AE290" s="110">
        <f>Y157</f>
        <v>738.57383459121456</v>
      </c>
      <c r="AF290" s="109"/>
    </row>
    <row r="291" spans="29:53" x14ac:dyDescent="0.3">
      <c r="AC291" s="112"/>
      <c r="AD291" s="113">
        <v>2050</v>
      </c>
      <c r="AE291" s="110">
        <f>Z157</f>
        <v>936.96138218357919</v>
      </c>
      <c r="AF291" s="109"/>
    </row>
    <row r="292" spans="29:53" x14ac:dyDescent="0.3">
      <c r="AC292" s="112" t="str">
        <f>C158</f>
        <v>IXDEM</v>
      </c>
      <c r="AD292" s="111">
        <v>2015</v>
      </c>
      <c r="AE292" s="110">
        <f>U158</f>
        <v>0</v>
      </c>
      <c r="AF292" s="109"/>
    </row>
    <row r="293" spans="29:53" x14ac:dyDescent="0.3">
      <c r="AC293" s="112"/>
      <c r="AD293" s="111">
        <v>2020</v>
      </c>
      <c r="AE293" s="110">
        <f>V158</f>
        <v>81.209738165817669</v>
      </c>
      <c r="AF293" s="109"/>
    </row>
    <row r="294" spans="29:53" x14ac:dyDescent="0.3">
      <c r="AC294" s="112"/>
      <c r="AD294" s="111">
        <v>2025</v>
      </c>
      <c r="AE294" s="110">
        <v>0</v>
      </c>
      <c r="AF294" s="109"/>
    </row>
    <row r="295" spans="29:53" x14ac:dyDescent="0.3">
      <c r="AC295" s="112"/>
      <c r="AD295" s="111">
        <v>2030</v>
      </c>
      <c r="AE295" s="110">
        <f>X158</f>
        <v>988.41060884308968</v>
      </c>
      <c r="AF295" s="109"/>
    </row>
    <row r="296" spans="29:53" x14ac:dyDescent="0.3">
      <c r="AC296" s="112"/>
      <c r="AD296" s="111">
        <v>2040</v>
      </c>
      <c r="AE296" s="110">
        <f>Y158</f>
        <v>3692.8691729560796</v>
      </c>
      <c r="AF296" s="109"/>
    </row>
    <row r="297" spans="29:53" x14ac:dyDescent="0.3">
      <c r="AC297" s="112"/>
      <c r="AD297" s="113">
        <v>2050</v>
      </c>
      <c r="AE297" s="110">
        <f>Z158</f>
        <v>4684.8069109178923</v>
      </c>
      <c r="AF297" s="109"/>
    </row>
    <row r="298" spans="29:53" x14ac:dyDescent="0.3">
      <c r="AC298" s="112" t="str">
        <f>C159</f>
        <v>IXDTF</v>
      </c>
      <c r="AD298" s="111">
        <v>2015</v>
      </c>
      <c r="AE298" s="110">
        <f>U159</f>
        <v>0</v>
      </c>
      <c r="AF298" s="109"/>
    </row>
    <row r="299" spans="29:53" x14ac:dyDescent="0.3">
      <c r="AC299" s="112"/>
      <c r="AD299" s="111">
        <v>2020</v>
      </c>
      <c r="AE299" s="110">
        <f>V159</f>
        <v>1.1402944047082531</v>
      </c>
      <c r="AF299" s="109"/>
    </row>
    <row r="300" spans="29:53" x14ac:dyDescent="0.3">
      <c r="AC300" s="112"/>
      <c r="AD300" s="111">
        <v>2025</v>
      </c>
      <c r="AE300" s="110">
        <v>0</v>
      </c>
      <c r="AF300" s="109"/>
    </row>
    <row r="301" spans="29:53" x14ac:dyDescent="0.3">
      <c r="AC301" s="112"/>
      <c r="AD301" s="111">
        <v>2030</v>
      </c>
      <c r="AE301" s="110">
        <f>X159</f>
        <v>13.878619883204934</v>
      </c>
      <c r="AF301" s="109"/>
    </row>
    <row r="302" spans="29:53" x14ac:dyDescent="0.3">
      <c r="AC302" s="112"/>
      <c r="AD302" s="111">
        <v>2040</v>
      </c>
      <c r="AE302" s="110">
        <f>Y159</f>
        <v>51.852870731377841</v>
      </c>
      <c r="AF302" s="109"/>
      <c r="AX302" s="31"/>
      <c r="AY302" s="31"/>
      <c r="AZ302" s="31"/>
      <c r="BA302" s="31"/>
    </row>
    <row r="303" spans="29:53" x14ac:dyDescent="0.3">
      <c r="AC303" s="112"/>
      <c r="AD303" s="113">
        <v>2050</v>
      </c>
      <c r="AE303" s="110">
        <f>Z159</f>
        <v>65.781016271106495</v>
      </c>
      <c r="AF303" s="109"/>
    </row>
    <row r="304" spans="29:53" x14ac:dyDescent="0.3">
      <c r="AC304" s="112" t="str">
        <f>C162</f>
        <v>IODMT</v>
      </c>
      <c r="AD304" s="111">
        <v>2015</v>
      </c>
      <c r="AE304" s="110">
        <f>U162</f>
        <v>0</v>
      </c>
      <c r="AF304" s="109" t="str">
        <f>B162</f>
        <v>Other comm</v>
      </c>
    </row>
    <row r="305" spans="29:53" x14ac:dyDescent="0.3">
      <c r="AC305" s="112"/>
      <c r="AD305" s="111">
        <v>2020</v>
      </c>
      <c r="AE305" s="110">
        <f>V162</f>
        <v>31.64393889724948</v>
      </c>
      <c r="AF305" s="109"/>
    </row>
    <row r="306" spans="29:53" x14ac:dyDescent="0.3">
      <c r="AC306" s="112"/>
      <c r="AD306" s="111">
        <v>2025</v>
      </c>
      <c r="AE306" s="110">
        <f>W162</f>
        <v>44.277582333199781</v>
      </c>
      <c r="AF306" s="109"/>
    </row>
    <row r="307" spans="29:53" x14ac:dyDescent="0.3">
      <c r="AC307" s="112"/>
      <c r="AD307" s="111">
        <v>2030</v>
      </c>
      <c r="AE307" s="110">
        <f>X162</f>
        <v>64.637428870666696</v>
      </c>
      <c r="AF307" s="109"/>
      <c r="AX307" s="31"/>
      <c r="AY307" s="31"/>
      <c r="AZ307" s="31"/>
      <c r="BA307" s="31"/>
    </row>
    <row r="308" spans="29:53" x14ac:dyDescent="0.3">
      <c r="AC308" s="112"/>
      <c r="AD308" s="111">
        <v>2040</v>
      </c>
      <c r="AE308" s="110">
        <f>Y162</f>
        <v>84.012604893387135</v>
      </c>
      <c r="AF308" s="109"/>
      <c r="AX308" s="31"/>
      <c r="AY308" s="31"/>
      <c r="AZ308" s="31"/>
      <c r="BA308" s="31"/>
    </row>
    <row r="309" spans="29:53" x14ac:dyDescent="0.3">
      <c r="AC309" s="112"/>
      <c r="AD309" s="113">
        <v>2050</v>
      </c>
      <c r="AE309" s="110">
        <f>Z162</f>
        <v>91.858432642079492</v>
      </c>
      <c r="AF309" s="109"/>
    </row>
    <row r="310" spans="29:53" x14ac:dyDescent="0.3">
      <c r="AC310" s="112" t="str">
        <f>C163</f>
        <v>IODHT</v>
      </c>
      <c r="AD310" s="111">
        <v>2015</v>
      </c>
      <c r="AE310" s="110">
        <f>U163</f>
        <v>0</v>
      </c>
      <c r="AF310" s="109"/>
      <c r="BA310" s="31"/>
    </row>
    <row r="311" spans="29:53" x14ac:dyDescent="0.3">
      <c r="AC311" s="112"/>
      <c r="AD311" s="111">
        <v>2020</v>
      </c>
      <c r="AE311" s="110">
        <f>V163</f>
        <v>11.465497813338985</v>
      </c>
      <c r="AF311" s="109"/>
      <c r="AZ311" s="31"/>
      <c r="BA311" s="31"/>
    </row>
    <row r="312" spans="29:53" x14ac:dyDescent="0.3">
      <c r="AC312" s="112"/>
      <c r="AD312" s="111">
        <v>2025</v>
      </c>
      <c r="AE312" s="110">
        <f>W163</f>
        <v>16.043025650810076</v>
      </c>
      <c r="AF312" s="109"/>
    </row>
    <row r="313" spans="29:53" x14ac:dyDescent="0.3">
      <c r="AC313" s="112"/>
      <c r="AD313" s="111">
        <v>2030</v>
      </c>
      <c r="AE313" s="110">
        <f>X163</f>
        <v>23.419976311511022</v>
      </c>
      <c r="AF313" s="109"/>
      <c r="AX313" s="31"/>
      <c r="AY313" s="31"/>
      <c r="AZ313" s="31"/>
      <c r="BA313" s="31"/>
    </row>
    <row r="314" spans="29:53" x14ac:dyDescent="0.3">
      <c r="AC314" s="112"/>
      <c r="AD314" s="111">
        <v>2040</v>
      </c>
      <c r="AE314" s="110">
        <f>Y163</f>
        <v>30.440152878116301</v>
      </c>
      <c r="AF314" s="109"/>
      <c r="AX314" s="31"/>
      <c r="AY314" s="31"/>
      <c r="AZ314" s="31"/>
      <c r="BA314" s="31"/>
    </row>
    <row r="315" spans="29:53" x14ac:dyDescent="0.3">
      <c r="AC315" s="112"/>
      <c r="AD315" s="113">
        <v>2050</v>
      </c>
      <c r="AE315" s="110">
        <f>Z163</f>
        <v>33.282919108596097</v>
      </c>
      <c r="AF315" s="109"/>
    </row>
    <row r="316" spans="29:53" x14ac:dyDescent="0.3">
      <c r="AC316" s="112" t="str">
        <f>C164</f>
        <v>IODRH</v>
      </c>
      <c r="AD316" s="111">
        <v>2015</v>
      </c>
      <c r="AE316" s="110">
        <f>U164</f>
        <v>0</v>
      </c>
      <c r="AF316" s="109"/>
    </row>
    <row r="317" spans="29:53" x14ac:dyDescent="0.3">
      <c r="AC317" s="112"/>
      <c r="AD317" s="111">
        <v>2020</v>
      </c>
      <c r="AE317" s="110">
        <f>V164</f>
        <v>13.829690336108118</v>
      </c>
      <c r="AF317" s="109"/>
    </row>
    <row r="318" spans="29:53" x14ac:dyDescent="0.3">
      <c r="AC318" s="112"/>
      <c r="AD318" s="111">
        <v>2025</v>
      </c>
      <c r="AE318" s="110">
        <f>W164</f>
        <v>19.351107157930649</v>
      </c>
      <c r="AF318" s="109"/>
    </row>
    <row r="319" spans="29:53" x14ac:dyDescent="0.3">
      <c r="AC319" s="112"/>
      <c r="AD319" s="111">
        <v>2030</v>
      </c>
      <c r="AE319" s="110">
        <f>X164</f>
        <v>28.249189467409703</v>
      </c>
      <c r="AF319" s="109"/>
    </row>
    <row r="320" spans="29:53" x14ac:dyDescent="0.3">
      <c r="AC320" s="112"/>
      <c r="AD320" s="111">
        <v>2040</v>
      </c>
      <c r="AE320" s="110">
        <f>Y164</f>
        <v>36.716930650701556</v>
      </c>
      <c r="AF320" s="109"/>
    </row>
    <row r="321" spans="29:32" x14ac:dyDescent="0.3">
      <c r="AC321" s="112"/>
      <c r="AD321" s="113">
        <v>2050</v>
      </c>
      <c r="AE321" s="110">
        <f>Z164</f>
        <v>40.145876982167593</v>
      </c>
      <c r="AF321" s="109"/>
    </row>
    <row r="322" spans="29:32" x14ac:dyDescent="0.3">
      <c r="AC322" s="112" t="str">
        <f>C165</f>
        <v>IODLA</v>
      </c>
      <c r="AD322" s="111">
        <v>2015</v>
      </c>
      <c r="AE322" s="110">
        <f>U165</f>
        <v>0</v>
      </c>
      <c r="AF322" s="109"/>
    </row>
    <row r="323" spans="29:32" x14ac:dyDescent="0.3">
      <c r="AC323" s="112"/>
      <c r="AD323" s="111">
        <v>2020</v>
      </c>
      <c r="AE323" s="110">
        <f>V165</f>
        <v>36.780802646529274</v>
      </c>
      <c r="AF323" s="109"/>
    </row>
    <row r="324" spans="29:32" x14ac:dyDescent="0.3">
      <c r="AC324" s="112"/>
      <c r="AD324" s="111">
        <v>2025</v>
      </c>
      <c r="AE324" s="110">
        <f>W165</f>
        <v>51.465306602662849</v>
      </c>
      <c r="AF324" s="109"/>
    </row>
    <row r="325" spans="29:32" x14ac:dyDescent="0.3">
      <c r="AC325" s="112"/>
      <c r="AD325" s="111">
        <v>2030</v>
      </c>
      <c r="AE325" s="110">
        <f>X165</f>
        <v>75.130233394481721</v>
      </c>
      <c r="AF325" s="109"/>
    </row>
    <row r="326" spans="29:32" x14ac:dyDescent="0.3">
      <c r="AC326" s="112"/>
      <c r="AD326" s="111">
        <v>2040</v>
      </c>
      <c r="AE326" s="110">
        <f>Y165</f>
        <v>97.65064489721631</v>
      </c>
      <c r="AF326" s="109"/>
    </row>
    <row r="327" spans="29:32" x14ac:dyDescent="0.3">
      <c r="AC327" s="112"/>
      <c r="AD327" s="113">
        <v>2050</v>
      </c>
      <c r="AE327" s="110">
        <f>Z165</f>
        <v>106.77011143898751</v>
      </c>
      <c r="AF327" s="109"/>
    </row>
    <row r="328" spans="29:32" x14ac:dyDescent="0.3">
      <c r="AC328" s="112" t="str">
        <f>C166</f>
        <v>IODEM</v>
      </c>
      <c r="AD328" s="111">
        <v>2015</v>
      </c>
      <c r="AE328" s="110">
        <f>U166</f>
        <v>0</v>
      </c>
      <c r="AF328" s="109"/>
    </row>
    <row r="329" spans="29:32" x14ac:dyDescent="0.3">
      <c r="AC329" s="112"/>
      <c r="AD329" s="111">
        <v>2020</v>
      </c>
      <c r="AE329" s="110">
        <f>V166</f>
        <v>159.40806656694261</v>
      </c>
      <c r="AF329" s="109"/>
    </row>
    <row r="330" spans="29:32" x14ac:dyDescent="0.3">
      <c r="AC330" s="112"/>
      <c r="AD330" s="111">
        <v>2025</v>
      </c>
      <c r="AE330" s="110">
        <f>W166</f>
        <v>223.05073382022945</v>
      </c>
      <c r="AF330" s="109"/>
    </row>
    <row r="331" spans="29:32" x14ac:dyDescent="0.3">
      <c r="AC331" s="112"/>
      <c r="AD331" s="111">
        <v>2030</v>
      </c>
      <c r="AE331" s="110">
        <f>X166</f>
        <v>325.61457022111995</v>
      </c>
      <c r="AF331" s="109"/>
    </row>
    <row r="332" spans="29:32" x14ac:dyDescent="0.3">
      <c r="AC332" s="112"/>
      <c r="AD332" s="111">
        <v>2040</v>
      </c>
      <c r="AE332" s="110">
        <f>Y166</f>
        <v>423.21807524635926</v>
      </c>
      <c r="AF332" s="109"/>
    </row>
    <row r="333" spans="29:32" x14ac:dyDescent="0.3">
      <c r="AC333" s="112"/>
      <c r="AD333" s="113">
        <v>2050</v>
      </c>
      <c r="AE333" s="110">
        <f>Z166</f>
        <v>462.74186007281236</v>
      </c>
      <c r="AF333" s="109"/>
    </row>
    <row r="334" spans="29:32" x14ac:dyDescent="0.3">
      <c r="AC334" s="112" t="str">
        <f>C167</f>
        <v>IODTF</v>
      </c>
      <c r="AD334" s="111">
        <v>2015</v>
      </c>
      <c r="AE334" s="110">
        <f>U167</f>
        <v>0</v>
      </c>
      <c r="AF334" s="109"/>
    </row>
    <row r="335" spans="29:32" x14ac:dyDescent="0.3">
      <c r="AC335" s="112"/>
      <c r="AD335" s="111">
        <v>2020</v>
      </c>
      <c r="AE335" s="110">
        <f>V167</f>
        <v>0</v>
      </c>
      <c r="AF335" s="109"/>
    </row>
    <row r="336" spans="29:32" x14ac:dyDescent="0.3">
      <c r="AC336" s="112"/>
      <c r="AD336" s="111">
        <v>2025</v>
      </c>
      <c r="AE336" s="110">
        <f>W167</f>
        <v>0</v>
      </c>
      <c r="AF336" s="109"/>
    </row>
    <row r="337" spans="29:53" x14ac:dyDescent="0.3">
      <c r="AC337" s="112"/>
      <c r="AD337" s="111">
        <v>2030</v>
      </c>
      <c r="AE337" s="110">
        <f>X167</f>
        <v>0</v>
      </c>
      <c r="AF337" s="109"/>
    </row>
    <row r="338" spans="29:53" x14ac:dyDescent="0.3">
      <c r="AC338" s="112"/>
      <c r="AD338" s="111">
        <v>2040</v>
      </c>
      <c r="AE338" s="110">
        <f>Y167</f>
        <v>0</v>
      </c>
      <c r="AF338" s="109"/>
    </row>
    <row r="339" spans="29:53" x14ac:dyDescent="0.3">
      <c r="AC339" s="112"/>
      <c r="AD339" s="113">
        <v>2050</v>
      </c>
      <c r="AE339" s="110">
        <f>Z167</f>
        <v>0</v>
      </c>
      <c r="AF339" s="109"/>
    </row>
    <row r="340" spans="29:53" x14ac:dyDescent="0.3">
      <c r="AC340" s="112" t="str">
        <f>C170</f>
        <v>IRDMT</v>
      </c>
      <c r="AD340" s="111">
        <v>2015</v>
      </c>
      <c r="AE340" s="110">
        <f>U170</f>
        <v>0</v>
      </c>
      <c r="AF340" s="109" t="str">
        <f>B170</f>
        <v>Paper &amp; Pulp</v>
      </c>
    </row>
    <row r="341" spans="29:53" x14ac:dyDescent="0.3">
      <c r="AC341" s="112"/>
      <c r="AD341" s="111">
        <v>2020</v>
      </c>
      <c r="AE341" s="110">
        <f>V170</f>
        <v>359.21036797999852</v>
      </c>
      <c r="AF341" s="109"/>
    </row>
    <row r="342" spans="29:53" x14ac:dyDescent="0.3">
      <c r="AC342" s="112"/>
      <c r="AD342" s="111">
        <v>2025</v>
      </c>
      <c r="AE342" s="110">
        <f>W170</f>
        <v>177.38855308923542</v>
      </c>
      <c r="AF342" s="109"/>
    </row>
    <row r="343" spans="29:53" x14ac:dyDescent="0.3">
      <c r="AC343" s="112"/>
      <c r="AD343" s="111">
        <v>2030</v>
      </c>
      <c r="AE343" s="110">
        <f>X170</f>
        <v>161.47213356525646</v>
      </c>
      <c r="AF343" s="109"/>
    </row>
    <row r="344" spans="29:53" x14ac:dyDescent="0.3">
      <c r="AC344" s="112"/>
      <c r="AD344" s="111">
        <v>2040</v>
      </c>
      <c r="AE344" s="110">
        <f>Y170</f>
        <v>118.71545047613719</v>
      </c>
      <c r="AF344" s="109"/>
    </row>
    <row r="345" spans="29:53" x14ac:dyDescent="0.3">
      <c r="AC345" s="112"/>
      <c r="AD345" s="113">
        <v>2050</v>
      </c>
      <c r="AE345" s="110">
        <f>Z170</f>
        <v>214.72440321536811</v>
      </c>
      <c r="AF345" s="109"/>
    </row>
    <row r="346" spans="29:53" x14ac:dyDescent="0.3">
      <c r="AC346" s="112" t="str">
        <f>C171</f>
        <v>IRDHT</v>
      </c>
      <c r="AD346" s="111">
        <v>2015</v>
      </c>
      <c r="AE346" s="110">
        <f>U171</f>
        <v>0</v>
      </c>
      <c r="AF346" s="109"/>
      <c r="BA346" s="31"/>
    </row>
    <row r="347" spans="29:53" x14ac:dyDescent="0.3">
      <c r="AC347" s="112"/>
      <c r="AD347" s="111">
        <v>2020</v>
      </c>
      <c r="AE347" s="110">
        <f>V171</f>
        <v>0</v>
      </c>
      <c r="AF347" s="109"/>
      <c r="AZ347" s="31"/>
      <c r="BA347" s="31"/>
    </row>
    <row r="348" spans="29:53" x14ac:dyDescent="0.3">
      <c r="AC348" s="112"/>
      <c r="AD348" s="111">
        <v>2025</v>
      </c>
      <c r="AE348" s="110">
        <f>W171</f>
        <v>0</v>
      </c>
      <c r="AF348" s="109"/>
    </row>
    <row r="349" spans="29:53" x14ac:dyDescent="0.3">
      <c r="AC349" s="112"/>
      <c r="AD349" s="111">
        <v>2030</v>
      </c>
      <c r="AE349" s="110">
        <f>X171</f>
        <v>0</v>
      </c>
      <c r="AF349" s="109"/>
    </row>
    <row r="350" spans="29:53" x14ac:dyDescent="0.3">
      <c r="AC350" s="112"/>
      <c r="AD350" s="111">
        <v>2040</v>
      </c>
      <c r="AE350" s="110">
        <f>Y171</f>
        <v>0</v>
      </c>
      <c r="AF350" s="109"/>
    </row>
    <row r="351" spans="29:53" x14ac:dyDescent="0.3">
      <c r="AC351" s="112"/>
      <c r="AD351" s="113">
        <v>2050</v>
      </c>
      <c r="AE351" s="110">
        <f>Z171</f>
        <v>0</v>
      </c>
      <c r="AF351" s="109"/>
    </row>
    <row r="352" spans="29:53" x14ac:dyDescent="0.3">
      <c r="AC352" s="112" t="str">
        <f>C172</f>
        <v>IRDRH</v>
      </c>
      <c r="AD352" s="111">
        <v>2015</v>
      </c>
      <c r="AE352" s="110">
        <f>U172</f>
        <v>0</v>
      </c>
      <c r="AF352" s="109"/>
    </row>
    <row r="353" spans="29:32" x14ac:dyDescent="0.3">
      <c r="AC353" s="112"/>
      <c r="AD353" s="111">
        <v>2020</v>
      </c>
      <c r="AE353" s="110">
        <f>V172</f>
        <v>1.2111287061736877</v>
      </c>
      <c r="AF353" s="109"/>
    </row>
    <row r="354" spans="29:32" x14ac:dyDescent="0.3">
      <c r="AC354" s="112"/>
      <c r="AD354" s="111">
        <v>2025</v>
      </c>
      <c r="AE354" s="110">
        <f>W172</f>
        <v>0.59809066759719187</v>
      </c>
      <c r="AF354" s="109"/>
    </row>
    <row r="355" spans="29:32" x14ac:dyDescent="0.3">
      <c r="AC355" s="112"/>
      <c r="AD355" s="111">
        <v>2030</v>
      </c>
      <c r="AE355" s="110">
        <f>X172</f>
        <v>0.54442620158136334</v>
      </c>
      <c r="AF355" s="109"/>
    </row>
    <row r="356" spans="29:32" x14ac:dyDescent="0.3">
      <c r="AC356" s="112"/>
      <c r="AD356" s="111">
        <v>2040</v>
      </c>
      <c r="AE356" s="110">
        <f>Y172</f>
        <v>0.40026597992293134</v>
      </c>
      <c r="AF356" s="109"/>
    </row>
    <row r="357" spans="29:32" x14ac:dyDescent="0.3">
      <c r="AC357" s="112"/>
      <c r="AD357" s="113">
        <v>2050</v>
      </c>
      <c r="AE357" s="110">
        <f>Z172</f>
        <v>0.72397378202799367</v>
      </c>
      <c r="AF357" s="109"/>
    </row>
    <row r="358" spans="29:32" x14ac:dyDescent="0.3">
      <c r="AC358" s="112" t="str">
        <f>C173</f>
        <v>IRDLA</v>
      </c>
      <c r="AD358" s="111">
        <v>2015</v>
      </c>
      <c r="AE358" s="110">
        <f>U173</f>
        <v>0</v>
      </c>
      <c r="AF358" s="109"/>
    </row>
    <row r="359" spans="29:32" x14ac:dyDescent="0.3">
      <c r="AC359" s="112"/>
      <c r="AD359" s="111">
        <v>2020</v>
      </c>
      <c r="AE359" s="110">
        <f>V173</f>
        <v>4.6094885302607196</v>
      </c>
      <c r="AF359" s="109"/>
    </row>
    <row r="360" spans="29:32" x14ac:dyDescent="0.3">
      <c r="AC360" s="112"/>
      <c r="AD360" s="111">
        <v>2025</v>
      </c>
      <c r="AE360" s="110">
        <f>W173</f>
        <v>2.276299833611453</v>
      </c>
      <c r="AF360" s="109"/>
    </row>
    <row r="361" spans="29:32" x14ac:dyDescent="0.3">
      <c r="AC361" s="112"/>
      <c r="AD361" s="111">
        <v>2030</v>
      </c>
      <c r="AE361" s="110">
        <f>X173</f>
        <v>2.0720558591093425</v>
      </c>
      <c r="AF361" s="109"/>
    </row>
    <row r="362" spans="29:32" x14ac:dyDescent="0.3">
      <c r="AC362" s="112"/>
      <c r="AD362" s="111">
        <v>2040</v>
      </c>
      <c r="AE362" s="110">
        <f>Y173</f>
        <v>1.5233900692002282</v>
      </c>
      <c r="AF362" s="109"/>
    </row>
    <row r="363" spans="29:32" x14ac:dyDescent="0.3">
      <c r="AC363" s="112"/>
      <c r="AD363" s="113">
        <v>2050</v>
      </c>
      <c r="AE363" s="110">
        <f>Z173</f>
        <v>2.7554039694183547</v>
      </c>
      <c r="AF363" s="109"/>
    </row>
    <row r="364" spans="29:32" x14ac:dyDescent="0.3">
      <c r="AC364" s="112" t="str">
        <f>C174</f>
        <v>IRDEM</v>
      </c>
      <c r="AD364" s="111">
        <v>2015</v>
      </c>
      <c r="AE364" s="110">
        <f>U174</f>
        <v>0</v>
      </c>
      <c r="AF364" s="109"/>
    </row>
    <row r="365" spans="29:32" x14ac:dyDescent="0.3">
      <c r="AC365" s="112"/>
      <c r="AD365" s="111">
        <v>2020</v>
      </c>
      <c r="AE365" s="110">
        <f>V174</f>
        <v>456.33936449580756</v>
      </c>
      <c r="AF365" s="109"/>
    </row>
    <row r="366" spans="29:32" x14ac:dyDescent="0.3">
      <c r="AC366" s="112"/>
      <c r="AD366" s="111">
        <v>2025</v>
      </c>
      <c r="AE366" s="110">
        <f>W174</f>
        <v>225.35368352753338</v>
      </c>
      <c r="AF366" s="109"/>
    </row>
    <row r="367" spans="29:32" x14ac:dyDescent="0.3">
      <c r="AC367" s="112"/>
      <c r="AD367" s="111">
        <v>2030</v>
      </c>
      <c r="AE367" s="110">
        <f>X174</f>
        <v>205.1335300518229</v>
      </c>
      <c r="AF367" s="109"/>
    </row>
    <row r="368" spans="29:32" x14ac:dyDescent="0.3">
      <c r="AC368" s="112"/>
      <c r="AD368" s="111">
        <v>2040</v>
      </c>
      <c r="AE368" s="110">
        <f>Y174</f>
        <v>150.81561685082079</v>
      </c>
      <c r="AF368" s="109"/>
    </row>
    <row r="369" spans="29:53" x14ac:dyDescent="0.3">
      <c r="AC369" s="112"/>
      <c r="AD369" s="113">
        <v>2050</v>
      </c>
      <c r="AE369" s="110">
        <f>Z174</f>
        <v>272.78499297241513</v>
      </c>
      <c r="AF369" s="109"/>
    </row>
    <row r="370" spans="29:53" x14ac:dyDescent="0.3">
      <c r="AC370" s="112" t="str">
        <f>C175</f>
        <v>IRDTF</v>
      </c>
      <c r="AD370" s="111">
        <v>2015</v>
      </c>
      <c r="AE370" s="110">
        <f>U175</f>
        <v>0</v>
      </c>
      <c r="AF370" s="109"/>
    </row>
    <row r="371" spans="29:53" x14ac:dyDescent="0.3">
      <c r="AC371" s="112"/>
      <c r="AD371" s="111">
        <v>2020</v>
      </c>
      <c r="AE371" s="110">
        <f>V175</f>
        <v>0</v>
      </c>
      <c r="AF371" s="109"/>
    </row>
    <row r="372" spans="29:53" x14ac:dyDescent="0.3">
      <c r="AC372" s="112"/>
      <c r="AD372" s="111">
        <v>2025</v>
      </c>
      <c r="AE372" s="110">
        <f>W175</f>
        <v>0</v>
      </c>
      <c r="AF372" s="109"/>
    </row>
    <row r="373" spans="29:53" x14ac:dyDescent="0.3">
      <c r="AC373" s="112"/>
      <c r="AD373" s="111">
        <v>2030</v>
      </c>
      <c r="AE373" s="110">
        <f>X175</f>
        <v>0</v>
      </c>
      <c r="AF373" s="109"/>
    </row>
    <row r="374" spans="29:53" x14ac:dyDescent="0.3">
      <c r="AC374" s="112"/>
      <c r="AD374" s="111">
        <v>2040</v>
      </c>
      <c r="AE374" s="110">
        <f>Y175</f>
        <v>0</v>
      </c>
      <c r="AF374" s="109"/>
    </row>
    <row r="375" spans="29:53" x14ac:dyDescent="0.3">
      <c r="AC375" s="112"/>
      <c r="AD375" s="113">
        <v>2050</v>
      </c>
      <c r="AE375" s="110">
        <f>Z175</f>
        <v>0</v>
      </c>
      <c r="AF375" s="109"/>
    </row>
    <row r="376" spans="29:53" x14ac:dyDescent="0.3">
      <c r="AC376" s="112" t="str">
        <f>C178</f>
        <v>ISDMT</v>
      </c>
      <c r="AD376" s="111">
        <v>2015</v>
      </c>
      <c r="AE376" s="110">
        <f>U178</f>
        <v>0</v>
      </c>
      <c r="AF376" s="109" t="str">
        <f>B178</f>
        <v>Iron and steel</v>
      </c>
    </row>
    <row r="377" spans="29:53" x14ac:dyDescent="0.3">
      <c r="AC377" s="112"/>
      <c r="AD377" s="111">
        <v>2020</v>
      </c>
      <c r="AE377" s="110">
        <f>V178</f>
        <v>811.75621663204959</v>
      </c>
      <c r="AF377" s="109"/>
    </row>
    <row r="378" spans="29:53" x14ac:dyDescent="0.3">
      <c r="AC378" s="112"/>
      <c r="AD378" s="111">
        <v>2025</v>
      </c>
      <c r="AE378" s="110">
        <f>W178</f>
        <v>1398.4518247658518</v>
      </c>
      <c r="AF378" s="109"/>
    </row>
    <row r="379" spans="29:53" x14ac:dyDescent="0.3">
      <c r="AC379" s="112"/>
      <c r="AD379" s="111">
        <v>2030</v>
      </c>
      <c r="AE379" s="110">
        <f>X178</f>
        <v>1884.7369804452496</v>
      </c>
      <c r="AF379" s="109"/>
    </row>
    <row r="380" spans="29:53" x14ac:dyDescent="0.3">
      <c r="AC380" s="112"/>
      <c r="AD380" s="111">
        <v>2040</v>
      </c>
      <c r="AE380" s="110">
        <f>Y178</f>
        <v>2599.5407950768172</v>
      </c>
      <c r="AF380" s="114"/>
    </row>
    <row r="381" spans="29:53" x14ac:dyDescent="0.3">
      <c r="AC381" s="112"/>
      <c r="AD381" s="113">
        <v>2050</v>
      </c>
      <c r="AE381" s="110">
        <f>Z178</f>
        <v>3520.0393684818046</v>
      </c>
      <c r="AF381" s="109"/>
    </row>
    <row r="382" spans="29:53" x14ac:dyDescent="0.3">
      <c r="AC382" s="112" t="str">
        <f>C179</f>
        <v>ISDHT</v>
      </c>
      <c r="AD382" s="111">
        <v>2015</v>
      </c>
      <c r="AE382" s="110">
        <f>U179</f>
        <v>0</v>
      </c>
      <c r="AF382" s="109"/>
      <c r="BA382" s="31"/>
    </row>
    <row r="383" spans="29:53" x14ac:dyDescent="0.3">
      <c r="AC383" s="112"/>
      <c r="AD383" s="111">
        <v>2020</v>
      </c>
      <c r="AE383" s="110">
        <f>V179</f>
        <v>4418.0978505421854</v>
      </c>
      <c r="AF383" s="109"/>
      <c r="AZ383" s="31"/>
      <c r="BA383" s="31"/>
    </row>
    <row r="384" spans="29:53" x14ac:dyDescent="0.3">
      <c r="AC384" s="112"/>
      <c r="AD384" s="111">
        <v>2025</v>
      </c>
      <c r="AE384" s="110">
        <f>W179</f>
        <v>7611.271554801503</v>
      </c>
      <c r="AF384" s="109"/>
    </row>
    <row r="385" spans="29:32" x14ac:dyDescent="0.3">
      <c r="AC385" s="112"/>
      <c r="AD385" s="111">
        <v>2030</v>
      </c>
      <c r="AE385" s="110">
        <f>X179</f>
        <v>10257.947190956887</v>
      </c>
      <c r="AF385" s="109"/>
    </row>
    <row r="386" spans="29:32" x14ac:dyDescent="0.3">
      <c r="AC386" s="112"/>
      <c r="AD386" s="111">
        <v>2040</v>
      </c>
      <c r="AE386" s="110">
        <f>Y179</f>
        <v>14148.367901359119</v>
      </c>
      <c r="AF386" s="109"/>
    </row>
    <row r="387" spans="29:32" x14ac:dyDescent="0.3">
      <c r="AC387" s="112"/>
      <c r="AD387" s="113">
        <v>2050</v>
      </c>
      <c r="AE387" s="110">
        <f>Z179</f>
        <v>19158.311385944886</v>
      </c>
      <c r="AF387" s="109"/>
    </row>
    <row r="388" spans="29:32" x14ac:dyDescent="0.3">
      <c r="AC388" s="112" t="str">
        <f>C180</f>
        <v>ISDRH</v>
      </c>
      <c r="AD388" s="111">
        <v>2015</v>
      </c>
      <c r="AE388" s="110">
        <f>U180</f>
        <v>0</v>
      </c>
      <c r="AF388" s="109"/>
    </row>
    <row r="389" spans="29:32" x14ac:dyDescent="0.3">
      <c r="AC389" s="112"/>
      <c r="AD389" s="111">
        <v>2020</v>
      </c>
      <c r="AE389" s="110">
        <f>V180</f>
        <v>81.067420534665473</v>
      </c>
      <c r="AF389" s="109"/>
    </row>
    <row r="390" spans="29:32" x14ac:dyDescent="0.3">
      <c r="AC390" s="112"/>
      <c r="AD390" s="111">
        <v>2025</v>
      </c>
      <c r="AE390" s="110">
        <f>W180</f>
        <v>139.65877914200337</v>
      </c>
      <c r="AF390" s="109"/>
    </row>
    <row r="391" spans="29:32" x14ac:dyDescent="0.3">
      <c r="AC391" s="112"/>
      <c r="AD391" s="111">
        <v>2030</v>
      </c>
      <c r="AE391" s="110">
        <f>X180</f>
        <v>188.22247647811636</v>
      </c>
      <c r="AF391" s="109"/>
    </row>
    <row r="392" spans="29:32" x14ac:dyDescent="0.3">
      <c r="AC392" s="112"/>
      <c r="AD392" s="111">
        <v>2040</v>
      </c>
      <c r="AE392" s="110">
        <f>Y180</f>
        <v>259.60757985427762</v>
      </c>
      <c r="AF392" s="109"/>
    </row>
    <row r="393" spans="29:32" x14ac:dyDescent="0.3">
      <c r="AC393" s="112"/>
      <c r="AD393" s="113">
        <v>2050</v>
      </c>
      <c r="AE393" s="110">
        <f>Z180</f>
        <v>351.53474151050494</v>
      </c>
      <c r="AF393" s="109"/>
    </row>
    <row r="394" spans="29:32" x14ac:dyDescent="0.3">
      <c r="AC394" s="112" t="str">
        <f>C181</f>
        <v>ISDLA</v>
      </c>
      <c r="AD394" s="111">
        <v>2015</v>
      </c>
      <c r="AE394" s="110">
        <f>U181</f>
        <v>0</v>
      </c>
      <c r="AF394" s="109"/>
    </row>
    <row r="395" spans="29:32" x14ac:dyDescent="0.3">
      <c r="AC395" s="112"/>
      <c r="AD395" s="111">
        <v>2020</v>
      </c>
      <c r="AE395" s="110">
        <f>V181</f>
        <v>468.32502486091965</v>
      </c>
      <c r="AF395" s="109"/>
    </row>
    <row r="396" spans="29:32" x14ac:dyDescent="0.3">
      <c r="AC396" s="112"/>
      <c r="AD396" s="111">
        <v>2025</v>
      </c>
      <c r="AE396" s="110">
        <f>W181</f>
        <v>806.80624574401088</v>
      </c>
      <c r="AF396" s="109"/>
    </row>
    <row r="397" spans="29:32" x14ac:dyDescent="0.3">
      <c r="AC397" s="112"/>
      <c r="AD397" s="111">
        <v>2030</v>
      </c>
      <c r="AE397" s="110">
        <f>X181</f>
        <v>1087.357848499742</v>
      </c>
      <c r="AF397" s="109"/>
    </row>
    <row r="398" spans="29:32" x14ac:dyDescent="0.3">
      <c r="AC398" s="112"/>
      <c r="AD398" s="111">
        <v>2040</v>
      </c>
      <c r="AE398" s="110">
        <f>Y181</f>
        <v>1499.7483019377457</v>
      </c>
      <c r="AF398" s="109"/>
    </row>
    <row r="399" spans="29:32" x14ac:dyDescent="0.3">
      <c r="AC399" s="112"/>
      <c r="AD399" s="113">
        <v>2050</v>
      </c>
      <c r="AE399" s="110">
        <f>Z181</f>
        <v>2030.8098551992914</v>
      </c>
      <c r="AF399" s="109"/>
    </row>
    <row r="400" spans="29:32" x14ac:dyDescent="0.3">
      <c r="AC400" s="112" t="str">
        <f>C182</f>
        <v>ISDEM</v>
      </c>
      <c r="AD400" s="111">
        <v>2015</v>
      </c>
      <c r="AE400" s="110">
        <f>U182</f>
        <v>0</v>
      </c>
      <c r="AF400" s="109"/>
    </row>
    <row r="401" spans="29:32" x14ac:dyDescent="0.3">
      <c r="AC401" s="112"/>
      <c r="AD401" s="111">
        <v>2020</v>
      </c>
      <c r="AE401" s="110">
        <f>V182</f>
        <v>2341.625124304594</v>
      </c>
      <c r="AF401" s="109"/>
    </row>
    <row r="402" spans="29:32" x14ac:dyDescent="0.3">
      <c r="AC402" s="112"/>
      <c r="AD402" s="111">
        <v>2025</v>
      </c>
      <c r="AE402" s="110">
        <f>W182</f>
        <v>4034.0312287200445</v>
      </c>
      <c r="AF402" s="109"/>
    </row>
    <row r="403" spans="29:32" x14ac:dyDescent="0.3">
      <c r="AC403" s="112"/>
      <c r="AD403" s="111">
        <v>2030</v>
      </c>
      <c r="AE403" s="110">
        <f>X182</f>
        <v>5436.7892424987022</v>
      </c>
      <c r="AF403" s="109"/>
    </row>
    <row r="404" spans="29:32" x14ac:dyDescent="0.3">
      <c r="AC404" s="112"/>
      <c r="AD404" s="111">
        <v>2040</v>
      </c>
      <c r="AE404" s="110">
        <f>Y182</f>
        <v>7498.7415096887144</v>
      </c>
      <c r="AF404" s="109"/>
    </row>
    <row r="405" spans="29:32" x14ac:dyDescent="0.3">
      <c r="AC405" s="112"/>
      <c r="AD405" s="113">
        <v>2050</v>
      </c>
      <c r="AE405" s="110">
        <f>Z182</f>
        <v>10154.049275996438</v>
      </c>
      <c r="AF405" s="109"/>
    </row>
    <row r="406" spans="29:32" x14ac:dyDescent="0.3">
      <c r="AC406" s="112" t="str">
        <f>C183</f>
        <v>ISDTF</v>
      </c>
      <c r="AD406" s="111">
        <v>2015</v>
      </c>
      <c r="AE406" s="110">
        <f>U183</f>
        <v>0</v>
      </c>
      <c r="AF406" s="109"/>
    </row>
    <row r="407" spans="29:32" x14ac:dyDescent="0.3">
      <c r="AC407" s="112"/>
      <c r="AD407" s="111">
        <v>2020</v>
      </c>
      <c r="AE407" s="110">
        <f>V183</f>
        <v>83.982042341902158</v>
      </c>
      <c r="AF407" s="109"/>
    </row>
    <row r="408" spans="29:32" x14ac:dyDescent="0.3">
      <c r="AC408" s="112"/>
      <c r="AD408" s="111">
        <v>2025</v>
      </c>
      <c r="AE408" s="110">
        <f>W183</f>
        <v>144.67993956100611</v>
      </c>
      <c r="AF408" s="109"/>
    </row>
    <row r="409" spans="29:32" x14ac:dyDescent="0.3">
      <c r="AC409" s="112"/>
      <c r="AD409" s="111">
        <v>2030</v>
      </c>
      <c r="AE409" s="110">
        <f>X183</f>
        <v>194.98965040491728</v>
      </c>
      <c r="AF409" s="109"/>
    </row>
    <row r="410" spans="29:32" x14ac:dyDescent="0.3">
      <c r="AC410" s="112"/>
      <c r="AD410" s="111">
        <v>2040</v>
      </c>
      <c r="AE410" s="110">
        <f>Y183</f>
        <v>268.94126666183593</v>
      </c>
      <c r="AF410" s="109"/>
    </row>
    <row r="411" spans="29:32" x14ac:dyDescent="0.3">
      <c r="AC411" s="112"/>
      <c r="AD411" s="113">
        <v>2050</v>
      </c>
      <c r="AE411" s="110">
        <f>Z183</f>
        <v>364.17349104577181</v>
      </c>
      <c r="AF411" s="109"/>
    </row>
    <row r="412" spans="29:32" x14ac:dyDescent="0.3">
      <c r="AC412" s="112" t="str">
        <f>C186</f>
        <v>IMDMT</v>
      </c>
      <c r="AD412" s="111">
        <v>2015</v>
      </c>
      <c r="AE412" s="110">
        <f>U186</f>
        <v>0</v>
      </c>
      <c r="AF412" s="109" t="str">
        <f>B186</f>
        <v>Machinery</v>
      </c>
    </row>
    <row r="413" spans="29:32" x14ac:dyDescent="0.3">
      <c r="AC413" s="112"/>
      <c r="AD413" s="111">
        <v>2020</v>
      </c>
      <c r="AE413" s="110">
        <f>V186</f>
        <v>53.321986805095037</v>
      </c>
      <c r="AF413" s="109"/>
    </row>
    <row r="414" spans="29:32" x14ac:dyDescent="0.3">
      <c r="AC414" s="112"/>
      <c r="AD414" s="111">
        <v>2025</v>
      </c>
      <c r="AE414" s="110">
        <f>W186</f>
        <v>74.61045442536907</v>
      </c>
      <c r="AF414" s="109"/>
    </row>
    <row r="415" spans="29:32" x14ac:dyDescent="0.3">
      <c r="AC415" s="112"/>
      <c r="AD415" s="111">
        <v>2030</v>
      </c>
      <c r="AE415" s="110">
        <f>X186</f>
        <v>108.91805032705815</v>
      </c>
      <c r="AF415" s="109"/>
    </row>
    <row r="416" spans="29:32" x14ac:dyDescent="0.3">
      <c r="AC416" s="112"/>
      <c r="AD416" s="111">
        <v>2040</v>
      </c>
      <c r="AE416" s="110">
        <f>Y186</f>
        <v>141.56641574024286</v>
      </c>
      <c r="AF416" s="109"/>
    </row>
    <row r="417" spans="29:53" x14ac:dyDescent="0.3">
      <c r="AC417" s="112"/>
      <c r="AD417" s="113">
        <v>2050</v>
      </c>
      <c r="AE417" s="110">
        <f>Z186</f>
        <v>154.78711892290485</v>
      </c>
      <c r="AF417" s="109"/>
    </row>
    <row r="418" spans="29:53" x14ac:dyDescent="0.3">
      <c r="AC418" s="112" t="str">
        <f>C187</f>
        <v>IMDHT</v>
      </c>
      <c r="AD418" s="111">
        <v>2015</v>
      </c>
      <c r="AE418" s="110">
        <f>U187</f>
        <v>0</v>
      </c>
      <c r="AF418" s="109"/>
      <c r="BA418" s="31"/>
    </row>
    <row r="419" spans="29:53" x14ac:dyDescent="0.3">
      <c r="AC419" s="112"/>
      <c r="AD419" s="111">
        <v>2020</v>
      </c>
      <c r="AE419" s="110">
        <f>V187</f>
        <v>135.94605628160929</v>
      </c>
      <c r="AF419" s="109"/>
      <c r="AZ419" s="31"/>
      <c r="BA419" s="31"/>
    </row>
    <row r="420" spans="29:53" x14ac:dyDescent="0.3">
      <c r="AC420" s="112"/>
      <c r="AD420" s="111">
        <v>2025</v>
      </c>
      <c r="AE420" s="110">
        <f>W187</f>
        <v>190.22166359972292</v>
      </c>
      <c r="AF420" s="109"/>
    </row>
    <row r="421" spans="29:53" x14ac:dyDescent="0.3">
      <c r="AC421" s="112"/>
      <c r="AD421" s="111">
        <v>2030</v>
      </c>
      <c r="AE421" s="110">
        <f>X187</f>
        <v>277.68994156141514</v>
      </c>
      <c r="AF421" s="109"/>
    </row>
    <row r="422" spans="29:53" x14ac:dyDescent="0.3">
      <c r="AC422" s="112"/>
      <c r="AD422" s="111">
        <v>2040</v>
      </c>
      <c r="AE422" s="110">
        <f>Y187</f>
        <v>360.92796002060834</v>
      </c>
      <c r="AF422" s="109"/>
    </row>
    <row r="423" spans="29:53" x14ac:dyDescent="0.3">
      <c r="AC423" s="112"/>
      <c r="AD423" s="113">
        <v>2050</v>
      </c>
      <c r="AE423" s="110">
        <f>Z187</f>
        <v>394.63455211595135</v>
      </c>
      <c r="AF423" s="109"/>
    </row>
    <row r="424" spans="29:53" x14ac:dyDescent="0.3">
      <c r="AC424" s="112" t="str">
        <f>C188</f>
        <v>IMDRH</v>
      </c>
      <c r="AD424" s="111">
        <v>2015</v>
      </c>
      <c r="AE424" s="110">
        <f>U188</f>
        <v>0</v>
      </c>
      <c r="AF424" s="109"/>
    </row>
    <row r="425" spans="29:53" x14ac:dyDescent="0.3">
      <c r="AC425" s="112"/>
      <c r="AD425" s="111">
        <v>2020</v>
      </c>
      <c r="AE425" s="110">
        <f>V188</f>
        <v>84.935874344748257</v>
      </c>
      <c r="AF425" s="109"/>
    </row>
    <row r="426" spans="29:53" x14ac:dyDescent="0.3">
      <c r="AC426" s="112"/>
      <c r="AD426" s="111">
        <v>2025</v>
      </c>
      <c r="AE426" s="110">
        <f>W188</f>
        <v>118.84598758559717</v>
      </c>
      <c r="AF426" s="109"/>
    </row>
    <row r="427" spans="29:53" x14ac:dyDescent="0.3">
      <c r="AC427" s="112"/>
      <c r="AD427" s="111">
        <v>2030</v>
      </c>
      <c r="AE427" s="110">
        <f>X188</f>
        <v>173.49409485188204</v>
      </c>
      <c r="AF427" s="109"/>
    </row>
    <row r="428" spans="29:53" x14ac:dyDescent="0.3">
      <c r="AC428" s="112"/>
      <c r="AD428" s="111">
        <v>2040</v>
      </c>
      <c r="AE428" s="110">
        <f>Y188</f>
        <v>225.49923622877333</v>
      </c>
      <c r="AF428" s="109"/>
    </row>
    <row r="429" spans="29:53" x14ac:dyDescent="0.3">
      <c r="AC429" s="112"/>
      <c r="AD429" s="113">
        <v>2050</v>
      </c>
      <c r="AE429" s="110">
        <f>Z188</f>
        <v>246.55831619847325</v>
      </c>
      <c r="AF429" s="109"/>
    </row>
    <row r="430" spans="29:53" x14ac:dyDescent="0.3">
      <c r="AC430" s="112" t="str">
        <f>C189</f>
        <v>IMDLA</v>
      </c>
      <c r="AD430" s="111">
        <v>2015</v>
      </c>
      <c r="AE430" s="110">
        <f>U189</f>
        <v>0</v>
      </c>
      <c r="AF430" s="109"/>
    </row>
    <row r="431" spans="29:53" x14ac:dyDescent="0.3">
      <c r="AC431" s="112"/>
      <c r="AD431" s="111">
        <v>2020</v>
      </c>
      <c r="AE431" s="110">
        <f>V189</f>
        <v>102.95256214294058</v>
      </c>
      <c r="AF431" s="109"/>
    </row>
    <row r="432" spans="29:53" x14ac:dyDescent="0.3">
      <c r="AC432" s="112"/>
      <c r="AD432" s="111">
        <v>2025</v>
      </c>
      <c r="AE432" s="110">
        <f>W189</f>
        <v>144.05572458914563</v>
      </c>
      <c r="AF432" s="109"/>
    </row>
    <row r="433" spans="29:32" x14ac:dyDescent="0.3">
      <c r="AC433" s="112"/>
      <c r="AD433" s="111">
        <v>2030</v>
      </c>
      <c r="AE433" s="110">
        <f>X189</f>
        <v>210.29584636018984</v>
      </c>
      <c r="AF433" s="109"/>
    </row>
    <row r="434" spans="29:32" x14ac:dyDescent="0.3">
      <c r="AC434" s="112"/>
      <c r="AD434" s="111">
        <v>2040</v>
      </c>
      <c r="AE434" s="110">
        <f>Y189</f>
        <v>273.33237351272243</v>
      </c>
      <c r="AF434" s="109"/>
    </row>
    <row r="435" spans="29:32" x14ac:dyDescent="0.3">
      <c r="AC435" s="112"/>
      <c r="AD435" s="113">
        <v>2050</v>
      </c>
      <c r="AE435" s="110">
        <f>Z189</f>
        <v>298.85852787305265</v>
      </c>
      <c r="AF435" s="109"/>
    </row>
    <row r="436" spans="29:32" x14ac:dyDescent="0.3">
      <c r="AC436" s="112" t="str">
        <f>C190</f>
        <v>IMDEM</v>
      </c>
      <c r="AD436" s="111">
        <v>2015</v>
      </c>
      <c r="AE436" s="110">
        <f>U190</f>
        <v>0</v>
      </c>
      <c r="AF436" s="109"/>
    </row>
    <row r="437" spans="29:32" x14ac:dyDescent="0.3">
      <c r="AC437" s="112"/>
      <c r="AD437" s="111">
        <v>2020</v>
      </c>
      <c r="AE437" s="110">
        <f>V190</f>
        <v>408.73360249037961</v>
      </c>
      <c r="AF437" s="109"/>
    </row>
    <row r="438" spans="29:32" x14ac:dyDescent="0.3">
      <c r="AC438" s="112"/>
      <c r="AD438" s="111">
        <v>2025</v>
      </c>
      <c r="AE438" s="110">
        <f>W190</f>
        <v>571.91792069179564</v>
      </c>
      <c r="AF438" s="109"/>
    </row>
    <row r="439" spans="29:32" x14ac:dyDescent="0.3">
      <c r="AC439" s="112"/>
      <c r="AD439" s="111">
        <v>2030</v>
      </c>
      <c r="AE439" s="110">
        <f>X190</f>
        <v>834.89888043993597</v>
      </c>
      <c r="AF439" s="109"/>
    </row>
    <row r="440" spans="29:32" x14ac:dyDescent="0.3">
      <c r="AC440" s="112"/>
      <c r="AD440" s="111">
        <v>2040</v>
      </c>
      <c r="AE440" s="110">
        <f>Y190</f>
        <v>1085.1611983001233</v>
      </c>
      <c r="AF440" s="109"/>
    </row>
    <row r="441" spans="29:32" x14ac:dyDescent="0.3">
      <c r="AC441" s="112"/>
      <c r="AD441" s="113">
        <v>2050</v>
      </c>
      <c r="AE441" s="110">
        <f>Z190</f>
        <v>1186.5029892400871</v>
      </c>
      <c r="AF441" s="109"/>
    </row>
    <row r="442" spans="29:32" x14ac:dyDescent="0.3">
      <c r="AC442" s="112" t="str">
        <f>C191</f>
        <v>IMDTF</v>
      </c>
      <c r="AD442" s="111">
        <v>2015</v>
      </c>
      <c r="AE442" s="110">
        <f>U191</f>
        <v>0</v>
      </c>
      <c r="AF442" s="109"/>
    </row>
    <row r="443" spans="29:32" x14ac:dyDescent="0.3">
      <c r="AC443" s="112"/>
      <c r="AD443" s="111">
        <v>2020</v>
      </c>
      <c r="AE443" s="110">
        <f>V191</f>
        <v>0</v>
      </c>
      <c r="AF443" s="109"/>
    </row>
    <row r="444" spans="29:32" x14ac:dyDescent="0.3">
      <c r="AC444" s="112"/>
      <c r="AD444" s="111">
        <v>2025</v>
      </c>
      <c r="AE444" s="110">
        <f>W191</f>
        <v>0</v>
      </c>
      <c r="AF444" s="109"/>
    </row>
    <row r="445" spans="29:32" x14ac:dyDescent="0.3">
      <c r="AC445" s="112"/>
      <c r="AD445" s="111">
        <v>2030</v>
      </c>
      <c r="AE445" s="110">
        <f>X191</f>
        <v>0</v>
      </c>
      <c r="AF445" s="109"/>
    </row>
    <row r="446" spans="29:32" x14ac:dyDescent="0.3">
      <c r="AC446" s="112"/>
      <c r="AD446" s="111">
        <v>2040</v>
      </c>
      <c r="AE446" s="110">
        <f>Y191</f>
        <v>0</v>
      </c>
      <c r="AF446" s="109"/>
    </row>
    <row r="447" spans="29:32" x14ac:dyDescent="0.3">
      <c r="AC447" s="112"/>
      <c r="AD447" s="113">
        <v>2050</v>
      </c>
      <c r="AE447" s="110">
        <f>Z191</f>
        <v>0</v>
      </c>
      <c r="AF447" s="109"/>
    </row>
    <row r="448" spans="29:32" x14ac:dyDescent="0.3">
      <c r="AC448" s="112" t="str">
        <f>C194</f>
        <v>IUDMT</v>
      </c>
      <c r="AD448" s="111">
        <v>2015</v>
      </c>
      <c r="AE448" s="110">
        <f>U194</f>
        <v>0</v>
      </c>
      <c r="AF448" s="109" t="str">
        <f>B194</f>
        <v>Service</v>
      </c>
    </row>
    <row r="449" spans="29:53" x14ac:dyDescent="0.3">
      <c r="AC449" s="112"/>
      <c r="AD449" s="111">
        <v>2020</v>
      </c>
      <c r="AE449" s="110">
        <f>V194</f>
        <v>68.622059285975638</v>
      </c>
      <c r="AF449" s="109"/>
    </row>
    <row r="450" spans="29:53" x14ac:dyDescent="0.3">
      <c r="AC450" s="112"/>
      <c r="AD450" s="111">
        <v>2025</v>
      </c>
      <c r="AE450" s="110">
        <f>W194</f>
        <v>119.59296226386672</v>
      </c>
      <c r="AF450" s="109"/>
    </row>
    <row r="451" spans="29:53" x14ac:dyDescent="0.3">
      <c r="AC451" s="112"/>
      <c r="AD451" s="111">
        <v>2030</v>
      </c>
      <c r="AE451" s="110">
        <f>X194</f>
        <v>155.34919645375834</v>
      </c>
      <c r="AF451" s="109"/>
    </row>
    <row r="452" spans="29:53" x14ac:dyDescent="0.3">
      <c r="AC452" s="112"/>
      <c r="AD452" s="111">
        <v>2040</v>
      </c>
      <c r="AE452" s="110">
        <f>Y194</f>
        <v>283.25792812545012</v>
      </c>
      <c r="AF452" s="109"/>
    </row>
    <row r="453" spans="29:53" x14ac:dyDescent="0.3">
      <c r="AC453" s="112"/>
      <c r="AD453" s="113">
        <v>2050</v>
      </c>
      <c r="AE453" s="110">
        <f>Z194</f>
        <v>433.85917172322763</v>
      </c>
      <c r="AF453" s="109"/>
    </row>
    <row r="454" spans="29:53" x14ac:dyDescent="0.3">
      <c r="AC454" s="112" t="str">
        <f>C195</f>
        <v>IUDHT</v>
      </c>
      <c r="AD454" s="111">
        <v>2015</v>
      </c>
      <c r="AE454" s="110">
        <f>U195</f>
        <v>0</v>
      </c>
      <c r="AF454" s="109"/>
      <c r="BA454" s="31"/>
    </row>
    <row r="455" spans="29:53" x14ac:dyDescent="0.3">
      <c r="AC455" s="112"/>
      <c r="AD455" s="111">
        <v>2020</v>
      </c>
      <c r="AE455" s="110">
        <f>V195</f>
        <v>0</v>
      </c>
      <c r="AF455" s="109"/>
      <c r="AZ455" s="31"/>
      <c r="BA455" s="31"/>
    </row>
    <row r="456" spans="29:53" x14ac:dyDescent="0.3">
      <c r="AC456" s="112"/>
      <c r="AD456" s="111">
        <v>2025</v>
      </c>
      <c r="AE456" s="110">
        <f>W195</f>
        <v>0</v>
      </c>
      <c r="AF456" s="109"/>
    </row>
    <row r="457" spans="29:53" x14ac:dyDescent="0.3">
      <c r="AC457" s="112"/>
      <c r="AD457" s="111">
        <v>2030</v>
      </c>
      <c r="AE457" s="110">
        <f>X195</f>
        <v>0</v>
      </c>
      <c r="AF457" s="109"/>
    </row>
    <row r="458" spans="29:53" x14ac:dyDescent="0.3">
      <c r="AC458" s="112"/>
      <c r="AD458" s="111">
        <v>2040</v>
      </c>
      <c r="AE458" s="110">
        <f>Y195</f>
        <v>0</v>
      </c>
      <c r="AF458" s="109"/>
    </row>
    <row r="459" spans="29:53" x14ac:dyDescent="0.3">
      <c r="AC459" s="112"/>
      <c r="AD459" s="113">
        <v>2050</v>
      </c>
      <c r="AE459" s="110">
        <f>Z195</f>
        <v>0</v>
      </c>
      <c r="AF459" s="109"/>
    </row>
    <row r="460" spans="29:53" x14ac:dyDescent="0.3">
      <c r="AC460" s="112" t="str">
        <f>C196</f>
        <v>IUDRH</v>
      </c>
      <c r="AD460" s="111">
        <v>2015</v>
      </c>
      <c r="AE460" s="110">
        <f>U196</f>
        <v>0</v>
      </c>
      <c r="AF460" s="109"/>
    </row>
    <row r="461" spans="29:53" x14ac:dyDescent="0.3">
      <c r="AC461" s="112"/>
      <c r="AD461" s="111">
        <v>2020</v>
      </c>
      <c r="AE461" s="110">
        <f>V196</f>
        <v>221.71184578311198</v>
      </c>
      <c r="AF461" s="109"/>
    </row>
    <row r="462" spans="29:53" x14ac:dyDescent="0.3">
      <c r="AC462" s="112"/>
      <c r="AD462" s="111">
        <v>2025</v>
      </c>
      <c r="AE462" s="110">
        <f>W196</f>
        <v>386.39435601447406</v>
      </c>
      <c r="AF462" s="109"/>
    </row>
    <row r="463" spans="29:53" x14ac:dyDescent="0.3">
      <c r="AC463" s="112"/>
      <c r="AD463" s="111">
        <v>2030</v>
      </c>
      <c r="AE463" s="110">
        <f>X196</f>
        <v>501.91960785013379</v>
      </c>
      <c r="AF463" s="109"/>
    </row>
    <row r="464" spans="29:53" x14ac:dyDescent="0.3">
      <c r="AC464" s="112"/>
      <c r="AD464" s="111">
        <v>2040</v>
      </c>
      <c r="AE464" s="110">
        <f>Y196</f>
        <v>915.18148436311719</v>
      </c>
      <c r="AF464" s="109"/>
    </row>
    <row r="465" spans="29:32" x14ac:dyDescent="0.3">
      <c r="AC465" s="112"/>
      <c r="AD465" s="113">
        <v>2050</v>
      </c>
      <c r="AE465" s="110">
        <f>Z196</f>
        <v>1401.7608735963308</v>
      </c>
      <c r="AF465" s="109"/>
    </row>
    <row r="466" spans="29:32" x14ac:dyDescent="0.3">
      <c r="AC466" s="112" t="str">
        <f>C197</f>
        <v>IUDLA</v>
      </c>
      <c r="AD466" s="111">
        <v>2015</v>
      </c>
      <c r="AE466" s="110">
        <f>U197</f>
        <v>0</v>
      </c>
      <c r="AF466" s="109"/>
    </row>
    <row r="467" spans="29:32" x14ac:dyDescent="0.3">
      <c r="AC467" s="112"/>
      <c r="AD467" s="111">
        <v>2020</v>
      </c>
      <c r="AE467" s="110">
        <f>V197</f>
        <v>635.38608686238263</v>
      </c>
      <c r="AF467" s="109"/>
    </row>
    <row r="468" spans="29:32" x14ac:dyDescent="0.3">
      <c r="AC468" s="112"/>
      <c r="AD468" s="111">
        <v>2025</v>
      </c>
      <c r="AE468" s="110">
        <f>W197</f>
        <v>1107.3364031884694</v>
      </c>
      <c r="AF468" s="109"/>
    </row>
    <row r="469" spans="29:32" x14ac:dyDescent="0.3">
      <c r="AC469" s="112"/>
      <c r="AD469" s="111">
        <v>2030</v>
      </c>
      <c r="AE469" s="110">
        <f>X197</f>
        <v>1438.4108996294672</v>
      </c>
      <c r="AF469" s="109"/>
    </row>
    <row r="470" spans="29:32" x14ac:dyDescent="0.3">
      <c r="AC470" s="112"/>
      <c r="AD470" s="111">
        <v>2040</v>
      </c>
      <c r="AE470" s="110">
        <f>Y197</f>
        <v>2622.744761627338</v>
      </c>
      <c r="AF470" s="109"/>
    </row>
    <row r="471" spans="29:32" x14ac:dyDescent="0.3">
      <c r="AC471" s="112"/>
      <c r="AD471" s="113">
        <v>2050</v>
      </c>
      <c r="AE471" s="110">
        <f>Z197</f>
        <v>4017.1933666658647</v>
      </c>
      <c r="AF471" s="109"/>
    </row>
    <row r="472" spans="29:32" x14ac:dyDescent="0.3">
      <c r="AC472" s="112" t="str">
        <f>C198</f>
        <v>IUDEM</v>
      </c>
      <c r="AD472" s="111">
        <v>2015</v>
      </c>
      <c r="AE472" s="110">
        <f>U198</f>
        <v>0</v>
      </c>
      <c r="AF472" s="109"/>
    </row>
    <row r="473" spans="29:32" x14ac:dyDescent="0.3">
      <c r="AC473" s="112"/>
      <c r="AD473" s="111">
        <v>2020</v>
      </c>
      <c r="AE473" s="110">
        <f>V198</f>
        <v>397.11612175251435</v>
      </c>
      <c r="AF473" s="109"/>
    </row>
    <row r="474" spans="29:32" x14ac:dyDescent="0.3">
      <c r="AC474" s="112"/>
      <c r="AD474" s="111">
        <v>2025</v>
      </c>
      <c r="AE474" s="110">
        <f>W198</f>
        <v>692.08493387238332</v>
      </c>
      <c r="AF474" s="109"/>
    </row>
    <row r="475" spans="29:32" x14ac:dyDescent="0.3">
      <c r="AC475" s="112"/>
      <c r="AD475" s="111">
        <v>2030</v>
      </c>
      <c r="AE475" s="110">
        <f>X198</f>
        <v>899.00639903549973</v>
      </c>
      <c r="AF475" s="109"/>
    </row>
    <row r="476" spans="29:32" x14ac:dyDescent="0.3">
      <c r="AC476" s="112"/>
      <c r="AD476" s="111">
        <v>2040</v>
      </c>
      <c r="AE476" s="110">
        <f>Y198</f>
        <v>1639.214722543592</v>
      </c>
      <c r="AF476" s="109"/>
    </row>
    <row r="477" spans="29:32" x14ac:dyDescent="0.3">
      <c r="AC477" s="112"/>
      <c r="AD477" s="113">
        <v>2050</v>
      </c>
      <c r="AE477" s="110">
        <f>Z198</f>
        <v>2510.7447000894326</v>
      </c>
      <c r="AF477" s="109"/>
    </row>
    <row r="478" spans="29:32" x14ac:dyDescent="0.3">
      <c r="AC478" s="112" t="str">
        <f>C199</f>
        <v>IUDTF</v>
      </c>
      <c r="AD478" s="111">
        <v>2015</v>
      </c>
      <c r="AE478" s="110">
        <f>U199</f>
        <v>0</v>
      </c>
      <c r="AF478" s="109"/>
    </row>
    <row r="479" spans="29:32" x14ac:dyDescent="0.3">
      <c r="AC479" s="112"/>
      <c r="AD479" s="111">
        <v>2020</v>
      </c>
      <c r="AE479" s="110">
        <f>V199</f>
        <v>0</v>
      </c>
      <c r="AF479" s="109"/>
    </row>
    <row r="480" spans="29:32" x14ac:dyDescent="0.3">
      <c r="AC480" s="112"/>
      <c r="AD480" s="111">
        <v>2025</v>
      </c>
      <c r="AE480" s="110">
        <f>W199</f>
        <v>0</v>
      </c>
      <c r="AF480" s="109"/>
    </row>
    <row r="481" spans="29:53" x14ac:dyDescent="0.3">
      <c r="AC481" s="112"/>
      <c r="AD481" s="111">
        <v>2030</v>
      </c>
      <c r="AE481" s="110">
        <f>X199</f>
        <v>0</v>
      </c>
      <c r="AF481" s="109"/>
    </row>
    <row r="482" spans="29:53" x14ac:dyDescent="0.3">
      <c r="AC482" s="112"/>
      <c r="AD482" s="111">
        <v>2040</v>
      </c>
      <c r="AE482" s="110">
        <f>Y199</f>
        <v>0</v>
      </c>
      <c r="AF482" s="109"/>
    </row>
    <row r="483" spans="29:53" x14ac:dyDescent="0.3">
      <c r="AC483" s="112"/>
      <c r="AD483" s="113">
        <v>2050</v>
      </c>
      <c r="AE483" s="110">
        <f>Z199</f>
        <v>0</v>
      </c>
      <c r="AF483" s="109"/>
    </row>
    <row r="484" spans="29:53" x14ac:dyDescent="0.3">
      <c r="AC484" s="112" t="str">
        <f>C202</f>
        <v>INDMT</v>
      </c>
      <c r="AD484" s="111">
        <v>2015</v>
      </c>
      <c r="AE484" s="110">
        <f>U202</f>
        <v>0</v>
      </c>
      <c r="AF484" s="109" t="str">
        <f>B202</f>
        <v>Construction</v>
      </c>
    </row>
    <row r="485" spans="29:53" x14ac:dyDescent="0.3">
      <c r="AC485" s="112"/>
      <c r="AD485" s="111">
        <v>2020</v>
      </c>
      <c r="AE485" s="110">
        <f>V202</f>
        <v>113.34301382450506</v>
      </c>
      <c r="AF485" s="109"/>
    </row>
    <row r="486" spans="29:53" x14ac:dyDescent="0.3">
      <c r="AC486" s="112"/>
      <c r="AD486" s="111">
        <v>2025</v>
      </c>
      <c r="AE486" s="110">
        <f>W202</f>
        <v>250.60558033745562</v>
      </c>
      <c r="AF486" s="109"/>
    </row>
    <row r="487" spans="29:53" x14ac:dyDescent="0.3">
      <c r="AC487" s="112"/>
      <c r="AD487" s="111">
        <v>2030</v>
      </c>
      <c r="AE487" s="110">
        <f>X202</f>
        <v>393.2119938298344</v>
      </c>
      <c r="AF487" s="109"/>
    </row>
    <row r="488" spans="29:53" x14ac:dyDescent="0.3">
      <c r="AC488" s="112"/>
      <c r="AD488" s="111">
        <v>2040</v>
      </c>
      <c r="AE488" s="110">
        <f>Y202</f>
        <v>652.4764244133836</v>
      </c>
      <c r="AF488" s="109"/>
    </row>
    <row r="489" spans="29:53" x14ac:dyDescent="0.3">
      <c r="AC489" s="112"/>
      <c r="AD489" s="113">
        <v>2050</v>
      </c>
      <c r="AE489" s="110">
        <f>Z202</f>
        <v>928.57229229265897</v>
      </c>
      <c r="AF489" s="109"/>
    </row>
    <row r="490" spans="29:53" x14ac:dyDescent="0.3">
      <c r="AC490" s="112" t="str">
        <f>C203</f>
        <v>INDHT</v>
      </c>
      <c r="AD490" s="111">
        <v>2015</v>
      </c>
      <c r="AE490" s="110">
        <f>U203</f>
        <v>0</v>
      </c>
      <c r="AF490" s="109"/>
      <c r="BA490" s="31"/>
    </row>
    <row r="491" spans="29:53" x14ac:dyDescent="0.3">
      <c r="AC491" s="112"/>
      <c r="AD491" s="111">
        <v>2020</v>
      </c>
      <c r="AE491" s="110">
        <f>V203</f>
        <v>2.2017630034960738</v>
      </c>
      <c r="AF491" s="109"/>
      <c r="AZ491" s="31"/>
      <c r="BA491" s="31"/>
    </row>
    <row r="492" spans="29:53" x14ac:dyDescent="0.3">
      <c r="AC492" s="112"/>
      <c r="AD492" s="111">
        <v>2025</v>
      </c>
      <c r="AE492" s="110">
        <f>W203</f>
        <v>4.8681791372780641</v>
      </c>
      <c r="AF492" s="109"/>
    </row>
    <row r="493" spans="29:53" x14ac:dyDescent="0.3">
      <c r="AC493" s="112"/>
      <c r="AD493" s="111">
        <v>2030</v>
      </c>
      <c r="AE493" s="110">
        <f>X203</f>
        <v>7.6384030328147183</v>
      </c>
      <c r="AF493" s="109"/>
    </row>
    <row r="494" spans="29:53" x14ac:dyDescent="0.3">
      <c r="AC494" s="112"/>
      <c r="AD494" s="111">
        <v>2040</v>
      </c>
      <c r="AE494" s="110">
        <f>Y203</f>
        <v>12.674786062695988</v>
      </c>
      <c r="AF494" s="109"/>
    </row>
    <row r="495" spans="29:53" x14ac:dyDescent="0.3">
      <c r="AC495" s="112"/>
      <c r="AD495" s="113">
        <v>2050</v>
      </c>
      <c r="AE495" s="110">
        <f>Z203</f>
        <v>18.038130893599909</v>
      </c>
      <c r="AF495" s="109"/>
    </row>
    <row r="496" spans="29:53" x14ac:dyDescent="0.3">
      <c r="AC496" s="112" t="str">
        <f>C204</f>
        <v>INDRH</v>
      </c>
      <c r="AD496" s="111">
        <v>2015</v>
      </c>
      <c r="AE496" s="110">
        <f>U204</f>
        <v>0</v>
      </c>
      <c r="AF496" s="109"/>
    </row>
    <row r="497" spans="29:32" x14ac:dyDescent="0.3">
      <c r="AC497" s="112"/>
      <c r="AD497" s="111">
        <v>2020</v>
      </c>
      <c r="AE497" s="110">
        <f>V204</f>
        <v>5.2150860462484854</v>
      </c>
      <c r="AF497" s="109"/>
    </row>
    <row r="498" spans="29:32" x14ac:dyDescent="0.3">
      <c r="AC498" s="112"/>
      <c r="AD498" s="111">
        <v>2025</v>
      </c>
      <c r="AE498" s="110">
        <f>W204</f>
        <v>11.530747427922233</v>
      </c>
      <c r="AF498" s="109"/>
    </row>
    <row r="499" spans="29:32" x14ac:dyDescent="0.3">
      <c r="AC499" s="112"/>
      <c r="AD499" s="111">
        <v>2030</v>
      </c>
      <c r="AE499" s="110">
        <f>X204</f>
        <v>18.092287411861292</v>
      </c>
      <c r="AF499" s="109"/>
    </row>
    <row r="500" spans="29:32" x14ac:dyDescent="0.3">
      <c r="AC500" s="112"/>
      <c r="AD500" s="111">
        <v>2040</v>
      </c>
      <c r="AE500" s="110">
        <f>Y204</f>
        <v>30.021441830838768</v>
      </c>
      <c r="AF500" s="109"/>
    </row>
    <row r="501" spans="29:32" x14ac:dyDescent="0.3">
      <c r="AC501" s="112"/>
      <c r="AD501" s="113">
        <v>2050</v>
      </c>
      <c r="AE501" s="110">
        <f>Z204</f>
        <v>42.725036515849439</v>
      </c>
      <c r="AF501" s="109"/>
    </row>
    <row r="502" spans="29:32" x14ac:dyDescent="0.3">
      <c r="AC502" s="112" t="str">
        <f>C205</f>
        <v>INDLA</v>
      </c>
      <c r="AD502" s="111">
        <v>2015</v>
      </c>
      <c r="AE502" s="110">
        <f>U205</f>
        <v>0</v>
      </c>
      <c r="AF502" s="109"/>
    </row>
    <row r="503" spans="29:32" x14ac:dyDescent="0.3">
      <c r="AC503" s="112"/>
      <c r="AD503" s="111">
        <v>2020</v>
      </c>
      <c r="AE503" s="110">
        <f>V205</f>
        <v>23.330666977969038</v>
      </c>
      <c r="AF503" s="109"/>
    </row>
    <row r="504" spans="29:32" x14ac:dyDescent="0.3">
      <c r="AC504" s="112"/>
      <c r="AD504" s="111">
        <v>2025</v>
      </c>
      <c r="AE504" s="110">
        <f>W205</f>
        <v>51.584964440126278</v>
      </c>
      <c r="AF504" s="109"/>
    </row>
    <row r="505" spans="29:32" x14ac:dyDescent="0.3">
      <c r="AC505" s="112"/>
      <c r="AD505" s="111">
        <v>2030</v>
      </c>
      <c r="AE505" s="110">
        <f>X205</f>
        <v>80.939246012917238</v>
      </c>
      <c r="AF505" s="109"/>
    </row>
    <row r="506" spans="29:32" x14ac:dyDescent="0.3">
      <c r="AC506" s="112"/>
      <c r="AD506" s="111">
        <v>2040</v>
      </c>
      <c r="AE506" s="110">
        <f>Y205</f>
        <v>134.30655896034992</v>
      </c>
      <c r="AF506" s="109"/>
    </row>
    <row r="507" spans="29:32" x14ac:dyDescent="0.3">
      <c r="AC507" s="112"/>
      <c r="AD507" s="113">
        <v>2050</v>
      </c>
      <c r="AE507" s="110">
        <f>Z205</f>
        <v>191.13847590106607</v>
      </c>
      <c r="AF507" s="109"/>
    </row>
    <row r="508" spans="29:32" x14ac:dyDescent="0.3">
      <c r="AC508" s="112" t="str">
        <f>C206</f>
        <v>INDEM</v>
      </c>
      <c r="AD508" s="111">
        <v>2015</v>
      </c>
      <c r="AE508" s="110">
        <f>U206</f>
        <v>0</v>
      </c>
      <c r="AF508" s="109"/>
    </row>
    <row r="509" spans="29:32" x14ac:dyDescent="0.3">
      <c r="AC509" s="112"/>
      <c r="AD509" s="111">
        <v>2020</v>
      </c>
      <c r="AE509" s="110">
        <f>V206</f>
        <v>79.598719511191803</v>
      </c>
      <c r="AF509" s="109"/>
    </row>
    <row r="510" spans="29:32" x14ac:dyDescent="0.3">
      <c r="AC510" s="112"/>
      <c r="AD510" s="111">
        <v>2025</v>
      </c>
      <c r="AE510" s="110">
        <f>W206</f>
        <v>175.99570210923488</v>
      </c>
      <c r="AF510" s="109"/>
    </row>
    <row r="511" spans="29:32" x14ac:dyDescent="0.3">
      <c r="AC511" s="112"/>
      <c r="AD511" s="111">
        <v>2030</v>
      </c>
      <c r="AE511" s="110">
        <f>X206</f>
        <v>276.14557041653723</v>
      </c>
      <c r="AF511" s="109"/>
    </row>
    <row r="512" spans="29:32" x14ac:dyDescent="0.3">
      <c r="AC512" s="112"/>
      <c r="AD512" s="111">
        <v>2040</v>
      </c>
      <c r="AE512" s="110">
        <f>Y206</f>
        <v>458.22222422073366</v>
      </c>
      <c r="AF512" s="109"/>
    </row>
    <row r="513" spans="29:53" x14ac:dyDescent="0.3">
      <c r="AC513" s="112"/>
      <c r="AD513" s="113">
        <v>2050</v>
      </c>
      <c r="AE513" s="110">
        <f>Z206</f>
        <v>652.11928769170675</v>
      </c>
      <c r="AF513" s="109"/>
    </row>
    <row r="514" spans="29:53" x14ac:dyDescent="0.3">
      <c r="AC514" s="112" t="str">
        <f>C207</f>
        <v>INDTF</v>
      </c>
      <c r="AD514" s="111">
        <v>2015</v>
      </c>
      <c r="AE514" s="110">
        <f>U207</f>
        <v>0</v>
      </c>
      <c r="AF514" s="109"/>
    </row>
    <row r="515" spans="29:53" x14ac:dyDescent="0.3">
      <c r="AC515" s="112"/>
      <c r="AD515" s="111">
        <v>2020</v>
      </c>
      <c r="AE515" s="110">
        <f>V207</f>
        <v>0</v>
      </c>
      <c r="AF515" s="109"/>
    </row>
    <row r="516" spans="29:53" x14ac:dyDescent="0.3">
      <c r="AC516" s="112"/>
      <c r="AD516" s="111">
        <v>2025</v>
      </c>
      <c r="AE516" s="110">
        <f>W207</f>
        <v>0</v>
      </c>
      <c r="AF516" s="109"/>
    </row>
    <row r="517" spans="29:53" x14ac:dyDescent="0.3">
      <c r="AC517" s="112"/>
      <c r="AD517" s="111">
        <v>2030</v>
      </c>
      <c r="AE517" s="110">
        <f>X207</f>
        <v>0</v>
      </c>
      <c r="AF517" s="109"/>
    </row>
    <row r="518" spans="29:53" x14ac:dyDescent="0.3">
      <c r="AC518" s="112"/>
      <c r="AD518" s="111">
        <v>2040</v>
      </c>
      <c r="AE518" s="110">
        <f>Y207</f>
        <v>0</v>
      </c>
      <c r="AF518" s="109"/>
    </row>
    <row r="519" spans="29:53" x14ac:dyDescent="0.3">
      <c r="AC519" s="112"/>
      <c r="AD519" s="113">
        <v>2050</v>
      </c>
      <c r="AE519" s="110">
        <f>Z207</f>
        <v>0</v>
      </c>
      <c r="AF519" s="109"/>
    </row>
    <row r="520" spans="29:53" x14ac:dyDescent="0.3">
      <c r="AC520" s="112" t="str">
        <f>C210</f>
        <v>IWDMT</v>
      </c>
      <c r="AD520" s="111">
        <v>2015</v>
      </c>
      <c r="AE520" s="110">
        <f>U210</f>
        <v>0</v>
      </c>
      <c r="AF520" s="109" t="str">
        <f>B210</f>
        <v>Wood products</v>
      </c>
    </row>
    <row r="521" spans="29:53" x14ac:dyDescent="0.3">
      <c r="AC521" s="112"/>
      <c r="AD521" s="111">
        <v>2020</v>
      </c>
      <c r="AE521" s="110">
        <f>V210</f>
        <v>241.13758960828281</v>
      </c>
      <c r="AF521" s="109"/>
    </row>
    <row r="522" spans="29:53" x14ac:dyDescent="0.3">
      <c r="AC522" s="112"/>
      <c r="AD522" s="111">
        <v>2025</v>
      </c>
      <c r="AE522" s="110">
        <f>W210</f>
        <v>337.41025452549246</v>
      </c>
      <c r="AF522" s="109"/>
    </row>
    <row r="523" spans="29:53" x14ac:dyDescent="0.3">
      <c r="AC523" s="112"/>
      <c r="AD523" s="111">
        <v>2030</v>
      </c>
      <c r="AE523" s="110">
        <f>X210</f>
        <v>492.55921795829983</v>
      </c>
      <c r="AF523" s="109"/>
    </row>
    <row r="524" spans="29:53" x14ac:dyDescent="0.3">
      <c r="AC524" s="112"/>
      <c r="AD524" s="111">
        <v>2040</v>
      </c>
      <c r="AE524" s="110">
        <f>Y210</f>
        <v>640.20465677442348</v>
      </c>
      <c r="AF524" s="109"/>
    </row>
    <row r="525" spans="29:53" x14ac:dyDescent="0.3">
      <c r="AC525" s="112"/>
      <c r="AD525" s="113">
        <v>2050</v>
      </c>
      <c r="AE525" s="110">
        <f>Z210</f>
        <v>699.99253583539291</v>
      </c>
      <c r="AF525" s="109"/>
    </row>
    <row r="526" spans="29:53" x14ac:dyDescent="0.3">
      <c r="AC526" s="112" t="str">
        <f>C211</f>
        <v>IWDHT</v>
      </c>
      <c r="AD526" s="111">
        <v>2015</v>
      </c>
      <c r="AE526" s="110">
        <f>U211</f>
        <v>0</v>
      </c>
      <c r="AF526" s="109"/>
      <c r="BA526" s="31"/>
    </row>
    <row r="527" spans="29:53" x14ac:dyDescent="0.3">
      <c r="AC527" s="112"/>
      <c r="AD527" s="111">
        <v>2020</v>
      </c>
      <c r="AE527" s="110">
        <f>V211</f>
        <v>0</v>
      </c>
      <c r="AF527" s="109"/>
      <c r="AZ527" s="31"/>
      <c r="BA527" s="31"/>
    </row>
    <row r="528" spans="29:53" x14ac:dyDescent="0.3">
      <c r="AC528" s="112"/>
      <c r="AD528" s="111">
        <v>2025</v>
      </c>
      <c r="AE528" s="110">
        <f>W211</f>
        <v>0</v>
      </c>
      <c r="AF528" s="109"/>
    </row>
    <row r="529" spans="29:32" x14ac:dyDescent="0.3">
      <c r="AC529" s="112"/>
      <c r="AD529" s="111">
        <v>2030</v>
      </c>
      <c r="AE529" s="110">
        <f>X211</f>
        <v>0</v>
      </c>
      <c r="AF529" s="109"/>
    </row>
    <row r="530" spans="29:32" x14ac:dyDescent="0.3">
      <c r="AC530" s="112"/>
      <c r="AD530" s="111">
        <v>2040</v>
      </c>
      <c r="AE530" s="110">
        <f>Y211</f>
        <v>0</v>
      </c>
      <c r="AF530" s="109"/>
    </row>
    <row r="531" spans="29:32" x14ac:dyDescent="0.3">
      <c r="AC531" s="112"/>
      <c r="AD531" s="113">
        <v>2050</v>
      </c>
      <c r="AE531" s="110">
        <f>Z211</f>
        <v>0</v>
      </c>
      <c r="AF531" s="109"/>
    </row>
    <row r="532" spans="29:32" x14ac:dyDescent="0.3">
      <c r="AC532" s="112" t="str">
        <f>C212</f>
        <v>IWDRH</v>
      </c>
      <c r="AD532" s="111">
        <v>2015</v>
      </c>
      <c r="AE532" s="110">
        <f>U212</f>
        <v>0</v>
      </c>
      <c r="AF532" s="109"/>
    </row>
    <row r="533" spans="29:32" x14ac:dyDescent="0.3">
      <c r="AC533" s="112"/>
      <c r="AD533" s="111">
        <v>2020</v>
      </c>
      <c r="AE533" s="110">
        <f>V212</f>
        <v>89.99447529335302</v>
      </c>
      <c r="AF533" s="109"/>
    </row>
    <row r="534" spans="29:32" x14ac:dyDescent="0.3">
      <c r="AC534" s="112"/>
      <c r="AD534" s="111">
        <v>2025</v>
      </c>
      <c r="AE534" s="110">
        <f>W212</f>
        <v>125.92420312380604</v>
      </c>
      <c r="AF534" s="109"/>
    </row>
    <row r="535" spans="29:32" x14ac:dyDescent="0.3">
      <c r="AC535" s="112"/>
      <c r="AD535" s="111">
        <v>2030</v>
      </c>
      <c r="AE535" s="110">
        <f>X212</f>
        <v>183.82703602150818</v>
      </c>
      <c r="AF535" s="109"/>
    </row>
    <row r="536" spans="29:32" x14ac:dyDescent="0.3">
      <c r="AC536" s="112"/>
      <c r="AD536" s="111">
        <v>2040</v>
      </c>
      <c r="AE536" s="110">
        <f>Y212</f>
        <v>238.92949357405513</v>
      </c>
      <c r="AF536" s="109"/>
    </row>
    <row r="537" spans="29:32" x14ac:dyDescent="0.3">
      <c r="AC537" s="112"/>
      <c r="AD537" s="113">
        <v>2050</v>
      </c>
      <c r="AE537" s="110">
        <f>Z212</f>
        <v>261.24280778497888</v>
      </c>
      <c r="AF537" s="109"/>
    </row>
    <row r="538" spans="29:32" x14ac:dyDescent="0.3">
      <c r="AC538" s="112" t="str">
        <f>C213</f>
        <v>IWDLA</v>
      </c>
      <c r="AD538" s="111">
        <v>2015</v>
      </c>
      <c r="AE538" s="110">
        <f>U213</f>
        <v>0</v>
      </c>
      <c r="AF538" s="109"/>
    </row>
    <row r="539" spans="29:32" x14ac:dyDescent="0.3">
      <c r="AC539" s="112"/>
      <c r="AD539" s="111">
        <v>2020</v>
      </c>
      <c r="AE539" s="110">
        <f>V213</f>
        <v>55.501471786607361</v>
      </c>
      <c r="AF539" s="109"/>
    </row>
    <row r="540" spans="29:32" x14ac:dyDescent="0.3">
      <c r="AC540" s="112"/>
      <c r="AD540" s="111">
        <v>2025</v>
      </c>
      <c r="AE540" s="110">
        <f>W213</f>
        <v>77.660085067945971</v>
      </c>
      <c r="AF540" s="109"/>
    </row>
    <row r="541" spans="29:32" x14ac:dyDescent="0.3">
      <c r="AC541" s="112"/>
      <c r="AD541" s="111">
        <v>2030</v>
      </c>
      <c r="AE541" s="110">
        <f>X213</f>
        <v>113.36997099106338</v>
      </c>
      <c r="AF541" s="109"/>
    </row>
    <row r="542" spans="29:32" x14ac:dyDescent="0.3">
      <c r="AC542" s="112"/>
      <c r="AD542" s="111">
        <v>2040</v>
      </c>
      <c r="AE542" s="110">
        <f>Y213</f>
        <v>147.35280697356635</v>
      </c>
      <c r="AF542" s="109"/>
    </row>
    <row r="543" spans="29:32" x14ac:dyDescent="0.3">
      <c r="AC543" s="112"/>
      <c r="AD543" s="113">
        <v>2050</v>
      </c>
      <c r="AE543" s="110">
        <f>Z213</f>
        <v>161.11389369701723</v>
      </c>
      <c r="AF543" s="109"/>
    </row>
    <row r="544" spans="29:32" x14ac:dyDescent="0.3">
      <c r="AC544" s="112" t="str">
        <f>C214</f>
        <v>IWDEM</v>
      </c>
      <c r="AD544" s="111">
        <v>2015</v>
      </c>
      <c r="AE544" s="110">
        <f>U214</f>
        <v>0</v>
      </c>
      <c r="AF544" s="109"/>
    </row>
    <row r="545" spans="29:32" x14ac:dyDescent="0.3">
      <c r="AC545" s="112"/>
      <c r="AD545" s="111">
        <v>2020</v>
      </c>
      <c r="AE545" s="110">
        <f>V214</f>
        <v>194.25515125312563</v>
      </c>
      <c r="AF545" s="109"/>
    </row>
    <row r="546" spans="29:32" x14ac:dyDescent="0.3">
      <c r="AC546" s="112"/>
      <c r="AD546" s="111">
        <v>2025</v>
      </c>
      <c r="AE546" s="110">
        <f>W214</f>
        <v>271.81029773780983</v>
      </c>
      <c r="AF546" s="109"/>
    </row>
    <row r="547" spans="29:32" x14ac:dyDescent="0.3">
      <c r="AC547" s="112"/>
      <c r="AD547" s="111">
        <v>2030</v>
      </c>
      <c r="AE547" s="110">
        <f>X214</f>
        <v>396.79489846872104</v>
      </c>
      <c r="AF547" s="109"/>
    </row>
    <row r="548" spans="29:32" x14ac:dyDescent="0.3">
      <c r="AC548" s="112"/>
      <c r="AD548" s="111">
        <v>2040</v>
      </c>
      <c r="AE548" s="110">
        <f>Y214</f>
        <v>515.73482440748103</v>
      </c>
      <c r="AF548" s="109"/>
    </row>
    <row r="549" spans="29:32" x14ac:dyDescent="0.3">
      <c r="AC549" s="112"/>
      <c r="AD549" s="113">
        <v>2050</v>
      </c>
      <c r="AE549" s="110">
        <f>Z214</f>
        <v>563.89862793955899</v>
      </c>
      <c r="AF549" s="109"/>
    </row>
    <row r="550" spans="29:32" x14ac:dyDescent="0.3">
      <c r="AC550" s="112" t="str">
        <f>C215</f>
        <v>IWDTF</v>
      </c>
      <c r="AD550" s="111">
        <v>2015</v>
      </c>
      <c r="AE550" s="110">
        <f>U215</f>
        <v>0</v>
      </c>
      <c r="AF550" s="109"/>
    </row>
    <row r="551" spans="29:32" x14ac:dyDescent="0.3">
      <c r="AC551" s="112"/>
      <c r="AD551" s="111">
        <v>2020</v>
      </c>
      <c r="AE551" s="110">
        <f>V215</f>
        <v>31.126842468467363</v>
      </c>
      <c r="AF551" s="109"/>
    </row>
    <row r="552" spans="29:32" x14ac:dyDescent="0.3">
      <c r="AC552" s="112"/>
      <c r="AD552" s="111">
        <v>2025</v>
      </c>
      <c r="AE552" s="110">
        <f>W215</f>
        <v>43.55403840986105</v>
      </c>
      <c r="AF552" s="109"/>
    </row>
    <row r="553" spans="29:32" x14ac:dyDescent="0.3">
      <c r="AC553" s="112"/>
      <c r="AD553" s="111">
        <v>2030</v>
      </c>
      <c r="AE553" s="110">
        <f>X215</f>
        <v>63.581182878560291</v>
      </c>
      <c r="AF553" s="109"/>
    </row>
    <row r="554" spans="29:32" x14ac:dyDescent="0.3">
      <c r="AC554" s="112"/>
      <c r="AD554" s="111">
        <v>2040</v>
      </c>
      <c r="AE554" s="110">
        <f>Y215</f>
        <v>82.639747421246412</v>
      </c>
      <c r="AF554" s="109"/>
    </row>
    <row r="555" spans="29:32" x14ac:dyDescent="0.3">
      <c r="AC555" s="112"/>
      <c r="AD555" s="113">
        <v>2050</v>
      </c>
      <c r="AE555" s="110">
        <f>Z215</f>
        <v>90.357365798695184</v>
      </c>
      <c r="AF555" s="109"/>
    </row>
    <row r="556" spans="29:32" x14ac:dyDescent="0.3">
      <c r="AC556" s="112" t="str">
        <f>C218</f>
        <v>IIDMT</v>
      </c>
      <c r="AD556" s="111">
        <v>2015</v>
      </c>
      <c r="AE556" s="110">
        <f>U218</f>
        <v>0</v>
      </c>
      <c r="AF556" s="109" t="str">
        <f>B218</f>
        <v>Mining</v>
      </c>
    </row>
    <row r="557" spans="29:32" x14ac:dyDescent="0.3">
      <c r="AC557" s="112"/>
      <c r="AD557" s="111">
        <v>2020</v>
      </c>
      <c r="AE557" s="110">
        <f>V218</f>
        <v>57.382000523377386</v>
      </c>
      <c r="AF557" s="109"/>
    </row>
    <row r="558" spans="29:32" x14ac:dyDescent="0.3">
      <c r="AC558" s="112"/>
      <c r="AD558" s="111">
        <v>2025</v>
      </c>
      <c r="AE558" s="110">
        <f>W218</f>
        <v>80.291403066714892</v>
      </c>
      <c r="AF558" s="109"/>
    </row>
    <row r="559" spans="29:32" x14ac:dyDescent="0.3">
      <c r="AC559" s="112"/>
      <c r="AD559" s="111">
        <v>2030</v>
      </c>
      <c r="AE559" s="110">
        <f>X218</f>
        <v>117.21122927616202</v>
      </c>
      <c r="AF559" s="109"/>
    </row>
    <row r="560" spans="29:32" x14ac:dyDescent="0.3">
      <c r="AC560" s="112"/>
      <c r="AD560" s="111">
        <v>2040</v>
      </c>
      <c r="AE560" s="110">
        <f>Y218</f>
        <v>152.34548877167987</v>
      </c>
      <c r="AF560" s="109"/>
    </row>
    <row r="561" spans="29:53" x14ac:dyDescent="0.3">
      <c r="AC561" s="112"/>
      <c r="AD561" s="113">
        <v>2050</v>
      </c>
      <c r="AE561" s="110">
        <f>Z218</f>
        <v>166.57283554553314</v>
      </c>
      <c r="AF561" s="109"/>
    </row>
    <row r="562" spans="29:53" x14ac:dyDescent="0.3">
      <c r="AC562" s="112" t="str">
        <f>C219</f>
        <v>IIDHT</v>
      </c>
      <c r="AD562" s="111">
        <v>2015</v>
      </c>
      <c r="AE562" s="110">
        <f>U219</f>
        <v>0</v>
      </c>
      <c r="AF562" s="109"/>
      <c r="BA562" s="31"/>
    </row>
    <row r="563" spans="29:53" x14ac:dyDescent="0.3">
      <c r="AC563" s="112"/>
      <c r="AD563" s="111">
        <v>2020</v>
      </c>
      <c r="AE563" s="110">
        <f>V219</f>
        <v>11.395617945139659</v>
      </c>
      <c r="AF563" s="109"/>
      <c r="AZ563" s="31"/>
      <c r="BA563" s="31"/>
    </row>
    <row r="564" spans="29:53" x14ac:dyDescent="0.3">
      <c r="AC564" s="112"/>
      <c r="AD564" s="111">
        <v>2025</v>
      </c>
      <c r="AE564" s="110">
        <f>W219</f>
        <v>15.945246685060074</v>
      </c>
      <c r="AF564" s="109"/>
    </row>
    <row r="565" spans="29:53" x14ac:dyDescent="0.3">
      <c r="AC565" s="112"/>
      <c r="AD565" s="111">
        <v>2030</v>
      </c>
      <c r="AE565" s="110">
        <f>X219</f>
        <v>23.277236337676143</v>
      </c>
      <c r="AF565" s="109"/>
    </row>
    <row r="566" spans="29:53" x14ac:dyDescent="0.3">
      <c r="AC566" s="112"/>
      <c r="AD566" s="111">
        <v>2040</v>
      </c>
      <c r="AE566" s="110">
        <f>Y219</f>
        <v>30.254626361455511</v>
      </c>
      <c r="AF566" s="109"/>
    </row>
    <row r="567" spans="29:53" x14ac:dyDescent="0.3">
      <c r="AC567" s="112"/>
      <c r="AD567" s="113">
        <v>2050</v>
      </c>
      <c r="AE567" s="110">
        <f>Z219</f>
        <v>33.080066512183592</v>
      </c>
      <c r="AF567" s="109"/>
    </row>
    <row r="568" spans="29:53" x14ac:dyDescent="0.3">
      <c r="AC568" s="112" t="str">
        <f>C220</f>
        <v>IIDRH</v>
      </c>
      <c r="AD568" s="111">
        <v>2015</v>
      </c>
      <c r="AE568" s="110">
        <f>U220</f>
        <v>0</v>
      </c>
      <c r="AF568" s="109"/>
    </row>
    <row r="569" spans="29:53" x14ac:dyDescent="0.3">
      <c r="AC569" s="112"/>
      <c r="AD569" s="111">
        <v>2020</v>
      </c>
      <c r="AE569" s="110">
        <f>V220</f>
        <v>24.569693324628076</v>
      </c>
      <c r="AF569" s="109"/>
    </row>
    <row r="570" spans="29:53" x14ac:dyDescent="0.3">
      <c r="AC570" s="112"/>
      <c r="AD570" s="111">
        <v>2025</v>
      </c>
      <c r="AE570" s="110">
        <f>W220</f>
        <v>34.378988741418922</v>
      </c>
      <c r="AF570" s="109"/>
    </row>
    <row r="571" spans="29:53" x14ac:dyDescent="0.3">
      <c r="AC571" s="112"/>
      <c r="AD571" s="111">
        <v>2030</v>
      </c>
      <c r="AE571" s="110">
        <f>X220</f>
        <v>50.187235217509006</v>
      </c>
      <c r="AF571" s="109"/>
    </row>
    <row r="572" spans="29:53" x14ac:dyDescent="0.3">
      <c r="AC572" s="112"/>
      <c r="AD572" s="111">
        <v>2040</v>
      </c>
      <c r="AE572" s="110">
        <f>Y220</f>
        <v>65.230941834901856</v>
      </c>
      <c r="AF572" s="109"/>
    </row>
    <row r="573" spans="29:53" x14ac:dyDescent="0.3">
      <c r="AC573" s="112"/>
      <c r="AD573" s="113">
        <v>2050</v>
      </c>
      <c r="AE573" s="110">
        <f>Z220</f>
        <v>71.322774532758089</v>
      </c>
      <c r="AF573" s="109"/>
    </row>
    <row r="574" spans="29:53" x14ac:dyDescent="0.3">
      <c r="AC574" s="112" t="str">
        <f>C221</f>
        <v>IIDLA</v>
      </c>
      <c r="AD574" s="111">
        <v>2015</v>
      </c>
      <c r="AE574" s="110">
        <f>U221</f>
        <v>0</v>
      </c>
      <c r="AF574" s="109"/>
    </row>
    <row r="575" spans="29:53" x14ac:dyDescent="0.3">
      <c r="AC575" s="112"/>
      <c r="AD575" s="111">
        <v>2020</v>
      </c>
      <c r="AE575" s="110">
        <f>V221</f>
        <v>35.510064743194292</v>
      </c>
      <c r="AF575" s="109"/>
    </row>
    <row r="576" spans="29:53" x14ac:dyDescent="0.3">
      <c r="AC576" s="112"/>
      <c r="AD576" s="111">
        <v>2025</v>
      </c>
      <c r="AE576" s="110">
        <f>W221</f>
        <v>49.687234589519072</v>
      </c>
      <c r="AF576" s="109"/>
    </row>
    <row r="577" spans="29:32" x14ac:dyDescent="0.3">
      <c r="AC577" s="112"/>
      <c r="AD577" s="111">
        <v>2030</v>
      </c>
      <c r="AE577" s="110">
        <f>X221</f>
        <v>72.534563142848896</v>
      </c>
      <c r="AF577" s="109"/>
    </row>
    <row r="578" spans="29:32" x14ac:dyDescent="0.3">
      <c r="AC578" s="112"/>
      <c r="AD578" s="111">
        <v>2040</v>
      </c>
      <c r="AE578" s="110">
        <f>Y221</f>
        <v>94.276918202110878</v>
      </c>
      <c r="AF578" s="109"/>
    </row>
    <row r="579" spans="29:32" x14ac:dyDescent="0.3">
      <c r="AC579" s="112"/>
      <c r="AD579" s="113">
        <v>2050</v>
      </c>
      <c r="AE579" s="110">
        <f>Z221</f>
        <v>103.08131680193999</v>
      </c>
      <c r="AF579" s="109"/>
    </row>
    <row r="580" spans="29:32" x14ac:dyDescent="0.3">
      <c r="AC580" s="112" t="str">
        <f>C222</f>
        <v>IIDEM</v>
      </c>
      <c r="AD580" s="111">
        <v>2015</v>
      </c>
      <c r="AE580" s="110">
        <f>U222</f>
        <v>0</v>
      </c>
      <c r="AF580" s="109"/>
    </row>
    <row r="581" spans="29:32" x14ac:dyDescent="0.3">
      <c r="AC581" s="112"/>
      <c r="AD581" s="111">
        <v>2020</v>
      </c>
      <c r="AE581" s="110">
        <f>V222</f>
        <v>153.90068614812336</v>
      </c>
      <c r="AF581" s="109"/>
    </row>
    <row r="582" spans="29:32" x14ac:dyDescent="0.3">
      <c r="AC582" s="112"/>
      <c r="AD582" s="111">
        <v>2025</v>
      </c>
      <c r="AE582" s="110">
        <f>W222</f>
        <v>215.34456643296673</v>
      </c>
      <c r="AF582" s="109"/>
    </row>
    <row r="583" spans="29:32" x14ac:dyDescent="0.3">
      <c r="AC583" s="112"/>
      <c r="AD583" s="111">
        <v>2030</v>
      </c>
      <c r="AE583" s="110">
        <f>X222</f>
        <v>314.36493055897063</v>
      </c>
      <c r="AF583" s="109"/>
    </row>
    <row r="584" spans="29:32" x14ac:dyDescent="0.3">
      <c r="AC584" s="112"/>
      <c r="AD584" s="111">
        <v>2040</v>
      </c>
      <c r="AE584" s="110">
        <f>Y222</f>
        <v>408.59633752191746</v>
      </c>
      <c r="AF584" s="109"/>
    </row>
    <row r="585" spans="29:32" x14ac:dyDescent="0.3">
      <c r="AC585" s="112"/>
      <c r="AD585" s="113">
        <v>2050</v>
      </c>
      <c r="AE585" s="110">
        <f>Z222</f>
        <v>446.75461730638233</v>
      </c>
      <c r="AF585" s="109"/>
    </row>
    <row r="586" spans="29:32" x14ac:dyDescent="0.3">
      <c r="AC586" s="112" t="str">
        <f>C223</f>
        <v>IIDTF</v>
      </c>
      <c r="AD586" s="111">
        <v>2015</v>
      </c>
      <c r="AE586" s="110">
        <f>U223</f>
        <v>0</v>
      </c>
      <c r="AF586" s="109"/>
    </row>
    <row r="587" spans="29:32" x14ac:dyDescent="0.3">
      <c r="AC587" s="112"/>
      <c r="AD587" s="111">
        <v>2020</v>
      </c>
      <c r="AE587" s="110">
        <f>V223</f>
        <v>0</v>
      </c>
      <c r="AF587" s="109"/>
    </row>
    <row r="588" spans="29:32" x14ac:dyDescent="0.3">
      <c r="AC588" s="112"/>
      <c r="AD588" s="111">
        <v>2025</v>
      </c>
      <c r="AE588" s="110">
        <f>W223</f>
        <v>0</v>
      </c>
      <c r="AF588" s="109"/>
    </row>
    <row r="589" spans="29:32" x14ac:dyDescent="0.3">
      <c r="AC589" s="112"/>
      <c r="AD589" s="111">
        <v>2030</v>
      </c>
      <c r="AE589" s="110">
        <f>X223</f>
        <v>0</v>
      </c>
      <c r="AF589" s="109"/>
    </row>
    <row r="590" spans="29:32" x14ac:dyDescent="0.3">
      <c r="AC590" s="112"/>
      <c r="AD590" s="111">
        <v>2040</v>
      </c>
      <c r="AE590" s="110">
        <f>Y223</f>
        <v>0</v>
      </c>
      <c r="AF590" s="109"/>
    </row>
    <row r="591" spans="29:32" ht="15" thickBot="1" x14ac:dyDescent="0.35">
      <c r="AC591" s="108"/>
      <c r="AD591" s="107">
        <v>2050</v>
      </c>
      <c r="AE591" s="106">
        <f>Z223</f>
        <v>0</v>
      </c>
      <c r="AF591" s="105"/>
    </row>
    <row r="603" spans="48:48" x14ac:dyDescent="0.3">
      <c r="AV603" s="31"/>
    </row>
    <row r="604" spans="48:48" x14ac:dyDescent="0.3">
      <c r="AV604" s="31"/>
    </row>
    <row r="605" spans="48:48" x14ac:dyDescent="0.3">
      <c r="AV605"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IND_ISL</vt:lpstr>
      <vt:lpstr>TRA</vt:lpstr>
      <vt:lpstr>H2</vt:lpstr>
      <vt:lpstr>Datacentres</vt:lpstr>
      <vt:lpstr>Export-transmission</vt:lpstr>
      <vt:lpstr>Inter-transmission</vt:lpstr>
      <vt:lpstr>BY_Demands_Drivers</vt:lpstr>
      <vt:lpstr>BY_Demands_Drivers (2)</vt:lpstr>
      <vt:lpstr>BY_Demands_Drivers (3)</vt:lpstr>
      <vt:lpstr>BY_Demands_Drivers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dc:creator>
  <cp:lastModifiedBy>Mikkel Bosack</cp:lastModifiedBy>
  <dcterms:created xsi:type="dcterms:W3CDTF">2021-01-21T07:53:36Z</dcterms:created>
  <dcterms:modified xsi:type="dcterms:W3CDTF">2021-04-06T13:23:35Z</dcterms:modified>
</cp:coreProperties>
</file>