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Denne_projektmappe" defaultThemeVersion="124226"/>
  <mc:AlternateContent xmlns:mc="http://schemas.openxmlformats.org/markup-compatibility/2006">
    <mc:Choice Requires="x15">
      <x15ac:absPath xmlns:x15ac="http://schemas.microsoft.com/office/spreadsheetml/2010/11/ac" url="C:\TIMES\TIMES_Nordic\SuppXLS\"/>
    </mc:Choice>
  </mc:AlternateContent>
  <xr:revisionPtr revIDLastSave="0" documentId="13_ncr:1_{3F5A696F-903D-4219-BAE4-38CB001A2A76}" xr6:coauthVersionLast="46" xr6:coauthVersionMax="46" xr10:uidLastSave="{00000000-0000-0000-0000-000000000000}"/>
  <bookViews>
    <workbookView xWindow="-120" yWindow="-120" windowWidth="38640" windowHeight="21390" tabRatio="764" activeTab="1" xr2:uid="{00000000-000D-0000-FFFF-FFFF00000000}"/>
  </bookViews>
  <sheets>
    <sheet name="LOG" sheetId="35" r:id="rId1"/>
    <sheet name="Demand_Proj" sheetId="60" r:id="rId2"/>
  </sheets>
  <externalReferences>
    <externalReference r:id="rId3"/>
    <externalReference r:id="rId4"/>
    <externalReference r:id="rId5"/>
  </externalReferences>
  <definedNames>
    <definedName name="Euro">[1]IND_ELC!$E$2</definedName>
    <definedName name="FID_1">[2]AGR_Fuels!$A$2</definedName>
    <definedName name="FIXWSTBP">'[3]O&amp;M waste '!$C$4</definedName>
    <definedName name="VARWSTBO">'[3]O&amp;M waste '!$D$5</definedName>
    <definedName name="VARWSTBP">'[3]O&amp;M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60" l="1"/>
  <c r="H37" i="60"/>
  <c r="J37" i="60"/>
  <c r="L37" i="60"/>
  <c r="M37" i="60"/>
  <c r="N37" i="60"/>
  <c r="P37" i="60"/>
  <c r="F38" i="60"/>
  <c r="H38" i="60"/>
  <c r="J38" i="60"/>
  <c r="L38" i="60"/>
  <c r="M38" i="60"/>
  <c r="N38" i="60"/>
  <c r="P38" i="60"/>
  <c r="F39" i="60"/>
  <c r="H39" i="60"/>
  <c r="J39" i="60"/>
  <c r="L39" i="60"/>
  <c r="M39" i="60"/>
  <c r="N39" i="60"/>
  <c r="P39" i="60"/>
  <c r="F40" i="60"/>
  <c r="H40" i="60"/>
  <c r="J40" i="60"/>
  <c r="L40" i="60"/>
  <c r="M40" i="60"/>
  <c r="N40" i="60"/>
  <c r="P40" i="60"/>
  <c r="F41" i="60"/>
  <c r="H41" i="60"/>
  <c r="J41" i="60"/>
  <c r="L41" i="60"/>
  <c r="M41" i="60"/>
  <c r="N41" i="60"/>
  <c r="P41" i="60"/>
  <c r="F42" i="60"/>
  <c r="H42" i="60"/>
  <c r="J42" i="60"/>
  <c r="L42" i="60"/>
  <c r="M42" i="60"/>
  <c r="N42" i="60"/>
  <c r="P42" i="60"/>
  <c r="F43" i="60"/>
  <c r="H43" i="60"/>
  <c r="J43" i="60"/>
  <c r="L43" i="60"/>
  <c r="M43" i="60"/>
  <c r="N43" i="60"/>
  <c r="P43" i="60"/>
  <c r="F44" i="60"/>
  <c r="H44" i="60"/>
  <c r="J44" i="60"/>
  <c r="L44" i="60"/>
  <c r="M44" i="60"/>
  <c r="N44" i="60"/>
  <c r="P44" i="60"/>
  <c r="F45" i="60"/>
  <c r="H45" i="60"/>
  <c r="J45" i="60"/>
  <c r="L45" i="60"/>
  <c r="M45" i="60"/>
  <c r="N45" i="60"/>
  <c r="P45" i="60"/>
  <c r="F46" i="60"/>
  <c r="H46" i="60"/>
  <c r="J46" i="60"/>
  <c r="L46" i="60"/>
  <c r="M46" i="60"/>
  <c r="N46" i="60"/>
  <c r="P46" i="60"/>
  <c r="F47" i="60"/>
  <c r="H47" i="60"/>
  <c r="J47" i="60"/>
  <c r="L47" i="60"/>
  <c r="M47" i="60"/>
  <c r="N47" i="60"/>
  <c r="P47" i="60"/>
  <c r="F48" i="60"/>
  <c r="H48" i="60"/>
  <c r="J48" i="60"/>
  <c r="L48" i="60"/>
  <c r="M48" i="60"/>
  <c r="N48" i="60"/>
  <c r="P48" i="60"/>
  <c r="F49" i="60"/>
  <c r="H49" i="60"/>
  <c r="J49" i="60"/>
  <c r="L49" i="60"/>
  <c r="M49" i="60"/>
  <c r="N49" i="60"/>
  <c r="P49" i="60"/>
  <c r="F50" i="60"/>
  <c r="H50" i="60"/>
  <c r="J50" i="60"/>
  <c r="L50" i="60"/>
  <c r="M50" i="60"/>
  <c r="N50" i="60"/>
  <c r="P50" i="60"/>
  <c r="F51" i="60"/>
  <c r="H51" i="60"/>
  <c r="J51" i="60"/>
  <c r="L51" i="60"/>
  <c r="M51" i="60"/>
  <c r="N51" i="60"/>
  <c r="P51" i="60"/>
  <c r="F52" i="60"/>
  <c r="H52" i="60"/>
  <c r="J52" i="60"/>
  <c r="L52" i="60"/>
  <c r="M52" i="60"/>
  <c r="N52" i="60"/>
  <c r="P52" i="60"/>
  <c r="F53" i="60"/>
  <c r="H53" i="60"/>
  <c r="J53" i="60"/>
  <c r="L53" i="60"/>
  <c r="M53" i="60"/>
  <c r="N53" i="60"/>
  <c r="P53" i="60"/>
  <c r="F54" i="60"/>
  <c r="H54" i="60"/>
  <c r="J54" i="60"/>
  <c r="L54" i="60"/>
  <c r="M54" i="60"/>
  <c r="N54" i="60"/>
  <c r="P54" i="60"/>
  <c r="F55" i="60"/>
  <c r="H55" i="60"/>
  <c r="J55" i="60"/>
  <c r="L55" i="60"/>
  <c r="M55" i="60"/>
  <c r="N55" i="60"/>
  <c r="P55" i="60"/>
  <c r="F56" i="60"/>
  <c r="H56" i="60"/>
  <c r="J56" i="60"/>
  <c r="L56" i="60"/>
  <c r="M56" i="60"/>
  <c r="N56" i="60"/>
  <c r="P56" i="60"/>
  <c r="F57" i="60"/>
  <c r="H57" i="60"/>
  <c r="J57" i="60"/>
  <c r="L57" i="60"/>
  <c r="M57" i="60"/>
  <c r="N57" i="60"/>
  <c r="P57" i="60"/>
  <c r="F58" i="60"/>
  <c r="H58" i="60"/>
  <c r="J58" i="60"/>
  <c r="L58" i="60"/>
  <c r="M58" i="60"/>
  <c r="N58" i="60"/>
  <c r="P58" i="60"/>
  <c r="F59" i="60"/>
  <c r="H59" i="60"/>
  <c r="J59" i="60"/>
  <c r="L59" i="60"/>
  <c r="M59" i="60"/>
  <c r="N59" i="60"/>
  <c r="P59" i="60"/>
  <c r="P36" i="60"/>
  <c r="N36" i="60"/>
  <c r="M36" i="60"/>
  <c r="L36" i="60"/>
  <c r="J36" i="60"/>
  <c r="H36" i="60"/>
  <c r="F36" i="60"/>
  <c r="T37" i="60"/>
  <c r="T38" i="60"/>
  <c r="T39" i="60"/>
  <c r="T40" i="60"/>
  <c r="T41" i="60"/>
  <c r="T42" i="60"/>
  <c r="T43" i="60"/>
  <c r="T44" i="60"/>
  <c r="T45" i="60"/>
  <c r="T46" i="60"/>
  <c r="T47" i="60"/>
  <c r="T48" i="60"/>
  <c r="T49" i="60"/>
  <c r="T50" i="60"/>
  <c r="T51" i="60"/>
  <c r="T52" i="60"/>
  <c r="T53" i="60"/>
  <c r="T54" i="60"/>
  <c r="T55" i="60"/>
  <c r="T56" i="60"/>
  <c r="T57" i="60"/>
  <c r="T58" i="60"/>
  <c r="T59" i="60"/>
  <c r="T36" i="60"/>
  <c r="M106" i="60"/>
  <c r="N106" i="60"/>
  <c r="O106" i="60"/>
  <c r="P106" i="60"/>
  <c r="Q106" i="60"/>
  <c r="M107" i="60"/>
  <c r="N107" i="60"/>
  <c r="O107" i="60"/>
  <c r="P107" i="60"/>
  <c r="Q107" i="60"/>
  <c r="M108" i="60"/>
  <c r="N108" i="60"/>
  <c r="O108" i="60"/>
  <c r="P108" i="60"/>
  <c r="Q108" i="60"/>
  <c r="M109" i="60"/>
  <c r="N109" i="60"/>
  <c r="O109" i="60"/>
  <c r="P109" i="60"/>
  <c r="Q109" i="60"/>
  <c r="M110" i="60"/>
  <c r="N110" i="60"/>
  <c r="O110" i="60"/>
  <c r="P110" i="60"/>
  <c r="Q110" i="60"/>
  <c r="M111" i="60"/>
  <c r="N111" i="60"/>
  <c r="O111" i="60"/>
  <c r="P111" i="60"/>
  <c r="Q111" i="60"/>
  <c r="M112" i="60"/>
  <c r="N112" i="60"/>
  <c r="O112" i="60"/>
  <c r="P112" i="60"/>
  <c r="Q112" i="60"/>
  <c r="M113" i="60"/>
  <c r="N113" i="60"/>
  <c r="O113" i="60"/>
  <c r="P113" i="60"/>
  <c r="Q113" i="60"/>
  <c r="M114" i="60"/>
  <c r="N114" i="60"/>
  <c r="O114" i="60"/>
  <c r="P114" i="60"/>
  <c r="Q114" i="60"/>
  <c r="M115" i="60"/>
  <c r="N115" i="60"/>
  <c r="O115" i="60"/>
  <c r="P115" i="60"/>
  <c r="Q115" i="60"/>
  <c r="M116" i="60"/>
  <c r="N116" i="60"/>
  <c r="O116" i="60"/>
  <c r="P116" i="60"/>
  <c r="Q116" i="60"/>
  <c r="M117" i="60"/>
  <c r="N117" i="60"/>
  <c r="O117" i="60"/>
  <c r="P117" i="60"/>
  <c r="Q117" i="60"/>
  <c r="M118" i="60"/>
  <c r="N118" i="60"/>
  <c r="O118" i="60"/>
  <c r="P118" i="60"/>
  <c r="Q118" i="60"/>
  <c r="M119" i="60"/>
  <c r="N119" i="60"/>
  <c r="O119" i="60"/>
  <c r="P119" i="60"/>
  <c r="Q119" i="60"/>
  <c r="M120" i="60"/>
  <c r="N120" i="60"/>
  <c r="O120" i="60"/>
  <c r="P120" i="60"/>
  <c r="Q120" i="60"/>
  <c r="M121" i="60"/>
  <c r="N121" i="60"/>
  <c r="O121" i="60"/>
  <c r="P121" i="60"/>
  <c r="Q121" i="60"/>
  <c r="M122" i="60"/>
  <c r="N122" i="60"/>
  <c r="O122" i="60"/>
  <c r="P122" i="60"/>
  <c r="Q122" i="60"/>
  <c r="M123" i="60"/>
  <c r="N123" i="60"/>
  <c r="O123" i="60"/>
  <c r="P123" i="60"/>
  <c r="Q123" i="60"/>
  <c r="M124" i="60"/>
  <c r="N124" i="60"/>
  <c r="O124" i="60"/>
  <c r="P124" i="60"/>
  <c r="Q124" i="60"/>
  <c r="M125" i="60"/>
  <c r="N125" i="60"/>
  <c r="O125" i="60"/>
  <c r="P125" i="60"/>
  <c r="Q125" i="60"/>
  <c r="M126" i="60"/>
  <c r="N126" i="60"/>
  <c r="O126" i="60"/>
  <c r="P126" i="60"/>
  <c r="Q126" i="60"/>
  <c r="M127" i="60"/>
  <c r="N127" i="60"/>
  <c r="O127" i="60"/>
  <c r="P127" i="60"/>
  <c r="Q127" i="60"/>
  <c r="M128" i="60"/>
  <c r="N128" i="60"/>
  <c r="O128" i="60"/>
  <c r="P128" i="60"/>
  <c r="Q128" i="60"/>
  <c r="Q105" i="60"/>
  <c r="P105" i="60"/>
  <c r="O105" i="60"/>
  <c r="N105" i="60"/>
  <c r="M105" i="60"/>
  <c r="F112" i="60"/>
  <c r="H112" i="60"/>
  <c r="I112" i="60"/>
  <c r="J112" i="60"/>
  <c r="K112" i="60"/>
  <c r="F113" i="60"/>
  <c r="H113" i="60"/>
  <c r="I113" i="60"/>
  <c r="J113" i="60"/>
  <c r="K113" i="60"/>
  <c r="F114" i="60"/>
  <c r="H114" i="60"/>
  <c r="I114" i="60"/>
  <c r="J114" i="60"/>
  <c r="K114" i="60"/>
  <c r="F115" i="60"/>
  <c r="H115" i="60"/>
  <c r="I115" i="60"/>
  <c r="J115" i="60"/>
  <c r="K115" i="60"/>
  <c r="F116" i="60"/>
  <c r="H116" i="60"/>
  <c r="I116" i="60"/>
  <c r="J116" i="60"/>
  <c r="K116" i="60"/>
  <c r="F117" i="60"/>
  <c r="H117" i="60"/>
  <c r="I117" i="60"/>
  <c r="J117" i="60"/>
  <c r="K117" i="60"/>
  <c r="F118" i="60"/>
  <c r="H118" i="60"/>
  <c r="I118" i="60"/>
  <c r="J118" i="60"/>
  <c r="K118" i="60"/>
  <c r="F119" i="60"/>
  <c r="H119" i="60"/>
  <c r="I119" i="60"/>
  <c r="J119" i="60"/>
  <c r="K119" i="60"/>
  <c r="F120" i="60"/>
  <c r="H120" i="60"/>
  <c r="I120" i="60"/>
  <c r="J120" i="60"/>
  <c r="K120" i="60"/>
  <c r="F121" i="60"/>
  <c r="H121" i="60"/>
  <c r="I121" i="60"/>
  <c r="J121" i="60"/>
  <c r="K121" i="60"/>
  <c r="F122" i="60"/>
  <c r="H122" i="60"/>
  <c r="I122" i="60"/>
  <c r="J122" i="60"/>
  <c r="K122" i="60"/>
  <c r="F123" i="60"/>
  <c r="H123" i="60"/>
  <c r="I123" i="60"/>
  <c r="J123" i="60"/>
  <c r="K123" i="60"/>
  <c r="F124" i="60"/>
  <c r="H124" i="60"/>
  <c r="I124" i="60"/>
  <c r="J124" i="60"/>
  <c r="K124" i="60"/>
  <c r="F125" i="60"/>
  <c r="H125" i="60"/>
  <c r="I125" i="60"/>
  <c r="J125" i="60"/>
  <c r="K125" i="60"/>
  <c r="F126" i="60"/>
  <c r="H126" i="60"/>
  <c r="I126" i="60"/>
  <c r="J126" i="60"/>
  <c r="K126" i="60"/>
  <c r="F127" i="60"/>
  <c r="H127" i="60"/>
  <c r="I127" i="60"/>
  <c r="J127" i="60"/>
  <c r="K127" i="60"/>
  <c r="F128" i="60"/>
  <c r="H128" i="60"/>
  <c r="I128" i="60"/>
  <c r="J128" i="60"/>
  <c r="K128" i="60"/>
  <c r="K111" i="60"/>
  <c r="J111" i="60"/>
  <c r="I111" i="60"/>
  <c r="H111" i="60"/>
  <c r="F111" i="60"/>
  <c r="F7" i="60"/>
  <c r="H7" i="60"/>
  <c r="J7" i="60"/>
  <c r="L7" i="60"/>
  <c r="M7" i="60"/>
  <c r="N7" i="60"/>
  <c r="P7" i="60"/>
  <c r="F8" i="60"/>
  <c r="H8" i="60"/>
  <c r="J8" i="60"/>
  <c r="L8" i="60"/>
  <c r="M8" i="60"/>
  <c r="N8" i="60"/>
  <c r="P8" i="60"/>
  <c r="F9" i="60"/>
  <c r="H9" i="60"/>
  <c r="J9" i="60"/>
  <c r="L9" i="60"/>
  <c r="M9" i="60"/>
  <c r="N9" i="60"/>
  <c r="P9" i="60"/>
  <c r="F10" i="60"/>
  <c r="H10" i="60"/>
  <c r="J10" i="60"/>
  <c r="L10" i="60"/>
  <c r="M10" i="60"/>
  <c r="N10" i="60"/>
  <c r="P10" i="60"/>
  <c r="F11" i="60"/>
  <c r="H11" i="60"/>
  <c r="J11" i="60"/>
  <c r="L11" i="60"/>
  <c r="M11" i="60"/>
  <c r="N11" i="60"/>
  <c r="P11" i="60"/>
  <c r="F12" i="60"/>
  <c r="H12" i="60"/>
  <c r="J12" i="60"/>
  <c r="L12" i="60"/>
  <c r="M12" i="60"/>
  <c r="N12" i="60"/>
  <c r="P12" i="60"/>
  <c r="F13" i="60"/>
  <c r="H13" i="60"/>
  <c r="J13" i="60"/>
  <c r="L13" i="60"/>
  <c r="M13" i="60"/>
  <c r="N13" i="60"/>
  <c r="P13" i="60"/>
  <c r="F14" i="60"/>
  <c r="H14" i="60"/>
  <c r="J14" i="60"/>
  <c r="L14" i="60"/>
  <c r="M14" i="60"/>
  <c r="N14" i="60"/>
  <c r="P14" i="60"/>
  <c r="F15" i="60"/>
  <c r="H15" i="60"/>
  <c r="J15" i="60"/>
  <c r="L15" i="60"/>
  <c r="M15" i="60"/>
  <c r="N15" i="60"/>
  <c r="P15" i="60"/>
  <c r="F16" i="60"/>
  <c r="H16" i="60"/>
  <c r="J16" i="60"/>
  <c r="L16" i="60"/>
  <c r="M16" i="60"/>
  <c r="N16" i="60"/>
  <c r="P16" i="60"/>
  <c r="F17" i="60"/>
  <c r="H17" i="60"/>
  <c r="J17" i="60"/>
  <c r="L17" i="60"/>
  <c r="M17" i="60"/>
  <c r="N17" i="60"/>
  <c r="P17" i="60"/>
  <c r="F18" i="60"/>
  <c r="H18" i="60"/>
  <c r="J18" i="60"/>
  <c r="L18" i="60"/>
  <c r="M18" i="60"/>
  <c r="N18" i="60"/>
  <c r="P18" i="60"/>
  <c r="F19" i="60"/>
  <c r="H19" i="60"/>
  <c r="J19" i="60"/>
  <c r="L19" i="60"/>
  <c r="M19" i="60"/>
  <c r="N19" i="60"/>
  <c r="P19" i="60"/>
  <c r="F20" i="60"/>
  <c r="H20" i="60"/>
  <c r="J20" i="60"/>
  <c r="L20" i="60"/>
  <c r="M20" i="60"/>
  <c r="N20" i="60"/>
  <c r="P20" i="60"/>
  <c r="F21" i="60"/>
  <c r="H21" i="60"/>
  <c r="J21" i="60"/>
  <c r="L21" i="60"/>
  <c r="M21" i="60"/>
  <c r="N21" i="60"/>
  <c r="P21" i="60"/>
  <c r="F22" i="60"/>
  <c r="H22" i="60"/>
  <c r="J22" i="60"/>
  <c r="L22" i="60"/>
  <c r="M22" i="60"/>
  <c r="N22" i="60"/>
  <c r="P22" i="60"/>
  <c r="F23" i="60"/>
  <c r="H23" i="60"/>
  <c r="J23" i="60"/>
  <c r="L23" i="60"/>
  <c r="M23" i="60"/>
  <c r="N23" i="60"/>
  <c r="P23" i="60"/>
  <c r="F24" i="60"/>
  <c r="H24" i="60"/>
  <c r="J24" i="60"/>
  <c r="L24" i="60"/>
  <c r="M24" i="60"/>
  <c r="N24" i="60"/>
  <c r="P24" i="60"/>
  <c r="F25" i="60"/>
  <c r="H25" i="60"/>
  <c r="J25" i="60"/>
  <c r="L25" i="60"/>
  <c r="M25" i="60"/>
  <c r="N25" i="60"/>
  <c r="P25" i="60"/>
  <c r="F26" i="60"/>
  <c r="H26" i="60"/>
  <c r="J26" i="60"/>
  <c r="L26" i="60"/>
  <c r="M26" i="60"/>
  <c r="N26" i="60"/>
  <c r="P26" i="60"/>
  <c r="F27" i="60"/>
  <c r="H27" i="60"/>
  <c r="J27" i="60"/>
  <c r="L27" i="60"/>
  <c r="M27" i="60"/>
  <c r="N27" i="60"/>
  <c r="P27" i="60"/>
  <c r="F28" i="60"/>
  <c r="H28" i="60"/>
  <c r="J28" i="60"/>
  <c r="L28" i="60"/>
  <c r="M28" i="60"/>
  <c r="N28" i="60"/>
  <c r="P28" i="60"/>
  <c r="F29" i="60"/>
  <c r="H29" i="60"/>
  <c r="J29" i="60"/>
  <c r="L29" i="60"/>
  <c r="M29" i="60"/>
  <c r="N29" i="60"/>
  <c r="P29" i="60"/>
  <c r="P6" i="60"/>
  <c r="F6" i="60"/>
  <c r="H6" i="60"/>
  <c r="J6" i="60"/>
  <c r="L6" i="60"/>
  <c r="M6" i="60"/>
  <c r="N6" i="60"/>
  <c r="T29" i="60"/>
  <c r="T7" i="60"/>
  <c r="T8" i="60"/>
  <c r="T9" i="60"/>
  <c r="T10" i="60"/>
  <c r="T11" i="60"/>
  <c r="T12" i="60"/>
  <c r="T13" i="60"/>
  <c r="T14" i="60"/>
  <c r="T15" i="60"/>
  <c r="T16" i="60"/>
  <c r="T17" i="60"/>
  <c r="T18" i="60"/>
  <c r="T19" i="60"/>
  <c r="T20" i="60"/>
  <c r="T21" i="60"/>
  <c r="T22" i="60"/>
  <c r="T23" i="60"/>
  <c r="T24" i="60"/>
  <c r="T25" i="60"/>
  <c r="T26" i="60"/>
  <c r="T27" i="60"/>
  <c r="T28" i="60"/>
  <c r="T6" i="60"/>
  <c r="G64" i="60"/>
  <c r="H64" i="60"/>
  <c r="I64" i="60"/>
  <c r="J64" i="60"/>
  <c r="K64" i="60"/>
  <c r="L64" i="60"/>
  <c r="M64" i="60"/>
  <c r="N64" i="60"/>
  <c r="O64" i="60"/>
  <c r="P64" i="60"/>
  <c r="F64" i="60"/>
  <c r="T78" i="60"/>
  <c r="U78" i="60"/>
  <c r="V78" i="60"/>
  <c r="Y82" i="60"/>
  <c r="W78" i="60"/>
  <c r="D93" i="60"/>
  <c r="D94" i="60"/>
  <c r="D95" i="60"/>
  <c r="D96" i="60"/>
  <c r="D97" i="60"/>
  <c r="D98" i="60"/>
  <c r="D99" i="60"/>
  <c r="D100" i="60"/>
  <c r="T99" i="60"/>
  <c r="U99" i="60"/>
  <c r="V99" i="60"/>
  <c r="W99" i="60"/>
  <c r="U29" i="60"/>
  <c r="T84" i="60"/>
  <c r="U84" i="60"/>
  <c r="V84" i="60"/>
  <c r="X84" i="60"/>
  <c r="X99" i="60"/>
  <c r="U59" i="60"/>
  <c r="X98" i="60"/>
  <c r="U58" i="60"/>
  <c r="X97" i="60"/>
  <c r="U57" i="60"/>
  <c r="X96" i="60"/>
  <c r="U56" i="60"/>
  <c r="X95" i="60"/>
  <c r="U55" i="60"/>
  <c r="X94" i="60"/>
  <c r="U54" i="60"/>
  <c r="X93" i="60"/>
  <c r="U53" i="60"/>
  <c r="X92" i="60"/>
  <c r="U52" i="60"/>
  <c r="X91" i="60"/>
  <c r="U51" i="60"/>
  <c r="X90" i="60"/>
  <c r="U50" i="60"/>
  <c r="X89" i="60"/>
  <c r="U49" i="60"/>
  <c r="X88" i="60"/>
  <c r="U48" i="60"/>
  <c r="X87" i="60"/>
  <c r="U47" i="60"/>
  <c r="X86" i="60"/>
  <c r="U46" i="60"/>
  <c r="X85" i="60"/>
  <c r="U45" i="60"/>
  <c r="U44" i="60"/>
  <c r="T83" i="60"/>
  <c r="U83" i="60"/>
  <c r="V83" i="60"/>
  <c r="X83" i="60"/>
  <c r="U43" i="60"/>
  <c r="T82" i="60"/>
  <c r="U82" i="60"/>
  <c r="V82" i="60"/>
  <c r="X82" i="60"/>
  <c r="U42" i="60"/>
  <c r="T81" i="60"/>
  <c r="U81" i="60"/>
  <c r="V81" i="60"/>
  <c r="X81" i="60"/>
  <c r="U41" i="60"/>
  <c r="T80" i="60"/>
  <c r="U80" i="60"/>
  <c r="V80" i="60"/>
  <c r="X80" i="60"/>
  <c r="U40" i="60"/>
  <c r="T79" i="60"/>
  <c r="U79" i="60"/>
  <c r="V79" i="60"/>
  <c r="X79" i="60"/>
  <c r="U39" i="60"/>
  <c r="X78" i="60"/>
  <c r="U38" i="60"/>
  <c r="T77" i="60"/>
  <c r="U77" i="60"/>
  <c r="V77" i="60"/>
  <c r="X77" i="60"/>
  <c r="U37" i="60"/>
  <c r="T98" i="60"/>
  <c r="U98" i="60"/>
  <c r="V98" i="60"/>
  <c r="W98" i="60"/>
  <c r="U28" i="60"/>
  <c r="T97" i="60"/>
  <c r="U97" i="60"/>
  <c r="V97" i="60"/>
  <c r="W97" i="60"/>
  <c r="U27" i="60"/>
  <c r="T96" i="60"/>
  <c r="U96" i="60"/>
  <c r="V96" i="60"/>
  <c r="W96" i="60"/>
  <c r="U26" i="60"/>
  <c r="T95" i="60"/>
  <c r="U95" i="60"/>
  <c r="V95" i="60"/>
  <c r="W95" i="60"/>
  <c r="U25" i="60"/>
  <c r="T94" i="60"/>
  <c r="U94" i="60"/>
  <c r="V94" i="60"/>
  <c r="W94" i="60"/>
  <c r="U24" i="60"/>
  <c r="T93" i="60"/>
  <c r="U93" i="60"/>
  <c r="V93" i="60"/>
  <c r="W93" i="60"/>
  <c r="U23" i="60"/>
  <c r="T92" i="60"/>
  <c r="U92" i="60"/>
  <c r="V92" i="60"/>
  <c r="W92" i="60"/>
  <c r="U22" i="60"/>
  <c r="T91" i="60"/>
  <c r="U91" i="60"/>
  <c r="V91" i="60"/>
  <c r="W91" i="60"/>
  <c r="U21" i="60"/>
  <c r="T90" i="60"/>
  <c r="U90" i="60"/>
  <c r="V90" i="60"/>
  <c r="W90" i="60"/>
  <c r="U20" i="60"/>
  <c r="T89" i="60"/>
  <c r="U89" i="60"/>
  <c r="V89" i="60"/>
  <c r="W89" i="60"/>
  <c r="U19" i="60"/>
  <c r="T88" i="60"/>
  <c r="U88" i="60"/>
  <c r="V88" i="60"/>
  <c r="W88" i="60"/>
  <c r="U18" i="60"/>
  <c r="T87" i="60"/>
  <c r="U87" i="60"/>
  <c r="V87" i="60"/>
  <c r="W87" i="60"/>
  <c r="U17" i="60"/>
  <c r="T86" i="60"/>
  <c r="U86" i="60"/>
  <c r="V86" i="60"/>
  <c r="W86" i="60"/>
  <c r="U16" i="60"/>
  <c r="T85" i="60"/>
  <c r="U85" i="60"/>
  <c r="V85" i="60"/>
  <c r="W85" i="60"/>
  <c r="U15" i="60"/>
  <c r="W84" i="60"/>
  <c r="U14" i="60"/>
  <c r="W83" i="60"/>
  <c r="U13" i="60"/>
  <c r="W82" i="60"/>
  <c r="U12" i="60"/>
  <c r="W81" i="60"/>
  <c r="U11" i="60"/>
  <c r="W80" i="60"/>
  <c r="U10" i="60"/>
  <c r="W79" i="60"/>
  <c r="U9" i="60"/>
  <c r="U8" i="60"/>
  <c r="W77" i="60"/>
  <c r="U7" i="60"/>
  <c r="U76" i="60"/>
  <c r="V76" i="60"/>
  <c r="X76" i="60"/>
  <c r="W76"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%displayname%</author>
  </authors>
  <commentList>
    <comment ref="Q3" authorId="0" shapeId="0" xr:uid="{17793DAF-6100-4F8D-8EEB-5109CF7E7A9F}">
      <text>
        <r>
          <rPr>
            <sz val="8"/>
            <color indexed="81"/>
            <rFont val="Tahoma"/>
            <family val="2"/>
          </rPr>
          <t>Define the qualifiers based upon commodity set + name + descriptions, according to both include and exclude specifications.</t>
        </r>
      </text>
    </comment>
    <comment ref="Q33" authorId="0" shapeId="0" xr:uid="{D6DEDC5B-F86B-4385-AFB1-C533F7427D77}">
      <text>
        <r>
          <rPr>
            <sz val="8"/>
            <color indexed="81"/>
            <rFont val="Tahoma"/>
            <family val="2"/>
          </rPr>
          <t>Define the qualifiers based upon commodity set + name + descriptions, according to both include and exclude specifications.</t>
        </r>
      </text>
    </comment>
    <comment ref="S74" authorId="1" shapeId="0" xr:uid="{CBC21502-D55A-46B2-B665-AB0750471D7E}">
      <text>
        <r>
          <rPr>
            <b/>
            <sz val="9"/>
            <color indexed="81"/>
            <rFont val="Tahoma"/>
            <family val="2"/>
          </rPr>
          <t>Alessandro:</t>
        </r>
        <r>
          <rPr>
            <sz val="9"/>
            <color indexed="81"/>
            <rFont val="Tahoma"/>
            <family val="2"/>
          </rPr>
          <t xml:space="preserve">
Values of the projection comes from an anticipation of Steffen</t>
        </r>
      </text>
    </comment>
    <comment ref="U75" authorId="1" shapeId="0" xr:uid="{2DF2F48C-979B-4270-88B4-52630153EA0E}">
      <text>
        <r>
          <rPr>
            <b/>
            <sz val="9"/>
            <color indexed="81"/>
            <rFont val="Tahoma"/>
            <family val="2"/>
          </rPr>
          <t>Alessandro:</t>
        </r>
        <r>
          <rPr>
            <sz val="9"/>
            <color indexed="81"/>
            <rFont val="Tahoma"/>
            <family val="2"/>
          </rPr>
          <t xml:space="preserve">
Estimated power of IT components (servers, disks, ports) and power supply systems (UPSs, PDUs). 
This number includes everything that is not the cooling system
</t>
        </r>
      </text>
    </comment>
    <comment ref="V75" authorId="1" shapeId="0" xr:uid="{FEF7D245-8A0B-49FF-BF44-D4E452750308}">
      <text>
        <r>
          <rPr>
            <b/>
            <sz val="9"/>
            <color indexed="81"/>
            <rFont val="Tahoma"/>
            <family val="2"/>
          </rPr>
          <t>Alessandro:</t>
        </r>
        <r>
          <rPr>
            <sz val="9"/>
            <color indexed="81"/>
            <rFont val="Tahoma"/>
            <family val="2"/>
          </rPr>
          <t xml:space="preserve">
Energy projection comes from hypothesis that data centers work always at maximum power</t>
        </r>
      </text>
    </comment>
    <comment ref="Y78" authorId="1" shapeId="0" xr:uid="{51097EE4-DDAE-4589-9AD0-2F8AA8D5F3CB}">
      <text>
        <r>
          <rPr>
            <b/>
            <sz val="9"/>
            <color indexed="81"/>
            <rFont val="Tahoma"/>
            <family val="2"/>
          </rPr>
          <t>Alessandro:</t>
        </r>
        <r>
          <rPr>
            <sz val="9"/>
            <color indexed="81"/>
            <rFont val="Tahoma"/>
            <family val="2"/>
          </rPr>
          <t xml:space="preserve">
Assumption based on EIA of Viborg data center (made by COWI) and confirmed by Google and Facebook environmental report</t>
        </r>
      </text>
    </comment>
    <comment ref="Y81" authorId="1" shapeId="0" xr:uid="{26C505BF-0BB2-4AA4-9073-461EF0915604}">
      <text>
        <r>
          <rPr>
            <b/>
            <sz val="9"/>
            <color indexed="81"/>
            <rFont val="Tahoma"/>
            <family val="2"/>
          </rPr>
          <t>Alessandro:</t>
        </r>
        <r>
          <rPr>
            <sz val="9"/>
            <color indexed="81"/>
            <rFont val="Tahoma"/>
            <family val="2"/>
          </rPr>
          <t xml:space="preserve">
The only Large Data Center to be Decentral is Viborg, whose IT installed power is 160 MW when fully operative in 2025 (according to the EIA).
Assumption that the data centers coming after 2025 will be in central location (Fredericia, Aabenraa...)</t>
        </r>
      </text>
    </comment>
  </commentList>
</comments>
</file>

<file path=xl/sharedStrings.xml><?xml version="1.0" encoding="utf-8"?>
<sst xmlns="http://schemas.openxmlformats.org/spreadsheetml/2006/main" count="254" uniqueCount="69">
  <si>
    <t>LimType</t>
  </si>
  <si>
    <t>Date</t>
  </si>
  <si>
    <t>Name</t>
  </si>
  <si>
    <t>Sheet Name</t>
  </si>
  <si>
    <t>Cells</t>
  </si>
  <si>
    <t>Comments</t>
  </si>
  <si>
    <t>Year</t>
  </si>
  <si>
    <t>VDA_FLOP</t>
  </si>
  <si>
    <t>*Unit</t>
  </si>
  <si>
    <t>DEM</t>
  </si>
  <si>
    <t>ELDCC</t>
  </si>
  <si>
    <t>ELDCD</t>
  </si>
  <si>
    <t>LDCCSELC</t>
  </si>
  <si>
    <t>~TFM_INS</t>
  </si>
  <si>
    <t>TimeSlice</t>
  </si>
  <si>
    <t>Attribute</t>
  </si>
  <si>
    <t>DKW</t>
  </si>
  <si>
    <t>DKE</t>
  </si>
  <si>
    <t>Cset_Set</t>
  </si>
  <si>
    <t>Cset_CN</t>
  </si>
  <si>
    <t>DEA's linear projection taken from 2026 (it will be probably present in COWI's report), while for the period 2017-2025 Energinet projection is kept:</t>
  </si>
  <si>
    <t>Total estimated power consumption [MWh]</t>
  </si>
  <si>
    <t>Total IT estimated power consumption [MWh]</t>
  </si>
  <si>
    <t>IT Installed power [MW]</t>
  </si>
  <si>
    <t>Annual IT Power consumption - Central [GWh]</t>
  </si>
  <si>
    <t>Annual IT Power consumption - Decentral [GWh]</t>
  </si>
  <si>
    <t>Usage profile assumption coming from "RenewIT" project (deliverable 4.5) [http://www.renewit-project.eu/documents/deliverable/]</t>
  </si>
  <si>
    <t>COM_PROJ</t>
  </si>
  <si>
    <t>Average daily load</t>
  </si>
  <si>
    <t>Hour</t>
  </si>
  <si>
    <t>Load</t>
  </si>
  <si>
    <t>Cooling system power (% of IT load)</t>
  </si>
  <si>
    <t>Percentage of Decentral DC until 2025</t>
  </si>
  <si>
    <t>~TFM_UPD</t>
  </si>
  <si>
    <t>Pset_PN</t>
  </si>
  <si>
    <t>LDCF*</t>
  </si>
  <si>
    <t>LDCLTH*</t>
  </si>
  <si>
    <t>Dmytro Romanchenko</t>
  </si>
  <si>
    <t>SE1</t>
  </si>
  <si>
    <t>SE2</t>
  </si>
  <si>
    <t>SE3</t>
  </si>
  <si>
    <t>SE4</t>
  </si>
  <si>
    <t>NO1</t>
  </si>
  <si>
    <t>NO2</t>
  </si>
  <si>
    <t>Formated from the TIMES-DK model file</t>
  </si>
  <si>
    <t>Composed this file based on the DataCentersDemandProj file in the TIMES-DK model</t>
  </si>
  <si>
    <t>https://ens.dk/sites/ens.dk/files/Analyser/temaanalyse_om_store_datacentre.pdf</t>
  </si>
  <si>
    <t>https://norden.diva-portal.org/smash/get/diva2:1263485/FULLTEXT02.pdf</t>
  </si>
  <si>
    <t>Sources</t>
  </si>
  <si>
    <t>Overall the demand projections for the nordic countries have been based on hte Danish energy agencies study for danish development of large datacenters.</t>
  </si>
  <si>
    <t>However, due to conflicting sources and historical trends, the future development are split evenly across the nordic countries, rather than favorising the a single country</t>
  </si>
  <si>
    <t>Total demand projections</t>
  </si>
  <si>
    <t xml:space="preserve">TWH Consumption in DK, based on Cowi study </t>
  </si>
  <si>
    <t>DK</t>
  </si>
  <si>
    <t>IR</t>
  </si>
  <si>
    <t>SE</t>
  </si>
  <si>
    <t>NL/B</t>
  </si>
  <si>
    <t>FI</t>
  </si>
  <si>
    <t>IS</t>
  </si>
  <si>
    <t>NO</t>
  </si>
  <si>
    <t>Others</t>
  </si>
  <si>
    <t>Share according to Cowi study</t>
  </si>
  <si>
    <t>Share of datacenter location, simple split In nordic potentials</t>
  </si>
  <si>
    <t>FIN</t>
  </si>
  <si>
    <t>FIM</t>
  </si>
  <si>
    <t>Calculations made for DK</t>
  </si>
  <si>
    <t>TWH</t>
  </si>
  <si>
    <t>Share of nordics demands</t>
  </si>
  <si>
    <t>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</si>
</sst>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43" formatCode="_-* #,##0.00_-;\-* #,##0.00_-;_-* &quot;-&quot;??_-;_-@_-"/>
    <numFmt numFmtId="164" formatCode="_ * #,##0.00_ ;_ * \-#,##0.00_ ;_ * &quot;-&quot;??_ ;_ @_ "/>
    <numFmt numFmtId="165" formatCode="_-[$€-2]\ * #,##0.00_-;\-[$€-2]\ * #,##0.00_-;_-[$€-2]\ * &quot;-&quot;??_-"/>
    <numFmt numFmtId="166" formatCode="_-&quot;€&quot;\ * #,##0.00_-;\-&quot;€&quot;\ * #,##0.00_-;_-&quot;€&quot;\ * &quot;-&quot;??_-;_-@_-"/>
    <numFmt numFmtId="167" formatCode="#,##0;\-\ #,##0;_-\ &quot;- &quot;"/>
    <numFmt numFmtId="168" formatCode="_([$€]* #,##0.00_);_([$€]* \(#,##0.00\);_([$€]* &quot;-&quot;??_);_(@_)"/>
    <numFmt numFmtId="169" formatCode="_(* #,##0.00_);_(* \(#,##0.00\);_(* &quot;-&quot;??_);_(@_)"/>
    <numFmt numFmtId="170" formatCode="_(* #,##0_);_(* \(#,##0\);_(* &quot;-&quot;_);_(@_)"/>
  </numFmts>
  <fonts count="65">
    <font>
      <sz val="11"/>
      <color theme="1"/>
      <name val="Calibri"/>
      <family val="2"/>
      <scheme val="minor"/>
    </font>
    <font>
      <sz val="11"/>
      <color indexed="8"/>
      <name val="Calibri"/>
      <family val="2"/>
    </font>
    <font>
      <b/>
      <sz val="11"/>
      <color indexed="8"/>
      <name val="Calibri"/>
      <family val="2"/>
    </font>
    <font>
      <sz val="10"/>
      <name val="Arial"/>
      <family val="2"/>
    </font>
    <font>
      <sz val="10"/>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9"/>
      <color indexed="8"/>
      <name val="Times New Roman"/>
      <family val="1"/>
    </font>
    <font>
      <sz val="10"/>
      <name val="Arial"/>
      <family val="2"/>
    </font>
    <font>
      <sz val="10"/>
      <name val="Arial"/>
      <family val="2"/>
      <charset val="204"/>
    </font>
    <font>
      <sz val="10"/>
      <name val="Courier"/>
      <family val="3"/>
    </font>
    <font>
      <sz val="9"/>
      <name val="Times New Roman"/>
      <family val="1"/>
    </font>
    <font>
      <b/>
      <sz val="9"/>
      <name val="Times New Roman"/>
      <family val="1"/>
    </font>
    <font>
      <sz val="10"/>
      <name val="Helv"/>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11"/>
      <color theme="1"/>
      <name val="Calibri"/>
      <family val="2"/>
      <scheme val="minor"/>
    </font>
    <font>
      <sz val="10"/>
      <name val="Arial"/>
      <family val="2"/>
    </font>
    <font>
      <b/>
      <sz val="10"/>
      <name val="Arial"/>
      <family val="2"/>
    </font>
    <font>
      <sz val="8"/>
      <color indexed="81"/>
      <name val="Tahoma"/>
      <family val="2"/>
    </font>
    <font>
      <sz val="10"/>
      <color rgb="FF008FBC"/>
      <name val="Calibri"/>
      <family val="2"/>
    </font>
    <font>
      <sz val="10"/>
      <color indexed="23"/>
      <name val="Calibri"/>
      <family val="2"/>
    </font>
    <font>
      <b/>
      <sz val="16"/>
      <color theme="0"/>
      <name val="Calibri"/>
      <family val="2"/>
    </font>
    <font>
      <b/>
      <sz val="12"/>
      <color theme="0"/>
      <name val="Calibri"/>
      <family val="2"/>
      <scheme val="minor"/>
    </font>
    <font>
      <sz val="10"/>
      <color rgb="FFFF0000"/>
      <name val="Calibri"/>
      <family val="2"/>
    </font>
    <font>
      <b/>
      <sz val="11"/>
      <color theme="0"/>
      <name val="Calibri"/>
      <family val="2"/>
      <scheme val="minor"/>
    </font>
    <font>
      <sz val="11"/>
      <color theme="0"/>
      <name val="Calibri"/>
      <family val="2"/>
      <scheme val="minor"/>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sz val="9"/>
      <name val="Arial"/>
      <family val="2"/>
    </font>
    <font>
      <sz val="11"/>
      <color rgb="FF3F3F76"/>
      <name val="Calibri"/>
      <family val="2"/>
      <scheme val="minor"/>
    </font>
    <font>
      <b/>
      <sz val="11"/>
      <color rgb="FF3F3F3F"/>
      <name val="Calibri"/>
      <family val="2"/>
      <scheme val="minor"/>
    </font>
    <font>
      <sz val="8"/>
      <name val="Arial"/>
      <family val="2"/>
    </font>
    <font>
      <sz val="9"/>
      <name val="Geneva"/>
      <family val="2"/>
    </font>
    <font>
      <u/>
      <sz val="11"/>
      <color theme="10"/>
      <name val="Calibri"/>
      <family val="2"/>
      <scheme val="minor"/>
    </font>
    <font>
      <sz val="9"/>
      <color indexed="81"/>
      <name val="Tahoma"/>
      <family val="2"/>
    </font>
    <font>
      <b/>
      <sz val="10"/>
      <color rgb="FF0070C0"/>
      <name val="Arial"/>
      <family val="2"/>
    </font>
    <font>
      <b/>
      <sz val="9"/>
      <name val="Arial"/>
      <family val="2"/>
    </font>
    <font>
      <b/>
      <sz val="9"/>
      <color indexed="81"/>
      <name val="Tahoma"/>
      <family val="2"/>
    </font>
    <font>
      <sz val="11"/>
      <color theme="1"/>
      <name val="Calibri"/>
      <family val="2"/>
      <charset val="1"/>
      <scheme val="minor"/>
    </font>
    <font>
      <b/>
      <sz val="14"/>
      <color rgb="FFC00000"/>
      <name val="Calibri"/>
      <family val="2"/>
      <scheme val="minor"/>
    </font>
    <font>
      <sz val="8"/>
      <name val="Calibri"/>
      <family val="2"/>
      <scheme val="minor"/>
    </font>
    <font>
      <b/>
      <sz val="14"/>
      <name val="Calibri"/>
      <family val="2"/>
      <scheme val="minor"/>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C7CE"/>
      </patternFill>
    </fill>
    <fill>
      <patternFill patternType="solid">
        <fgColor rgb="FFF2F2F2"/>
      </patternFill>
    </fill>
    <fill>
      <patternFill patternType="solid">
        <fgColor rgb="FFFFC000"/>
        <bgColor indexed="64"/>
      </patternFill>
    </fill>
    <fill>
      <patternFill patternType="solid">
        <fgColor theme="0"/>
        <bgColor indexed="64"/>
      </patternFill>
    </fill>
    <fill>
      <patternFill patternType="solid">
        <fgColor theme="3" tint="0.79998168889431442"/>
        <bgColor indexed="64"/>
      </patternFill>
    </fill>
    <fill>
      <patternFill patternType="solid">
        <fgColor rgb="FFC6F1FF"/>
        <bgColor indexed="64"/>
      </patternFill>
    </fill>
    <fill>
      <patternFill patternType="solid">
        <fgColor theme="0" tint="-0.24994659260841701"/>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indexed="62"/>
        <bgColor indexed="64"/>
      </patternFill>
    </fill>
    <fill>
      <patternFill patternType="solid">
        <fgColor rgb="FFFFCC99"/>
      </patternFill>
    </fill>
    <fill>
      <patternFill patternType="solid">
        <fgColor theme="6" tint="0.79998168889431442"/>
        <bgColor indexed="64"/>
      </patternFill>
    </fill>
    <fill>
      <patternFill patternType="solid">
        <fgColor rgb="FFFFFF66"/>
        <bgColor indexed="64"/>
      </patternFill>
    </fill>
    <fill>
      <patternFill patternType="solid">
        <fgColor theme="5" tint="0.79998168889431442"/>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ck">
        <color rgb="FFFFC000"/>
      </left>
      <right style="thick">
        <color rgb="FFFFC000"/>
      </right>
      <top style="thin">
        <color rgb="FFFFC000"/>
      </top>
      <bottom style="thick">
        <color rgb="FFFFC000"/>
      </bottom>
      <diagonal/>
    </border>
    <border>
      <left style="thick">
        <color theme="0" tint="-0.24994659260841701"/>
      </left>
      <right style="thick">
        <color theme="0" tint="-0.24994659260841701"/>
      </right>
      <top style="medium">
        <color theme="0" tint="-0.24994659260841701"/>
      </top>
      <bottom style="thick">
        <color theme="0"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977">
    <xf numFmtId="0" fontId="0" fillId="0" borderId="0"/>
    <xf numFmtId="0" fontId="5" fillId="2" borderId="0" applyNumberFormat="0" applyBorder="0" applyAlignment="0" applyProtection="0"/>
    <xf numFmtId="0" fontId="1" fillId="2" borderId="0" applyNumberFormat="0" applyBorder="0" applyAlignment="0" applyProtection="0"/>
    <xf numFmtId="0" fontId="5" fillId="3"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1" fillId="4" borderId="0" applyNumberFormat="0" applyBorder="0" applyAlignment="0" applyProtection="0"/>
    <xf numFmtId="0" fontId="5" fillId="5"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1" fillId="7" borderId="0" applyNumberFormat="0" applyBorder="0" applyAlignment="0" applyProtection="0"/>
    <xf numFmtId="0" fontId="5" fillId="8"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 fillId="9" borderId="0" applyNumberFormat="0" applyBorder="0" applyAlignment="0" applyProtection="0"/>
    <xf numFmtId="0" fontId="5" fillId="10" borderId="0" applyNumberFormat="0" applyBorder="0" applyAlignment="0" applyProtection="0"/>
    <xf numFmtId="0" fontId="1" fillId="10" borderId="0" applyNumberFormat="0" applyBorder="0" applyAlignment="0" applyProtection="0"/>
    <xf numFmtId="0" fontId="5" fillId="5" borderId="0" applyNumberFormat="0" applyBorder="0" applyAlignment="0" applyProtection="0"/>
    <xf numFmtId="0" fontId="1" fillId="5" borderId="0" applyNumberFormat="0" applyBorder="0" applyAlignment="0" applyProtection="0"/>
    <xf numFmtId="0" fontId="5" fillId="8"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1" fillId="11" borderId="0" applyNumberFormat="0" applyBorder="0" applyAlignment="0" applyProtection="0"/>
    <xf numFmtId="0" fontId="3" fillId="0" borderId="0" applyNumberFormat="0" applyFont="0" applyFill="0" applyBorder="0" applyProtection="0">
      <alignment horizontal="left" vertical="center" indent="5"/>
    </xf>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4" fontId="23" fillId="20" borderId="1">
      <alignment horizontal="right" vertical="center"/>
    </xf>
    <xf numFmtId="4" fontId="23" fillId="20" borderId="1">
      <alignment horizontal="right" vertical="center"/>
    </xf>
    <xf numFmtId="0" fontId="31" fillId="26" borderId="0" applyNumberFormat="0" applyBorder="0" applyAlignment="0" applyProtection="0"/>
    <xf numFmtId="0" fontId="31" fillId="26" borderId="0" applyNumberFormat="0" applyBorder="0" applyAlignment="0" applyProtection="0"/>
    <xf numFmtId="0" fontId="7" fillId="21" borderId="2" applyNumberFormat="0" applyAlignment="0" applyProtection="0"/>
    <xf numFmtId="0" fontId="7" fillId="21" borderId="2" applyNumberFormat="0" applyAlignment="0" applyProtection="0"/>
    <xf numFmtId="0" fontId="32" fillId="27" borderId="18" applyNumberFormat="0" applyAlignment="0" applyProtection="0"/>
    <xf numFmtId="0" fontId="8" fillId="0" borderId="3" applyNumberFormat="0" applyFill="0" applyAlignment="0" applyProtection="0"/>
    <xf numFmtId="0" fontId="9" fillId="22" borderId="4" applyNumberFormat="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164" fontId="30" fillId="0" borderId="0" applyFont="0" applyFill="0" applyBorder="0" applyAlignment="0" applyProtection="0"/>
    <xf numFmtId="0" fontId="29" fillId="0" borderId="0"/>
    <xf numFmtId="0" fontId="27" fillId="0" borderId="5">
      <alignment horizontal="left" vertical="center" wrapText="1" indent="2"/>
    </xf>
    <xf numFmtId="0" fontId="27" fillId="0" borderId="5">
      <alignment horizontal="left" vertical="center" wrapText="1" indent="2"/>
    </xf>
    <xf numFmtId="165"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4" fillId="0" borderId="0" applyFont="0" applyFill="0" applyBorder="0" applyAlignment="0" applyProtection="0"/>
    <xf numFmtId="165" fontId="3" fillId="0" borderId="0" applyFont="0" applyFill="0" applyBorder="0" applyAlignment="0" applyProtection="0"/>
    <xf numFmtId="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4" fillId="0" borderId="0" applyFont="0" applyFill="0" applyBorder="0" applyAlignment="0" applyProtection="0"/>
    <xf numFmtId="166" fontId="3" fillId="0" borderId="0" applyFont="0" applyFill="0" applyBorder="0" applyAlignment="0" applyProtection="0"/>
    <xf numFmtId="0" fontId="29" fillId="0" borderId="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4" fontId="27" fillId="0" borderId="0" applyBorder="0">
      <alignment horizontal="right" vertical="center"/>
    </xf>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0" fontId="12" fillId="23" borderId="0" applyNumberFormat="0" applyBorder="0" applyAlignment="0" applyProtection="0"/>
    <xf numFmtId="0" fontId="4" fillId="0" borderId="0"/>
    <xf numFmtId="0" fontId="3" fillId="0" borderId="0"/>
    <xf numFmtId="0" fontId="33" fillId="0" borderId="0"/>
    <xf numFmtId="0" fontId="3" fillId="0" borderId="0"/>
    <xf numFmtId="0" fontId="3" fillId="0" borderId="0"/>
    <xf numFmtId="0" fontId="29" fillId="0" borderId="0"/>
    <xf numFmtId="0" fontId="29" fillId="0" borderId="0"/>
    <xf numFmtId="0" fontId="30" fillId="0" borderId="0"/>
    <xf numFmtId="0" fontId="3" fillId="0" borderId="0"/>
    <xf numFmtId="0" fontId="3" fillId="0" borderId="0"/>
    <xf numFmtId="0" fontId="30" fillId="0" borderId="0"/>
    <xf numFmtId="0" fontId="30" fillId="0" borderId="0"/>
    <xf numFmtId="0" fontId="3" fillId="0" borderId="0"/>
    <xf numFmtId="0" fontId="30" fillId="0" borderId="0"/>
    <xf numFmtId="0" fontId="30" fillId="0" borderId="0"/>
    <xf numFmtId="0" fontId="3" fillId="0" borderId="0"/>
    <xf numFmtId="0" fontId="33" fillId="0" borderId="0"/>
    <xf numFmtId="0" fontId="24" fillId="0" borderId="0"/>
    <xf numFmtId="0" fontId="3" fillId="0" borderId="0"/>
    <xf numFmtId="0" fontId="34" fillId="0" borderId="0"/>
    <xf numFmtId="0" fontId="34" fillId="0" borderId="0"/>
    <xf numFmtId="0" fontId="33" fillId="0" borderId="0"/>
    <xf numFmtId="0" fontId="33" fillId="0" borderId="0"/>
    <xf numFmtId="0" fontId="33" fillId="0" borderId="0"/>
    <xf numFmtId="0" fontId="33" fillId="0" borderId="0"/>
    <xf numFmtId="0" fontId="30" fillId="0" borderId="0"/>
    <xf numFmtId="0" fontId="3" fillId="0" borderId="0"/>
    <xf numFmtId="0" fontId="30" fillId="0" borderId="0"/>
    <xf numFmtId="0" fontId="33" fillId="0" borderId="0"/>
    <xf numFmtId="0" fontId="33" fillId="0" borderId="0"/>
    <xf numFmtId="0" fontId="25" fillId="0" borderId="0"/>
    <xf numFmtId="0" fontId="30" fillId="0" borderId="0"/>
    <xf numFmtId="0" fontId="30" fillId="0" borderId="0"/>
    <xf numFmtId="0" fontId="3" fillId="0" borderId="0"/>
    <xf numFmtId="0" fontId="33" fillId="0" borderId="0"/>
    <xf numFmtId="4" fontId="27" fillId="0" borderId="1" applyFill="0" applyBorder="0" applyProtection="0">
      <alignment horizontal="right" vertical="center"/>
    </xf>
    <xf numFmtId="4" fontId="27" fillId="0" borderId="1" applyFill="0" applyBorder="0" applyProtection="0">
      <alignment horizontal="right" vertical="center"/>
    </xf>
    <xf numFmtId="4" fontId="27" fillId="0" borderId="1" applyFill="0" applyBorder="0" applyProtection="0">
      <alignment horizontal="right" vertical="center"/>
    </xf>
    <xf numFmtId="0" fontId="28" fillId="0" borderId="0" applyNumberFormat="0" applyFill="0" applyBorder="0" applyProtection="0">
      <alignment horizontal="left" vertical="center"/>
    </xf>
    <xf numFmtId="0" fontId="3" fillId="24" borderId="0" applyNumberFormat="0" applyFont="0" applyBorder="0" applyAlignment="0" applyProtection="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3" fillId="0" borderId="0"/>
    <xf numFmtId="0" fontId="4" fillId="0" borderId="0"/>
    <xf numFmtId="0" fontId="3" fillId="0" borderId="0"/>
    <xf numFmtId="0" fontId="5" fillId="0" borderId="0"/>
    <xf numFmtId="0" fontId="1" fillId="0" borderId="0"/>
    <xf numFmtId="0" fontId="5" fillId="0" borderId="0"/>
    <xf numFmtId="0" fontId="1" fillId="0" borderId="0"/>
    <xf numFmtId="0" fontId="4" fillId="0" borderId="0"/>
    <xf numFmtId="0" fontId="4" fillId="0" borderId="0"/>
    <xf numFmtId="0" fontId="3" fillId="0" borderId="0"/>
    <xf numFmtId="0" fontId="3" fillId="0" borderId="0"/>
    <xf numFmtId="0" fontId="11"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4" fillId="0" borderId="0"/>
    <xf numFmtId="0" fontId="4" fillId="0" borderId="0"/>
    <xf numFmtId="0" fontId="3" fillId="0" borderId="0"/>
    <xf numFmtId="0" fontId="4" fillId="0" borderId="0"/>
    <xf numFmtId="0" fontId="3" fillId="0" borderId="0"/>
    <xf numFmtId="0" fontId="3" fillId="0" borderId="0"/>
    <xf numFmtId="0" fontId="11" fillId="0" borderId="0"/>
    <xf numFmtId="0" fontId="26" fillId="0" borderId="0"/>
    <xf numFmtId="0" fontId="3" fillId="25" borderId="9" applyNumberFormat="0" applyFont="0" applyAlignment="0" applyProtection="0"/>
    <xf numFmtId="0" fontId="3" fillId="25" borderId="9" applyNumberFormat="0" applyFont="0" applyAlignment="0" applyProtection="0"/>
    <xf numFmtId="0" fontId="24"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4" fillId="0" borderId="0" applyFont="0" applyFill="0" applyBorder="0" applyAlignment="0" applyProtection="0"/>
    <xf numFmtId="167" fontId="3" fillId="0" borderId="0" applyFont="0" applyFill="0" applyBorder="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29" fillId="0" borderId="0"/>
    <xf numFmtId="9" fontId="30"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1" fillId="3" borderId="0" applyNumberFormat="0" applyBorder="0" applyAlignment="0" applyProtection="0"/>
    <xf numFmtId="0" fontId="22" fillId="4" borderId="0" applyNumberFormat="0" applyBorder="0" applyAlignment="0" applyProtection="0"/>
    <xf numFmtId="4" fontId="27" fillId="0" borderId="0"/>
    <xf numFmtId="0" fontId="36" fillId="0" borderId="0"/>
    <xf numFmtId="3" fontId="39" fillId="31" borderId="18" applyBorder="0" applyAlignment="0" applyProtection="0"/>
    <xf numFmtId="0" fontId="40" fillId="0" borderId="0" applyNumberFormat="0" applyFill="0" applyBorder="0" applyAlignment="0" applyProtection="0"/>
    <xf numFmtId="0" fontId="41" fillId="28" borderId="0" applyNumberFormat="0" applyAlignment="0" applyProtection="0"/>
    <xf numFmtId="0" fontId="41" fillId="28" borderId="19" applyNumberFormat="0" applyAlignment="0" applyProtection="0"/>
    <xf numFmtId="0" fontId="42" fillId="32" borderId="20" applyNumberFormat="0" applyAlignment="0" applyProtection="0"/>
    <xf numFmtId="3" fontId="43" fillId="29" borderId="18" applyBorder="0" applyAlignment="0" applyProtection="0">
      <alignment horizontal="center" vertical="center"/>
    </xf>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4" borderId="0" applyNumberFormat="0" applyBorder="0" applyAlignment="0" applyProtection="0"/>
    <xf numFmtId="0" fontId="30" fillId="54" borderId="0" applyNumberFormat="0" applyBorder="0" applyAlignment="0" applyProtection="0"/>
    <xf numFmtId="0" fontId="30" fillId="58" borderId="0" applyNumberFormat="0" applyBorder="0" applyAlignment="0" applyProtection="0"/>
    <xf numFmtId="0" fontId="30" fillId="58"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5" borderId="0" applyNumberFormat="0" applyBorder="0" applyAlignment="0" applyProtection="0"/>
    <xf numFmtId="0" fontId="30" fillId="55"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45" fillId="40" borderId="0" applyNumberFormat="0" applyBorder="0" applyAlignment="0" applyProtection="0"/>
    <xf numFmtId="0" fontId="45" fillId="44" borderId="0" applyNumberFormat="0" applyBorder="0" applyAlignment="0" applyProtection="0"/>
    <xf numFmtId="0" fontId="45" fillId="48" borderId="0" applyNumberFormat="0" applyBorder="0" applyAlignment="0" applyProtection="0"/>
    <xf numFmtId="0" fontId="45" fillId="52" borderId="0" applyNumberFormat="0" applyBorder="0" applyAlignment="0" applyProtection="0"/>
    <xf numFmtId="0" fontId="45" fillId="56" borderId="0" applyNumberFormat="0" applyBorder="0" applyAlignment="0" applyProtection="0"/>
    <xf numFmtId="0" fontId="45" fillId="60" borderId="0" applyNumberFormat="0" applyBorder="0" applyAlignment="0" applyProtection="0"/>
    <xf numFmtId="0" fontId="7" fillId="21" borderId="2" applyNumberFormat="0" applyAlignment="0" applyProtection="0"/>
    <xf numFmtId="0" fontId="7" fillId="21" borderId="2" applyNumberFormat="0" applyAlignment="0" applyProtection="0"/>
    <xf numFmtId="169" fontId="3"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5" fontId="2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5"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5" fillId="0" borderId="0" applyFont="0" applyFill="0" applyBorder="0" applyAlignment="0" applyProtection="0"/>
    <xf numFmtId="0" fontId="46" fillId="33" borderId="0" applyNumberFormat="0" applyBorder="0" applyAlignment="0" applyProtection="0"/>
    <xf numFmtId="0" fontId="47"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164" fontId="29" fillId="0" borderId="0" applyFont="0" applyFill="0" applyBorder="0" applyAlignment="0" applyProtection="0"/>
    <xf numFmtId="0" fontId="44" fillId="35" borderId="21" applyNumberFormat="0" applyAlignment="0" applyProtection="0"/>
    <xf numFmtId="0" fontId="45" fillId="37" borderId="0" applyNumberFormat="0" applyBorder="0" applyAlignment="0" applyProtection="0"/>
    <xf numFmtId="0" fontId="45" fillId="41" borderId="0" applyNumberFormat="0" applyBorder="0" applyAlignment="0" applyProtection="0"/>
    <xf numFmtId="0" fontId="45" fillId="45" borderId="0" applyNumberFormat="0" applyBorder="0" applyAlignment="0" applyProtection="0"/>
    <xf numFmtId="0" fontId="45" fillId="49" borderId="0" applyNumberFormat="0" applyBorder="0" applyAlignment="0" applyProtection="0"/>
    <xf numFmtId="0" fontId="45" fillId="53" borderId="0" applyNumberFormat="0" applyBorder="0" applyAlignment="0" applyProtection="0"/>
    <xf numFmtId="0" fontId="45" fillId="57" borderId="0" applyNumberFormat="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41"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5" fillId="0" borderId="0" applyFont="0" applyFill="0" applyBorder="0" applyAlignment="0" applyProtection="0"/>
    <xf numFmtId="0" fontId="48" fillId="34" borderId="0" applyNumberFormat="0" applyBorder="0" applyAlignment="0" applyProtection="0"/>
    <xf numFmtId="0" fontId="30" fillId="0" borderId="0"/>
    <xf numFmtId="0" fontId="3" fillId="0" borderId="0"/>
    <xf numFmtId="0" fontId="3" fillId="0" borderId="0"/>
    <xf numFmtId="0" fontId="30" fillId="0" borderId="0"/>
    <xf numFmtId="0" fontId="3" fillId="0" borderId="0"/>
    <xf numFmtId="0" fontId="30" fillId="0" borderId="0"/>
    <xf numFmtId="0" fontId="3" fillId="0" borderId="0"/>
    <xf numFmtId="0" fontId="3" fillId="0" borderId="0"/>
    <xf numFmtId="0" fontId="3" fillId="0" borderId="0"/>
    <xf numFmtId="0" fontId="3"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 fillId="0" borderId="0"/>
    <xf numFmtId="0" fontId="30"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33" fillId="0" borderId="0"/>
    <xf numFmtId="0" fontId="33" fillId="0" borderId="0"/>
    <xf numFmtId="0" fontId="33"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3" fillId="25" borderId="9" applyNumberFormat="0" applyFont="0" applyAlignment="0" applyProtection="0"/>
    <xf numFmtId="0" fontId="30" fillId="36" borderId="22" applyNumberFormat="0" applyFont="0" applyAlignment="0" applyProtection="0"/>
    <xf numFmtId="0" fontId="30" fillId="36" borderId="22" applyNumberFormat="0" applyFont="0" applyAlignment="0" applyProtection="0"/>
    <xf numFmtId="0" fontId="30" fillId="36" borderId="22" applyNumberFormat="0" applyFont="0" applyAlignment="0" applyProtection="0"/>
    <xf numFmtId="0" fontId="30" fillId="36" borderId="22" applyNumberFormat="0" applyFont="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5" fillId="0" borderId="0" applyFont="0" applyFill="0" applyBorder="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9" fontId="3"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7" fillId="61" borderId="1" applyNumberFormat="0" applyProtection="0">
      <alignment horizontal="right"/>
    </xf>
    <xf numFmtId="0" fontId="49" fillId="61" borderId="0" applyNumberFormat="0" applyBorder="0" applyProtection="0">
      <alignment horizontal="left"/>
    </xf>
    <xf numFmtId="0" fontId="37" fillId="61" borderId="1" applyNumberFormat="0" applyProtection="0">
      <alignment horizontal="left"/>
    </xf>
    <xf numFmtId="49" fontId="3" fillId="0" borderId="1" applyFill="0" applyProtection="0">
      <alignment horizontal="right"/>
    </xf>
    <xf numFmtId="0" fontId="50" fillId="62" borderId="0" applyNumberFormat="0" applyBorder="0" applyProtection="0">
      <alignment horizontal="lef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37" fillId="61" borderId="1" applyNumberFormat="0" applyProtection="0">
      <alignment horizontal="right"/>
    </xf>
    <xf numFmtId="0" fontId="49" fillId="61" borderId="0" applyNumberFormat="0" applyBorder="0" applyProtection="0">
      <alignment horizontal="left"/>
    </xf>
    <xf numFmtId="0" fontId="37" fillId="61" borderId="1" applyNumberFormat="0" applyProtection="0">
      <alignment horizontal="left"/>
    </xf>
    <xf numFmtId="49" fontId="3" fillId="0" borderId="1" applyFill="0" applyProtection="0">
      <alignment horizontal="right"/>
    </xf>
    <xf numFmtId="0" fontId="50" fillId="62" borderId="0" applyNumberFormat="0" applyBorder="0" applyProtection="0">
      <alignment horizontal="lef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37" fillId="61" borderId="1" applyNumberFormat="0" applyProtection="0">
      <alignment horizontal="right"/>
    </xf>
    <xf numFmtId="0" fontId="49" fillId="61" borderId="0" applyNumberFormat="0" applyBorder="0" applyProtection="0">
      <alignment horizontal="left"/>
    </xf>
    <xf numFmtId="0" fontId="37" fillId="61" borderId="1" applyNumberFormat="0" applyProtection="0">
      <alignment horizontal="left"/>
    </xf>
    <xf numFmtId="49" fontId="3" fillId="0" borderId="1" applyFill="0" applyProtection="0">
      <alignment horizontal="right"/>
    </xf>
    <xf numFmtId="0" fontId="50" fillId="62" borderId="0" applyNumberFormat="0" applyBorder="0" applyProtection="0">
      <alignment horizontal="lef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37" fillId="61" borderId="1" applyNumberFormat="0" applyProtection="0">
      <alignment horizontal="righ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37" fillId="61" borderId="1" applyNumberFormat="0" applyProtection="0">
      <alignment horizontal="right"/>
    </xf>
    <xf numFmtId="0" fontId="49" fillId="61" borderId="0" applyNumberFormat="0" applyBorder="0" applyProtection="0">
      <alignment horizontal="left"/>
    </xf>
    <xf numFmtId="0" fontId="37" fillId="61" borderId="1" applyNumberFormat="0" applyProtection="0">
      <alignment horizontal="left"/>
    </xf>
    <xf numFmtId="49" fontId="3" fillId="0" borderId="1" applyFill="0" applyProtection="0">
      <alignment horizontal="right"/>
    </xf>
    <xf numFmtId="0" fontId="50" fillId="62" borderId="0" applyNumberFormat="0" applyBorder="0" applyProtection="0">
      <alignment horizontal="lef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37" fillId="61" borderId="1" applyNumberFormat="0" applyProtection="0">
      <alignment horizontal="right"/>
    </xf>
    <xf numFmtId="0" fontId="49" fillId="61" borderId="0" applyNumberFormat="0" applyBorder="0" applyProtection="0">
      <alignment horizontal="left"/>
    </xf>
    <xf numFmtId="0" fontId="37" fillId="61" borderId="1" applyNumberFormat="0" applyProtection="0">
      <alignment horizontal="left"/>
    </xf>
    <xf numFmtId="49" fontId="3" fillId="0" borderId="1" applyFill="0" applyProtection="0">
      <alignment horizontal="right"/>
    </xf>
    <xf numFmtId="0" fontId="50" fillId="62" borderId="0" applyNumberFormat="0" applyBorder="0" applyProtection="0">
      <alignment horizontal="lef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37" fillId="61" borderId="1" applyNumberFormat="0" applyProtection="0">
      <alignment horizontal="right"/>
    </xf>
    <xf numFmtId="0" fontId="49" fillId="61" borderId="0" applyNumberFormat="0" applyBorder="0" applyProtection="0">
      <alignment horizontal="left"/>
    </xf>
    <xf numFmtId="0" fontId="37" fillId="61" borderId="1" applyNumberFormat="0" applyProtection="0">
      <alignment horizontal="left"/>
    </xf>
    <xf numFmtId="49" fontId="3" fillId="0" borderId="1" applyFill="0" applyProtection="0">
      <alignment horizontal="right"/>
    </xf>
    <xf numFmtId="0" fontId="50" fillId="62" borderId="0" applyNumberFormat="0" applyBorder="0" applyProtection="0">
      <alignment horizontal="left"/>
    </xf>
    <xf numFmtId="1" fontId="3" fillId="0" borderId="1" applyFill="0" applyProtection="0">
      <alignment horizontal="right" vertical="top" wrapText="1"/>
    </xf>
    <xf numFmtId="2" fontId="3" fillId="0" borderId="1" applyFill="0" applyProtection="0">
      <alignment horizontal="right" vertical="top" wrapText="1"/>
    </xf>
    <xf numFmtId="0" fontId="3" fillId="0" borderId="1" applyFill="0" applyProtection="0">
      <alignment horizontal="right" vertical="top" wrapText="1"/>
    </xf>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2" fillId="0" borderId="11" applyNumberFormat="0" applyFill="0" applyAlignment="0" applyProtection="0"/>
    <xf numFmtId="0" fontId="30" fillId="38" borderId="0" applyNumberFormat="0" applyBorder="0" applyAlignment="0" applyProtection="0"/>
    <xf numFmtId="0" fontId="30" fillId="42" borderId="0" applyNumberFormat="0" applyBorder="0" applyAlignment="0" applyProtection="0"/>
    <xf numFmtId="0" fontId="30" fillId="46" borderId="0" applyNumberFormat="0" applyBorder="0" applyAlignment="0" applyProtection="0"/>
    <xf numFmtId="0" fontId="30" fillId="50" borderId="0" applyNumberFormat="0" applyBorder="0" applyAlignment="0" applyProtection="0"/>
    <xf numFmtId="0" fontId="30" fillId="54" borderId="0" applyNumberFormat="0" applyBorder="0" applyAlignment="0" applyProtection="0"/>
    <xf numFmtId="0" fontId="30" fillId="58" borderId="0" applyNumberFormat="0" applyBorder="0" applyAlignment="0" applyProtection="0"/>
    <xf numFmtId="0" fontId="30" fillId="39" borderId="0" applyNumberFormat="0" applyBorder="0" applyAlignment="0" applyProtection="0"/>
    <xf numFmtId="0" fontId="30" fillId="43" borderId="0" applyNumberFormat="0" applyBorder="0" applyAlignment="0" applyProtection="0"/>
    <xf numFmtId="0" fontId="30" fillId="47" borderId="0" applyNumberFormat="0" applyBorder="0" applyAlignment="0" applyProtection="0"/>
    <xf numFmtId="0" fontId="30" fillId="51" borderId="0" applyNumberFormat="0" applyBorder="0" applyAlignment="0" applyProtection="0"/>
    <xf numFmtId="0" fontId="30" fillId="55" borderId="0" applyNumberFormat="0" applyBorder="0" applyAlignment="0" applyProtection="0"/>
    <xf numFmtId="0" fontId="30" fillId="59" borderId="0" applyNumberFormat="0" applyBorder="0" applyAlignment="0" applyProtection="0"/>
    <xf numFmtId="0" fontId="3" fillId="0" borderId="0" applyNumberFormat="0" applyFont="0" applyFill="0" applyBorder="0" applyProtection="0">
      <alignment horizontal="left" vertical="center" indent="5"/>
    </xf>
    <xf numFmtId="0" fontId="45" fillId="40" borderId="0" applyNumberFormat="0" applyBorder="0" applyAlignment="0" applyProtection="0"/>
    <xf numFmtId="0" fontId="45" fillId="44" borderId="0" applyNumberFormat="0" applyBorder="0" applyAlignment="0" applyProtection="0"/>
    <xf numFmtId="0" fontId="45" fillId="48" borderId="0" applyNumberFormat="0" applyBorder="0" applyAlignment="0" applyProtection="0"/>
    <xf numFmtId="0" fontId="45" fillId="52" borderId="0" applyNumberFormat="0" applyBorder="0" applyAlignment="0" applyProtection="0"/>
    <xf numFmtId="0" fontId="45" fillId="56" borderId="0" applyNumberFormat="0" applyBorder="0" applyAlignment="0" applyProtection="0"/>
    <xf numFmtId="0" fontId="45" fillId="60" borderId="0" applyNumberFormat="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4"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1"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0" fillId="0" borderId="0" applyFont="0" applyFill="0" applyBorder="0" applyAlignment="0" applyProtection="0"/>
    <xf numFmtId="0" fontId="27" fillId="0" borderId="5">
      <alignment horizontal="left" vertical="center" wrapText="1" indent="2"/>
    </xf>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8"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52" fillId="63" borderId="18" applyNumberFormat="0" applyAlignment="0" applyProtection="0"/>
    <xf numFmtId="164" fontId="1" fillId="0" borderId="0" applyFont="0" applyFill="0" applyBorder="0" applyAlignment="0" applyProtection="0"/>
    <xf numFmtId="43" fontId="1" fillId="0" borderId="0" applyFont="0" applyFill="0" applyBorder="0" applyAlignment="0" applyProtection="0"/>
    <xf numFmtId="0" fontId="44" fillId="35" borderId="21" applyNumberFormat="0" applyAlignment="0" applyProtection="0"/>
    <xf numFmtId="0" fontId="56" fillId="0" borderId="0" applyNumberFormat="0" applyFill="0" applyBorder="0" applyAlignment="0" applyProtection="0"/>
    <xf numFmtId="0" fontId="45" fillId="37" borderId="0" applyNumberFormat="0" applyBorder="0" applyAlignment="0" applyProtection="0"/>
    <xf numFmtId="0" fontId="45" fillId="41" borderId="0" applyNumberFormat="0" applyBorder="0" applyAlignment="0" applyProtection="0"/>
    <xf numFmtId="0" fontId="45" fillId="45" borderId="0" applyNumberFormat="0" applyBorder="0" applyAlignment="0" applyProtection="0"/>
    <xf numFmtId="0" fontId="45" fillId="49" borderId="0" applyNumberFormat="0" applyBorder="0" applyAlignment="0" applyProtection="0"/>
    <xf numFmtId="0" fontId="45" fillId="53" borderId="0" applyNumberFormat="0" applyBorder="0" applyAlignment="0" applyProtection="0"/>
    <xf numFmtId="0" fontId="45" fillId="57" borderId="0" applyNumberFormat="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54" fillId="0" borderId="0" applyFill="0" applyBorder="0"/>
    <xf numFmtId="0" fontId="3" fillId="0" borderId="0"/>
    <xf numFmtId="0" fontId="30" fillId="0" borderId="0"/>
    <xf numFmtId="0" fontId="30" fillId="0" borderId="0"/>
    <xf numFmtId="0" fontId="29" fillId="0" borderId="0"/>
    <xf numFmtId="0" fontId="30" fillId="0" borderId="0"/>
    <xf numFmtId="0" fontId="33" fillId="0" borderId="0"/>
    <xf numFmtId="0" fontId="25" fillId="0" borderId="0"/>
    <xf numFmtId="4" fontId="27" fillId="0" borderId="1" applyFill="0" applyBorder="0" applyProtection="0">
      <alignment horizontal="right" vertical="center"/>
    </xf>
    <xf numFmtId="0" fontId="3" fillId="24" borderId="0" applyNumberFormat="0" applyFont="0" applyBorder="0" applyAlignment="0" applyProtection="0"/>
    <xf numFmtId="0" fontId="3" fillId="25" borderId="9" applyNumberFormat="0" applyFont="0" applyAlignment="0" applyProtection="0"/>
    <xf numFmtId="0" fontId="3" fillId="25" borderId="9" applyNumberFormat="0" applyFont="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53" fillId="27" borderId="2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19" fillId="0" borderId="8" applyNumberFormat="0" applyFill="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0" fillId="0" borderId="0"/>
    <xf numFmtId="0" fontId="61" fillId="0" borderId="0"/>
    <xf numFmtId="0" fontId="3" fillId="0" borderId="0"/>
    <xf numFmtId="0" fontId="3" fillId="0" borderId="0"/>
    <xf numFmtId="0" fontId="30" fillId="0" borderId="0"/>
    <xf numFmtId="0" fontId="30" fillId="0" borderId="0"/>
    <xf numFmtId="0" fontId="61" fillId="0" borderId="0"/>
    <xf numFmtId="0" fontId="56" fillId="0" borderId="0" applyNumberFormat="0" applyFill="0" applyBorder="0" applyAlignment="0" applyProtection="0"/>
    <xf numFmtId="0" fontId="61" fillId="0" borderId="0"/>
  </cellStyleXfs>
  <cellXfs count="52">
    <xf numFmtId="0" fontId="0" fillId="0" borderId="0" xfId="0"/>
    <xf numFmtId="0" fontId="35" fillId="0" borderId="0" xfId="0" applyFont="1"/>
    <xf numFmtId="2" fontId="0" fillId="0" borderId="0" xfId="0" applyNumberFormat="1"/>
    <xf numFmtId="0" fontId="0" fillId="0" borderId="0" xfId="0" applyFill="1"/>
    <xf numFmtId="0" fontId="0" fillId="0" borderId="0" xfId="0" applyAlignment="1">
      <alignment wrapText="1"/>
    </xf>
    <xf numFmtId="0" fontId="0" fillId="0" borderId="0" xfId="0" applyAlignment="1">
      <alignment horizontal="center"/>
    </xf>
    <xf numFmtId="0" fontId="0" fillId="0" borderId="0" xfId="0"/>
    <xf numFmtId="0" fontId="0" fillId="0" borderId="0" xfId="0" applyFont="1" applyAlignment="1">
      <alignment horizontal="left"/>
    </xf>
    <xf numFmtId="14" fontId="0" fillId="0" borderId="0" xfId="0" applyNumberFormat="1" applyFont="1" applyAlignment="1">
      <alignment horizontal="left"/>
    </xf>
    <xf numFmtId="14" fontId="0" fillId="0" borderId="0" xfId="0" applyNumberFormat="1" applyAlignment="1">
      <alignment horizontal="left"/>
    </xf>
    <xf numFmtId="0" fontId="0" fillId="0" borderId="0" xfId="0" applyFont="1"/>
    <xf numFmtId="2" fontId="0" fillId="0" borderId="0" xfId="0" applyNumberFormat="1" applyAlignment="1">
      <alignment horizontal="center"/>
    </xf>
    <xf numFmtId="0" fontId="58" fillId="0" borderId="0" xfId="6968" applyFont="1"/>
    <xf numFmtId="0" fontId="37" fillId="0" borderId="0" xfId="0" applyFont="1" applyAlignment="1">
      <alignment horizontal="center"/>
    </xf>
    <xf numFmtId="0" fontId="37" fillId="65" borderId="12" xfId="6968" applyFont="1" applyFill="1" applyBorder="1"/>
    <xf numFmtId="0" fontId="37" fillId="30" borderId="12" xfId="6968" applyFont="1" applyFill="1" applyBorder="1"/>
    <xf numFmtId="0" fontId="37" fillId="66" borderId="12" xfId="6968" applyFont="1" applyFill="1" applyBorder="1"/>
    <xf numFmtId="0" fontId="51" fillId="64" borderId="24" xfId="6968" applyFont="1" applyFill="1" applyBorder="1"/>
    <xf numFmtId="0" fontId="59" fillId="64" borderId="24" xfId="6968" applyFont="1" applyFill="1" applyBorder="1"/>
    <xf numFmtId="0" fontId="0" fillId="0" borderId="0" xfId="0" applyAlignment="1">
      <alignment horizontal="center" vertical="center" wrapText="1"/>
    </xf>
    <xf numFmtId="1" fontId="0" fillId="0" borderId="0" xfId="0" applyNumberFormat="1"/>
    <xf numFmtId="1" fontId="0" fillId="0" borderId="0" xfId="0" applyNumberFormat="1" applyAlignment="1">
      <alignment horizontal="center"/>
    </xf>
    <xf numFmtId="9" fontId="0" fillId="0" borderId="0" xfId="0" applyNumberFormat="1"/>
    <xf numFmtId="0" fontId="0" fillId="0" borderId="1" xfId="0" applyBorder="1" applyAlignment="1">
      <alignment horizontal="center"/>
    </xf>
    <xf numFmtId="0" fontId="0" fillId="0" borderId="14" xfId="0" applyBorder="1" applyAlignment="1">
      <alignment horizontal="center"/>
    </xf>
    <xf numFmtId="9" fontId="0" fillId="0" borderId="15" xfId="967" applyFont="1" applyBorder="1" applyAlignment="1">
      <alignment horizontal="center"/>
    </xf>
    <xf numFmtId="9" fontId="0" fillId="0" borderId="0" xfId="967" applyFont="1"/>
    <xf numFmtId="9" fontId="0" fillId="0" borderId="14" xfId="967" applyFont="1" applyBorder="1" applyAlignment="1">
      <alignment horizontal="center"/>
    </xf>
    <xf numFmtId="3" fontId="0" fillId="0" borderId="0" xfId="0" applyNumberFormat="1"/>
    <xf numFmtId="0" fontId="0" fillId="0" borderId="13" xfId="0" applyBorder="1" applyAlignment="1">
      <alignment horizontal="center"/>
    </xf>
    <xf numFmtId="9" fontId="0" fillId="0" borderId="13" xfId="967" applyFont="1" applyBorder="1" applyAlignment="1">
      <alignment horizontal="center"/>
    </xf>
    <xf numFmtId="0" fontId="37" fillId="0" borderId="0" xfId="6968" applyFont="1" applyFill="1" applyBorder="1"/>
    <xf numFmtId="0" fontId="51" fillId="0" borderId="0" xfId="6968" applyFont="1" applyFill="1" applyBorder="1"/>
    <xf numFmtId="0" fontId="37" fillId="0" borderId="0" xfId="0" applyFont="1" applyFill="1" applyAlignment="1">
      <alignment horizontal="center"/>
    </xf>
    <xf numFmtId="0" fontId="35" fillId="67" borderId="0" xfId="0" applyFont="1" applyFill="1"/>
    <xf numFmtId="0" fontId="62" fillId="0" borderId="0" xfId="0" applyFont="1"/>
    <xf numFmtId="1" fontId="64" fillId="0" borderId="0" xfId="0" applyNumberFormat="1" applyFont="1"/>
    <xf numFmtId="0" fontId="0" fillId="0" borderId="28" xfId="0" applyBorder="1"/>
    <xf numFmtId="0" fontId="0" fillId="0" borderId="0" xfId="0" applyBorder="1"/>
    <xf numFmtId="0" fontId="0" fillId="0" borderId="29" xfId="0" applyBorder="1"/>
    <xf numFmtId="9" fontId="0" fillId="0" borderId="28" xfId="0" applyNumberFormat="1" applyBorder="1"/>
    <xf numFmtId="9" fontId="0" fillId="0" borderId="0" xfId="0" applyNumberFormat="1" applyBorder="1"/>
    <xf numFmtId="9" fontId="0" fillId="0" borderId="29" xfId="0" applyNumberFormat="1" applyBorder="1"/>
    <xf numFmtId="9" fontId="0" fillId="0" borderId="30" xfId="0" applyNumberFormat="1" applyBorder="1"/>
    <xf numFmtId="9" fontId="0" fillId="0" borderId="31" xfId="0" applyNumberFormat="1" applyBorder="1"/>
    <xf numFmtId="9" fontId="0" fillId="0" borderId="32" xfId="0" applyNumberFormat="1" applyBorder="1"/>
    <xf numFmtId="0" fontId="0" fillId="0" borderId="16" xfId="0" applyBorder="1" applyAlignment="1">
      <alignment horizontal="center"/>
    </xf>
    <xf numFmtId="0" fontId="0" fillId="0" borderId="17" xfId="0" applyBorder="1" applyAlignment="1">
      <alignment horizontal="center"/>
    </xf>
    <xf numFmtId="0" fontId="0" fillId="0" borderId="0" xfId="0"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cellXfs>
  <cellStyles count="6977">
    <cellStyle name="20 % - Markeringsfarve1" xfId="1258" xr:uid="{00000000-0005-0000-0000-000000000000}"/>
    <cellStyle name="20 % - Markeringsfarve1 2" xfId="1259" xr:uid="{00000000-0005-0000-0000-000001000000}"/>
    <cellStyle name="20 % - Markeringsfarve1 3" xfId="2584" xr:uid="{135F4595-F8BD-4459-9134-0C53A788ADAC}"/>
    <cellStyle name="20 % - Markeringsfarve2" xfId="1260" xr:uid="{00000000-0005-0000-0000-000002000000}"/>
    <cellStyle name="20 % - Markeringsfarve2 2" xfId="1261" xr:uid="{00000000-0005-0000-0000-000003000000}"/>
    <cellStyle name="20 % - Markeringsfarve2 3" xfId="2585" xr:uid="{22A9BFCA-D7A2-4454-B925-5331D14C4E61}"/>
    <cellStyle name="20 % - Markeringsfarve3" xfId="1262" xr:uid="{00000000-0005-0000-0000-000004000000}"/>
    <cellStyle name="20 % - Markeringsfarve3 2" xfId="1263" xr:uid="{00000000-0005-0000-0000-000005000000}"/>
    <cellStyle name="20 % - Markeringsfarve3 3" xfId="2586" xr:uid="{CFC757D9-9939-472D-BD3A-638858576F1A}"/>
    <cellStyle name="20 % - Markeringsfarve4" xfId="1264" xr:uid="{00000000-0005-0000-0000-000006000000}"/>
    <cellStyle name="20 % - Markeringsfarve4 2" xfId="1265" xr:uid="{00000000-0005-0000-0000-000007000000}"/>
    <cellStyle name="20 % - Markeringsfarve4 3" xfId="2587" xr:uid="{FA2BC2EA-70C8-4419-A7C4-5B4C20F7E1CB}"/>
    <cellStyle name="20 % - Markeringsfarve5" xfId="1266" xr:uid="{00000000-0005-0000-0000-000008000000}"/>
    <cellStyle name="20 % - Markeringsfarve5 2" xfId="1267" xr:uid="{00000000-0005-0000-0000-000009000000}"/>
    <cellStyle name="20 % - Markeringsfarve5 3" xfId="2588" xr:uid="{AE95A634-372A-4AA5-AFE6-1E2FEBDD4A25}"/>
    <cellStyle name="20 % - Markeringsfarve6" xfId="1268" xr:uid="{00000000-0005-0000-0000-00000A000000}"/>
    <cellStyle name="20 % - Markeringsfarve6 2" xfId="1269" xr:uid="{00000000-0005-0000-0000-00000B000000}"/>
    <cellStyle name="20 % - Markeringsfarve6 3" xfId="2589" xr:uid="{B5B46348-71F9-4DF7-995E-D376E5D3C56D}"/>
    <cellStyle name="20% - Colore 1" xfId="1" xr:uid="{00000000-0005-0000-0000-00000C000000}"/>
    <cellStyle name="20% - Colore 1 2" xfId="2" xr:uid="{00000000-0005-0000-0000-00000D000000}"/>
    <cellStyle name="20% - Colore 2" xfId="3" xr:uid="{00000000-0005-0000-0000-00000E000000}"/>
    <cellStyle name="20% - Colore 2 2" xfId="4" xr:uid="{00000000-0005-0000-0000-00000F000000}"/>
    <cellStyle name="20% - Colore 3" xfId="5" xr:uid="{00000000-0005-0000-0000-000010000000}"/>
    <cellStyle name="20% - Colore 3 2" xfId="6" xr:uid="{00000000-0005-0000-0000-000011000000}"/>
    <cellStyle name="20% - Colore 4" xfId="7" xr:uid="{00000000-0005-0000-0000-000012000000}"/>
    <cellStyle name="20% - Colore 4 2" xfId="8" xr:uid="{00000000-0005-0000-0000-000013000000}"/>
    <cellStyle name="20% - Colore 5" xfId="9" xr:uid="{00000000-0005-0000-0000-000014000000}"/>
    <cellStyle name="20% - Colore 5 2" xfId="10" xr:uid="{00000000-0005-0000-0000-000015000000}"/>
    <cellStyle name="20% - Colore 6" xfId="11" xr:uid="{00000000-0005-0000-0000-000016000000}"/>
    <cellStyle name="20% - Colore 6 2" xfId="12" xr:uid="{00000000-0005-0000-0000-000017000000}"/>
    <cellStyle name="40 % - Markeringsfarve1" xfId="1270" xr:uid="{00000000-0005-0000-0000-000018000000}"/>
    <cellStyle name="40 % - Markeringsfarve1 2" xfId="1271" xr:uid="{00000000-0005-0000-0000-000019000000}"/>
    <cellStyle name="40 % - Markeringsfarve1 3" xfId="2590" xr:uid="{F1D287DE-09C5-4118-AEA0-C4812786FA53}"/>
    <cellStyle name="40 % - Markeringsfarve2" xfId="1272" xr:uid="{00000000-0005-0000-0000-00001A000000}"/>
    <cellStyle name="40 % - Markeringsfarve2 2" xfId="1273" xr:uid="{00000000-0005-0000-0000-00001B000000}"/>
    <cellStyle name="40 % - Markeringsfarve2 3" xfId="2591" xr:uid="{CB06E381-6186-464D-BFF6-591602C798FB}"/>
    <cellStyle name="40 % - Markeringsfarve3" xfId="1274" xr:uid="{00000000-0005-0000-0000-00001C000000}"/>
    <cellStyle name="40 % - Markeringsfarve3 2" xfId="1275" xr:uid="{00000000-0005-0000-0000-00001D000000}"/>
    <cellStyle name="40 % - Markeringsfarve3 3" xfId="2592" xr:uid="{9F89632D-0223-44FB-BEFB-F194ED332DA0}"/>
    <cellStyle name="40 % - Markeringsfarve4" xfId="1276" xr:uid="{00000000-0005-0000-0000-00001E000000}"/>
    <cellStyle name="40 % - Markeringsfarve4 2" xfId="1277" xr:uid="{00000000-0005-0000-0000-00001F000000}"/>
    <cellStyle name="40 % - Markeringsfarve4 3" xfId="2593" xr:uid="{6B6FA26D-D7D9-49D8-9C74-7977749D407E}"/>
    <cellStyle name="40 % - Markeringsfarve5" xfId="1278" xr:uid="{00000000-0005-0000-0000-000020000000}"/>
    <cellStyle name="40 % - Markeringsfarve5 2" xfId="1279" xr:uid="{00000000-0005-0000-0000-000021000000}"/>
    <cellStyle name="40 % - Markeringsfarve5 3" xfId="2594" xr:uid="{6BEDEBE0-9333-4464-909A-6646045222C4}"/>
    <cellStyle name="40 % - Markeringsfarve6" xfId="1280" xr:uid="{00000000-0005-0000-0000-000022000000}"/>
    <cellStyle name="40 % - Markeringsfarve6 2" xfId="1281" xr:uid="{00000000-0005-0000-0000-000023000000}"/>
    <cellStyle name="40 % - Markeringsfarve6 3" xfId="2595" xr:uid="{6FBBB8E0-3B6E-43BD-80D9-D7AAD483C000}"/>
    <cellStyle name="40% - Colore 1" xfId="13" xr:uid="{00000000-0005-0000-0000-000024000000}"/>
    <cellStyle name="40% - Colore 1 2" xfId="14" xr:uid="{00000000-0005-0000-0000-000025000000}"/>
    <cellStyle name="40% - Colore 2" xfId="15" xr:uid="{00000000-0005-0000-0000-000026000000}"/>
    <cellStyle name="40% - Colore 2 2" xfId="16" xr:uid="{00000000-0005-0000-0000-000027000000}"/>
    <cellStyle name="40% - Colore 3" xfId="17" xr:uid="{00000000-0005-0000-0000-000028000000}"/>
    <cellStyle name="40% - Colore 3 2" xfId="18" xr:uid="{00000000-0005-0000-0000-000029000000}"/>
    <cellStyle name="40% - Colore 4" xfId="19" xr:uid="{00000000-0005-0000-0000-00002A000000}"/>
    <cellStyle name="40% - Colore 4 2" xfId="20" xr:uid="{00000000-0005-0000-0000-00002B000000}"/>
    <cellStyle name="40% - Colore 5" xfId="21" xr:uid="{00000000-0005-0000-0000-00002C000000}"/>
    <cellStyle name="40% - Colore 5 2" xfId="22" xr:uid="{00000000-0005-0000-0000-00002D000000}"/>
    <cellStyle name="40% - Colore 6" xfId="23" xr:uid="{00000000-0005-0000-0000-00002E000000}"/>
    <cellStyle name="40% - Colore 6 2" xfId="24" xr:uid="{00000000-0005-0000-0000-00002F000000}"/>
    <cellStyle name="5x indented GHG Textfiels" xfId="25" xr:uid="{00000000-0005-0000-0000-000030000000}"/>
    <cellStyle name="5x indented GHG Textfiels 2" xfId="2596" xr:uid="{157CEF8C-1040-4470-AB58-985C8ACB82FC}"/>
    <cellStyle name="60 % - Markeringsfarve1" xfId="1282" xr:uid="{00000000-0005-0000-0000-000031000000}"/>
    <cellStyle name="60 % - Markeringsfarve1 2" xfId="2597" xr:uid="{1B8F605D-9069-431D-87E1-008003429B0D}"/>
    <cellStyle name="60 % - Markeringsfarve2" xfId="1283" xr:uid="{00000000-0005-0000-0000-000032000000}"/>
    <cellStyle name="60 % - Markeringsfarve2 2" xfId="2598" xr:uid="{C344133D-C7FB-4DAA-9C9F-28FCE077B531}"/>
    <cellStyle name="60 % - Markeringsfarve3" xfId="1284" xr:uid="{00000000-0005-0000-0000-000033000000}"/>
    <cellStyle name="60 % - Markeringsfarve3 2" xfId="2599" xr:uid="{5423C402-57E4-4496-85B8-A2C87C957B0B}"/>
    <cellStyle name="60 % - Markeringsfarve4" xfId="1285" xr:uid="{00000000-0005-0000-0000-000034000000}"/>
    <cellStyle name="60 % - Markeringsfarve4 2" xfId="2600" xr:uid="{B907310D-3C65-4E0A-B4C6-EDE5FC4476CF}"/>
    <cellStyle name="60 % - Markeringsfarve5" xfId="1286" xr:uid="{00000000-0005-0000-0000-000035000000}"/>
    <cellStyle name="60 % - Markeringsfarve5 2" xfId="2601" xr:uid="{30D1AE32-EBAF-4A07-9CAC-C6C384153BD8}"/>
    <cellStyle name="60 % - Markeringsfarve6" xfId="1287" xr:uid="{00000000-0005-0000-0000-000036000000}"/>
    <cellStyle name="60 % - Markeringsfarve6 2" xfId="2602" xr:uid="{117988F5-4355-4526-8A7F-7B02821EF8BC}"/>
    <cellStyle name="60% - Colore 1" xfId="26" xr:uid="{00000000-0005-0000-0000-000037000000}"/>
    <cellStyle name="60% - Colore 2" xfId="27" xr:uid="{00000000-0005-0000-0000-000038000000}"/>
    <cellStyle name="60% - Colore 3" xfId="28" xr:uid="{00000000-0005-0000-0000-000039000000}"/>
    <cellStyle name="60% - Colore 4" xfId="29" xr:uid="{00000000-0005-0000-0000-00003A000000}"/>
    <cellStyle name="60% - Colore 5" xfId="30" xr:uid="{00000000-0005-0000-0000-00003B000000}"/>
    <cellStyle name="60% - Colore 6" xfId="31" xr:uid="{00000000-0005-0000-0000-00003C000000}"/>
    <cellStyle name="AggOrange_CRFReport-template" xfId="32" xr:uid="{00000000-0005-0000-0000-00003D000000}"/>
    <cellStyle name="AggOrange9_CRFReport-template" xfId="33" xr:uid="{00000000-0005-0000-0000-00003E000000}"/>
    <cellStyle name="Bad 2" xfId="34" xr:uid="{00000000-0005-0000-0000-00003F000000}"/>
    <cellStyle name="Bad 3" xfId="35" xr:uid="{00000000-0005-0000-0000-000040000000}"/>
    <cellStyle name="Bruger data" xfId="1252" xr:uid="{00000000-0005-0000-0000-000041000000}"/>
    <cellStyle name="Calcolo" xfId="36" xr:uid="{00000000-0005-0000-0000-000042000000}"/>
    <cellStyle name="Calcolo 2" xfId="37" xr:uid="{00000000-0005-0000-0000-000043000000}"/>
    <cellStyle name="Calcolo 2 2" xfId="1288" xr:uid="{00000000-0005-0000-0000-000044000000}"/>
    <cellStyle name="Calcolo 3" xfId="1289" xr:uid="{00000000-0005-0000-0000-000045000000}"/>
    <cellStyle name="Calculation 2" xfId="38" xr:uid="{00000000-0005-0000-0000-000046000000}"/>
    <cellStyle name="Cella collegata" xfId="39" xr:uid="{00000000-0005-0000-0000-000047000000}"/>
    <cellStyle name="Cella da controllare" xfId="40" xr:uid="{00000000-0005-0000-0000-000048000000}"/>
    <cellStyle name="Colore 1" xfId="41" xr:uid="{00000000-0005-0000-0000-000049000000}"/>
    <cellStyle name="Colore 2" xfId="42" xr:uid="{00000000-0005-0000-0000-00004A000000}"/>
    <cellStyle name="Colore 3" xfId="43" xr:uid="{00000000-0005-0000-0000-00004B000000}"/>
    <cellStyle name="Colore 4" xfId="44" xr:uid="{00000000-0005-0000-0000-00004C000000}"/>
    <cellStyle name="Colore 5" xfId="45" xr:uid="{00000000-0005-0000-0000-00004D000000}"/>
    <cellStyle name="Colore 6" xfId="46" xr:uid="{00000000-0005-0000-0000-00004E000000}"/>
    <cellStyle name="Comma 2" xfId="47" xr:uid="{00000000-0005-0000-0000-000050000000}"/>
    <cellStyle name="Comma 2 10" xfId="2603" xr:uid="{07072C41-71DE-4EF3-A4AC-0329D0C5C78E}"/>
    <cellStyle name="Comma 2 2" xfId="48" xr:uid="{00000000-0005-0000-0000-000051000000}"/>
    <cellStyle name="Comma 2 2 2" xfId="2605" xr:uid="{8E5D7C90-9CB3-45D5-8CF3-5DBFA3CCB7B7}"/>
    <cellStyle name="Comma 2 2 2 2" xfId="2606" xr:uid="{2130FD32-2C64-4223-B287-6CA4A9FCF640}"/>
    <cellStyle name="Comma 2 2 2 3" xfId="4525" xr:uid="{F03A6F21-E65C-4FBC-89D5-98AB9DAFB4C2}"/>
    <cellStyle name="Comma 2 2 2 4" xfId="5807" xr:uid="{51A6860B-AC18-48F9-B8BE-80BA6AE39BA2}"/>
    <cellStyle name="Comma 2 2 3" xfId="2607" xr:uid="{762A1755-CD26-4A49-AB15-EE181F3B462B}"/>
    <cellStyle name="Comma 2 2 3 2" xfId="4526" xr:uid="{476826B3-936B-482E-9D57-564FD3FF8302}"/>
    <cellStyle name="Comma 2 2 3 3" xfId="5808" xr:uid="{284B1233-7F77-4692-9FFC-CF3A840C0868}"/>
    <cellStyle name="Comma 2 2 4" xfId="4524" xr:uid="{51DF797C-6936-41D0-AC40-F7052E6C0D35}"/>
    <cellStyle name="Comma 2 2 5" xfId="5806" xr:uid="{F52E9258-EE5D-425B-A7BF-F6F8D8A245EC}"/>
    <cellStyle name="Comma 2 2 6" xfId="2604" xr:uid="{23EAAC6A-E518-4A9C-959F-AE5270BDD31F}"/>
    <cellStyle name="Comma 2 3" xfId="49" xr:uid="{00000000-0005-0000-0000-000052000000}"/>
    <cellStyle name="Comma 2 3 2" xfId="1290" xr:uid="{00000000-0005-0000-0000-000053000000}"/>
    <cellStyle name="Comma 2 3 2 2" xfId="1291" xr:uid="{00000000-0005-0000-0000-000054000000}"/>
    <cellStyle name="Comma 2 3 2 2 2" xfId="4529" xr:uid="{7213A233-0B90-4107-8438-DCD4807E6D56}"/>
    <cellStyle name="Comma 2 3 2 2 3" xfId="2610" xr:uid="{11FFFB8E-1ACE-44F4-BB0E-54CDF7E287DF}"/>
    <cellStyle name="Comma 2 3 2 3" xfId="4528" xr:uid="{493F0920-1550-45DA-85B3-CDB7AA338E6B}"/>
    <cellStyle name="Comma 2 3 2 4" xfId="5810" xr:uid="{CC19D272-5B8D-4595-8509-7E3E23D36B66}"/>
    <cellStyle name="Comma 2 3 2 5" xfId="2609" xr:uid="{10789FBE-91FF-46F3-A589-E2E54D327238}"/>
    <cellStyle name="Comma 2 3 3" xfId="2611" xr:uid="{35500606-BD11-43FF-A04E-4CFAB9AB4FEE}"/>
    <cellStyle name="Comma 2 3 3 2" xfId="4530" xr:uid="{ADB9BCDB-CCC2-47E0-B081-D408D2462514}"/>
    <cellStyle name="Comma 2 3 3 3" xfId="5811" xr:uid="{DBD09C03-6BC1-4C1A-AA8A-1B0B2DE06A38}"/>
    <cellStyle name="Comma 2 3 4" xfId="2612" xr:uid="{41019E59-81DB-4908-B0D9-F616798FF7AD}"/>
    <cellStyle name="Comma 2 3 4 2" xfId="4531" xr:uid="{4B789FC1-6E81-4394-82CA-DEEF6D57BF65}"/>
    <cellStyle name="Comma 2 3 4 3" xfId="5812" xr:uid="{71311E5F-8844-4C6D-B2A7-3F9E1F338858}"/>
    <cellStyle name="Comma 2 3 5" xfId="2613" xr:uid="{80CB021D-4E8D-49A0-B08C-7ACB84E33FFB}"/>
    <cellStyle name="Comma 2 3 5 2" xfId="4532" xr:uid="{61410ED2-BE81-418B-AB28-BCC6AC907C05}"/>
    <cellStyle name="Comma 2 3 5 3" xfId="5813" xr:uid="{CCE30DD6-D117-4FE5-81F5-D9085349F850}"/>
    <cellStyle name="Comma 2 3 6" xfId="4527" xr:uid="{7E56354E-4C7E-4689-AF31-B607BC12E24A}"/>
    <cellStyle name="Comma 2 3 7" xfId="5809" xr:uid="{6D07E8E1-4FD3-4B24-98FC-825E1B37A4A0}"/>
    <cellStyle name="Comma 2 3 8" xfId="2608" xr:uid="{5963EEB3-6336-485C-B87E-65C099A806BF}"/>
    <cellStyle name="Comma 2 4" xfId="1292" xr:uid="{00000000-0005-0000-0000-000055000000}"/>
    <cellStyle name="Comma 2 4 2" xfId="4533" xr:uid="{856E831D-F07A-4A53-994F-2E1204E7FA63}"/>
    <cellStyle name="Comma 2 4 3" xfId="5814" xr:uid="{74C3612D-150B-4A3C-A2AA-26FF0A8E2327}"/>
    <cellStyle name="Comma 2 4 4" xfId="2614" xr:uid="{4105B42B-595D-4114-8525-0D1A1D3222D0}"/>
    <cellStyle name="Comma 2 5" xfId="2615" xr:uid="{5689246B-C520-414D-A68D-3AC6BE34D6B4}"/>
    <cellStyle name="Comma 2 5 2" xfId="2616" xr:uid="{AAAE9B4A-AEF0-4CB4-8060-DC1C842F2470}"/>
    <cellStyle name="Comma 2 5 2 2" xfId="4535" xr:uid="{73B667F8-CEC9-444B-8F0C-6081965467CF}"/>
    <cellStyle name="Comma 2 5 2 3" xfId="5816" xr:uid="{CCEAF00F-DF31-4D5F-B5D9-D6944E21B2D0}"/>
    <cellStyle name="Comma 2 5 3" xfId="4534" xr:uid="{470E6876-E4FE-4C13-98A9-E8FC185A7E1D}"/>
    <cellStyle name="Comma 2 5 4" xfId="5815" xr:uid="{F2EACDBC-3A74-435B-AEF8-294371D4A8DF}"/>
    <cellStyle name="Comma 2 6" xfId="2617" xr:uid="{501B6C15-5F98-45F8-8882-9FB8820FE96F}"/>
    <cellStyle name="Comma 2 6 2" xfId="4536" xr:uid="{3E0ED0F9-F6D5-414D-A473-9E6F426A9190}"/>
    <cellStyle name="Comma 2 6 3" xfId="5817" xr:uid="{C8077B81-EC2B-4027-BDED-CB5520B38AB0}"/>
    <cellStyle name="Comma 2 7" xfId="2618" xr:uid="{5A4E0375-9F2A-4607-A8E8-54606C3A37A6}"/>
    <cellStyle name="Comma 2 7 2" xfId="4537" xr:uid="{576E4192-EE01-4C9A-A85D-EB20EA1D8DF7}"/>
    <cellStyle name="Comma 2 7 3" xfId="5818" xr:uid="{5CB109AD-8D4D-4AE2-9424-2240FD7348D7}"/>
    <cellStyle name="Comma 2 8" xfId="4523" xr:uid="{0D3DD6AD-F146-47DE-873E-0B55E9068F23}"/>
    <cellStyle name="Comma 2 9" xfId="5805" xr:uid="{DFA9DCA4-B0CE-4A21-BA24-A2958DE4C237}"/>
    <cellStyle name="Comma 3" xfId="50" xr:uid="{00000000-0005-0000-0000-000056000000}"/>
    <cellStyle name="Comma 3 2" xfId="2620" xr:uid="{ED3A89DF-F18E-4928-A1A4-13D0CAFDF48C}"/>
    <cellStyle name="Comma 3 2 2" xfId="2621" xr:uid="{9A40CF28-859B-4133-87AA-FD64F35B9407}"/>
    <cellStyle name="Comma 3 2 3" xfId="4539" xr:uid="{E717803F-F25D-4CA2-8E0A-56246ED101EB}"/>
    <cellStyle name="Comma 3 2 4" xfId="5820" xr:uid="{CEF8F8EC-EFB8-4F42-ABE7-10A67FE7BF1B}"/>
    <cellStyle name="Comma 3 3" xfId="2622" xr:uid="{B1AB9893-6890-4D1D-BAF6-2C57967D9D53}"/>
    <cellStyle name="Comma 3 3 2" xfId="4540" xr:uid="{0E4346B9-A856-4532-A686-99B776FF2BAF}"/>
    <cellStyle name="Comma 3 3 3" xfId="5821" xr:uid="{6ED8C6AF-174F-4D72-BCD3-30B1FC434DFE}"/>
    <cellStyle name="Comma 3 4" xfId="4538" xr:uid="{71A932D2-D02C-488C-BB3C-BCD87EF333E9}"/>
    <cellStyle name="Comma 3 5" xfId="5819" xr:uid="{E2E39F79-8306-4F43-9740-CA87C94F9859}"/>
    <cellStyle name="Comma 3 6" xfId="2619" xr:uid="{BC5D62CA-284C-4700-9CEF-B54EA5668EDA}"/>
    <cellStyle name="Comma 4" xfId="51" xr:uid="{00000000-0005-0000-0000-000057000000}"/>
    <cellStyle name="Comma 4 2" xfId="52" xr:uid="{00000000-0005-0000-0000-000058000000}"/>
    <cellStyle name="Comma 4 2 2" xfId="2625" xr:uid="{4E33E8F0-E4ED-4400-89CC-A7E578BA790C}"/>
    <cellStyle name="Comma 4 2 3" xfId="4542" xr:uid="{66EC1B8C-4ECE-4DDB-93BD-E6B2C77065F0}"/>
    <cellStyle name="Comma 4 2 4" xfId="5823" xr:uid="{DB7FDAC5-F994-4AC8-AF91-425B7FBDC5E7}"/>
    <cellStyle name="Comma 4 2 5" xfId="2624" xr:uid="{D11EF1B6-E3B4-4F75-B7EB-CACBFEC5BCAC}"/>
    <cellStyle name="Comma 4 3" xfId="2626" xr:uid="{A4A07A48-1355-4B9B-B954-D1F94C9D8007}"/>
    <cellStyle name="Comma 4 3 2" xfId="4543" xr:uid="{71FA2AD0-CF4E-4AA4-81F8-B766697CAF59}"/>
    <cellStyle name="Comma 4 3 3" xfId="5824" xr:uid="{AAC923BD-FF0F-44E5-B686-610834EE5178}"/>
    <cellStyle name="Comma 4 4" xfId="4541" xr:uid="{31C9F786-CDA7-44A3-93C0-280AA9989D7D}"/>
    <cellStyle name="Comma 4 5" xfId="5822" xr:uid="{213FFDA8-E01C-45B1-9459-770A0AB0F4D9}"/>
    <cellStyle name="Comma 4 6" xfId="2623" xr:uid="{DC4A5CEA-8C68-473A-9B28-37C28099DC5A}"/>
    <cellStyle name="Comma 5" xfId="53" xr:uid="{00000000-0005-0000-0000-000059000000}"/>
    <cellStyle name="Comma 5 2" xfId="2627" xr:uid="{23A21D87-3CF9-42BE-A7ED-972175E47667}"/>
    <cellStyle name="Comma 5 3" xfId="2628" xr:uid="{62BEAAA4-2164-4072-AAD4-244577425C4E}"/>
    <cellStyle name="Comma 5 3 2" xfId="4544" xr:uid="{3B0AA891-FA99-4C99-8666-A275B1C4CFAF}"/>
    <cellStyle name="Comma 5 3 3" xfId="5825" xr:uid="{E81F8B88-167F-4D79-8CB5-310EF5CC7C5B}"/>
    <cellStyle name="Comma 6" xfId="1293" xr:uid="{00000000-0005-0000-0000-00005A000000}"/>
    <cellStyle name="Comma 6 2" xfId="4545" xr:uid="{8C8B61CA-89AE-47E9-946C-1D93A61ADF60}"/>
    <cellStyle name="Comma 6 3" xfId="5826" xr:uid="{22EDCFFB-AE1F-4CBB-8ABD-74FAF2F53C5B}"/>
    <cellStyle name="Comma 6 4" xfId="2629" xr:uid="{B3775D92-7E98-436A-A203-3F9DEDE40BCB}"/>
    <cellStyle name="Comma 7" xfId="2630" xr:uid="{3D91D855-D38D-4FA3-9771-C444BDFA2F69}"/>
    <cellStyle name="Comma 7 2" xfId="4546" xr:uid="{9CD68069-D787-45BC-BC32-B236893F674D}"/>
    <cellStyle name="Comma 7 3" xfId="5827" xr:uid="{B0E218BA-79FA-4D7C-88C4-20821E2A9CF4}"/>
    <cellStyle name="Comma 8" xfId="2631" xr:uid="{CA941864-E587-4009-9E67-7E6C77ABA12A}"/>
    <cellStyle name="Comma0 - Type3" xfId="54" xr:uid="{00000000-0005-0000-0000-00005B000000}"/>
    <cellStyle name="CustomizationCells" xfId="55" xr:uid="{00000000-0005-0000-0000-00005C000000}"/>
    <cellStyle name="CustomizationCells 2" xfId="56" xr:uid="{00000000-0005-0000-0000-00005D000000}"/>
    <cellStyle name="CustomizationCells 3" xfId="2632" xr:uid="{146D01EB-6F1B-4F18-8F69-CC4AF91F5D02}"/>
    <cellStyle name="Euro" xfId="57" xr:uid="{00000000-0005-0000-0000-00005E000000}"/>
    <cellStyle name="Euro 10" xfId="58" xr:uid="{00000000-0005-0000-0000-00005F000000}"/>
    <cellStyle name="Euro 10 2" xfId="59" xr:uid="{00000000-0005-0000-0000-000060000000}"/>
    <cellStyle name="Euro 10 2 2" xfId="2633" xr:uid="{1EDEA218-6934-4CF5-A2E3-7C8FC104EB45}"/>
    <cellStyle name="Euro 10 3" xfId="60" xr:uid="{00000000-0005-0000-0000-000061000000}"/>
    <cellStyle name="Euro 10 3 2" xfId="61" xr:uid="{00000000-0005-0000-0000-000062000000}"/>
    <cellStyle name="Euro 10 3 2 2" xfId="1294" xr:uid="{00000000-0005-0000-0000-000063000000}"/>
    <cellStyle name="Euro 10 3 3" xfId="2634" xr:uid="{C828FBB5-3AD2-41BF-9ACD-064A6D11F400}"/>
    <cellStyle name="Euro 10 3 4" xfId="2635" xr:uid="{E7B3121A-8F02-42CA-B0FE-2FF50EF7B100}"/>
    <cellStyle name="Euro 10 4" xfId="1295" xr:uid="{00000000-0005-0000-0000-000064000000}"/>
    <cellStyle name="Euro 10 4 2" xfId="1296" xr:uid="{00000000-0005-0000-0000-000065000000}"/>
    <cellStyle name="Euro 10 5" xfId="1297" xr:uid="{00000000-0005-0000-0000-000066000000}"/>
    <cellStyle name="Euro 10 6" xfId="2636" xr:uid="{DFDC68DE-66EF-4A3A-8273-D936E0F346FA}"/>
    <cellStyle name="Euro 11" xfId="62" xr:uid="{00000000-0005-0000-0000-000067000000}"/>
    <cellStyle name="Euro 11 2" xfId="63" xr:uid="{00000000-0005-0000-0000-000068000000}"/>
    <cellStyle name="Euro 11 2 2" xfId="2637" xr:uid="{331925C2-6CAE-4C5F-B6DC-A8C8721A51B7}"/>
    <cellStyle name="Euro 11 3" xfId="64" xr:uid="{00000000-0005-0000-0000-000069000000}"/>
    <cellStyle name="Euro 11 3 2" xfId="65" xr:uid="{00000000-0005-0000-0000-00006A000000}"/>
    <cellStyle name="Euro 11 3 2 2" xfId="1298" xr:uid="{00000000-0005-0000-0000-00006B000000}"/>
    <cellStyle name="Euro 11 3 3" xfId="2638" xr:uid="{9F1C7BCA-893D-465D-B2F8-B8886B3AF40D}"/>
    <cellStyle name="Euro 11 3 4" xfId="2639" xr:uid="{220F82BE-8871-4B76-BA7E-09F0EC9348BF}"/>
    <cellStyle name="Euro 11 4" xfId="1299" xr:uid="{00000000-0005-0000-0000-00006C000000}"/>
    <cellStyle name="Euro 11 4 2" xfId="1300" xr:uid="{00000000-0005-0000-0000-00006D000000}"/>
    <cellStyle name="Euro 11 5" xfId="1301" xr:uid="{00000000-0005-0000-0000-00006E000000}"/>
    <cellStyle name="Euro 11 6" xfId="2640" xr:uid="{8D2FD16C-1E65-4DA3-928C-91F79A8EE1F1}"/>
    <cellStyle name="Euro 12" xfId="66" xr:uid="{00000000-0005-0000-0000-00006F000000}"/>
    <cellStyle name="Euro 12 2" xfId="67" xr:uid="{00000000-0005-0000-0000-000070000000}"/>
    <cellStyle name="Euro 12 2 2" xfId="2641" xr:uid="{E1DB87D4-09AA-40E0-AF5D-B5EF2EC94131}"/>
    <cellStyle name="Euro 12 3" xfId="68" xr:uid="{00000000-0005-0000-0000-000071000000}"/>
    <cellStyle name="Euro 12 3 2" xfId="69" xr:uid="{00000000-0005-0000-0000-000072000000}"/>
    <cellStyle name="Euro 12 3 2 2" xfId="1302" xr:uid="{00000000-0005-0000-0000-000073000000}"/>
    <cellStyle name="Euro 12 3 3" xfId="2642" xr:uid="{8201B9F2-DA16-4705-A1B2-772E2805E52C}"/>
    <cellStyle name="Euro 12 3 4" xfId="2643" xr:uid="{BEBB773B-6963-4C25-9DF1-114B7DCAC88B}"/>
    <cellStyle name="Euro 12 4" xfId="1303" xr:uid="{00000000-0005-0000-0000-000074000000}"/>
    <cellStyle name="Euro 12 4 2" xfId="1304" xr:uid="{00000000-0005-0000-0000-000075000000}"/>
    <cellStyle name="Euro 12 5" xfId="1305" xr:uid="{00000000-0005-0000-0000-000076000000}"/>
    <cellStyle name="Euro 12 6" xfId="2644" xr:uid="{3473EA4D-3D37-4829-9E57-6152F0314504}"/>
    <cellStyle name="Euro 13" xfId="70" xr:uid="{00000000-0005-0000-0000-000077000000}"/>
    <cellStyle name="Euro 13 2" xfId="71" xr:uid="{00000000-0005-0000-0000-000078000000}"/>
    <cellStyle name="Euro 13 2 2" xfId="2645" xr:uid="{680A9CAA-9020-4B94-AE95-89D403E71CEF}"/>
    <cellStyle name="Euro 13 3" xfId="72" xr:uid="{00000000-0005-0000-0000-000079000000}"/>
    <cellStyle name="Euro 13 3 2" xfId="73" xr:uid="{00000000-0005-0000-0000-00007A000000}"/>
    <cellStyle name="Euro 13 3 2 2" xfId="1306" xr:uid="{00000000-0005-0000-0000-00007B000000}"/>
    <cellStyle name="Euro 13 3 3" xfId="2646" xr:uid="{CC55402C-95D2-440D-8FE6-8172EDE9172F}"/>
    <cellStyle name="Euro 13 3 4" xfId="2647" xr:uid="{73C0E437-9AB2-424A-9939-E6B2D5E3D54B}"/>
    <cellStyle name="Euro 13 4" xfId="1307" xr:uid="{00000000-0005-0000-0000-00007C000000}"/>
    <cellStyle name="Euro 13 4 2" xfId="1308" xr:uid="{00000000-0005-0000-0000-00007D000000}"/>
    <cellStyle name="Euro 13 5" xfId="1309" xr:uid="{00000000-0005-0000-0000-00007E000000}"/>
    <cellStyle name="Euro 13 6" xfId="2648" xr:uid="{D2518D39-A69F-4A55-9B00-B5EE0CD816B6}"/>
    <cellStyle name="Euro 14" xfId="74" xr:uid="{00000000-0005-0000-0000-00007F000000}"/>
    <cellStyle name="Euro 14 2" xfId="75" xr:uid="{00000000-0005-0000-0000-000080000000}"/>
    <cellStyle name="Euro 14 2 2" xfId="2649" xr:uid="{EE797687-1F32-42C6-8F11-E3ED55DE2706}"/>
    <cellStyle name="Euro 14 3" xfId="76" xr:uid="{00000000-0005-0000-0000-000081000000}"/>
    <cellStyle name="Euro 14 3 2" xfId="77" xr:uid="{00000000-0005-0000-0000-000082000000}"/>
    <cellStyle name="Euro 14 3 2 2" xfId="1310" xr:uid="{00000000-0005-0000-0000-000083000000}"/>
    <cellStyle name="Euro 14 3 3" xfId="2650" xr:uid="{05A7F513-95F6-47C1-938A-53BD109AC640}"/>
    <cellStyle name="Euro 14 3 4" xfId="2651" xr:uid="{A7DCC8A8-53B6-4611-9828-277C1CD2DA0C}"/>
    <cellStyle name="Euro 14 4" xfId="1311" xr:uid="{00000000-0005-0000-0000-000084000000}"/>
    <cellStyle name="Euro 14 4 2" xfId="1312" xr:uid="{00000000-0005-0000-0000-000085000000}"/>
    <cellStyle name="Euro 14 5" xfId="1313" xr:uid="{00000000-0005-0000-0000-000086000000}"/>
    <cellStyle name="Euro 14 6" xfId="2652" xr:uid="{9CCA283E-AB64-49A5-B3E7-5442BE444A2C}"/>
    <cellStyle name="Euro 15" xfId="78" xr:uid="{00000000-0005-0000-0000-000087000000}"/>
    <cellStyle name="Euro 15 2" xfId="79" xr:uid="{00000000-0005-0000-0000-000088000000}"/>
    <cellStyle name="Euro 15 2 2" xfId="2653" xr:uid="{5E5702C8-6CE0-4949-A91E-AF89A080D9FE}"/>
    <cellStyle name="Euro 15 3" xfId="80" xr:uid="{00000000-0005-0000-0000-000089000000}"/>
    <cellStyle name="Euro 15 3 2" xfId="81" xr:uid="{00000000-0005-0000-0000-00008A000000}"/>
    <cellStyle name="Euro 15 3 2 2" xfId="1314" xr:uid="{00000000-0005-0000-0000-00008B000000}"/>
    <cellStyle name="Euro 15 3 3" xfId="2654" xr:uid="{B83CC740-E139-42C0-8BA1-57FAE3C5229F}"/>
    <cellStyle name="Euro 15 3 4" xfId="2655" xr:uid="{A0740F92-99B8-4233-A480-AD3345542EEE}"/>
    <cellStyle name="Euro 15 4" xfId="1315" xr:uid="{00000000-0005-0000-0000-00008C000000}"/>
    <cellStyle name="Euro 15 4 2" xfId="1316" xr:uid="{00000000-0005-0000-0000-00008D000000}"/>
    <cellStyle name="Euro 15 5" xfId="1317" xr:uid="{00000000-0005-0000-0000-00008E000000}"/>
    <cellStyle name="Euro 15 6" xfId="2656" xr:uid="{5FDB20AF-A1BC-4AAA-B4F4-5567D2F2E219}"/>
    <cellStyle name="Euro 16" xfId="82" xr:uid="{00000000-0005-0000-0000-00008F000000}"/>
    <cellStyle name="Euro 16 2" xfId="83" xr:uid="{00000000-0005-0000-0000-000090000000}"/>
    <cellStyle name="Euro 16 2 2" xfId="2657" xr:uid="{F49E82B6-DE35-4F24-85DC-B38CDE23003B}"/>
    <cellStyle name="Euro 16 3" xfId="84" xr:uid="{00000000-0005-0000-0000-000091000000}"/>
    <cellStyle name="Euro 16 3 2" xfId="85" xr:uid="{00000000-0005-0000-0000-000092000000}"/>
    <cellStyle name="Euro 16 3 2 2" xfId="1318" xr:uid="{00000000-0005-0000-0000-000093000000}"/>
    <cellStyle name="Euro 16 3 3" xfId="2658" xr:uid="{8A3C2048-4A6A-4D62-A337-77C0D3D9F33C}"/>
    <cellStyle name="Euro 16 3 4" xfId="2659" xr:uid="{E873FE57-590D-4331-B576-ABD032879413}"/>
    <cellStyle name="Euro 16 4" xfId="1319" xr:uid="{00000000-0005-0000-0000-000094000000}"/>
    <cellStyle name="Euro 16 4 2" xfId="1320" xr:uid="{00000000-0005-0000-0000-000095000000}"/>
    <cellStyle name="Euro 16 5" xfId="1321" xr:uid="{00000000-0005-0000-0000-000096000000}"/>
    <cellStyle name="Euro 16 6" xfId="2660" xr:uid="{E1516FBE-F6C8-4946-BCA8-08FA79ADFE19}"/>
    <cellStyle name="Euro 17" xfId="86" xr:uid="{00000000-0005-0000-0000-000097000000}"/>
    <cellStyle name="Euro 17 2" xfId="87" xr:uid="{00000000-0005-0000-0000-000098000000}"/>
    <cellStyle name="Euro 17 2 2" xfId="2661" xr:uid="{0A5D3732-C88C-4EDA-A018-4EA80FD69FC7}"/>
    <cellStyle name="Euro 17 3" xfId="88" xr:uid="{00000000-0005-0000-0000-000099000000}"/>
    <cellStyle name="Euro 17 3 2" xfId="89" xr:uid="{00000000-0005-0000-0000-00009A000000}"/>
    <cellStyle name="Euro 17 3 2 2" xfId="1322" xr:uid="{00000000-0005-0000-0000-00009B000000}"/>
    <cellStyle name="Euro 17 3 3" xfId="2662" xr:uid="{A8648A47-2CCF-4FCF-8309-74F052EAAF7A}"/>
    <cellStyle name="Euro 17 3 4" xfId="2663" xr:uid="{2B5F9414-3BAD-409A-B6A9-8142BA3C80DC}"/>
    <cellStyle name="Euro 17 4" xfId="1323" xr:uid="{00000000-0005-0000-0000-00009C000000}"/>
    <cellStyle name="Euro 17 4 2" xfId="1324" xr:uid="{00000000-0005-0000-0000-00009D000000}"/>
    <cellStyle name="Euro 17 5" xfId="1325" xr:uid="{00000000-0005-0000-0000-00009E000000}"/>
    <cellStyle name="Euro 17 6" xfId="2664" xr:uid="{B0C92C5E-DD11-4102-8032-ADE2BA48EF4B}"/>
    <cellStyle name="Euro 18" xfId="90" xr:uid="{00000000-0005-0000-0000-00009F000000}"/>
    <cellStyle name="Euro 18 2" xfId="91" xr:uid="{00000000-0005-0000-0000-0000A0000000}"/>
    <cellStyle name="Euro 18 2 2" xfId="2665" xr:uid="{170EC77F-3FBB-4CED-A07E-2FD3B613E388}"/>
    <cellStyle name="Euro 18 3" xfId="92" xr:uid="{00000000-0005-0000-0000-0000A1000000}"/>
    <cellStyle name="Euro 18 3 2" xfId="93" xr:uid="{00000000-0005-0000-0000-0000A2000000}"/>
    <cellStyle name="Euro 18 3 2 2" xfId="1326" xr:uid="{00000000-0005-0000-0000-0000A3000000}"/>
    <cellStyle name="Euro 18 3 3" xfId="2666" xr:uid="{291A26A0-E010-4D40-AACF-128993C94151}"/>
    <cellStyle name="Euro 18 3 4" xfId="2667" xr:uid="{F6314749-1347-4A19-BAEC-00EADEAA6F4B}"/>
    <cellStyle name="Euro 18 4" xfId="1327" xr:uid="{00000000-0005-0000-0000-0000A4000000}"/>
    <cellStyle name="Euro 18 4 2" xfId="1328" xr:uid="{00000000-0005-0000-0000-0000A5000000}"/>
    <cellStyle name="Euro 18 5" xfId="1329" xr:uid="{00000000-0005-0000-0000-0000A6000000}"/>
    <cellStyle name="Euro 18 6" xfId="2668" xr:uid="{E4A462D4-8C57-4E28-8EB6-79E01CBC064F}"/>
    <cellStyle name="Euro 19" xfId="94" xr:uid="{00000000-0005-0000-0000-0000A7000000}"/>
    <cellStyle name="Euro 19 2" xfId="95" xr:uid="{00000000-0005-0000-0000-0000A8000000}"/>
    <cellStyle name="Euro 19 2 2" xfId="2669" xr:uid="{90E03497-86E7-499C-8618-AE9BB6581498}"/>
    <cellStyle name="Euro 19 3" xfId="96" xr:uid="{00000000-0005-0000-0000-0000A9000000}"/>
    <cellStyle name="Euro 19 3 2" xfId="97" xr:uid="{00000000-0005-0000-0000-0000AA000000}"/>
    <cellStyle name="Euro 19 3 2 2" xfId="1330" xr:uid="{00000000-0005-0000-0000-0000AB000000}"/>
    <cellStyle name="Euro 19 3 3" xfId="2670" xr:uid="{7F3427F6-1472-46E9-94A9-635F8F6F7CA8}"/>
    <cellStyle name="Euro 19 3 4" xfId="2671" xr:uid="{F7B1939E-0A03-40E8-954B-33BD11B02C9A}"/>
    <cellStyle name="Euro 19 4" xfId="1331" xr:uid="{00000000-0005-0000-0000-0000AC000000}"/>
    <cellStyle name="Euro 19 4 2" xfId="1332" xr:uid="{00000000-0005-0000-0000-0000AD000000}"/>
    <cellStyle name="Euro 19 5" xfId="1333" xr:uid="{00000000-0005-0000-0000-0000AE000000}"/>
    <cellStyle name="Euro 19 6" xfId="2672" xr:uid="{39E6090D-7D34-436A-A546-E8DE96CE574A}"/>
    <cellStyle name="Euro 2" xfId="98" xr:uid="{00000000-0005-0000-0000-0000AF000000}"/>
    <cellStyle name="Euro 2 2" xfId="99" xr:uid="{00000000-0005-0000-0000-0000B0000000}"/>
    <cellStyle name="Euro 2 2 2" xfId="2673" xr:uid="{0E18AF62-9E79-42C6-8CC9-6470CB952FDC}"/>
    <cellStyle name="Euro 2 3" xfId="100" xr:uid="{00000000-0005-0000-0000-0000B1000000}"/>
    <cellStyle name="Euro 2 3 2" xfId="101" xr:uid="{00000000-0005-0000-0000-0000B2000000}"/>
    <cellStyle name="Euro 2 3 2 2" xfId="1334" xr:uid="{00000000-0005-0000-0000-0000B3000000}"/>
    <cellStyle name="Euro 2 3 3" xfId="2674" xr:uid="{87448957-AA65-4C29-B29B-6D4156D7EE85}"/>
    <cellStyle name="Euro 2 3 4" xfId="2675" xr:uid="{BA144953-A22B-4C5E-9E99-CC3E8AD8551C}"/>
    <cellStyle name="Euro 2 4" xfId="1335" xr:uid="{00000000-0005-0000-0000-0000B4000000}"/>
    <cellStyle name="Euro 2 4 2" xfId="1336" xr:uid="{00000000-0005-0000-0000-0000B5000000}"/>
    <cellStyle name="Euro 2 5" xfId="1337" xr:uid="{00000000-0005-0000-0000-0000B6000000}"/>
    <cellStyle name="Euro 2 6" xfId="2676" xr:uid="{7F215AB3-C351-4CE4-B8CC-C1B0D27FD038}"/>
    <cellStyle name="Euro 20" xfId="102" xr:uid="{00000000-0005-0000-0000-0000B7000000}"/>
    <cellStyle name="Euro 20 2" xfId="103" xr:uid="{00000000-0005-0000-0000-0000B8000000}"/>
    <cellStyle name="Euro 20 2 2" xfId="2677" xr:uid="{FBA05471-7C11-4AC9-80EE-84F0B5EF0054}"/>
    <cellStyle name="Euro 20 3" xfId="104" xr:uid="{00000000-0005-0000-0000-0000B9000000}"/>
    <cellStyle name="Euro 20 3 2" xfId="105" xr:uid="{00000000-0005-0000-0000-0000BA000000}"/>
    <cellStyle name="Euro 20 3 2 2" xfId="1338" xr:uid="{00000000-0005-0000-0000-0000BB000000}"/>
    <cellStyle name="Euro 20 3 3" xfId="2678" xr:uid="{CF3097BD-D466-4F64-9A16-E78FCE6E0F1F}"/>
    <cellStyle name="Euro 20 3 4" xfId="2679" xr:uid="{7F88354C-CFF2-4BA3-96EB-54AA16EFE55A}"/>
    <cellStyle name="Euro 20 4" xfId="1339" xr:uid="{00000000-0005-0000-0000-0000BC000000}"/>
    <cellStyle name="Euro 20 4 2" xfId="1340" xr:uid="{00000000-0005-0000-0000-0000BD000000}"/>
    <cellStyle name="Euro 20 5" xfId="1341" xr:uid="{00000000-0005-0000-0000-0000BE000000}"/>
    <cellStyle name="Euro 20 6" xfId="2680" xr:uid="{B2120D1B-40EB-42F5-9F7D-5BF72FDFC8B3}"/>
    <cellStyle name="Euro 21" xfId="106" xr:uid="{00000000-0005-0000-0000-0000BF000000}"/>
    <cellStyle name="Euro 21 2" xfId="107" xr:uid="{00000000-0005-0000-0000-0000C0000000}"/>
    <cellStyle name="Euro 21 2 2" xfId="2681" xr:uid="{58F7FCB7-54EA-49C3-82A3-A0B842E39078}"/>
    <cellStyle name="Euro 21 3" xfId="108" xr:uid="{00000000-0005-0000-0000-0000C1000000}"/>
    <cellStyle name="Euro 21 3 2" xfId="109" xr:uid="{00000000-0005-0000-0000-0000C2000000}"/>
    <cellStyle name="Euro 21 3 2 2" xfId="1342" xr:uid="{00000000-0005-0000-0000-0000C3000000}"/>
    <cellStyle name="Euro 21 3 3" xfId="2682" xr:uid="{E0E03CBA-DA8D-4AEC-83F9-88AD427C3C50}"/>
    <cellStyle name="Euro 21 3 4" xfId="2683" xr:uid="{384B87F9-49EF-4A33-9B92-3422E3C414B6}"/>
    <cellStyle name="Euro 21 4" xfId="1343" xr:uid="{00000000-0005-0000-0000-0000C4000000}"/>
    <cellStyle name="Euro 21 4 2" xfId="1344" xr:uid="{00000000-0005-0000-0000-0000C5000000}"/>
    <cellStyle name="Euro 21 5" xfId="1345" xr:uid="{00000000-0005-0000-0000-0000C6000000}"/>
    <cellStyle name="Euro 21 6" xfId="2684" xr:uid="{F76F4CDE-361A-4965-9436-12F2A306F611}"/>
    <cellStyle name="Euro 22" xfId="110" xr:uid="{00000000-0005-0000-0000-0000C7000000}"/>
    <cellStyle name="Euro 22 2" xfId="111" xr:uid="{00000000-0005-0000-0000-0000C8000000}"/>
    <cellStyle name="Euro 22 2 2" xfId="2685" xr:uid="{42A1A8EC-9210-4BE0-BF2E-F255F17C295A}"/>
    <cellStyle name="Euro 22 3" xfId="112" xr:uid="{00000000-0005-0000-0000-0000C9000000}"/>
    <cellStyle name="Euro 22 3 2" xfId="113" xr:uid="{00000000-0005-0000-0000-0000CA000000}"/>
    <cellStyle name="Euro 22 3 2 2" xfId="1346" xr:uid="{00000000-0005-0000-0000-0000CB000000}"/>
    <cellStyle name="Euro 22 3 3" xfId="2686" xr:uid="{598F09EA-8CC2-4872-8D15-6747F9563DD5}"/>
    <cellStyle name="Euro 22 3 4" xfId="2687" xr:uid="{CF638226-B2D2-41FB-BBB2-CBFF505F77A3}"/>
    <cellStyle name="Euro 22 4" xfId="1347" xr:uid="{00000000-0005-0000-0000-0000CC000000}"/>
    <cellStyle name="Euro 22 4 2" xfId="1348" xr:uid="{00000000-0005-0000-0000-0000CD000000}"/>
    <cellStyle name="Euro 22 5" xfId="1349" xr:uid="{00000000-0005-0000-0000-0000CE000000}"/>
    <cellStyle name="Euro 22 6" xfId="2688" xr:uid="{AAA5F09E-FB5F-42D9-A8C3-37318C6BA195}"/>
    <cellStyle name="Euro 23" xfId="114" xr:uid="{00000000-0005-0000-0000-0000CF000000}"/>
    <cellStyle name="Euro 23 2" xfId="115" xr:uid="{00000000-0005-0000-0000-0000D0000000}"/>
    <cellStyle name="Euro 23 2 2" xfId="2689" xr:uid="{880AEAA4-7EA0-4158-B5E9-EDC7886BFC0D}"/>
    <cellStyle name="Euro 23 3" xfId="116" xr:uid="{00000000-0005-0000-0000-0000D1000000}"/>
    <cellStyle name="Euro 23 3 2" xfId="117" xr:uid="{00000000-0005-0000-0000-0000D2000000}"/>
    <cellStyle name="Euro 23 3 2 2" xfId="1350" xr:uid="{00000000-0005-0000-0000-0000D3000000}"/>
    <cellStyle name="Euro 23 3 3" xfId="2690" xr:uid="{4A5B6CB2-17C5-48D3-BB52-67C166B845AB}"/>
    <cellStyle name="Euro 23 3 4" xfId="2691" xr:uid="{AFEF329C-6B2A-474A-B4E6-1461FAC2DAFE}"/>
    <cellStyle name="Euro 23 4" xfId="1351" xr:uid="{00000000-0005-0000-0000-0000D4000000}"/>
    <cellStyle name="Euro 23 4 2" xfId="1352" xr:uid="{00000000-0005-0000-0000-0000D5000000}"/>
    <cellStyle name="Euro 23 5" xfId="1353" xr:uid="{00000000-0005-0000-0000-0000D6000000}"/>
    <cellStyle name="Euro 23 6" xfId="2692" xr:uid="{FA76A8E0-FAAF-4B31-AE2A-3D19760E009C}"/>
    <cellStyle name="Euro 24" xfId="118" xr:uid="{00000000-0005-0000-0000-0000D7000000}"/>
    <cellStyle name="Euro 24 2" xfId="119" xr:uid="{00000000-0005-0000-0000-0000D8000000}"/>
    <cellStyle name="Euro 24 2 2" xfId="2693" xr:uid="{FE019703-0AF5-4DE0-8FF4-69A104E028BF}"/>
    <cellStyle name="Euro 24 3" xfId="120" xr:uid="{00000000-0005-0000-0000-0000D9000000}"/>
    <cellStyle name="Euro 24 3 2" xfId="121" xr:uid="{00000000-0005-0000-0000-0000DA000000}"/>
    <cellStyle name="Euro 24 3 2 2" xfId="1354" xr:uid="{00000000-0005-0000-0000-0000DB000000}"/>
    <cellStyle name="Euro 24 3 3" xfId="2694" xr:uid="{A1C4E74E-6992-498C-8EBC-E4B4438FB842}"/>
    <cellStyle name="Euro 24 3 4" xfId="2695" xr:uid="{2BBBCCB6-CF10-442C-AFB3-F52B2D49D461}"/>
    <cellStyle name="Euro 24 4" xfId="1355" xr:uid="{00000000-0005-0000-0000-0000DC000000}"/>
    <cellStyle name="Euro 24 4 2" xfId="1356" xr:uid="{00000000-0005-0000-0000-0000DD000000}"/>
    <cellStyle name="Euro 24 5" xfId="1357" xr:uid="{00000000-0005-0000-0000-0000DE000000}"/>
    <cellStyle name="Euro 24 6" xfId="2696" xr:uid="{702B47EB-746B-49F9-BFAF-2BDD85CB7ADB}"/>
    <cellStyle name="Euro 25" xfId="122" xr:uid="{00000000-0005-0000-0000-0000DF000000}"/>
    <cellStyle name="Euro 25 2" xfId="123" xr:uid="{00000000-0005-0000-0000-0000E0000000}"/>
    <cellStyle name="Euro 25 2 2" xfId="2697" xr:uid="{C75D7263-6F45-4A28-818F-C56907F398D4}"/>
    <cellStyle name="Euro 25 3" xfId="124" xr:uid="{00000000-0005-0000-0000-0000E1000000}"/>
    <cellStyle name="Euro 25 3 2" xfId="125" xr:uid="{00000000-0005-0000-0000-0000E2000000}"/>
    <cellStyle name="Euro 25 3 2 2" xfId="1358" xr:uid="{00000000-0005-0000-0000-0000E3000000}"/>
    <cellStyle name="Euro 25 3 3" xfId="2698" xr:uid="{AC3590E8-9D7E-49FA-818B-8AB7CA73EA8D}"/>
    <cellStyle name="Euro 25 3 4" xfId="2699" xr:uid="{AD24C7A4-6705-4788-9A92-B4C1FF90404C}"/>
    <cellStyle name="Euro 25 4" xfId="1359" xr:uid="{00000000-0005-0000-0000-0000E4000000}"/>
    <cellStyle name="Euro 25 4 2" xfId="1360" xr:uid="{00000000-0005-0000-0000-0000E5000000}"/>
    <cellStyle name="Euro 25 5" xfId="1361" xr:uid="{00000000-0005-0000-0000-0000E6000000}"/>
    <cellStyle name="Euro 25 6" xfId="2700" xr:uid="{33F33BE8-3FD4-4570-AFAB-9EBF27F17449}"/>
    <cellStyle name="Euro 26" xfId="126" xr:uid="{00000000-0005-0000-0000-0000E7000000}"/>
    <cellStyle name="Euro 26 2" xfId="127" xr:uid="{00000000-0005-0000-0000-0000E8000000}"/>
    <cellStyle name="Euro 26 2 2" xfId="2701" xr:uid="{4D0D7CB8-8102-4B57-AFC8-511569225417}"/>
    <cellStyle name="Euro 26 3" xfId="128" xr:uid="{00000000-0005-0000-0000-0000E9000000}"/>
    <cellStyle name="Euro 26 3 2" xfId="129" xr:uid="{00000000-0005-0000-0000-0000EA000000}"/>
    <cellStyle name="Euro 26 3 2 2" xfId="1362" xr:uid="{00000000-0005-0000-0000-0000EB000000}"/>
    <cellStyle name="Euro 26 3 3" xfId="2702" xr:uid="{540FBB34-6C1B-4354-A037-2DED92BB5CED}"/>
    <cellStyle name="Euro 26 3 4" xfId="2703" xr:uid="{E2B01B84-E1D2-4C91-8342-0E0BE9808E45}"/>
    <cellStyle name="Euro 26 4" xfId="1363" xr:uid="{00000000-0005-0000-0000-0000EC000000}"/>
    <cellStyle name="Euro 26 4 2" xfId="1364" xr:uid="{00000000-0005-0000-0000-0000ED000000}"/>
    <cellStyle name="Euro 26 5" xfId="1365" xr:uid="{00000000-0005-0000-0000-0000EE000000}"/>
    <cellStyle name="Euro 26 6" xfId="2704" xr:uid="{40BF3909-6F13-49F9-A21B-77A7060E71FA}"/>
    <cellStyle name="Euro 27" xfId="130" xr:uid="{00000000-0005-0000-0000-0000EF000000}"/>
    <cellStyle name="Euro 27 2" xfId="131" xr:uid="{00000000-0005-0000-0000-0000F0000000}"/>
    <cellStyle name="Euro 27 2 2" xfId="2705" xr:uid="{4520C66C-8411-459D-9C2C-9268F54F6A07}"/>
    <cellStyle name="Euro 27 3" xfId="132" xr:uid="{00000000-0005-0000-0000-0000F1000000}"/>
    <cellStyle name="Euro 27 3 2" xfId="133" xr:uid="{00000000-0005-0000-0000-0000F2000000}"/>
    <cellStyle name="Euro 27 3 2 2" xfId="1366" xr:uid="{00000000-0005-0000-0000-0000F3000000}"/>
    <cellStyle name="Euro 27 3 3" xfId="2706" xr:uid="{B7EC0180-69BD-41A9-8860-689A797CBC24}"/>
    <cellStyle name="Euro 27 3 4" xfId="2707" xr:uid="{BC10AAC0-2B6F-42C9-8940-6D63A63EFF17}"/>
    <cellStyle name="Euro 27 4" xfId="1367" xr:uid="{00000000-0005-0000-0000-0000F4000000}"/>
    <cellStyle name="Euro 27 4 2" xfId="1368" xr:uid="{00000000-0005-0000-0000-0000F5000000}"/>
    <cellStyle name="Euro 27 5" xfId="1369" xr:uid="{00000000-0005-0000-0000-0000F6000000}"/>
    <cellStyle name="Euro 27 6" xfId="2708" xr:uid="{8272CA44-52B6-4A6D-A15C-73EDF87356AD}"/>
    <cellStyle name="Euro 28" xfId="134" xr:uid="{00000000-0005-0000-0000-0000F7000000}"/>
    <cellStyle name="Euro 28 2" xfId="135" xr:uid="{00000000-0005-0000-0000-0000F8000000}"/>
    <cellStyle name="Euro 28 2 2" xfId="2709" xr:uid="{DD3268E3-FAA3-4F0D-A8F7-BBAC0C7AA4D7}"/>
    <cellStyle name="Euro 28 3" xfId="136" xr:uid="{00000000-0005-0000-0000-0000F9000000}"/>
    <cellStyle name="Euro 28 3 2" xfId="137" xr:uid="{00000000-0005-0000-0000-0000FA000000}"/>
    <cellStyle name="Euro 28 3 2 2" xfId="1370" xr:uid="{00000000-0005-0000-0000-0000FB000000}"/>
    <cellStyle name="Euro 28 3 3" xfId="2710" xr:uid="{CA019CE7-3EE7-43EA-A83E-437A87CB33EC}"/>
    <cellStyle name="Euro 28 3 4" xfId="2711" xr:uid="{E434B639-9134-4B5E-8F95-149BC2421D05}"/>
    <cellStyle name="Euro 28 4" xfId="1371" xr:uid="{00000000-0005-0000-0000-0000FC000000}"/>
    <cellStyle name="Euro 28 4 2" xfId="1372" xr:uid="{00000000-0005-0000-0000-0000FD000000}"/>
    <cellStyle name="Euro 28 5" xfId="1373" xr:uid="{00000000-0005-0000-0000-0000FE000000}"/>
    <cellStyle name="Euro 28 6" xfId="2712" xr:uid="{EAD2B4C3-CAA7-43BC-9CE0-EE04E10C7481}"/>
    <cellStyle name="Euro 29" xfId="138" xr:uid="{00000000-0005-0000-0000-0000FF000000}"/>
    <cellStyle name="Euro 29 2" xfId="139" xr:uid="{00000000-0005-0000-0000-000000010000}"/>
    <cellStyle name="Euro 29 2 2" xfId="2713" xr:uid="{582D9CDA-A8E0-43AC-8BBD-894105C28170}"/>
    <cellStyle name="Euro 29 3" xfId="140" xr:uid="{00000000-0005-0000-0000-000001010000}"/>
    <cellStyle name="Euro 29 3 2" xfId="141" xr:uid="{00000000-0005-0000-0000-000002010000}"/>
    <cellStyle name="Euro 29 3 2 2" xfId="1374" xr:uid="{00000000-0005-0000-0000-000003010000}"/>
    <cellStyle name="Euro 29 3 3" xfId="2714" xr:uid="{E0DEC5B4-CD53-4246-8688-D0E1074888FA}"/>
    <cellStyle name="Euro 29 3 4" xfId="2715" xr:uid="{0510A841-8B04-4D7C-918E-B75C81C6E396}"/>
    <cellStyle name="Euro 29 4" xfId="1375" xr:uid="{00000000-0005-0000-0000-000004010000}"/>
    <cellStyle name="Euro 29 4 2" xfId="1376" xr:uid="{00000000-0005-0000-0000-000005010000}"/>
    <cellStyle name="Euro 29 5" xfId="1377" xr:uid="{00000000-0005-0000-0000-000006010000}"/>
    <cellStyle name="Euro 29 6" xfId="2716" xr:uid="{7CFA3418-25AA-49AD-A875-C650174521FF}"/>
    <cellStyle name="Euro 3" xfId="142" xr:uid="{00000000-0005-0000-0000-000007010000}"/>
    <cellStyle name="Euro 3 2" xfId="143" xr:uid="{00000000-0005-0000-0000-000008010000}"/>
    <cellStyle name="Euro 3 2 2" xfId="2717" xr:uid="{7842479A-6192-4A05-A076-3F99CB6A2C1B}"/>
    <cellStyle name="Euro 3 3" xfId="144" xr:uid="{00000000-0005-0000-0000-000009010000}"/>
    <cellStyle name="Euro 3 3 2" xfId="145" xr:uid="{00000000-0005-0000-0000-00000A010000}"/>
    <cellStyle name="Euro 3 3 2 2" xfId="1378" xr:uid="{00000000-0005-0000-0000-00000B010000}"/>
    <cellStyle name="Euro 3 3 3" xfId="2718" xr:uid="{E2BC4866-779A-4CBA-B602-FF25D795FE98}"/>
    <cellStyle name="Euro 3 3 4" xfId="2719" xr:uid="{0380DA26-A941-406D-A874-6ECB9BA2B621}"/>
    <cellStyle name="Euro 3 4" xfId="1379" xr:uid="{00000000-0005-0000-0000-00000C010000}"/>
    <cellStyle name="Euro 3 4 2" xfId="1380" xr:uid="{00000000-0005-0000-0000-00000D010000}"/>
    <cellStyle name="Euro 3 5" xfId="1381" xr:uid="{00000000-0005-0000-0000-00000E010000}"/>
    <cellStyle name="Euro 3 6" xfId="2720" xr:uid="{F2C1D668-F89B-4B89-B4AE-ADB3F2017056}"/>
    <cellStyle name="Euro 30" xfId="146" xr:uid="{00000000-0005-0000-0000-00000F010000}"/>
    <cellStyle name="Euro 30 2" xfId="147" xr:uid="{00000000-0005-0000-0000-000010010000}"/>
    <cellStyle name="Euro 30 2 2" xfId="2721" xr:uid="{32CD2FED-26DF-4E91-8164-1EFDA740E819}"/>
    <cellStyle name="Euro 30 3" xfId="148" xr:uid="{00000000-0005-0000-0000-000011010000}"/>
    <cellStyle name="Euro 30 3 2" xfId="149" xr:uid="{00000000-0005-0000-0000-000012010000}"/>
    <cellStyle name="Euro 30 3 2 2" xfId="1382" xr:uid="{00000000-0005-0000-0000-000013010000}"/>
    <cellStyle name="Euro 30 3 3" xfId="2722" xr:uid="{C1069973-7C3B-4E50-8069-C512C20CF5F5}"/>
    <cellStyle name="Euro 30 3 4" xfId="2723" xr:uid="{91FAD84C-3C15-4073-A180-6273190039FF}"/>
    <cellStyle name="Euro 30 4" xfId="1383" xr:uid="{00000000-0005-0000-0000-000014010000}"/>
    <cellStyle name="Euro 30 4 2" xfId="1384" xr:uid="{00000000-0005-0000-0000-000015010000}"/>
    <cellStyle name="Euro 30 5" xfId="1385" xr:uid="{00000000-0005-0000-0000-000016010000}"/>
    <cellStyle name="Euro 30 6" xfId="2724" xr:uid="{B990D8D1-F729-421B-A0AC-9D0DBBE58806}"/>
    <cellStyle name="Euro 31" xfId="150" xr:uid="{00000000-0005-0000-0000-000017010000}"/>
    <cellStyle name="Euro 31 2" xfId="151" xr:uid="{00000000-0005-0000-0000-000018010000}"/>
    <cellStyle name="Euro 31 2 2" xfId="2725" xr:uid="{703387C0-C48D-4B43-8840-32C11040AEAC}"/>
    <cellStyle name="Euro 31 3" xfId="152" xr:uid="{00000000-0005-0000-0000-000019010000}"/>
    <cellStyle name="Euro 31 3 2" xfId="153" xr:uid="{00000000-0005-0000-0000-00001A010000}"/>
    <cellStyle name="Euro 31 3 2 2" xfId="1386" xr:uid="{00000000-0005-0000-0000-00001B010000}"/>
    <cellStyle name="Euro 31 3 3" xfId="2726" xr:uid="{1A4F0AA8-E15D-465A-9CD0-AFD3B519C456}"/>
    <cellStyle name="Euro 31 3 4" xfId="2727" xr:uid="{2285BFDC-3494-4492-8F52-03C195897CBD}"/>
    <cellStyle name="Euro 31 4" xfId="1387" xr:uid="{00000000-0005-0000-0000-00001C010000}"/>
    <cellStyle name="Euro 31 4 2" xfId="1388" xr:uid="{00000000-0005-0000-0000-00001D010000}"/>
    <cellStyle name="Euro 31 5" xfId="1389" xr:uid="{00000000-0005-0000-0000-00001E010000}"/>
    <cellStyle name="Euro 31 6" xfId="2728" xr:uid="{4E3EFAA0-846A-4C22-A0C7-58DC8870394E}"/>
    <cellStyle name="Euro 32" xfId="154" xr:uid="{00000000-0005-0000-0000-00001F010000}"/>
    <cellStyle name="Euro 32 2" xfId="155" xr:uid="{00000000-0005-0000-0000-000020010000}"/>
    <cellStyle name="Euro 32 2 2" xfId="2729" xr:uid="{B14ED377-514D-40F7-92DE-F67FDC3E21B5}"/>
    <cellStyle name="Euro 32 3" xfId="156" xr:uid="{00000000-0005-0000-0000-000021010000}"/>
    <cellStyle name="Euro 32 3 2" xfId="157" xr:uid="{00000000-0005-0000-0000-000022010000}"/>
    <cellStyle name="Euro 32 3 2 2" xfId="1390" xr:uid="{00000000-0005-0000-0000-000023010000}"/>
    <cellStyle name="Euro 32 3 3" xfId="2730" xr:uid="{6A290810-16DE-4AD3-B01F-D0644D605390}"/>
    <cellStyle name="Euro 32 3 4" xfId="2731" xr:uid="{9F3403EF-684C-4A21-B1E7-37D702DDF410}"/>
    <cellStyle name="Euro 32 4" xfId="1391" xr:uid="{00000000-0005-0000-0000-000024010000}"/>
    <cellStyle name="Euro 32 4 2" xfId="1392" xr:uid="{00000000-0005-0000-0000-000025010000}"/>
    <cellStyle name="Euro 32 5" xfId="1393" xr:uid="{00000000-0005-0000-0000-000026010000}"/>
    <cellStyle name="Euro 32 6" xfId="2732" xr:uid="{F4568375-EE0C-4897-981B-D61D8965453A}"/>
    <cellStyle name="Euro 33" xfId="158" xr:uid="{00000000-0005-0000-0000-000027010000}"/>
    <cellStyle name="Euro 33 2" xfId="159" xr:uid="{00000000-0005-0000-0000-000028010000}"/>
    <cellStyle name="Euro 33 2 2" xfId="2733" xr:uid="{F8E392CF-5595-46E0-BC24-2CE6C61869A0}"/>
    <cellStyle name="Euro 33 3" xfId="160" xr:uid="{00000000-0005-0000-0000-000029010000}"/>
    <cellStyle name="Euro 33 3 2" xfId="161" xr:uid="{00000000-0005-0000-0000-00002A010000}"/>
    <cellStyle name="Euro 33 3 2 2" xfId="1394" xr:uid="{00000000-0005-0000-0000-00002B010000}"/>
    <cellStyle name="Euro 33 3 3" xfId="2734" xr:uid="{ABB5720B-388D-45ED-9E91-6A6D62BCCE9E}"/>
    <cellStyle name="Euro 33 3 4" xfId="2735" xr:uid="{03BCC889-9EB4-4E25-80DD-E9635791F2AA}"/>
    <cellStyle name="Euro 33 4" xfId="1395" xr:uid="{00000000-0005-0000-0000-00002C010000}"/>
    <cellStyle name="Euro 33 4 2" xfId="1396" xr:uid="{00000000-0005-0000-0000-00002D010000}"/>
    <cellStyle name="Euro 33 5" xfId="1397" xr:uid="{00000000-0005-0000-0000-00002E010000}"/>
    <cellStyle name="Euro 33 6" xfId="2736" xr:uid="{CDB4F35D-6F29-493B-82B7-C3AB16514BD7}"/>
    <cellStyle name="Euro 34" xfId="162" xr:uid="{00000000-0005-0000-0000-00002F010000}"/>
    <cellStyle name="Euro 34 2" xfId="163" xr:uid="{00000000-0005-0000-0000-000030010000}"/>
    <cellStyle name="Euro 34 2 2" xfId="2737" xr:uid="{C4CE7A7B-5507-4854-9A7F-77AA5EEDADDA}"/>
    <cellStyle name="Euro 34 3" xfId="164" xr:uid="{00000000-0005-0000-0000-000031010000}"/>
    <cellStyle name="Euro 34 3 2" xfId="165" xr:uid="{00000000-0005-0000-0000-000032010000}"/>
    <cellStyle name="Euro 34 3 2 2" xfId="1398" xr:uid="{00000000-0005-0000-0000-000033010000}"/>
    <cellStyle name="Euro 34 3 3" xfId="2738" xr:uid="{0C6029EB-E2A2-4B6E-A443-4666D7C7EDA2}"/>
    <cellStyle name="Euro 34 3 4" xfId="2739" xr:uid="{A752ED59-8DFE-4AE3-98FC-32F3AA5E3B86}"/>
    <cellStyle name="Euro 34 4" xfId="1399" xr:uid="{00000000-0005-0000-0000-000034010000}"/>
    <cellStyle name="Euro 34 4 2" xfId="1400" xr:uid="{00000000-0005-0000-0000-000035010000}"/>
    <cellStyle name="Euro 34 5" xfId="1401" xr:uid="{00000000-0005-0000-0000-000036010000}"/>
    <cellStyle name="Euro 34 6" xfId="2740" xr:uid="{55A9E201-F218-4B57-BA59-0A3065C9D442}"/>
    <cellStyle name="Euro 35" xfId="166" xr:uid="{00000000-0005-0000-0000-000037010000}"/>
    <cellStyle name="Euro 35 2" xfId="167" xr:uid="{00000000-0005-0000-0000-000038010000}"/>
    <cellStyle name="Euro 35 2 2" xfId="2741" xr:uid="{F0B4A86B-26D5-4D2B-87C6-D94914D4B03F}"/>
    <cellStyle name="Euro 35 3" xfId="168" xr:uid="{00000000-0005-0000-0000-000039010000}"/>
    <cellStyle name="Euro 35 3 2" xfId="169" xr:uid="{00000000-0005-0000-0000-00003A010000}"/>
    <cellStyle name="Euro 35 3 2 2" xfId="1402" xr:uid="{00000000-0005-0000-0000-00003B010000}"/>
    <cellStyle name="Euro 35 3 3" xfId="2742" xr:uid="{2000A90D-8912-41B3-A6AD-B05ADFD8FD1A}"/>
    <cellStyle name="Euro 35 3 4" xfId="2743" xr:uid="{7A83A180-7A43-48B0-99E9-0C9E7E75A693}"/>
    <cellStyle name="Euro 35 4" xfId="1403" xr:uid="{00000000-0005-0000-0000-00003C010000}"/>
    <cellStyle name="Euro 35 4 2" xfId="1404" xr:uid="{00000000-0005-0000-0000-00003D010000}"/>
    <cellStyle name="Euro 35 5" xfId="1405" xr:uid="{00000000-0005-0000-0000-00003E010000}"/>
    <cellStyle name="Euro 35 6" xfId="2744" xr:uid="{53521B25-13C8-4C1E-AF1E-26A90BA7AE5C}"/>
    <cellStyle name="Euro 36" xfId="170" xr:uid="{00000000-0005-0000-0000-00003F010000}"/>
    <cellStyle name="Euro 36 2" xfId="171" xr:uid="{00000000-0005-0000-0000-000040010000}"/>
    <cellStyle name="Euro 36 2 2" xfId="2745" xr:uid="{B9584DE4-8A71-45A4-A229-333313AC54A9}"/>
    <cellStyle name="Euro 36 3" xfId="172" xr:uid="{00000000-0005-0000-0000-000041010000}"/>
    <cellStyle name="Euro 36 3 2" xfId="173" xr:uid="{00000000-0005-0000-0000-000042010000}"/>
    <cellStyle name="Euro 36 3 2 2" xfId="1406" xr:uid="{00000000-0005-0000-0000-000043010000}"/>
    <cellStyle name="Euro 36 3 3" xfId="2746" xr:uid="{30887B0A-BF65-4BB9-8C5B-FF885973C679}"/>
    <cellStyle name="Euro 36 3 4" xfId="2747" xr:uid="{02DDE347-B7A0-4595-9C23-F699A0BC904A}"/>
    <cellStyle name="Euro 36 4" xfId="1407" xr:uid="{00000000-0005-0000-0000-000044010000}"/>
    <cellStyle name="Euro 36 4 2" xfId="1408" xr:uid="{00000000-0005-0000-0000-000045010000}"/>
    <cellStyle name="Euro 36 5" xfId="1409" xr:uid="{00000000-0005-0000-0000-000046010000}"/>
    <cellStyle name="Euro 36 6" xfId="2748" xr:uid="{81FCC6A1-61F8-43FE-8165-B4F7B4DB2CE5}"/>
    <cellStyle name="Euro 37" xfId="174" xr:uid="{00000000-0005-0000-0000-000047010000}"/>
    <cellStyle name="Euro 37 2" xfId="175" xr:uid="{00000000-0005-0000-0000-000048010000}"/>
    <cellStyle name="Euro 37 2 2" xfId="2749" xr:uid="{E04E70E3-A6B6-4C9E-9A24-34AC3E435677}"/>
    <cellStyle name="Euro 37 3" xfId="176" xr:uid="{00000000-0005-0000-0000-000049010000}"/>
    <cellStyle name="Euro 37 3 2" xfId="177" xr:uid="{00000000-0005-0000-0000-00004A010000}"/>
    <cellStyle name="Euro 37 3 2 2" xfId="1410" xr:uid="{00000000-0005-0000-0000-00004B010000}"/>
    <cellStyle name="Euro 37 3 3" xfId="2750" xr:uid="{A6F22637-26EE-4071-B06F-9A77816F49B0}"/>
    <cellStyle name="Euro 37 3 4" xfId="2751" xr:uid="{590A254F-E152-49F6-B86E-FB2ABDAF27C6}"/>
    <cellStyle name="Euro 37 4" xfId="1411" xr:uid="{00000000-0005-0000-0000-00004C010000}"/>
    <cellStyle name="Euro 37 4 2" xfId="1412" xr:uid="{00000000-0005-0000-0000-00004D010000}"/>
    <cellStyle name="Euro 37 5" xfId="1413" xr:uid="{00000000-0005-0000-0000-00004E010000}"/>
    <cellStyle name="Euro 37 6" xfId="2752" xr:uid="{457C010B-FF35-4DA0-BD44-564D4177A3E2}"/>
    <cellStyle name="Euro 38" xfId="178" xr:uid="{00000000-0005-0000-0000-00004F010000}"/>
    <cellStyle name="Euro 38 2" xfId="179" xr:uid="{00000000-0005-0000-0000-000050010000}"/>
    <cellStyle name="Euro 38 2 2" xfId="2753" xr:uid="{AEBF3F9D-7647-43CF-A5C2-F78ABE523F0D}"/>
    <cellStyle name="Euro 38 3" xfId="180" xr:uid="{00000000-0005-0000-0000-000051010000}"/>
    <cellStyle name="Euro 38 3 2" xfId="181" xr:uid="{00000000-0005-0000-0000-000052010000}"/>
    <cellStyle name="Euro 38 3 2 2" xfId="1414" xr:uid="{00000000-0005-0000-0000-000053010000}"/>
    <cellStyle name="Euro 38 3 3" xfId="2754" xr:uid="{08DB3719-4E57-4C41-BBEA-2BB1D5E1D312}"/>
    <cellStyle name="Euro 38 3 4" xfId="2755" xr:uid="{7F6BB06B-11EC-499C-A7D4-9B95D9C53BE9}"/>
    <cellStyle name="Euro 38 4" xfId="1415" xr:uid="{00000000-0005-0000-0000-000054010000}"/>
    <cellStyle name="Euro 38 4 2" xfId="1416" xr:uid="{00000000-0005-0000-0000-000055010000}"/>
    <cellStyle name="Euro 38 5" xfId="1417" xr:uid="{00000000-0005-0000-0000-000056010000}"/>
    <cellStyle name="Euro 38 6" xfId="2756" xr:uid="{BE8D73F1-14AB-4158-B91A-3FD62EC6FCD4}"/>
    <cellStyle name="Euro 39" xfId="182" xr:uid="{00000000-0005-0000-0000-000057010000}"/>
    <cellStyle name="Euro 39 2" xfId="183" xr:uid="{00000000-0005-0000-0000-000058010000}"/>
    <cellStyle name="Euro 39 2 2" xfId="2757" xr:uid="{D9057C53-7D7E-4F22-8607-B7DABF636F34}"/>
    <cellStyle name="Euro 39 3" xfId="184" xr:uid="{00000000-0005-0000-0000-000059010000}"/>
    <cellStyle name="Euro 39 3 2" xfId="185" xr:uid="{00000000-0005-0000-0000-00005A010000}"/>
    <cellStyle name="Euro 39 3 2 2" xfId="1418" xr:uid="{00000000-0005-0000-0000-00005B010000}"/>
    <cellStyle name="Euro 39 3 3" xfId="2758" xr:uid="{57D9087A-1D30-48FD-BB65-8C09DFD442E5}"/>
    <cellStyle name="Euro 39 3 4" xfId="2759" xr:uid="{995C539C-7F7D-47D8-90DA-226CB2422EF3}"/>
    <cellStyle name="Euro 39 4" xfId="1419" xr:uid="{00000000-0005-0000-0000-00005C010000}"/>
    <cellStyle name="Euro 39 4 2" xfId="1420" xr:uid="{00000000-0005-0000-0000-00005D010000}"/>
    <cellStyle name="Euro 39 5" xfId="1421" xr:uid="{00000000-0005-0000-0000-00005E010000}"/>
    <cellStyle name="Euro 39 6" xfId="2760" xr:uid="{96BEC250-9C31-4C49-857B-968E840864E9}"/>
    <cellStyle name="Euro 4" xfId="186" xr:uid="{00000000-0005-0000-0000-00005F010000}"/>
    <cellStyle name="Euro 4 2" xfId="187" xr:uid="{00000000-0005-0000-0000-000060010000}"/>
    <cellStyle name="Euro 4 2 2" xfId="2761" xr:uid="{A3482B85-0F02-43C0-A434-FE690A8CD09F}"/>
    <cellStyle name="Euro 4 3" xfId="188" xr:uid="{00000000-0005-0000-0000-000061010000}"/>
    <cellStyle name="Euro 4 3 2" xfId="189" xr:uid="{00000000-0005-0000-0000-000062010000}"/>
    <cellStyle name="Euro 4 3 2 2" xfId="1422" xr:uid="{00000000-0005-0000-0000-000063010000}"/>
    <cellStyle name="Euro 4 3 3" xfId="2762" xr:uid="{3BD4257B-C9E3-4A88-8108-0DE78A87560E}"/>
    <cellStyle name="Euro 4 3 4" xfId="2763" xr:uid="{BC93E2D0-9AAF-4A54-B97B-B1809099C469}"/>
    <cellStyle name="Euro 4 4" xfId="1423" xr:uid="{00000000-0005-0000-0000-000064010000}"/>
    <cellStyle name="Euro 4 4 2" xfId="1424" xr:uid="{00000000-0005-0000-0000-000065010000}"/>
    <cellStyle name="Euro 4 5" xfId="1425" xr:uid="{00000000-0005-0000-0000-000066010000}"/>
    <cellStyle name="Euro 4 6" xfId="2764" xr:uid="{D2B3C8F7-E7A5-4ECF-9F74-C564C6A51716}"/>
    <cellStyle name="Euro 40" xfId="190" xr:uid="{00000000-0005-0000-0000-000067010000}"/>
    <cellStyle name="Euro 40 2" xfId="191" xr:uid="{00000000-0005-0000-0000-000068010000}"/>
    <cellStyle name="Euro 40 2 2" xfId="2765" xr:uid="{DC3492BA-6EA2-49E6-BB10-CD9BA4593D3D}"/>
    <cellStyle name="Euro 40 3" xfId="192" xr:uid="{00000000-0005-0000-0000-000069010000}"/>
    <cellStyle name="Euro 40 3 2" xfId="193" xr:uid="{00000000-0005-0000-0000-00006A010000}"/>
    <cellStyle name="Euro 40 3 2 2" xfId="1426" xr:uid="{00000000-0005-0000-0000-00006B010000}"/>
    <cellStyle name="Euro 40 3 3" xfId="2766" xr:uid="{9B3908D0-8E9D-46FD-A78C-5FDC3ADDB1FC}"/>
    <cellStyle name="Euro 40 3 4" xfId="2767" xr:uid="{CBCBC6FA-B88E-4D61-8CC7-15CCA14E5581}"/>
    <cellStyle name="Euro 40 4" xfId="1427" xr:uid="{00000000-0005-0000-0000-00006C010000}"/>
    <cellStyle name="Euro 40 4 2" xfId="1428" xr:uid="{00000000-0005-0000-0000-00006D010000}"/>
    <cellStyle name="Euro 40 5" xfId="1429" xr:uid="{00000000-0005-0000-0000-00006E010000}"/>
    <cellStyle name="Euro 40 6" xfId="2768" xr:uid="{96EF9291-FF9D-4E63-B4DB-CE7995090597}"/>
    <cellStyle name="Euro 41" xfId="194" xr:uid="{00000000-0005-0000-0000-00006F010000}"/>
    <cellStyle name="Euro 41 2" xfId="195" xr:uid="{00000000-0005-0000-0000-000070010000}"/>
    <cellStyle name="Euro 41 2 2" xfId="2769" xr:uid="{C97650D4-752D-4E55-956E-7B208AF13EE7}"/>
    <cellStyle name="Euro 41 3" xfId="196" xr:uid="{00000000-0005-0000-0000-000071010000}"/>
    <cellStyle name="Euro 41 3 2" xfId="197" xr:uid="{00000000-0005-0000-0000-000072010000}"/>
    <cellStyle name="Euro 41 3 2 2" xfId="1430" xr:uid="{00000000-0005-0000-0000-000073010000}"/>
    <cellStyle name="Euro 41 3 3" xfId="2770" xr:uid="{2557ADB5-E29D-4646-89FB-BD4C6110D934}"/>
    <cellStyle name="Euro 41 3 4" xfId="2771" xr:uid="{B1404088-A954-4710-A7AA-96266A2639BD}"/>
    <cellStyle name="Euro 41 4" xfId="1431" xr:uid="{00000000-0005-0000-0000-000074010000}"/>
    <cellStyle name="Euro 41 4 2" xfId="1432" xr:uid="{00000000-0005-0000-0000-000075010000}"/>
    <cellStyle name="Euro 41 5" xfId="1433" xr:uid="{00000000-0005-0000-0000-000076010000}"/>
    <cellStyle name="Euro 41 6" xfId="2772" xr:uid="{5E1BB319-D45F-4C84-AC87-6E351EF4F86F}"/>
    <cellStyle name="Euro 42" xfId="198" xr:uid="{00000000-0005-0000-0000-000077010000}"/>
    <cellStyle name="Euro 42 2" xfId="199" xr:uid="{00000000-0005-0000-0000-000078010000}"/>
    <cellStyle name="Euro 42 2 2" xfId="2773" xr:uid="{D32EC4B1-0FF1-4A30-8429-17524946B732}"/>
    <cellStyle name="Euro 42 3" xfId="200" xr:uid="{00000000-0005-0000-0000-000079010000}"/>
    <cellStyle name="Euro 42 3 2" xfId="201" xr:uid="{00000000-0005-0000-0000-00007A010000}"/>
    <cellStyle name="Euro 42 3 2 2" xfId="1434" xr:uid="{00000000-0005-0000-0000-00007B010000}"/>
    <cellStyle name="Euro 42 3 3" xfId="2774" xr:uid="{F012731B-4967-46AB-A7F7-2B4726A8670B}"/>
    <cellStyle name="Euro 42 3 4" xfId="2775" xr:uid="{4F3FE6A1-3053-4916-9913-33CD7EAD6365}"/>
    <cellStyle name="Euro 42 4" xfId="1435" xr:uid="{00000000-0005-0000-0000-00007C010000}"/>
    <cellStyle name="Euro 42 4 2" xfId="1436" xr:uid="{00000000-0005-0000-0000-00007D010000}"/>
    <cellStyle name="Euro 42 5" xfId="1437" xr:uid="{00000000-0005-0000-0000-00007E010000}"/>
    <cellStyle name="Euro 42 6" xfId="2776" xr:uid="{7EB66470-5D1D-41E2-A21C-074E1D426E16}"/>
    <cellStyle name="Euro 43" xfId="202" xr:uid="{00000000-0005-0000-0000-00007F010000}"/>
    <cellStyle name="Euro 43 2" xfId="203" xr:uid="{00000000-0005-0000-0000-000080010000}"/>
    <cellStyle name="Euro 43 2 2" xfId="2777" xr:uid="{2CEE256B-2478-4FA5-904B-F9EC08CE3B55}"/>
    <cellStyle name="Euro 43 3" xfId="204" xr:uid="{00000000-0005-0000-0000-000081010000}"/>
    <cellStyle name="Euro 43 3 2" xfId="205" xr:uid="{00000000-0005-0000-0000-000082010000}"/>
    <cellStyle name="Euro 43 3 2 2" xfId="1438" xr:uid="{00000000-0005-0000-0000-000083010000}"/>
    <cellStyle name="Euro 43 3 3" xfId="2778" xr:uid="{FF869E05-9B77-441F-979C-BDFCF7BDDF11}"/>
    <cellStyle name="Euro 43 3 4" xfId="2779" xr:uid="{C925B9E8-48C2-428A-BFCF-5E2D71A7516B}"/>
    <cellStyle name="Euro 43 4" xfId="1439" xr:uid="{00000000-0005-0000-0000-000084010000}"/>
    <cellStyle name="Euro 43 4 2" xfId="1440" xr:uid="{00000000-0005-0000-0000-000085010000}"/>
    <cellStyle name="Euro 43 5" xfId="1441" xr:uid="{00000000-0005-0000-0000-000086010000}"/>
    <cellStyle name="Euro 43 6" xfId="2780" xr:uid="{6A7A5863-F133-4EEF-8E2E-E7D986BF8635}"/>
    <cellStyle name="Euro 44" xfId="206" xr:uid="{00000000-0005-0000-0000-000087010000}"/>
    <cellStyle name="Euro 44 2" xfId="207" xr:uid="{00000000-0005-0000-0000-000088010000}"/>
    <cellStyle name="Euro 44 2 2" xfId="2781" xr:uid="{EB62E236-BAB2-417E-933D-71DC3CBC12B0}"/>
    <cellStyle name="Euro 44 3" xfId="208" xr:uid="{00000000-0005-0000-0000-000089010000}"/>
    <cellStyle name="Euro 44 3 2" xfId="209" xr:uid="{00000000-0005-0000-0000-00008A010000}"/>
    <cellStyle name="Euro 44 3 2 2" xfId="1442" xr:uid="{00000000-0005-0000-0000-00008B010000}"/>
    <cellStyle name="Euro 44 3 3" xfId="2782" xr:uid="{D82C0626-F081-4427-B078-739EEDCEEF35}"/>
    <cellStyle name="Euro 44 3 4" xfId="2783" xr:uid="{0AEF48BD-DD17-44C6-BBE6-0F16FDC661BB}"/>
    <cellStyle name="Euro 44 4" xfId="1443" xr:uid="{00000000-0005-0000-0000-00008C010000}"/>
    <cellStyle name="Euro 44 4 2" xfId="1444" xr:uid="{00000000-0005-0000-0000-00008D010000}"/>
    <cellStyle name="Euro 44 5" xfId="1445" xr:uid="{00000000-0005-0000-0000-00008E010000}"/>
    <cellStyle name="Euro 44 6" xfId="2784" xr:uid="{BDF4F773-6D67-438F-84CA-F2916CB7326D}"/>
    <cellStyle name="Euro 45" xfId="210" xr:uid="{00000000-0005-0000-0000-00008F010000}"/>
    <cellStyle name="Euro 45 2" xfId="211" xr:uid="{00000000-0005-0000-0000-000090010000}"/>
    <cellStyle name="Euro 45 3" xfId="2786" xr:uid="{1C29E9DF-CB16-4C99-907F-3A203DA31AA9}"/>
    <cellStyle name="Euro 45 4" xfId="2785" xr:uid="{3B7C3440-34CB-42FB-A379-1FA90B9C90BC}"/>
    <cellStyle name="Euro 46" xfId="212" xr:uid="{00000000-0005-0000-0000-000091010000}"/>
    <cellStyle name="Euro 46 2" xfId="213" xr:uid="{00000000-0005-0000-0000-000092010000}"/>
    <cellStyle name="Euro 47" xfId="214" xr:uid="{00000000-0005-0000-0000-000093010000}"/>
    <cellStyle name="Euro 47 2" xfId="215" xr:uid="{00000000-0005-0000-0000-000094010000}"/>
    <cellStyle name="Euro 47 2 2" xfId="1446" xr:uid="{00000000-0005-0000-0000-000095010000}"/>
    <cellStyle name="Euro 47 3" xfId="2787" xr:uid="{2D373E04-786B-437F-B74E-9CD65F822A7A}"/>
    <cellStyle name="Euro 47 4" xfId="2788" xr:uid="{041FD63F-E2F3-43B4-B998-9533EB526FF8}"/>
    <cellStyle name="Euro 48" xfId="216" xr:uid="{00000000-0005-0000-0000-000096010000}"/>
    <cellStyle name="Euro 48 2" xfId="2789" xr:uid="{3B2C8E0C-850F-4944-87BB-E0864CBE5FCD}"/>
    <cellStyle name="Euro 49" xfId="1447" xr:uid="{00000000-0005-0000-0000-000097010000}"/>
    <cellStyle name="Euro 49 2" xfId="1448" xr:uid="{00000000-0005-0000-0000-000098010000}"/>
    <cellStyle name="Euro 5" xfId="217" xr:uid="{00000000-0005-0000-0000-000099010000}"/>
    <cellStyle name="Euro 5 2" xfId="218" xr:uid="{00000000-0005-0000-0000-00009A010000}"/>
    <cellStyle name="Euro 5 2 2" xfId="2790" xr:uid="{9AAED175-3C19-4561-B62E-CA396A36D3DB}"/>
    <cellStyle name="Euro 5 3" xfId="219" xr:uid="{00000000-0005-0000-0000-00009B010000}"/>
    <cellStyle name="Euro 5 3 2" xfId="220" xr:uid="{00000000-0005-0000-0000-00009C010000}"/>
    <cellStyle name="Euro 5 3 2 2" xfId="1449" xr:uid="{00000000-0005-0000-0000-00009D010000}"/>
    <cellStyle name="Euro 5 3 3" xfId="2791" xr:uid="{75DF7CAC-087A-4374-A763-8282155D222A}"/>
    <cellStyle name="Euro 5 3 4" xfId="2792" xr:uid="{EC43CB9C-0685-4992-96F3-89230F8CC3FC}"/>
    <cellStyle name="Euro 5 4" xfId="1450" xr:uid="{00000000-0005-0000-0000-00009E010000}"/>
    <cellStyle name="Euro 5 4 2" xfId="1451" xr:uid="{00000000-0005-0000-0000-00009F010000}"/>
    <cellStyle name="Euro 5 5" xfId="1452" xr:uid="{00000000-0005-0000-0000-0000A0010000}"/>
    <cellStyle name="Euro 5 6" xfId="2793" xr:uid="{C3883014-11A2-4879-947D-D664061B6402}"/>
    <cellStyle name="Euro 50" xfId="1453" xr:uid="{00000000-0005-0000-0000-0000A1010000}"/>
    <cellStyle name="Euro 51" xfId="2794" xr:uid="{5CD19968-DF78-42F1-B008-0E0FD898890A}"/>
    <cellStyle name="Euro 6" xfId="221" xr:uid="{00000000-0005-0000-0000-0000A2010000}"/>
    <cellStyle name="Euro 6 2" xfId="222" xr:uid="{00000000-0005-0000-0000-0000A3010000}"/>
    <cellStyle name="Euro 6 2 2" xfId="2795" xr:uid="{EAA83E63-2EC4-431E-A3E3-FD65E9AE501F}"/>
    <cellStyle name="Euro 6 3" xfId="223" xr:uid="{00000000-0005-0000-0000-0000A4010000}"/>
    <cellStyle name="Euro 6 3 2" xfId="224" xr:uid="{00000000-0005-0000-0000-0000A5010000}"/>
    <cellStyle name="Euro 6 3 2 2" xfId="1454" xr:uid="{00000000-0005-0000-0000-0000A6010000}"/>
    <cellStyle name="Euro 6 3 3" xfId="2796" xr:uid="{E0B013FC-7BBE-42DE-BC33-7AF187AE6ED3}"/>
    <cellStyle name="Euro 6 3 4" xfId="2797" xr:uid="{C998797A-1F5B-4715-B4C0-1BA4CC778D4A}"/>
    <cellStyle name="Euro 6 4" xfId="1455" xr:uid="{00000000-0005-0000-0000-0000A7010000}"/>
    <cellStyle name="Euro 6 4 2" xfId="1456" xr:uid="{00000000-0005-0000-0000-0000A8010000}"/>
    <cellStyle name="Euro 6 5" xfId="1457" xr:uid="{00000000-0005-0000-0000-0000A9010000}"/>
    <cellStyle name="Euro 6 6" xfId="2798" xr:uid="{DDC6D7BB-7C13-44AE-80B9-4209F77B16F4}"/>
    <cellStyle name="Euro 7" xfId="225" xr:uid="{00000000-0005-0000-0000-0000AA010000}"/>
    <cellStyle name="Euro 7 2" xfId="226" xr:uid="{00000000-0005-0000-0000-0000AB010000}"/>
    <cellStyle name="Euro 7 2 2" xfId="2799" xr:uid="{CC454D83-CD78-4CAD-B372-0706F963DFFA}"/>
    <cellStyle name="Euro 7 3" xfId="227" xr:uid="{00000000-0005-0000-0000-0000AC010000}"/>
    <cellStyle name="Euro 7 3 2" xfId="228" xr:uid="{00000000-0005-0000-0000-0000AD010000}"/>
    <cellStyle name="Euro 7 3 2 2" xfId="1458" xr:uid="{00000000-0005-0000-0000-0000AE010000}"/>
    <cellStyle name="Euro 7 3 3" xfId="2800" xr:uid="{BF10C45E-0E6B-4DBC-A46D-699F2601D1C8}"/>
    <cellStyle name="Euro 7 3 4" xfId="2801" xr:uid="{584E6976-125C-48CD-AAFE-FBE4CAE3C356}"/>
    <cellStyle name="Euro 7 4" xfId="1459" xr:uid="{00000000-0005-0000-0000-0000AF010000}"/>
    <cellStyle name="Euro 7 4 2" xfId="1460" xr:uid="{00000000-0005-0000-0000-0000B0010000}"/>
    <cellStyle name="Euro 7 5" xfId="1461" xr:uid="{00000000-0005-0000-0000-0000B1010000}"/>
    <cellStyle name="Euro 7 6" xfId="2802" xr:uid="{A2FDC9C4-D79D-4E8D-A66F-5DD100B06AB1}"/>
    <cellStyle name="Euro 8" xfId="229" xr:uid="{00000000-0005-0000-0000-0000B2010000}"/>
    <cellStyle name="Euro 8 2" xfId="230" xr:uid="{00000000-0005-0000-0000-0000B3010000}"/>
    <cellStyle name="Euro 8 2 2" xfId="2803" xr:uid="{3F3E1FB7-8983-41DB-BCA2-279AE1E5490B}"/>
    <cellStyle name="Euro 8 3" xfId="231" xr:uid="{00000000-0005-0000-0000-0000B4010000}"/>
    <cellStyle name="Euro 8 3 2" xfId="232" xr:uid="{00000000-0005-0000-0000-0000B5010000}"/>
    <cellStyle name="Euro 8 3 2 2" xfId="1462" xr:uid="{00000000-0005-0000-0000-0000B6010000}"/>
    <cellStyle name="Euro 8 3 3" xfId="2804" xr:uid="{0774113B-D4CD-4E75-A7A6-14263932FD40}"/>
    <cellStyle name="Euro 8 3 4" xfId="2805" xr:uid="{98042DA7-A808-4894-BD7F-67CE9B680396}"/>
    <cellStyle name="Euro 8 4" xfId="1463" xr:uid="{00000000-0005-0000-0000-0000B7010000}"/>
    <cellStyle name="Euro 8 4 2" xfId="1464" xr:uid="{00000000-0005-0000-0000-0000B8010000}"/>
    <cellStyle name="Euro 8 5" xfId="1465" xr:uid="{00000000-0005-0000-0000-0000B9010000}"/>
    <cellStyle name="Euro 8 6" xfId="2806" xr:uid="{F0A6F14F-DB48-403B-B5A7-DD529AD7368B}"/>
    <cellStyle name="Euro 9" xfId="233" xr:uid="{00000000-0005-0000-0000-0000BA010000}"/>
    <cellStyle name="Euro 9 2" xfId="234" xr:uid="{00000000-0005-0000-0000-0000BB010000}"/>
    <cellStyle name="Euro 9 2 2" xfId="2807" xr:uid="{883CFC32-AF9F-4156-B184-D2E8CC2A726B}"/>
    <cellStyle name="Euro 9 3" xfId="235" xr:uid="{00000000-0005-0000-0000-0000BC010000}"/>
    <cellStyle name="Euro 9 3 2" xfId="236" xr:uid="{00000000-0005-0000-0000-0000BD010000}"/>
    <cellStyle name="Euro 9 3 2 2" xfId="1466" xr:uid="{00000000-0005-0000-0000-0000BE010000}"/>
    <cellStyle name="Euro 9 3 3" xfId="2808" xr:uid="{8D99E67A-5527-4696-9534-C18DB320C3A5}"/>
    <cellStyle name="Euro 9 3 4" xfId="2809" xr:uid="{36FFD0E8-7D5E-4D70-8C8B-7DF530B645C2}"/>
    <cellStyle name="Euro 9 4" xfId="1467" xr:uid="{00000000-0005-0000-0000-0000BF010000}"/>
    <cellStyle name="Euro 9 4 2" xfId="1468" xr:uid="{00000000-0005-0000-0000-0000C0010000}"/>
    <cellStyle name="Euro 9 5" xfId="1469" xr:uid="{00000000-0005-0000-0000-0000C1010000}"/>
    <cellStyle name="Euro 9 6" xfId="2810" xr:uid="{21BC70AD-71F4-4186-AF5E-A6C6D4637D6C}"/>
    <cellStyle name="Explanatory Text 2" xfId="1253" xr:uid="{00000000-0005-0000-0000-0000C2010000}"/>
    <cellStyle name="Fixed2 - Type2" xfId="237" xr:uid="{00000000-0005-0000-0000-0000C3010000}"/>
    <cellStyle name="Good 2" xfId="1470" xr:uid="{00000000-0005-0000-0000-0000C4010000}"/>
    <cellStyle name="Heading 1 2" xfId="1254" xr:uid="{00000000-0005-0000-0000-0000C5010000}"/>
    <cellStyle name="Heading 1 3" xfId="1255" xr:uid="{00000000-0005-0000-0000-0000C6010000}"/>
    <cellStyle name="Heading 2 2" xfId="1256" xr:uid="{00000000-0005-0000-0000-0000C7010000}"/>
    <cellStyle name="Hyperlink 2" xfId="1471" xr:uid="{00000000-0005-0000-0000-0000C9010000}"/>
    <cellStyle name="Hyperlink 3" xfId="6975" xr:uid="{D72C1737-53D2-424D-AECE-7D9278B3A753}"/>
    <cellStyle name="Input 2" xfId="238" xr:uid="{00000000-0005-0000-0000-0000CA010000}"/>
    <cellStyle name="Input 2 2" xfId="239" xr:uid="{00000000-0005-0000-0000-0000CB010000}"/>
    <cellStyle name="Input 2 2 2" xfId="1472" xr:uid="{00000000-0005-0000-0000-0000CC010000}"/>
    <cellStyle name="Input 2 3" xfId="1473" xr:uid="{00000000-0005-0000-0000-0000CD010000}"/>
    <cellStyle name="Input 3" xfId="240" xr:uid="{00000000-0005-0000-0000-0000CE010000}"/>
    <cellStyle name="Input 3 2" xfId="1474" xr:uid="{00000000-0005-0000-0000-0000CF010000}"/>
    <cellStyle name="Input 3 2 2" xfId="2811" xr:uid="{EF4791D3-2837-44D6-9F1E-8B294D314839}"/>
    <cellStyle name="InputCells" xfId="241" xr:uid="{00000000-0005-0000-0000-0000D0010000}"/>
    <cellStyle name="Komma 2" xfId="1475" xr:uid="{00000000-0005-0000-0000-0000D1010000}"/>
    <cellStyle name="Komma 2 2" xfId="2812" xr:uid="{3B8F8072-1FFC-430B-A0F4-6C721347CCFC}"/>
    <cellStyle name="Komma 3" xfId="2813" xr:uid="{074034F4-947A-4275-9599-349D952D4503}"/>
    <cellStyle name="Komma 3 2" xfId="4547" xr:uid="{7A437492-B734-4BCC-8E9E-E00AA9D364D2}"/>
    <cellStyle name="Komma 3 3" xfId="5828" xr:uid="{26212406-E667-4EBB-99D9-0462CD66396B}"/>
    <cellStyle name="Kontroller celle" xfId="1476" xr:uid="{00000000-0005-0000-0000-0000D2010000}"/>
    <cellStyle name="Kontroller celle 2" xfId="2814" xr:uid="{EF563239-A846-4A75-B4EB-742116F49614}"/>
    <cellStyle name="Link 2" xfId="2815" xr:uid="{8FE95863-50C7-473F-BFE4-6B40BE51BFA1}"/>
    <cellStyle name="Markeringsfarve1" xfId="1477" xr:uid="{00000000-0005-0000-0000-0000D3010000}"/>
    <cellStyle name="Markeringsfarve1 2" xfId="2816" xr:uid="{9174A573-A411-4F25-8E6E-D88B7A67C871}"/>
    <cellStyle name="Markeringsfarve2" xfId="1478" xr:uid="{00000000-0005-0000-0000-0000D4010000}"/>
    <cellStyle name="Markeringsfarve2 2" xfId="2817" xr:uid="{934FF41D-523B-4BF6-8FF2-6FEEE49E8FEE}"/>
    <cellStyle name="Markeringsfarve3" xfId="1479" xr:uid="{00000000-0005-0000-0000-0000D5010000}"/>
    <cellStyle name="Markeringsfarve3 2" xfId="2818" xr:uid="{4D22709D-6B1B-4EAC-853D-701431AF4CB1}"/>
    <cellStyle name="Markeringsfarve4" xfId="1480" xr:uid="{00000000-0005-0000-0000-0000D6010000}"/>
    <cellStyle name="Markeringsfarve4 2" xfId="2819" xr:uid="{A8D99893-C516-43AF-9013-B091C9E6945F}"/>
    <cellStyle name="Markeringsfarve5" xfId="1481" xr:uid="{00000000-0005-0000-0000-0000D7010000}"/>
    <cellStyle name="Markeringsfarve5 2" xfId="2820" xr:uid="{8403B1B9-6540-4934-87AF-75FA9FD50CB9}"/>
    <cellStyle name="Markeringsfarve6" xfId="1482" xr:uid="{00000000-0005-0000-0000-0000D8010000}"/>
    <cellStyle name="Markeringsfarve6 2" xfId="2821" xr:uid="{F09F4017-0BF0-41AE-BD29-43EEE77E5D56}"/>
    <cellStyle name="Migliaia [0] 10" xfId="242" xr:uid="{00000000-0005-0000-0000-0000D9010000}"/>
    <cellStyle name="Migliaia [0] 10 2" xfId="1483" xr:uid="{00000000-0005-0000-0000-0000DA010000}"/>
    <cellStyle name="Migliaia [0] 10 2 2" xfId="1484" xr:uid="{00000000-0005-0000-0000-0000DB010000}"/>
    <cellStyle name="Migliaia [0] 10 2 2 2" xfId="4550" xr:uid="{999B3FD6-67AE-44AB-907A-C4AFA58230E8}"/>
    <cellStyle name="Migliaia [0] 10 2 2 3" xfId="2824" xr:uid="{4A2A0D4B-26C8-409B-862C-0C1DB0D91680}"/>
    <cellStyle name="Migliaia [0] 10 2 3" xfId="4549" xr:uid="{CA0CB759-0B9A-45D6-A0AE-2F917C5081E3}"/>
    <cellStyle name="Migliaia [0] 10 2 4" xfId="5830" xr:uid="{7AEB3FF7-432E-44AA-8172-CE9C777C0198}"/>
    <cellStyle name="Migliaia [0] 10 2 5" xfId="2823" xr:uid="{56BAC4E8-C04D-4429-B195-E3FD40ABE7D3}"/>
    <cellStyle name="Migliaia [0] 10 3" xfId="1485" xr:uid="{00000000-0005-0000-0000-0000DC010000}"/>
    <cellStyle name="Migliaia [0] 10 3 2" xfId="4551" xr:uid="{E030A518-07C0-487F-9BD6-245C69FE5AA8}"/>
    <cellStyle name="Migliaia [0] 10 3 3" xfId="5831" xr:uid="{A664D942-F57E-411A-83AD-BBFC362ADD73}"/>
    <cellStyle name="Migliaia [0] 10 3 4" xfId="2825" xr:uid="{47FA5C3F-DCD9-4510-BDA4-730F76541B70}"/>
    <cellStyle name="Migliaia [0] 10 4" xfId="2826" xr:uid="{7CB6AC36-41A6-4376-BA12-9F99B415003A}"/>
    <cellStyle name="Migliaia [0] 10 4 2" xfId="4552" xr:uid="{42CAF7B4-D30F-4275-97DC-72D8FD76F764}"/>
    <cellStyle name="Migliaia [0] 10 4 3" xfId="5832" xr:uid="{9D19FBA8-D655-4015-8F82-2F1261C500C5}"/>
    <cellStyle name="Migliaia [0] 10 5" xfId="4548" xr:uid="{BCEB1AC9-0C9F-4486-8C45-0A9276028903}"/>
    <cellStyle name="Migliaia [0] 10 6" xfId="5829" xr:uid="{13C84C13-B035-47AE-AFE6-38877BACBA26}"/>
    <cellStyle name="Migliaia [0] 10 7" xfId="2822" xr:uid="{61A91452-1E55-4A98-80FE-70069A3AE398}"/>
    <cellStyle name="Migliaia [0] 11" xfId="243" xr:uid="{00000000-0005-0000-0000-0000DD010000}"/>
    <cellStyle name="Migliaia [0] 11 2" xfId="1486" xr:uid="{00000000-0005-0000-0000-0000DE010000}"/>
    <cellStyle name="Migliaia [0] 11 2 2" xfId="1487" xr:uid="{00000000-0005-0000-0000-0000DF010000}"/>
    <cellStyle name="Migliaia [0] 11 2 2 2" xfId="4555" xr:uid="{23E24C56-AEA8-4643-B43E-3036F456A968}"/>
    <cellStyle name="Migliaia [0] 11 2 2 3" xfId="2829" xr:uid="{764840E9-B2A5-47C9-96B6-BF71D57B73E0}"/>
    <cellStyle name="Migliaia [0] 11 2 3" xfId="4554" xr:uid="{493F877F-2E9F-4705-ACED-B510ADEFCC3A}"/>
    <cellStyle name="Migliaia [0] 11 2 4" xfId="5834" xr:uid="{CE80F89E-96EC-4755-ABBD-25897286F924}"/>
    <cellStyle name="Migliaia [0] 11 2 5" xfId="2828" xr:uid="{E593B6A2-C878-4D71-9452-E4317F029FF2}"/>
    <cellStyle name="Migliaia [0] 11 3" xfId="1488" xr:uid="{00000000-0005-0000-0000-0000E0010000}"/>
    <cellStyle name="Migliaia [0] 11 3 2" xfId="4556" xr:uid="{4F45E4F8-7A27-4FC4-9579-672B92584CD5}"/>
    <cellStyle name="Migliaia [0] 11 3 3" xfId="5835" xr:uid="{9E6DAAAF-7D03-4C4F-A45C-FB356F2B8D6F}"/>
    <cellStyle name="Migliaia [0] 11 3 4" xfId="2830" xr:uid="{0CA9844A-4371-4CB6-9E73-D18C81EB3EB8}"/>
    <cellStyle name="Migliaia [0] 11 4" xfId="2831" xr:uid="{2F2731B5-BD61-4E8F-B816-BDA9DBB55759}"/>
    <cellStyle name="Migliaia [0] 11 4 2" xfId="4557" xr:uid="{8544E5B5-9610-4D5E-A25A-031A731D95BD}"/>
    <cellStyle name="Migliaia [0] 11 4 3" xfId="5836" xr:uid="{7C2C0142-35DD-4656-97ED-44B09C2560A4}"/>
    <cellStyle name="Migliaia [0] 11 5" xfId="4553" xr:uid="{DFEB13CA-4012-4558-A3E4-8DFCB6B4784B}"/>
    <cellStyle name="Migliaia [0] 11 6" xfId="5833" xr:uid="{F191B135-8A2F-4D89-8C7E-3B7E08CB70FB}"/>
    <cellStyle name="Migliaia [0] 11 7" xfId="2827" xr:uid="{58B0FE29-850A-4580-97E4-0F16E310B732}"/>
    <cellStyle name="Migliaia [0] 12" xfId="244" xr:uid="{00000000-0005-0000-0000-0000E1010000}"/>
    <cellStyle name="Migliaia [0] 12 2" xfId="1489" xr:uid="{00000000-0005-0000-0000-0000E2010000}"/>
    <cellStyle name="Migliaia [0] 12 2 2" xfId="1490" xr:uid="{00000000-0005-0000-0000-0000E3010000}"/>
    <cellStyle name="Migliaia [0] 12 2 2 2" xfId="4560" xr:uid="{10A5570A-6DB3-4D72-954F-5F02503D261A}"/>
    <cellStyle name="Migliaia [0] 12 2 2 3" xfId="2834" xr:uid="{531F8008-F03F-46E7-95F0-49C85054C880}"/>
    <cellStyle name="Migliaia [0] 12 2 3" xfId="4559" xr:uid="{EC24913A-74EC-4D9B-8800-6114077B579C}"/>
    <cellStyle name="Migliaia [0] 12 2 4" xfId="5838" xr:uid="{FAB03C12-8009-4821-8474-7E56BB49616C}"/>
    <cellStyle name="Migliaia [0] 12 2 5" xfId="2833" xr:uid="{991B8689-4909-4645-A50A-0CE6E70C88F2}"/>
    <cellStyle name="Migliaia [0] 12 3" xfId="1491" xr:uid="{00000000-0005-0000-0000-0000E4010000}"/>
    <cellStyle name="Migliaia [0] 12 3 2" xfId="4561" xr:uid="{9B8EFC47-D882-4B05-9B6B-3048D7C90C16}"/>
    <cellStyle name="Migliaia [0] 12 3 3" xfId="5839" xr:uid="{303721FE-7B31-4311-B01E-B04D41D6AC62}"/>
    <cellStyle name="Migliaia [0] 12 3 4" xfId="2835" xr:uid="{7B69FA74-4B5B-487B-AA7E-0745D5A5CF56}"/>
    <cellStyle name="Migliaia [0] 12 4" xfId="2836" xr:uid="{3B749466-A29E-4335-A3B7-3D4672B57B9A}"/>
    <cellStyle name="Migliaia [0] 12 4 2" xfId="4562" xr:uid="{C7753B1D-1C34-4A30-B14C-36F3682D889B}"/>
    <cellStyle name="Migliaia [0] 12 4 3" xfId="5840" xr:uid="{F7D59A87-2DA1-43DE-A02C-8853FA03EBC5}"/>
    <cellStyle name="Migliaia [0] 12 5" xfId="4558" xr:uid="{990C6E4F-784B-4711-AB35-D0E15F9A54C7}"/>
    <cellStyle name="Migliaia [0] 12 6" xfId="5837" xr:uid="{544904AB-2049-4D94-9672-2E5FC2179FFC}"/>
    <cellStyle name="Migliaia [0] 12 7" xfId="2832" xr:uid="{8251F09E-C866-4E04-A61C-CA02C7D30EF3}"/>
    <cellStyle name="Migliaia [0] 13" xfId="245" xr:uid="{00000000-0005-0000-0000-0000E5010000}"/>
    <cellStyle name="Migliaia [0] 13 2" xfId="1492" xr:uid="{00000000-0005-0000-0000-0000E6010000}"/>
    <cellStyle name="Migliaia [0] 13 2 2" xfId="1493" xr:uid="{00000000-0005-0000-0000-0000E7010000}"/>
    <cellStyle name="Migliaia [0] 13 2 2 2" xfId="4565" xr:uid="{22A955E1-BEBD-46C5-A2BA-429E60A57550}"/>
    <cellStyle name="Migliaia [0] 13 2 2 3" xfId="2839" xr:uid="{2BD6047C-9890-41A6-B215-077D73343DA6}"/>
    <cellStyle name="Migliaia [0] 13 2 3" xfId="4564" xr:uid="{2AA102CB-5459-4977-8D27-116E6057F4AB}"/>
    <cellStyle name="Migliaia [0] 13 2 4" xfId="5842" xr:uid="{05522FDB-75D0-4E38-B8D1-A8C5C62D2260}"/>
    <cellStyle name="Migliaia [0] 13 2 5" xfId="2838" xr:uid="{6ED0F1EC-DEAE-4D28-98DE-8AEF01466F64}"/>
    <cellStyle name="Migliaia [0] 13 3" xfId="1494" xr:uid="{00000000-0005-0000-0000-0000E8010000}"/>
    <cellStyle name="Migliaia [0] 13 3 2" xfId="4566" xr:uid="{80644B9A-D30C-4E61-91AC-21DE9E960AF0}"/>
    <cellStyle name="Migliaia [0] 13 3 3" xfId="5843" xr:uid="{C19A80FE-D3A2-4D78-9792-C18C46D4F4E1}"/>
    <cellStyle name="Migliaia [0] 13 3 4" xfId="2840" xr:uid="{A2673999-0FDE-4D25-AA1C-129A443560CA}"/>
    <cellStyle name="Migliaia [0] 13 4" xfId="2841" xr:uid="{723AD6DC-79C1-44AF-8540-A3888F9770F3}"/>
    <cellStyle name="Migliaia [0] 13 4 2" xfId="4567" xr:uid="{95CAB4F8-932D-48A4-9A44-7411EA5F8638}"/>
    <cellStyle name="Migliaia [0] 13 4 3" xfId="5844" xr:uid="{02BDF1B5-77FB-47EA-ADB0-BE6A51EDC4B3}"/>
    <cellStyle name="Migliaia [0] 13 5" xfId="4563" xr:uid="{E90BE0A7-9E4D-451E-85C8-6695A8BA0BB1}"/>
    <cellStyle name="Migliaia [0] 13 6" xfId="5841" xr:uid="{212C7313-C6A8-4446-A528-BBEC49AB03AE}"/>
    <cellStyle name="Migliaia [0] 13 7" xfId="2837" xr:uid="{7808D493-6B0E-4594-9481-FFC3283BD970}"/>
    <cellStyle name="Migliaia [0] 14" xfId="246" xr:uid="{00000000-0005-0000-0000-0000E9010000}"/>
    <cellStyle name="Migliaia [0] 14 2" xfId="1495" xr:uid="{00000000-0005-0000-0000-0000EA010000}"/>
    <cellStyle name="Migliaia [0] 14 2 2" xfId="1496" xr:uid="{00000000-0005-0000-0000-0000EB010000}"/>
    <cellStyle name="Migliaia [0] 14 2 2 2" xfId="4570" xr:uid="{4B859229-5D16-49C7-8662-7DB5E915B04D}"/>
    <cellStyle name="Migliaia [0] 14 2 2 3" xfId="2844" xr:uid="{67AD4763-4FC5-4356-8372-B99F71F7F15B}"/>
    <cellStyle name="Migliaia [0] 14 2 3" xfId="4569" xr:uid="{706E171F-38F3-4276-BBBA-1E4A7F57691A}"/>
    <cellStyle name="Migliaia [0] 14 2 4" xfId="5846" xr:uid="{6A0F0231-28DD-4134-9FFE-140B9219FEAA}"/>
    <cellStyle name="Migliaia [0] 14 2 5" xfId="2843" xr:uid="{9CB4BD41-B5ED-4A8C-89E5-E0B9BFB162B4}"/>
    <cellStyle name="Migliaia [0] 14 3" xfId="1497" xr:uid="{00000000-0005-0000-0000-0000EC010000}"/>
    <cellStyle name="Migliaia [0] 14 3 2" xfId="4571" xr:uid="{3BD8CF32-A1F8-47EA-800F-A555EE7DD0ED}"/>
    <cellStyle name="Migliaia [0] 14 3 3" xfId="5847" xr:uid="{19BA2A60-42D9-4949-9CDE-EF976C477F4A}"/>
    <cellStyle name="Migliaia [0] 14 3 4" xfId="2845" xr:uid="{F1904C38-82FD-46AC-89CC-381E91BD65C0}"/>
    <cellStyle name="Migliaia [0] 14 4" xfId="2846" xr:uid="{5B8F95D6-E059-4E23-AE14-5C0127C487C7}"/>
    <cellStyle name="Migliaia [0] 14 4 2" xfId="4572" xr:uid="{ACD20E1E-8D79-46BF-8941-879447BDC5B1}"/>
    <cellStyle name="Migliaia [0] 14 4 3" xfId="5848" xr:uid="{AC166BDD-2F64-43F8-AD68-9A08C32B7F54}"/>
    <cellStyle name="Migliaia [0] 14 5" xfId="4568" xr:uid="{1E51847D-9162-4D4C-BDEA-44657EAAD08C}"/>
    <cellStyle name="Migliaia [0] 14 6" xfId="5845" xr:uid="{C5E7C4FC-D559-485A-B54A-E34324DF3DC5}"/>
    <cellStyle name="Migliaia [0] 14 7" xfId="2842" xr:uid="{FA0507C9-7694-48E4-9C1B-3840448FE102}"/>
    <cellStyle name="Migliaia [0] 15" xfId="247" xr:uid="{00000000-0005-0000-0000-0000ED010000}"/>
    <cellStyle name="Migliaia [0] 15 2" xfId="1498" xr:uid="{00000000-0005-0000-0000-0000EE010000}"/>
    <cellStyle name="Migliaia [0] 15 2 2" xfId="1499" xr:uid="{00000000-0005-0000-0000-0000EF010000}"/>
    <cellStyle name="Migliaia [0] 15 2 2 2" xfId="4575" xr:uid="{2CF2CC20-B1B1-40EB-A717-B447D3015A3C}"/>
    <cellStyle name="Migliaia [0] 15 2 2 3" xfId="2849" xr:uid="{B4386033-71A7-4FD1-BFD2-FE7F2F51D49F}"/>
    <cellStyle name="Migliaia [0] 15 2 3" xfId="4574" xr:uid="{873F8A1F-7632-4CDC-9129-8DF3C7C092AE}"/>
    <cellStyle name="Migliaia [0] 15 2 4" xfId="5850" xr:uid="{B3CC6D4A-D5E5-4610-9916-2CFEF82DA286}"/>
    <cellStyle name="Migliaia [0] 15 2 5" xfId="2848" xr:uid="{723DDF5C-E621-4F6C-A450-C482F512ECA8}"/>
    <cellStyle name="Migliaia [0] 15 3" xfId="1500" xr:uid="{00000000-0005-0000-0000-0000F0010000}"/>
    <cellStyle name="Migliaia [0] 15 3 2" xfId="4576" xr:uid="{87FC15DD-8648-4300-94B0-D31DBC0E6182}"/>
    <cellStyle name="Migliaia [0] 15 3 3" xfId="5851" xr:uid="{D9674381-51FB-4D46-A02F-DF04278FF65E}"/>
    <cellStyle name="Migliaia [0] 15 3 4" xfId="2850" xr:uid="{4DBAE9B9-3C6F-4BFD-846E-E8F36C51606C}"/>
    <cellStyle name="Migliaia [0] 15 4" xfId="2851" xr:uid="{01B6110A-7A8D-4FB2-B063-D4A75CFDC6E1}"/>
    <cellStyle name="Migliaia [0] 15 4 2" xfId="4577" xr:uid="{B1590FC4-568A-43D1-9E5F-7DCF91C67C56}"/>
    <cellStyle name="Migliaia [0] 15 4 3" xfId="5852" xr:uid="{539D3572-1822-4CEC-A7F3-6B6B19EA3DEA}"/>
    <cellStyle name="Migliaia [0] 15 5" xfId="4573" xr:uid="{B5100868-4EA1-4890-9B77-B418811CFD68}"/>
    <cellStyle name="Migliaia [0] 15 6" xfId="5849" xr:uid="{082127E1-11AC-42CF-8338-361B49A5E550}"/>
    <cellStyle name="Migliaia [0] 15 7" xfId="2847" xr:uid="{320658C5-3F48-43A9-99DB-57080F51EDB5}"/>
    <cellStyle name="Migliaia [0] 16" xfId="248" xr:uid="{00000000-0005-0000-0000-0000F1010000}"/>
    <cellStyle name="Migliaia [0] 16 2" xfId="1501" xr:uid="{00000000-0005-0000-0000-0000F2010000}"/>
    <cellStyle name="Migliaia [0] 16 2 2" xfId="1502" xr:uid="{00000000-0005-0000-0000-0000F3010000}"/>
    <cellStyle name="Migliaia [0] 16 2 2 2" xfId="4580" xr:uid="{42293C67-41CF-4FA5-960F-186CA322B323}"/>
    <cellStyle name="Migliaia [0] 16 2 2 3" xfId="2854" xr:uid="{7DFE3B25-2BBE-4754-B93B-2B4D3466CBE9}"/>
    <cellStyle name="Migliaia [0] 16 2 3" xfId="4579" xr:uid="{118DC9DF-979F-4883-BB66-9009AB29B3BF}"/>
    <cellStyle name="Migliaia [0] 16 2 4" xfId="5854" xr:uid="{9279FAE0-1441-43B7-8DE4-299CC35F871C}"/>
    <cellStyle name="Migliaia [0] 16 2 5" xfId="2853" xr:uid="{5DB5DB4F-0935-4C0F-8308-93F1F6AE441C}"/>
    <cellStyle name="Migliaia [0] 16 3" xfId="1503" xr:uid="{00000000-0005-0000-0000-0000F4010000}"/>
    <cellStyle name="Migliaia [0] 16 3 2" xfId="4581" xr:uid="{5AF2D3C7-CC2C-4B00-93C0-9E77A872BFEE}"/>
    <cellStyle name="Migliaia [0] 16 3 3" xfId="5855" xr:uid="{6D1A37DA-7FEC-457F-B6CF-6C19FA5A59D2}"/>
    <cellStyle name="Migliaia [0] 16 3 4" xfId="2855" xr:uid="{2663A5EB-FC83-49A6-AE4C-5519AF05CD01}"/>
    <cellStyle name="Migliaia [0] 16 4" xfId="2856" xr:uid="{2BC7E25F-7FC4-4735-B03B-A633849DF74D}"/>
    <cellStyle name="Migliaia [0] 16 4 2" xfId="4582" xr:uid="{17E3B84D-33A7-44A6-8624-C6ACE3024BD8}"/>
    <cellStyle name="Migliaia [0] 16 4 3" xfId="5856" xr:uid="{A67C460F-F99E-47EA-B49B-4848AFA75DA4}"/>
    <cellStyle name="Migliaia [0] 16 5" xfId="4578" xr:uid="{B9F4973C-0DA8-4C34-AF44-321695546224}"/>
    <cellStyle name="Migliaia [0] 16 6" xfId="5853" xr:uid="{C9808045-6E27-4000-8651-4EC8EA5BEC2D}"/>
    <cellStyle name="Migliaia [0] 16 7" xfId="2852" xr:uid="{B959A1C6-9D3F-4F0A-800F-2D7566A28395}"/>
    <cellStyle name="Migliaia [0] 17" xfId="249" xr:uid="{00000000-0005-0000-0000-0000F5010000}"/>
    <cellStyle name="Migliaia [0] 17 2" xfId="1504" xr:uid="{00000000-0005-0000-0000-0000F6010000}"/>
    <cellStyle name="Migliaia [0] 17 2 2" xfId="1505" xr:uid="{00000000-0005-0000-0000-0000F7010000}"/>
    <cellStyle name="Migliaia [0] 17 2 2 2" xfId="4585" xr:uid="{F1FBBD86-94CA-4B9B-9DC5-FBDD765BB64A}"/>
    <cellStyle name="Migliaia [0] 17 2 2 3" xfId="2859" xr:uid="{9950277F-9D4C-499C-AEDB-4955E596D37D}"/>
    <cellStyle name="Migliaia [0] 17 2 3" xfId="4584" xr:uid="{E34047E6-CC60-49F4-912F-5CC30B295292}"/>
    <cellStyle name="Migliaia [0] 17 2 4" xfId="5858" xr:uid="{5380DA51-669E-4756-9E77-9DAFB60A64A3}"/>
    <cellStyle name="Migliaia [0] 17 2 5" xfId="2858" xr:uid="{3469B607-9104-4372-9C79-57A915B5CFC6}"/>
    <cellStyle name="Migliaia [0] 17 3" xfId="1506" xr:uid="{00000000-0005-0000-0000-0000F8010000}"/>
    <cellStyle name="Migliaia [0] 17 3 2" xfId="4586" xr:uid="{14C121D0-B4DA-4EBF-8630-EF82BE993059}"/>
    <cellStyle name="Migliaia [0] 17 3 3" xfId="5859" xr:uid="{DDF2A1B8-D9C9-4B31-9B78-D1C6D62D34C6}"/>
    <cellStyle name="Migliaia [0] 17 3 4" xfId="2860" xr:uid="{2D1A1BFB-4086-42AD-B1D1-1C2254173431}"/>
    <cellStyle name="Migliaia [0] 17 4" xfId="2861" xr:uid="{BDE0EA76-A509-4E7F-BB3F-D3D726ACD764}"/>
    <cellStyle name="Migliaia [0] 17 4 2" xfId="4587" xr:uid="{F7B3D99D-EB1C-4485-BDC8-3111557CDD00}"/>
    <cellStyle name="Migliaia [0] 17 4 3" xfId="5860" xr:uid="{14AB56A1-3C05-4162-9377-B8E9D88DB402}"/>
    <cellStyle name="Migliaia [0] 17 5" xfId="4583" xr:uid="{FDF3D697-A78F-4D9F-98F6-D63E0EF9F157}"/>
    <cellStyle name="Migliaia [0] 17 6" xfId="5857" xr:uid="{7687D6DC-C27C-4423-A9B5-931BD7065F74}"/>
    <cellStyle name="Migliaia [0] 17 7" xfId="2857" xr:uid="{7D91B9B4-FD1D-4560-82FF-7748BCDB0C53}"/>
    <cellStyle name="Migliaia [0] 18" xfId="250" xr:uid="{00000000-0005-0000-0000-0000F9010000}"/>
    <cellStyle name="Migliaia [0] 18 2" xfId="1507" xr:uid="{00000000-0005-0000-0000-0000FA010000}"/>
    <cellStyle name="Migliaia [0] 18 2 2" xfId="1508" xr:uid="{00000000-0005-0000-0000-0000FB010000}"/>
    <cellStyle name="Migliaia [0] 18 2 2 2" xfId="4590" xr:uid="{F505F408-46B4-43A6-80A3-90FAA0F025D3}"/>
    <cellStyle name="Migliaia [0] 18 2 2 3" xfId="2864" xr:uid="{A22E6125-3EFB-42B0-87DC-B40D706D6A1C}"/>
    <cellStyle name="Migliaia [0] 18 2 3" xfId="4589" xr:uid="{13429661-C425-45F6-90A2-866C2FDC7EF0}"/>
    <cellStyle name="Migliaia [0] 18 2 4" xfId="5862" xr:uid="{63FD39A2-DDBF-4E70-AB7F-6C0E93707D1C}"/>
    <cellStyle name="Migliaia [0] 18 2 5" xfId="2863" xr:uid="{61DD176E-D810-443E-8FCD-8DCFE10B37CF}"/>
    <cellStyle name="Migliaia [0] 18 3" xfId="1509" xr:uid="{00000000-0005-0000-0000-0000FC010000}"/>
    <cellStyle name="Migliaia [0] 18 3 2" xfId="4591" xr:uid="{1797A264-FBC6-4482-9D92-A6B54AAE14DC}"/>
    <cellStyle name="Migliaia [0] 18 3 3" xfId="5863" xr:uid="{98B6DE05-E60F-438C-8707-4097884BF390}"/>
    <cellStyle name="Migliaia [0] 18 3 4" xfId="2865" xr:uid="{5322999B-0CDA-487C-B58D-AF0050E74636}"/>
    <cellStyle name="Migliaia [0] 18 4" xfId="2866" xr:uid="{C26C3942-7771-4D14-9CE8-AB97671F23E7}"/>
    <cellStyle name="Migliaia [0] 18 4 2" xfId="4592" xr:uid="{00AABA45-ABB0-4A6B-99D5-8CFACC41315E}"/>
    <cellStyle name="Migliaia [0] 18 4 3" xfId="5864" xr:uid="{01AB2B8E-950A-40E9-95B8-8B9E7AD29E5E}"/>
    <cellStyle name="Migliaia [0] 18 5" xfId="4588" xr:uid="{8E4BAA47-B919-490B-A7D4-01359FF6CF58}"/>
    <cellStyle name="Migliaia [0] 18 6" xfId="5861" xr:uid="{D5C4B93D-77EC-4134-8FF8-34E07775EE3E}"/>
    <cellStyle name="Migliaia [0] 18 7" xfId="2862" xr:uid="{DD37CF0F-097D-4274-8F7B-6C89475AA05A}"/>
    <cellStyle name="Migliaia [0] 19" xfId="251" xr:uid="{00000000-0005-0000-0000-0000FD010000}"/>
    <cellStyle name="Migliaia [0] 19 2" xfId="1510" xr:uid="{00000000-0005-0000-0000-0000FE010000}"/>
    <cellStyle name="Migliaia [0] 19 2 2" xfId="1511" xr:uid="{00000000-0005-0000-0000-0000FF010000}"/>
    <cellStyle name="Migliaia [0] 19 2 2 2" xfId="4595" xr:uid="{5356398C-A651-4D19-8C07-B176DA22E8F7}"/>
    <cellStyle name="Migliaia [0] 19 2 2 3" xfId="2869" xr:uid="{E3E17C4D-34A8-4528-A88B-5C1E5307A0BF}"/>
    <cellStyle name="Migliaia [0] 19 2 3" xfId="4594" xr:uid="{40B5E304-7698-4E99-9C70-58EAD436BBA9}"/>
    <cellStyle name="Migliaia [0] 19 2 4" xfId="5866" xr:uid="{F12D0934-D320-4614-B905-91DCC1899198}"/>
    <cellStyle name="Migliaia [0] 19 2 5" xfId="2868" xr:uid="{65F382B3-2DDE-4CAF-BDA8-B0148BB8953F}"/>
    <cellStyle name="Migliaia [0] 19 3" xfId="1512" xr:uid="{00000000-0005-0000-0000-000000020000}"/>
    <cellStyle name="Migliaia [0] 19 3 2" xfId="4596" xr:uid="{B6FEC387-C1AE-4CAF-885B-B1692C07FAEF}"/>
    <cellStyle name="Migliaia [0] 19 3 3" xfId="5867" xr:uid="{A4081059-7674-4794-93F1-40CD361D0383}"/>
    <cellStyle name="Migliaia [0] 19 3 4" xfId="2870" xr:uid="{12AB1581-2A95-4546-B214-7E38BB96C26E}"/>
    <cellStyle name="Migliaia [0] 19 4" xfId="2871" xr:uid="{AFCEB89A-DD55-4599-80ED-151B98AA9A5A}"/>
    <cellStyle name="Migliaia [0] 19 4 2" xfId="4597" xr:uid="{923C6A1A-9C63-4187-8639-E23A93D47026}"/>
    <cellStyle name="Migliaia [0] 19 4 3" xfId="5868" xr:uid="{604F9DF5-5E35-49DC-93AA-F4C152CC4DFA}"/>
    <cellStyle name="Migliaia [0] 19 5" xfId="4593" xr:uid="{5E1F27F8-0D36-4D21-830A-59B617EA311F}"/>
    <cellStyle name="Migliaia [0] 19 6" xfId="5865" xr:uid="{435F2CA6-0C35-4118-86A8-230721F2278A}"/>
    <cellStyle name="Migliaia [0] 19 7" xfId="2867" xr:uid="{EEB27739-E584-4494-A640-FE53D3149E08}"/>
    <cellStyle name="Migliaia [0] 2" xfId="252" xr:uid="{00000000-0005-0000-0000-000001020000}"/>
    <cellStyle name="Migliaia [0] 2 2" xfId="1513" xr:uid="{00000000-0005-0000-0000-000002020000}"/>
    <cellStyle name="Migliaia [0] 2 2 2" xfId="1514" xr:uid="{00000000-0005-0000-0000-000003020000}"/>
    <cellStyle name="Migliaia [0] 2 2 2 2" xfId="4600" xr:uid="{F9DF5DF2-E6E9-4871-AF91-8AC0E3A655B6}"/>
    <cellStyle name="Migliaia [0] 2 2 2 3" xfId="2874" xr:uid="{765F5C51-ECC4-4806-BE3F-C42227B1D082}"/>
    <cellStyle name="Migliaia [0] 2 2 3" xfId="4599" xr:uid="{47F78B4F-B1F9-42B5-BEAA-F5102EB58557}"/>
    <cellStyle name="Migliaia [0] 2 2 4" xfId="5870" xr:uid="{9A672F3E-0C3F-49EC-B9A4-6FF5E7D47D44}"/>
    <cellStyle name="Migliaia [0] 2 2 5" xfId="2873" xr:uid="{F42E8338-90B5-420E-8F31-26443C4878CF}"/>
    <cellStyle name="Migliaia [0] 2 3" xfId="1515" xr:uid="{00000000-0005-0000-0000-000004020000}"/>
    <cellStyle name="Migliaia [0] 2 3 2" xfId="4601" xr:uid="{9E82E883-FF98-46BA-957F-1A673D16F561}"/>
    <cellStyle name="Migliaia [0] 2 3 3" xfId="5871" xr:uid="{1F2E59E2-85A7-428F-9F2E-FA425B16EF1F}"/>
    <cellStyle name="Migliaia [0] 2 3 4" xfId="2875" xr:uid="{94790294-20A6-44B3-80CD-84B38E881449}"/>
    <cellStyle name="Migliaia [0] 2 4" xfId="2876" xr:uid="{51B5AC5F-46C9-43C4-9596-74D34DC4C39E}"/>
    <cellStyle name="Migliaia [0] 2 4 2" xfId="4602" xr:uid="{493ACE53-F27E-487D-A611-5A1B905F1C2B}"/>
    <cellStyle name="Migliaia [0] 2 4 3" xfId="5872" xr:uid="{F0775D07-6571-4F67-A263-DE5495F4DFEB}"/>
    <cellStyle name="Migliaia [0] 2 5" xfId="4598" xr:uid="{869155F0-6455-49D2-BE20-04EACF6AE4A0}"/>
    <cellStyle name="Migliaia [0] 2 6" xfId="5869" xr:uid="{0A6F5C26-E0D3-491A-B70D-1AAEEA6CE942}"/>
    <cellStyle name="Migliaia [0] 2 7" xfId="2872" xr:uid="{AEAEA709-F113-4B9A-AD16-BCFA3D549B09}"/>
    <cellStyle name="Migliaia [0] 20" xfId="253" xr:uid="{00000000-0005-0000-0000-000005020000}"/>
    <cellStyle name="Migliaia [0] 20 2" xfId="1516" xr:uid="{00000000-0005-0000-0000-000006020000}"/>
    <cellStyle name="Migliaia [0] 20 2 2" xfId="1517" xr:uid="{00000000-0005-0000-0000-000007020000}"/>
    <cellStyle name="Migliaia [0] 20 2 2 2" xfId="4605" xr:uid="{52A86C9F-F69F-4E2E-8052-D3615F821DCE}"/>
    <cellStyle name="Migliaia [0] 20 2 2 3" xfId="2879" xr:uid="{0EBE50B9-81AB-4B9C-AC37-4B0221795BE5}"/>
    <cellStyle name="Migliaia [0] 20 2 3" xfId="4604" xr:uid="{EC9EBDDA-F0F5-4D46-9836-3C974E17BC16}"/>
    <cellStyle name="Migliaia [0] 20 2 4" xfId="5874" xr:uid="{6E765C4A-F353-4E58-9DFA-485D4C803AFA}"/>
    <cellStyle name="Migliaia [0] 20 2 5" xfId="2878" xr:uid="{C126D240-A4F0-4AF9-BDB0-C53E71A62866}"/>
    <cellStyle name="Migliaia [0] 20 3" xfId="1518" xr:uid="{00000000-0005-0000-0000-000008020000}"/>
    <cellStyle name="Migliaia [0] 20 3 2" xfId="4606" xr:uid="{D4583889-12CC-4DDE-94A5-87BC78D061F9}"/>
    <cellStyle name="Migliaia [0] 20 3 3" xfId="5875" xr:uid="{63565DD2-2723-4171-B4F7-5AE7BDBA5573}"/>
    <cellStyle name="Migliaia [0] 20 3 4" xfId="2880" xr:uid="{64AE63C1-0B94-4485-A269-78EAB0B89268}"/>
    <cellStyle name="Migliaia [0] 20 4" xfId="2881" xr:uid="{1FAEDA49-C93A-4B4F-A77E-0AB9AEFF4EDA}"/>
    <cellStyle name="Migliaia [0] 20 4 2" xfId="4607" xr:uid="{A9A52AF6-7F88-4525-A7AA-62344FC314FF}"/>
    <cellStyle name="Migliaia [0] 20 4 3" xfId="5876" xr:uid="{19C71ECC-7AA7-42C0-9E97-314E7E80EEF7}"/>
    <cellStyle name="Migliaia [0] 20 5" xfId="4603" xr:uid="{833261F3-9554-486B-98FE-9383D34F9773}"/>
    <cellStyle name="Migliaia [0] 20 6" xfId="5873" xr:uid="{D8814754-014C-406A-935E-8C5F32EB63AE}"/>
    <cellStyle name="Migliaia [0] 20 7" xfId="2877" xr:uid="{68FF80A9-D920-41D9-9142-D0CEC8DDEAC1}"/>
    <cellStyle name="Migliaia [0] 21" xfId="254" xr:uid="{00000000-0005-0000-0000-000009020000}"/>
    <cellStyle name="Migliaia [0] 21 2" xfId="1519" xr:uid="{00000000-0005-0000-0000-00000A020000}"/>
    <cellStyle name="Migliaia [0] 21 2 2" xfId="1520" xr:uid="{00000000-0005-0000-0000-00000B020000}"/>
    <cellStyle name="Migliaia [0] 21 2 2 2" xfId="4610" xr:uid="{9687E629-5B31-432A-81A3-28B134626BD6}"/>
    <cellStyle name="Migliaia [0] 21 2 2 3" xfId="2884" xr:uid="{94AF720E-573A-42F3-B8D4-13FA00DF4623}"/>
    <cellStyle name="Migliaia [0] 21 2 3" xfId="4609" xr:uid="{B9FDA454-756D-491C-8D16-21409F98C66B}"/>
    <cellStyle name="Migliaia [0] 21 2 4" xfId="5878" xr:uid="{A3B07057-FAFF-4CB3-B3AD-CA47116F49C3}"/>
    <cellStyle name="Migliaia [0] 21 2 5" xfId="2883" xr:uid="{B6280AB1-31AB-4966-BFD9-558C77E56D40}"/>
    <cellStyle name="Migliaia [0] 21 3" xfId="1521" xr:uid="{00000000-0005-0000-0000-00000C020000}"/>
    <cellStyle name="Migliaia [0] 21 3 2" xfId="4611" xr:uid="{34C2D4B4-14C7-4CEE-B7C9-469FEA948EFA}"/>
    <cellStyle name="Migliaia [0] 21 3 3" xfId="5879" xr:uid="{BD80BF2C-43E4-42E3-97B9-D80B604EF368}"/>
    <cellStyle name="Migliaia [0] 21 3 4" xfId="2885" xr:uid="{6B5F1699-B7BC-4625-8382-9E9B19A2D521}"/>
    <cellStyle name="Migliaia [0] 21 4" xfId="2886" xr:uid="{7936A33C-7DCC-4216-B1F3-D4463CCC128B}"/>
    <cellStyle name="Migliaia [0] 21 4 2" xfId="4612" xr:uid="{236D8E76-482A-4EC0-A82C-73AE2A083677}"/>
    <cellStyle name="Migliaia [0] 21 4 3" xfId="5880" xr:uid="{0FD52519-B445-42C1-B467-A2078659FF40}"/>
    <cellStyle name="Migliaia [0] 21 5" xfId="4608" xr:uid="{9F93D2EE-765D-4397-B20F-D0FD0C7FE61A}"/>
    <cellStyle name="Migliaia [0] 21 6" xfId="5877" xr:uid="{F6A5D844-98A9-4D2A-AAAD-5AEB1EF60BF1}"/>
    <cellStyle name="Migliaia [0] 21 7" xfId="2882" xr:uid="{790434CC-2483-4923-944A-461B5F3AC189}"/>
    <cellStyle name="Migliaia [0] 22" xfId="255" xr:uid="{00000000-0005-0000-0000-00000D020000}"/>
    <cellStyle name="Migliaia [0] 22 2" xfId="1522" xr:uid="{00000000-0005-0000-0000-00000E020000}"/>
    <cellStyle name="Migliaia [0] 22 2 2" xfId="1523" xr:uid="{00000000-0005-0000-0000-00000F020000}"/>
    <cellStyle name="Migliaia [0] 22 2 2 2" xfId="4615" xr:uid="{B5D4F39A-BA8E-4FE8-807E-6CAE07E59422}"/>
    <cellStyle name="Migliaia [0] 22 2 2 3" xfId="2889" xr:uid="{DA1163DD-253D-4FE0-89F2-86D37E113841}"/>
    <cellStyle name="Migliaia [0] 22 2 3" xfId="4614" xr:uid="{9BA79069-BE74-4BA1-A1D8-F36935A706D5}"/>
    <cellStyle name="Migliaia [0] 22 2 4" xfId="5882" xr:uid="{BC508E27-EAA5-45AA-BA25-45CD889FDB65}"/>
    <cellStyle name="Migliaia [0] 22 2 5" xfId="2888" xr:uid="{84D46921-BD7F-49F2-B1B8-5B039C56710A}"/>
    <cellStyle name="Migliaia [0] 22 3" xfId="1524" xr:uid="{00000000-0005-0000-0000-000010020000}"/>
    <cellStyle name="Migliaia [0] 22 3 2" xfId="4616" xr:uid="{61DC8A04-8F28-498E-B8A7-A3B3AF59BAD9}"/>
    <cellStyle name="Migliaia [0] 22 3 3" xfId="5883" xr:uid="{54549013-CFDD-493F-B37C-13E6C414BC33}"/>
    <cellStyle name="Migliaia [0] 22 3 4" xfId="2890" xr:uid="{974AB3C2-2AA2-4374-BD93-F0C452995971}"/>
    <cellStyle name="Migliaia [0] 22 4" xfId="2891" xr:uid="{27F8AC92-1811-47A6-87C5-7190B8637D25}"/>
    <cellStyle name="Migliaia [0] 22 4 2" xfId="4617" xr:uid="{4EB8EEFE-B6BE-4865-AD8C-19DD2D2ACD36}"/>
    <cellStyle name="Migliaia [0] 22 4 3" xfId="5884" xr:uid="{ECBF6CE6-E0AD-4863-A0C9-DC42589019B7}"/>
    <cellStyle name="Migliaia [0] 22 5" xfId="4613" xr:uid="{493BC48E-8DEB-4B59-98C7-1A53F84F40C5}"/>
    <cellStyle name="Migliaia [0] 22 6" xfId="5881" xr:uid="{0F0F2605-A312-412C-9EA2-DD692EEB6E05}"/>
    <cellStyle name="Migliaia [0] 22 7" xfId="2887" xr:uid="{275B432B-F039-4594-B076-18A2626599DE}"/>
    <cellStyle name="Migliaia [0] 23" xfId="256" xr:uid="{00000000-0005-0000-0000-000011020000}"/>
    <cellStyle name="Migliaia [0] 23 2" xfId="1525" xr:uid="{00000000-0005-0000-0000-000012020000}"/>
    <cellStyle name="Migliaia [0] 23 2 2" xfId="1526" xr:uid="{00000000-0005-0000-0000-000013020000}"/>
    <cellStyle name="Migliaia [0] 23 2 2 2" xfId="4620" xr:uid="{4FE6D637-F9C3-4AE5-9ED5-ACACCED297D9}"/>
    <cellStyle name="Migliaia [0] 23 2 2 3" xfId="2894" xr:uid="{9CE2E36E-D147-4148-BFC5-79614950684C}"/>
    <cellStyle name="Migliaia [0] 23 2 3" xfId="4619" xr:uid="{FCF050C4-29F8-4F32-995E-65709AC477A6}"/>
    <cellStyle name="Migliaia [0] 23 2 4" xfId="5886" xr:uid="{9051ECFD-F5B1-4A3B-A893-4DA54F705A78}"/>
    <cellStyle name="Migliaia [0] 23 2 5" xfId="2893" xr:uid="{386DB2EC-2787-4D83-AFFF-184865DF4D0C}"/>
    <cellStyle name="Migliaia [0] 23 3" xfId="1527" xr:uid="{00000000-0005-0000-0000-000014020000}"/>
    <cellStyle name="Migliaia [0] 23 3 2" xfId="4621" xr:uid="{8BD72E37-8176-4022-B225-C1DD5676741A}"/>
    <cellStyle name="Migliaia [0] 23 3 3" xfId="5887" xr:uid="{48A0B89F-D314-41C4-BE3B-318EABD43A82}"/>
    <cellStyle name="Migliaia [0] 23 3 4" xfId="2895" xr:uid="{B67A61FA-9570-4615-94C7-6DCED64E611F}"/>
    <cellStyle name="Migliaia [0] 23 4" xfId="2896" xr:uid="{10B569CA-9A84-45AC-B237-C0BCCDC3D4E5}"/>
    <cellStyle name="Migliaia [0] 23 4 2" xfId="4622" xr:uid="{33CBD4C4-C7AF-4D77-B832-D77E27264A87}"/>
    <cellStyle name="Migliaia [0] 23 4 3" xfId="5888" xr:uid="{61FAC30A-E6C3-4A6C-A5F6-2B28FEB222A2}"/>
    <cellStyle name="Migliaia [0] 23 5" xfId="4618" xr:uid="{14B248BD-A24B-4D34-90FD-FC29C50CFC28}"/>
    <cellStyle name="Migliaia [0] 23 6" xfId="5885" xr:uid="{54640D8F-1667-4DE6-A3E8-F9C6FE39AFC4}"/>
    <cellStyle name="Migliaia [0] 23 7" xfId="2892" xr:uid="{A0148927-F9EC-4B1E-8136-48B677D2B0F4}"/>
    <cellStyle name="Migliaia [0] 24" xfId="257" xr:uid="{00000000-0005-0000-0000-000015020000}"/>
    <cellStyle name="Migliaia [0] 24 2" xfId="1528" xr:uid="{00000000-0005-0000-0000-000016020000}"/>
    <cellStyle name="Migliaia [0] 24 2 2" xfId="1529" xr:uid="{00000000-0005-0000-0000-000017020000}"/>
    <cellStyle name="Migliaia [0] 24 2 2 2" xfId="4625" xr:uid="{C77C53CF-7519-41ED-9CF0-FE8E538030B6}"/>
    <cellStyle name="Migliaia [0] 24 2 2 3" xfId="2899" xr:uid="{516691FE-B859-46E3-8E1F-C01E834174B7}"/>
    <cellStyle name="Migliaia [0] 24 2 3" xfId="4624" xr:uid="{7F979F7E-0193-48D9-A4E5-E5D5428B9E6F}"/>
    <cellStyle name="Migliaia [0] 24 2 4" xfId="5890" xr:uid="{321D71A6-96F0-4CEA-8BBE-6D80A7ED6033}"/>
    <cellStyle name="Migliaia [0] 24 2 5" xfId="2898" xr:uid="{52FEDE21-808D-42CA-BBE6-FF253036C656}"/>
    <cellStyle name="Migliaia [0] 24 3" xfId="1530" xr:uid="{00000000-0005-0000-0000-000018020000}"/>
    <cellStyle name="Migliaia [0] 24 3 2" xfId="4626" xr:uid="{B2FD12AF-5E14-42FD-9661-F7CB5D0D7FEE}"/>
    <cellStyle name="Migliaia [0] 24 3 3" xfId="5891" xr:uid="{BB93BE86-7A60-45B5-82ED-230B923BC7E9}"/>
    <cellStyle name="Migliaia [0] 24 3 4" xfId="2900" xr:uid="{FE9454FA-D653-4B9C-81DD-3E1D48544ECD}"/>
    <cellStyle name="Migliaia [0] 24 4" xfId="2901" xr:uid="{BB9FCC56-1F21-498C-A15C-98BC57644022}"/>
    <cellStyle name="Migliaia [0] 24 4 2" xfId="4627" xr:uid="{BA478609-1B24-4B54-A941-36802CF89326}"/>
    <cellStyle name="Migliaia [0] 24 4 3" xfId="5892" xr:uid="{312D4EAC-0725-4729-8A71-EBC7C67E8D0B}"/>
    <cellStyle name="Migliaia [0] 24 5" xfId="4623" xr:uid="{779612A4-8552-4A40-963D-8AF4DE18FBBF}"/>
    <cellStyle name="Migliaia [0] 24 6" xfId="5889" xr:uid="{8D2E8A9B-7663-4958-BEED-12B3C716EB5B}"/>
    <cellStyle name="Migliaia [0] 24 7" xfId="2897" xr:uid="{E90FC525-A8E2-4B4C-87EA-9E4F1BD20788}"/>
    <cellStyle name="Migliaia [0] 25" xfId="258" xr:uid="{00000000-0005-0000-0000-000019020000}"/>
    <cellStyle name="Migliaia [0] 25 2" xfId="1531" xr:uid="{00000000-0005-0000-0000-00001A020000}"/>
    <cellStyle name="Migliaia [0] 25 2 2" xfId="1532" xr:uid="{00000000-0005-0000-0000-00001B020000}"/>
    <cellStyle name="Migliaia [0] 25 2 2 2" xfId="4630" xr:uid="{B5090DFC-94E0-4AD8-A0EE-2515F0FC8078}"/>
    <cellStyle name="Migliaia [0] 25 2 2 3" xfId="2904" xr:uid="{72832195-2E4E-494D-910D-948462742A51}"/>
    <cellStyle name="Migliaia [0] 25 2 3" xfId="4629" xr:uid="{6AD32FF7-4E45-4DDB-8E81-3611D06093CB}"/>
    <cellStyle name="Migliaia [0] 25 2 4" xfId="5894" xr:uid="{B7DC6B56-1DF2-4F63-8C2C-E13F0596504A}"/>
    <cellStyle name="Migliaia [0] 25 2 5" xfId="2903" xr:uid="{683094E8-88C4-4D53-A75F-AC1D737D827C}"/>
    <cellStyle name="Migliaia [0] 25 3" xfId="1533" xr:uid="{00000000-0005-0000-0000-00001C020000}"/>
    <cellStyle name="Migliaia [0] 25 3 2" xfId="4631" xr:uid="{8A2E62A2-F2A6-4CBC-A98F-D17C0E7F31F3}"/>
    <cellStyle name="Migliaia [0] 25 3 3" xfId="5895" xr:uid="{6439D134-E3F6-4CF6-8CC3-A1BECA5312CA}"/>
    <cellStyle name="Migliaia [0] 25 3 4" xfId="2905" xr:uid="{886FB4BD-9996-4294-A612-603012C3814A}"/>
    <cellStyle name="Migliaia [0] 25 4" xfId="2906" xr:uid="{9CA1A7A0-1B29-4C12-B344-92D3AF42243C}"/>
    <cellStyle name="Migliaia [0] 25 4 2" xfId="4632" xr:uid="{9089F64D-A916-4951-85ED-98A8528F7579}"/>
    <cellStyle name="Migliaia [0] 25 4 3" xfId="5896" xr:uid="{90E61FAE-622A-4D77-B697-ADC435DEAE8B}"/>
    <cellStyle name="Migliaia [0] 25 5" xfId="4628" xr:uid="{72CEC4A6-2C5B-4D51-BE2B-2546A28A34ED}"/>
    <cellStyle name="Migliaia [0] 25 6" xfId="5893" xr:uid="{B7412778-5E28-471E-A2C6-9E06BDF454DA}"/>
    <cellStyle name="Migliaia [0] 25 7" xfId="2902" xr:uid="{68509254-141A-4CF8-90A9-D31EEE7B995D}"/>
    <cellStyle name="Migliaia [0] 26" xfId="259" xr:uid="{00000000-0005-0000-0000-00001D020000}"/>
    <cellStyle name="Migliaia [0] 26 2" xfId="1534" xr:uid="{00000000-0005-0000-0000-00001E020000}"/>
    <cellStyle name="Migliaia [0] 26 2 2" xfId="1535" xr:uid="{00000000-0005-0000-0000-00001F020000}"/>
    <cellStyle name="Migliaia [0] 26 2 2 2" xfId="4635" xr:uid="{B9737711-EAE5-4553-BF69-AAFE002D06FF}"/>
    <cellStyle name="Migliaia [0] 26 2 2 3" xfId="2909" xr:uid="{B947241E-5F32-4FA0-A20E-298939BF750B}"/>
    <cellStyle name="Migliaia [0] 26 2 3" xfId="4634" xr:uid="{4877A6E5-0802-4165-B18E-53F75344AEF6}"/>
    <cellStyle name="Migliaia [0] 26 2 4" xfId="5898" xr:uid="{C44FDFA2-4A11-4B6F-A503-2E3D5460EC6B}"/>
    <cellStyle name="Migliaia [0] 26 2 5" xfId="2908" xr:uid="{9DEFA30B-B672-429F-BBB7-2065589B627B}"/>
    <cellStyle name="Migliaia [0] 26 3" xfId="1536" xr:uid="{00000000-0005-0000-0000-000020020000}"/>
    <cellStyle name="Migliaia [0] 26 3 2" xfId="4636" xr:uid="{7C7ABBF5-297B-46A0-9E43-C78929F61AC8}"/>
    <cellStyle name="Migliaia [0] 26 3 3" xfId="5899" xr:uid="{E7E83485-1306-423F-9E7F-721A7C8DD077}"/>
    <cellStyle name="Migliaia [0] 26 3 4" xfId="2910" xr:uid="{8F701692-C2D0-4519-B052-2B6E4167A747}"/>
    <cellStyle name="Migliaia [0] 26 4" xfId="2911" xr:uid="{300932ED-6444-481E-A63E-3474F887973B}"/>
    <cellStyle name="Migliaia [0] 26 4 2" xfId="4637" xr:uid="{2BEE4DC9-ABAF-4497-BB54-862219758988}"/>
    <cellStyle name="Migliaia [0] 26 4 3" xfId="5900" xr:uid="{8FA86D06-BA50-4E4A-91D8-87D9576005A5}"/>
    <cellStyle name="Migliaia [0] 26 5" xfId="4633" xr:uid="{C7CADD94-98E0-466C-8199-9F1BF3EE0D58}"/>
    <cellStyle name="Migliaia [0] 26 6" xfId="5897" xr:uid="{6F18E57F-BF5F-4592-9305-A523410066BD}"/>
    <cellStyle name="Migliaia [0] 26 7" xfId="2907" xr:uid="{1D93C62B-FBBF-4F10-9DD2-49D33B58F971}"/>
    <cellStyle name="Migliaia [0] 27" xfId="260" xr:uid="{00000000-0005-0000-0000-000021020000}"/>
    <cellStyle name="Migliaia [0] 27 2" xfId="1537" xr:uid="{00000000-0005-0000-0000-000022020000}"/>
    <cellStyle name="Migliaia [0] 27 2 2" xfId="1538" xr:uid="{00000000-0005-0000-0000-000023020000}"/>
    <cellStyle name="Migliaia [0] 27 2 2 2" xfId="4640" xr:uid="{268BD990-B538-497C-9EAC-7009B292AC09}"/>
    <cellStyle name="Migliaia [0] 27 2 2 3" xfId="2914" xr:uid="{E856755D-037F-486F-ACD1-97973682B360}"/>
    <cellStyle name="Migliaia [0] 27 2 3" xfId="4639" xr:uid="{47342181-71DF-425D-BC88-5179270BEAE0}"/>
    <cellStyle name="Migliaia [0] 27 2 4" xfId="5902" xr:uid="{B8F3148B-CC5E-443F-82DB-E1C84FF73D7A}"/>
    <cellStyle name="Migliaia [0] 27 2 5" xfId="2913" xr:uid="{08DCAB53-8B6E-427E-BC60-ABE2063DD635}"/>
    <cellStyle name="Migliaia [0] 27 3" xfId="1539" xr:uid="{00000000-0005-0000-0000-000024020000}"/>
    <cellStyle name="Migliaia [0] 27 3 2" xfId="4641" xr:uid="{3A6068C0-C1B4-49C2-9E25-58708E8807A0}"/>
    <cellStyle name="Migliaia [0] 27 3 3" xfId="5903" xr:uid="{2AC384F1-AB72-4ACE-8CCD-FBCDE10D336B}"/>
    <cellStyle name="Migliaia [0] 27 3 4" xfId="2915" xr:uid="{17F3FFE5-3BE4-4D52-A141-1805BC7CEF11}"/>
    <cellStyle name="Migliaia [0] 27 4" xfId="2916" xr:uid="{9717CEA8-237F-46A2-A637-D9E6FBDEECF4}"/>
    <cellStyle name="Migliaia [0] 27 4 2" xfId="4642" xr:uid="{B099B58A-88B2-4189-B900-2693634DD165}"/>
    <cellStyle name="Migliaia [0] 27 4 3" xfId="5904" xr:uid="{0A897DE7-4F4F-49B6-9BC6-D464FE26E338}"/>
    <cellStyle name="Migliaia [0] 27 5" xfId="4638" xr:uid="{A8D139F9-AF86-4FBE-9DB5-CC3149F99CD5}"/>
    <cellStyle name="Migliaia [0] 27 6" xfId="5901" xr:uid="{75A44408-B09C-484B-8B99-B7A549CE31D3}"/>
    <cellStyle name="Migliaia [0] 27 7" xfId="2912" xr:uid="{3CF28187-CC39-4D05-A768-C9624C5ECFCE}"/>
    <cellStyle name="Migliaia [0] 28" xfId="261" xr:uid="{00000000-0005-0000-0000-000025020000}"/>
    <cellStyle name="Migliaia [0] 28 2" xfId="1540" xr:uid="{00000000-0005-0000-0000-000026020000}"/>
    <cellStyle name="Migliaia [0] 28 2 2" xfId="1541" xr:uid="{00000000-0005-0000-0000-000027020000}"/>
    <cellStyle name="Migliaia [0] 28 2 2 2" xfId="4645" xr:uid="{309F0A69-FEDC-4EBD-91CF-D43AB26DD3CE}"/>
    <cellStyle name="Migliaia [0] 28 2 2 3" xfId="2919" xr:uid="{972CAD39-9268-4747-B92B-B163652710E8}"/>
    <cellStyle name="Migliaia [0] 28 2 3" xfId="4644" xr:uid="{6CFA231B-F1ED-4B7D-91ED-6AAD74037BB6}"/>
    <cellStyle name="Migliaia [0] 28 2 4" xfId="5906" xr:uid="{251FA81D-AB71-48AD-B317-BEF9FC84FEF2}"/>
    <cellStyle name="Migliaia [0] 28 2 5" xfId="2918" xr:uid="{8AFBD575-FD75-4996-A1FE-F7A5B68D1AEC}"/>
    <cellStyle name="Migliaia [0] 28 3" xfId="1542" xr:uid="{00000000-0005-0000-0000-000028020000}"/>
    <cellStyle name="Migliaia [0] 28 3 2" xfId="4646" xr:uid="{C9F1638F-A612-4E26-822F-C49C065AA5C1}"/>
    <cellStyle name="Migliaia [0] 28 3 3" xfId="5907" xr:uid="{AD3BD267-C619-4A2E-BF43-858B637FEFBF}"/>
    <cellStyle name="Migliaia [0] 28 3 4" xfId="2920" xr:uid="{BB761218-FD25-4E4F-9FC9-5F4DB99D1B05}"/>
    <cellStyle name="Migliaia [0] 28 4" xfId="2921" xr:uid="{DEA92358-B272-4FE0-AE91-A2842FC939D3}"/>
    <cellStyle name="Migliaia [0] 28 4 2" xfId="4647" xr:uid="{7FD87A0B-D4C2-46E6-B46D-AA83F52E2C57}"/>
    <cellStyle name="Migliaia [0] 28 4 3" xfId="5908" xr:uid="{22311123-DA4C-42A9-B729-C6E26B91FD1E}"/>
    <cellStyle name="Migliaia [0] 28 5" xfId="4643" xr:uid="{EDCC0872-2C33-4E58-8A06-A33642B213B0}"/>
    <cellStyle name="Migliaia [0] 28 6" xfId="5905" xr:uid="{6C5458CD-F69C-40DD-8E6E-3A40428ED8F9}"/>
    <cellStyle name="Migliaia [0] 28 7" xfId="2917" xr:uid="{D845EC11-BD87-4950-AA3B-FDA87D329966}"/>
    <cellStyle name="Migliaia [0] 29" xfId="262" xr:uid="{00000000-0005-0000-0000-000029020000}"/>
    <cellStyle name="Migliaia [0] 29 2" xfId="1543" xr:uid="{00000000-0005-0000-0000-00002A020000}"/>
    <cellStyle name="Migliaia [0] 29 2 2" xfId="1544" xr:uid="{00000000-0005-0000-0000-00002B020000}"/>
    <cellStyle name="Migliaia [0] 29 2 2 2" xfId="4650" xr:uid="{D5801C32-99DB-4218-8F35-03CD6965A3FF}"/>
    <cellStyle name="Migliaia [0] 29 2 2 3" xfId="2924" xr:uid="{720BB586-176C-4735-9304-8C1255CE65AA}"/>
    <cellStyle name="Migliaia [0] 29 2 3" xfId="4649" xr:uid="{E85F9595-857A-4B21-8C0B-5F92D4B77AD4}"/>
    <cellStyle name="Migliaia [0] 29 2 4" xfId="5910" xr:uid="{1B3209BF-D4C5-4116-AC4D-A38380EFCBD9}"/>
    <cellStyle name="Migliaia [0] 29 2 5" xfId="2923" xr:uid="{394CB796-BD80-400D-95FC-54A45E0A49FC}"/>
    <cellStyle name="Migliaia [0] 29 3" xfId="1545" xr:uid="{00000000-0005-0000-0000-00002C020000}"/>
    <cellStyle name="Migliaia [0] 29 3 2" xfId="4651" xr:uid="{82E57E02-C640-4980-B6E8-6B4592377112}"/>
    <cellStyle name="Migliaia [0] 29 3 3" xfId="5911" xr:uid="{82A21DAD-DFF2-4C7A-B2AD-3CBFD3DBE395}"/>
    <cellStyle name="Migliaia [0] 29 3 4" xfId="2925" xr:uid="{38DC9599-8A18-41A1-97DA-821F407D2C1C}"/>
    <cellStyle name="Migliaia [0] 29 4" xfId="2926" xr:uid="{F5A24B15-08AF-4283-A86E-109EC7697FE4}"/>
    <cellStyle name="Migliaia [0] 29 4 2" xfId="4652" xr:uid="{204BFE5A-E34E-4C78-ABC6-EE816F37BAE1}"/>
    <cellStyle name="Migliaia [0] 29 4 3" xfId="5912" xr:uid="{0244F6CE-BDA6-4F96-948F-4416C4A37D19}"/>
    <cellStyle name="Migliaia [0] 29 5" xfId="4648" xr:uid="{191B8EE5-3A0C-4C13-A23F-2873E043F1D9}"/>
    <cellStyle name="Migliaia [0] 29 6" xfId="5909" xr:uid="{1FBCF564-56A6-4811-8D47-346ED1AA1E9B}"/>
    <cellStyle name="Migliaia [0] 29 7" xfId="2922" xr:uid="{33BE0ABB-E903-41C0-9A7A-FE95D2A9E70F}"/>
    <cellStyle name="Migliaia [0] 3" xfId="263" xr:uid="{00000000-0005-0000-0000-00002D020000}"/>
    <cellStyle name="Migliaia [0] 3 2" xfId="1546" xr:uid="{00000000-0005-0000-0000-00002E020000}"/>
    <cellStyle name="Migliaia [0] 3 2 2" xfId="1547" xr:uid="{00000000-0005-0000-0000-00002F020000}"/>
    <cellStyle name="Migliaia [0] 3 2 2 2" xfId="4655" xr:uid="{16B01420-7FC7-450C-8E6B-C8BF9BECE2C2}"/>
    <cellStyle name="Migliaia [0] 3 2 2 3" xfId="2929" xr:uid="{3EC3DB64-8F58-4833-B37F-C6B23F3507ED}"/>
    <cellStyle name="Migliaia [0] 3 2 3" xfId="4654" xr:uid="{9DE57690-7635-4E91-A6A1-6F628884FB86}"/>
    <cellStyle name="Migliaia [0] 3 2 4" xfId="5914" xr:uid="{E3B84E8B-0F94-4D35-B280-44F7E0CF4D8E}"/>
    <cellStyle name="Migliaia [0] 3 2 5" xfId="2928" xr:uid="{D5BC513D-945B-4C4E-A2DC-12047BEAFD27}"/>
    <cellStyle name="Migliaia [0] 3 3" xfId="1548" xr:uid="{00000000-0005-0000-0000-000030020000}"/>
    <cellStyle name="Migliaia [0] 3 3 2" xfId="4656" xr:uid="{51780C54-36CD-417D-B343-B08B55FF5EB1}"/>
    <cellStyle name="Migliaia [0] 3 3 3" xfId="5915" xr:uid="{612F8D8D-994A-42DD-8D27-866C56C341EC}"/>
    <cellStyle name="Migliaia [0] 3 3 4" xfId="2930" xr:uid="{723E80F8-C384-4C28-A62D-51060AC0B376}"/>
    <cellStyle name="Migliaia [0] 3 4" xfId="2931" xr:uid="{828C6A43-A9F6-417C-A7C3-839A8585DAF8}"/>
    <cellStyle name="Migliaia [0] 3 4 2" xfId="4657" xr:uid="{4266368E-5720-4834-8CA0-C12ABB4F240C}"/>
    <cellStyle name="Migliaia [0] 3 4 3" xfId="5916" xr:uid="{0C8B52F7-BD36-4E29-8E52-A961E578A7AD}"/>
    <cellStyle name="Migliaia [0] 3 5" xfId="4653" xr:uid="{CC5EBAC2-DC75-4000-98B9-D16A423DDC34}"/>
    <cellStyle name="Migliaia [0] 3 6" xfId="5913" xr:uid="{25E9EB59-3685-4CF4-84BC-075D06C3B0A3}"/>
    <cellStyle name="Migliaia [0] 3 7" xfId="2927" xr:uid="{486EDCC6-333D-4BF1-8B0E-CFEF90D3DF83}"/>
    <cellStyle name="Migliaia [0] 30" xfId="264" xr:uid="{00000000-0005-0000-0000-000031020000}"/>
    <cellStyle name="Migliaia [0] 30 2" xfId="1549" xr:uid="{00000000-0005-0000-0000-000032020000}"/>
    <cellStyle name="Migliaia [0] 30 2 2" xfId="1550" xr:uid="{00000000-0005-0000-0000-000033020000}"/>
    <cellStyle name="Migliaia [0] 30 2 2 2" xfId="4660" xr:uid="{3B9E95A9-0D4D-4F5F-90CF-DA2709414F2F}"/>
    <cellStyle name="Migliaia [0] 30 2 2 3" xfId="2934" xr:uid="{8D56536F-DC48-4686-A265-701069B89922}"/>
    <cellStyle name="Migliaia [0] 30 2 3" xfId="4659" xr:uid="{02DA3125-4EFB-42DE-B414-710D3DC40C09}"/>
    <cellStyle name="Migliaia [0] 30 2 4" xfId="5918" xr:uid="{16C5FE11-9E49-4A1B-A7B5-3355D4F44771}"/>
    <cellStyle name="Migliaia [0] 30 2 5" xfId="2933" xr:uid="{3285AFE4-13F3-4CCA-95D9-5EEC688EE58F}"/>
    <cellStyle name="Migliaia [0] 30 3" xfId="1551" xr:uid="{00000000-0005-0000-0000-000034020000}"/>
    <cellStyle name="Migliaia [0] 30 3 2" xfId="4661" xr:uid="{4462E0EB-B701-4CEE-9851-900F9A0CAECE}"/>
    <cellStyle name="Migliaia [0] 30 3 3" xfId="5919" xr:uid="{A10100E7-2287-406D-A4EF-2815ADD197BA}"/>
    <cellStyle name="Migliaia [0] 30 3 4" xfId="2935" xr:uid="{1B5E6B2B-CE79-4749-8E61-27BD6BE8469A}"/>
    <cellStyle name="Migliaia [0] 30 4" xfId="2936" xr:uid="{833B0738-56A5-4B91-8F98-4D68676AF07C}"/>
    <cellStyle name="Migliaia [0] 30 4 2" xfId="4662" xr:uid="{69A3D34C-4A4A-4F38-8243-E7DE0AC675F6}"/>
    <cellStyle name="Migliaia [0] 30 4 3" xfId="5920" xr:uid="{10AB3740-54C0-456F-9501-CA25CCC8EFEB}"/>
    <cellStyle name="Migliaia [0] 30 5" xfId="4658" xr:uid="{2E3AB526-C215-498D-A056-8F9C88C7E1DF}"/>
    <cellStyle name="Migliaia [0] 30 6" xfId="5917" xr:uid="{7E6FEEDE-5996-483C-83E5-0C955011CD39}"/>
    <cellStyle name="Migliaia [0] 30 7" xfId="2932" xr:uid="{4AA0737B-9994-46AB-9D4B-7064FB522518}"/>
    <cellStyle name="Migliaia [0] 31" xfId="265" xr:uid="{00000000-0005-0000-0000-000035020000}"/>
    <cellStyle name="Migliaia [0] 31 2" xfId="1552" xr:uid="{00000000-0005-0000-0000-000036020000}"/>
    <cellStyle name="Migliaia [0] 31 2 2" xfId="1553" xr:uid="{00000000-0005-0000-0000-000037020000}"/>
    <cellStyle name="Migliaia [0] 31 2 2 2" xfId="4665" xr:uid="{73D297B1-DD28-4B85-97DB-59C2C34CADE6}"/>
    <cellStyle name="Migliaia [0] 31 2 2 3" xfId="2939" xr:uid="{71DAA2E5-B087-405C-BACB-1EEA87E0731D}"/>
    <cellStyle name="Migliaia [0] 31 2 3" xfId="4664" xr:uid="{BCA40F13-D55B-45EC-A425-8552D89676F5}"/>
    <cellStyle name="Migliaia [0] 31 2 4" xfId="5922" xr:uid="{B6731D77-6FDB-4EAE-B2C4-C789B063961D}"/>
    <cellStyle name="Migliaia [0] 31 2 5" xfId="2938" xr:uid="{A0DB600D-BCE2-4A51-BA53-A8AA1B9163EB}"/>
    <cellStyle name="Migliaia [0] 31 3" xfId="1554" xr:uid="{00000000-0005-0000-0000-000038020000}"/>
    <cellStyle name="Migliaia [0] 31 3 2" xfId="4666" xr:uid="{314F0596-B7F1-4639-9105-178C7E997AC0}"/>
    <cellStyle name="Migliaia [0] 31 3 3" xfId="5923" xr:uid="{02A6340F-5517-4234-A0CB-06695AAA78C8}"/>
    <cellStyle name="Migliaia [0] 31 3 4" xfId="2940" xr:uid="{14A9C402-D71F-42F2-B6FA-280E05644509}"/>
    <cellStyle name="Migliaia [0] 31 4" xfId="2941" xr:uid="{3839F042-9A7D-4118-9051-E0B4D3A1A06C}"/>
    <cellStyle name="Migliaia [0] 31 4 2" xfId="4667" xr:uid="{B2AA0C8C-7B52-4E46-BAFF-BD9221F3901C}"/>
    <cellStyle name="Migliaia [0] 31 4 3" xfId="5924" xr:uid="{3068DFBA-C582-4F2A-979C-C938426C9AF5}"/>
    <cellStyle name="Migliaia [0] 31 5" xfId="4663" xr:uid="{EB7C0013-5998-4FB0-B3CC-21574095610C}"/>
    <cellStyle name="Migliaia [0] 31 6" xfId="5921" xr:uid="{AE5EBDED-FEB3-41ED-933C-BE5034FECF3B}"/>
    <cellStyle name="Migliaia [0] 31 7" xfId="2937" xr:uid="{2BAA86AA-A204-4395-A5A1-6692B7CF6EBC}"/>
    <cellStyle name="Migliaia [0] 32" xfId="266" xr:uid="{00000000-0005-0000-0000-000039020000}"/>
    <cellStyle name="Migliaia [0] 32 2" xfId="1555" xr:uid="{00000000-0005-0000-0000-00003A020000}"/>
    <cellStyle name="Migliaia [0] 32 2 2" xfId="1556" xr:uid="{00000000-0005-0000-0000-00003B020000}"/>
    <cellStyle name="Migliaia [0] 32 2 2 2" xfId="4670" xr:uid="{1005C7E0-A938-45CD-A698-13579BA49C39}"/>
    <cellStyle name="Migliaia [0] 32 2 2 3" xfId="2944" xr:uid="{D2D2D179-0937-4749-8400-10FABC9544FC}"/>
    <cellStyle name="Migliaia [0] 32 2 3" xfId="4669" xr:uid="{85AAD99F-226D-408C-9246-BE0A6B4DA960}"/>
    <cellStyle name="Migliaia [0] 32 2 4" xfId="5926" xr:uid="{49AEF9B9-14C8-4D99-BC45-01A17843A67E}"/>
    <cellStyle name="Migliaia [0] 32 2 5" xfId="2943" xr:uid="{F5D5C489-CA41-48CF-B58C-64293BC034FB}"/>
    <cellStyle name="Migliaia [0] 32 3" xfId="1557" xr:uid="{00000000-0005-0000-0000-00003C020000}"/>
    <cellStyle name="Migliaia [0] 32 3 2" xfId="4671" xr:uid="{8F8A21BF-D9E9-4BC7-B09B-429E9848DB03}"/>
    <cellStyle name="Migliaia [0] 32 3 3" xfId="5927" xr:uid="{203BF6F2-3160-4600-9135-520B7AFA6E04}"/>
    <cellStyle name="Migliaia [0] 32 3 4" xfId="2945" xr:uid="{59AF3253-2581-40AA-B0E7-253D215ECA7B}"/>
    <cellStyle name="Migliaia [0] 32 4" xfId="2946" xr:uid="{F143B702-5802-4EB8-8EFA-AF08CA33EB8B}"/>
    <cellStyle name="Migliaia [0] 32 4 2" xfId="4672" xr:uid="{048BC5CD-09AC-495A-9BD9-E29241CEFF1F}"/>
    <cellStyle name="Migliaia [0] 32 4 3" xfId="5928" xr:uid="{29A75D47-6E1C-438C-92F6-053EEAE3EF58}"/>
    <cellStyle name="Migliaia [0] 32 5" xfId="4668" xr:uid="{8677202E-9F96-418F-8858-BF3D262D5382}"/>
    <cellStyle name="Migliaia [0] 32 6" xfId="5925" xr:uid="{F158F378-C173-413E-A9D3-2F751717D91F}"/>
    <cellStyle name="Migliaia [0] 32 7" xfId="2942" xr:uid="{36E9E9C4-91DB-42BE-8B7F-790411F9D8FE}"/>
    <cellStyle name="Migliaia [0] 33" xfId="267" xr:uid="{00000000-0005-0000-0000-00003D020000}"/>
    <cellStyle name="Migliaia [0] 33 2" xfId="1558" xr:uid="{00000000-0005-0000-0000-00003E020000}"/>
    <cellStyle name="Migliaia [0] 33 2 2" xfId="1559" xr:uid="{00000000-0005-0000-0000-00003F020000}"/>
    <cellStyle name="Migliaia [0] 33 2 2 2" xfId="4675" xr:uid="{15D40228-1DA1-4E2C-B7AB-FCD7DB38128B}"/>
    <cellStyle name="Migliaia [0] 33 2 2 3" xfId="2949" xr:uid="{018E12C9-9B8F-44EE-A956-0B11ED6F3C71}"/>
    <cellStyle name="Migliaia [0] 33 2 3" xfId="4674" xr:uid="{0FD8C634-A8FD-402F-9F65-109946CA0E4C}"/>
    <cellStyle name="Migliaia [0] 33 2 4" xfId="5930" xr:uid="{7E7FB5AA-8182-4996-9514-F5EAB5C1798D}"/>
    <cellStyle name="Migliaia [0] 33 2 5" xfId="2948" xr:uid="{BE96D273-447D-4A3E-89E8-AA105D8E8E37}"/>
    <cellStyle name="Migliaia [0] 33 3" xfId="1560" xr:uid="{00000000-0005-0000-0000-000040020000}"/>
    <cellStyle name="Migliaia [0] 33 3 2" xfId="4676" xr:uid="{2C06F578-29E6-4F23-AB9C-BCFD50C3984B}"/>
    <cellStyle name="Migliaia [0] 33 3 3" xfId="5931" xr:uid="{946FBB9D-EE58-4071-897D-FCD9CC776485}"/>
    <cellStyle name="Migliaia [0] 33 3 4" xfId="2950" xr:uid="{CE510637-AA1E-45AD-B855-1F5020F29F59}"/>
    <cellStyle name="Migliaia [0] 33 4" xfId="2951" xr:uid="{AA339ADB-DB1E-4C24-B771-509C43021060}"/>
    <cellStyle name="Migliaia [0] 33 4 2" xfId="4677" xr:uid="{FBD288A8-E746-479B-9FE8-81B179FEB5C8}"/>
    <cellStyle name="Migliaia [0] 33 4 3" xfId="5932" xr:uid="{D3C214DE-38CE-4BDF-8AFB-3E945A7DC5B0}"/>
    <cellStyle name="Migliaia [0] 33 5" xfId="4673" xr:uid="{9951621B-F5C1-43CA-B4A6-76CAF44F740C}"/>
    <cellStyle name="Migliaia [0] 33 6" xfId="5929" xr:uid="{02928B65-5B48-4FE2-9AA0-54514100CEC4}"/>
    <cellStyle name="Migliaia [0] 33 7" xfId="2947" xr:uid="{5D9E1CE4-F37B-46B0-9EED-3869F330FC67}"/>
    <cellStyle name="Migliaia [0] 34" xfId="268" xr:uid="{00000000-0005-0000-0000-000041020000}"/>
    <cellStyle name="Migliaia [0] 34 2" xfId="1561" xr:uid="{00000000-0005-0000-0000-000042020000}"/>
    <cellStyle name="Migliaia [0] 34 2 2" xfId="1562" xr:uid="{00000000-0005-0000-0000-000043020000}"/>
    <cellStyle name="Migliaia [0] 34 2 2 2" xfId="4680" xr:uid="{7FF47654-05F1-4BC2-9C03-5183BEC807B1}"/>
    <cellStyle name="Migliaia [0] 34 2 2 3" xfId="2954" xr:uid="{1FA5AAB0-1491-4382-8B03-DD4C9B1CE052}"/>
    <cellStyle name="Migliaia [0] 34 2 3" xfId="4679" xr:uid="{3C25559C-64AA-4CAB-B820-4772BE91A039}"/>
    <cellStyle name="Migliaia [0] 34 2 4" xfId="5934" xr:uid="{D00B5096-26DC-446A-91CE-53B268292BDF}"/>
    <cellStyle name="Migliaia [0] 34 2 5" xfId="2953" xr:uid="{EEC7EB8D-A053-4144-A011-C505167621E3}"/>
    <cellStyle name="Migliaia [0] 34 3" xfId="1563" xr:uid="{00000000-0005-0000-0000-000044020000}"/>
    <cellStyle name="Migliaia [0] 34 3 2" xfId="4681" xr:uid="{71731013-A285-47DB-A5DD-F587E7C2E8D7}"/>
    <cellStyle name="Migliaia [0] 34 3 3" xfId="5935" xr:uid="{156B4AC0-27EE-413C-B2A1-F5DE1C7444A0}"/>
    <cellStyle name="Migliaia [0] 34 3 4" xfId="2955" xr:uid="{CD818AFF-BC85-4C57-A0D8-05F5C4C5441C}"/>
    <cellStyle name="Migliaia [0] 34 4" xfId="2956" xr:uid="{D2CE1A90-8373-47AC-A0D3-3ACE96530BDC}"/>
    <cellStyle name="Migliaia [0] 34 4 2" xfId="4682" xr:uid="{10FDFCF9-DAB5-4C97-99B7-46BAE7FCDA90}"/>
    <cellStyle name="Migliaia [0] 34 4 3" xfId="5936" xr:uid="{A8C40249-14EF-46DA-83A2-C47DCB1E5C52}"/>
    <cellStyle name="Migliaia [0] 34 5" xfId="4678" xr:uid="{6748E7CA-2C18-4BF4-B39D-D62B888B5ABA}"/>
    <cellStyle name="Migliaia [0] 34 6" xfId="5933" xr:uid="{B318F912-5BE6-4254-872A-B4E16B5FAECC}"/>
    <cellStyle name="Migliaia [0] 34 7" xfId="2952" xr:uid="{CA22018F-3589-48CB-AD9C-D56B57ABE325}"/>
    <cellStyle name="Migliaia [0] 35" xfId="269" xr:uid="{00000000-0005-0000-0000-000045020000}"/>
    <cellStyle name="Migliaia [0] 35 2" xfId="1564" xr:uid="{00000000-0005-0000-0000-000046020000}"/>
    <cellStyle name="Migliaia [0] 35 2 2" xfId="1565" xr:uid="{00000000-0005-0000-0000-000047020000}"/>
    <cellStyle name="Migliaia [0] 35 2 2 2" xfId="4685" xr:uid="{F23E5477-1FFE-4C3B-9B10-35A9768479F2}"/>
    <cellStyle name="Migliaia [0] 35 2 2 3" xfId="2959" xr:uid="{AF0EE2E9-05B9-4F3B-94A2-EB669D2F2101}"/>
    <cellStyle name="Migliaia [0] 35 2 3" xfId="4684" xr:uid="{0156E53E-1BA6-441D-BA2C-148705B45982}"/>
    <cellStyle name="Migliaia [0] 35 2 4" xfId="5938" xr:uid="{8A84E47A-552F-4EAC-BC05-001E22E23CB3}"/>
    <cellStyle name="Migliaia [0] 35 2 5" xfId="2958" xr:uid="{7E7A23EC-5BA3-411A-AF7C-0F441A10BD4A}"/>
    <cellStyle name="Migliaia [0] 35 3" xfId="1566" xr:uid="{00000000-0005-0000-0000-000048020000}"/>
    <cellStyle name="Migliaia [0] 35 3 2" xfId="4686" xr:uid="{1C781068-C9B4-4218-B066-C62EE3D2F012}"/>
    <cellStyle name="Migliaia [0] 35 3 3" xfId="5939" xr:uid="{410D2716-D1F1-4AAE-B3F4-0B97A9FD13BA}"/>
    <cellStyle name="Migliaia [0] 35 3 4" xfId="2960" xr:uid="{98DFD544-E333-40B6-9816-8B4EA23F57F2}"/>
    <cellStyle name="Migliaia [0] 35 4" xfId="2961" xr:uid="{D303A6E3-B77E-4DEC-B86B-95DF61574933}"/>
    <cellStyle name="Migliaia [0] 35 4 2" xfId="4687" xr:uid="{4A8CE6BB-B5AE-4EF8-B984-206ADA9D19E2}"/>
    <cellStyle name="Migliaia [0] 35 4 3" xfId="5940" xr:uid="{B9808434-302C-4464-8C9A-740DF3737E40}"/>
    <cellStyle name="Migliaia [0] 35 5" xfId="4683" xr:uid="{EC1B6CFE-41DC-4511-B5A2-7302AB8361A2}"/>
    <cellStyle name="Migliaia [0] 35 6" xfId="5937" xr:uid="{E6B0EF93-BAEA-4005-8073-ACF6942D0F58}"/>
    <cellStyle name="Migliaia [0] 35 7" xfId="2957" xr:uid="{55DEA085-289B-402A-9AFA-2145A27F5A7F}"/>
    <cellStyle name="Migliaia [0] 36" xfId="270" xr:uid="{00000000-0005-0000-0000-000049020000}"/>
    <cellStyle name="Migliaia [0] 36 2" xfId="1567" xr:uid="{00000000-0005-0000-0000-00004A020000}"/>
    <cellStyle name="Migliaia [0] 36 2 2" xfId="1568" xr:uid="{00000000-0005-0000-0000-00004B020000}"/>
    <cellStyle name="Migliaia [0] 36 2 2 2" xfId="4690" xr:uid="{6630EAEE-D294-458D-9D0D-2A0A0FC93B9D}"/>
    <cellStyle name="Migliaia [0] 36 2 2 3" xfId="2964" xr:uid="{9BA70B29-EE7E-411C-BE94-0148DC6C5D44}"/>
    <cellStyle name="Migliaia [0] 36 2 3" xfId="4689" xr:uid="{13E2D0BD-8050-4478-8260-323C80ABD532}"/>
    <cellStyle name="Migliaia [0] 36 2 4" xfId="5942" xr:uid="{AC165AD2-39C9-4906-BBC2-97F9B163666E}"/>
    <cellStyle name="Migliaia [0] 36 2 5" xfId="2963" xr:uid="{58C8D901-3503-4C1C-B7D2-1F9951D1ECF2}"/>
    <cellStyle name="Migliaia [0] 36 3" xfId="1569" xr:uid="{00000000-0005-0000-0000-00004C020000}"/>
    <cellStyle name="Migliaia [0] 36 3 2" xfId="4691" xr:uid="{9037FA35-F9B8-4626-B919-399D5007C1B9}"/>
    <cellStyle name="Migliaia [0] 36 3 3" xfId="5943" xr:uid="{85A2BBC8-8511-4C40-BB3C-8F6733FCD897}"/>
    <cellStyle name="Migliaia [0] 36 3 4" xfId="2965" xr:uid="{AA0CB16A-BAD2-4045-A3D2-F042261253A3}"/>
    <cellStyle name="Migliaia [0] 36 4" xfId="2966" xr:uid="{3C097D4F-2462-4C5C-9DAE-903DA1E16549}"/>
    <cellStyle name="Migliaia [0] 36 4 2" xfId="4692" xr:uid="{4484610C-3F2D-449B-8E05-60E252FB917F}"/>
    <cellStyle name="Migliaia [0] 36 4 3" xfId="5944" xr:uid="{5CD857B6-859C-4536-B31C-B1785F24D163}"/>
    <cellStyle name="Migliaia [0] 36 5" xfId="4688" xr:uid="{A98DA38D-DCEB-43A6-90EA-63CC53B72432}"/>
    <cellStyle name="Migliaia [0] 36 6" xfId="5941" xr:uid="{692D149D-6B31-4E81-B8BA-A1C82A620C64}"/>
    <cellStyle name="Migliaia [0] 36 7" xfId="2962" xr:uid="{BD71548B-D8C4-4FC4-A8FD-57A7D72F773F}"/>
    <cellStyle name="Migliaia [0] 37" xfId="271" xr:uid="{00000000-0005-0000-0000-00004D020000}"/>
    <cellStyle name="Migliaia [0] 37 2" xfId="1570" xr:uid="{00000000-0005-0000-0000-00004E020000}"/>
    <cellStyle name="Migliaia [0] 37 2 2" xfId="1571" xr:uid="{00000000-0005-0000-0000-00004F020000}"/>
    <cellStyle name="Migliaia [0] 37 2 2 2" xfId="4695" xr:uid="{DAD01564-95F7-422D-9CCB-2CE88A495CCB}"/>
    <cellStyle name="Migliaia [0] 37 2 2 3" xfId="2969" xr:uid="{0EA2AC64-695E-4C30-9C66-3F18A6175A9B}"/>
    <cellStyle name="Migliaia [0] 37 2 3" xfId="4694" xr:uid="{F348FA34-FD99-437F-BF0F-D98B20A0D88D}"/>
    <cellStyle name="Migliaia [0] 37 2 4" xfId="5946" xr:uid="{4ED181B4-278B-46F9-A99F-74F65201207D}"/>
    <cellStyle name="Migliaia [0] 37 2 5" xfId="2968" xr:uid="{8DA40E09-55B5-4C52-A400-D9336CF9F252}"/>
    <cellStyle name="Migliaia [0] 37 3" xfId="1572" xr:uid="{00000000-0005-0000-0000-000050020000}"/>
    <cellStyle name="Migliaia [0] 37 3 2" xfId="4696" xr:uid="{7688EE82-5B25-4483-95DD-0CB3A4A37323}"/>
    <cellStyle name="Migliaia [0] 37 3 3" xfId="5947" xr:uid="{89769745-8312-4C44-9AC9-E438F4AF19C3}"/>
    <cellStyle name="Migliaia [0] 37 3 4" xfId="2970" xr:uid="{9560137C-3FAD-4A00-B872-4D921230BE19}"/>
    <cellStyle name="Migliaia [0] 37 4" xfId="2971" xr:uid="{3F093CC6-2AF0-4076-B802-88D47EC1625B}"/>
    <cellStyle name="Migliaia [0] 37 4 2" xfId="4697" xr:uid="{62D7847B-C68B-4C3B-8A57-108C2F940BDB}"/>
    <cellStyle name="Migliaia [0] 37 4 3" xfId="5948" xr:uid="{D8A345F9-0F43-4479-8D35-BB3A7CE28175}"/>
    <cellStyle name="Migliaia [0] 37 5" xfId="4693" xr:uid="{30366D83-1F53-49FD-A952-8FF46B04C8DE}"/>
    <cellStyle name="Migliaia [0] 37 6" xfId="5945" xr:uid="{5E3D2523-F733-42E1-90A1-057D77C8BFCF}"/>
    <cellStyle name="Migliaia [0] 37 7" xfId="2967" xr:uid="{D95DC1C0-0311-466A-94CE-9442BFE949E9}"/>
    <cellStyle name="Migliaia [0] 38" xfId="272" xr:uid="{00000000-0005-0000-0000-000051020000}"/>
    <cellStyle name="Migliaia [0] 38 2" xfId="1573" xr:uid="{00000000-0005-0000-0000-000052020000}"/>
    <cellStyle name="Migliaia [0] 38 2 2" xfId="1574" xr:uid="{00000000-0005-0000-0000-000053020000}"/>
    <cellStyle name="Migliaia [0] 38 2 2 2" xfId="4700" xr:uid="{BD6959D5-5CED-40ED-AE2E-F7CE47F57AE9}"/>
    <cellStyle name="Migliaia [0] 38 2 2 3" xfId="2974" xr:uid="{EFF91115-37E4-4AEF-BB62-2A31ACDE5697}"/>
    <cellStyle name="Migliaia [0] 38 2 3" xfId="4699" xr:uid="{16664EEC-BC53-4153-839E-18C5C4A187CC}"/>
    <cellStyle name="Migliaia [0] 38 2 4" xfId="5950" xr:uid="{53444165-4085-46A9-8168-C27C5D0BBCC5}"/>
    <cellStyle name="Migliaia [0] 38 2 5" xfId="2973" xr:uid="{3822B655-0E51-47DE-8651-6832A270281C}"/>
    <cellStyle name="Migliaia [0] 38 3" xfId="1575" xr:uid="{00000000-0005-0000-0000-000054020000}"/>
    <cellStyle name="Migliaia [0] 38 3 2" xfId="4701" xr:uid="{6F66D0F0-81D1-4D25-ADA3-EA445CFC938D}"/>
    <cellStyle name="Migliaia [0] 38 3 3" xfId="5951" xr:uid="{EEB67433-A8B3-4725-B6A4-76BD313824F7}"/>
    <cellStyle name="Migliaia [0] 38 3 4" xfId="2975" xr:uid="{DEF5E573-F308-48FB-9A73-6865D8474A78}"/>
    <cellStyle name="Migliaia [0] 38 4" xfId="2976" xr:uid="{6584EBAF-C1C2-46DF-BD6B-9415B1C9695F}"/>
    <cellStyle name="Migliaia [0] 38 4 2" xfId="4702" xr:uid="{442F5C5D-ABBC-4779-9519-8B79F8942E6F}"/>
    <cellStyle name="Migliaia [0] 38 4 3" xfId="5952" xr:uid="{AA9A3FEE-C824-4980-9C93-7C5B8FCA4BB0}"/>
    <cellStyle name="Migliaia [0] 38 5" xfId="4698" xr:uid="{584A6843-AF8E-41DF-8A28-45672D035C8C}"/>
    <cellStyle name="Migliaia [0] 38 6" xfId="5949" xr:uid="{A7B96F3E-DF5E-4218-BC3D-7716FBF6C591}"/>
    <cellStyle name="Migliaia [0] 38 7" xfId="2972" xr:uid="{395AC7A6-3E82-4A59-98C8-EAED3ACF246A}"/>
    <cellStyle name="Migliaia [0] 39" xfId="273" xr:uid="{00000000-0005-0000-0000-000055020000}"/>
    <cellStyle name="Migliaia [0] 39 2" xfId="1576" xr:uid="{00000000-0005-0000-0000-000056020000}"/>
    <cellStyle name="Migliaia [0] 39 2 2" xfId="1577" xr:uid="{00000000-0005-0000-0000-000057020000}"/>
    <cellStyle name="Migliaia [0] 39 2 2 2" xfId="4705" xr:uid="{8828DD60-1164-442E-A855-02D1B9E4DD34}"/>
    <cellStyle name="Migliaia [0] 39 2 2 3" xfId="2979" xr:uid="{5A374EB6-2F63-4C67-ABDA-FB948117B2A4}"/>
    <cellStyle name="Migliaia [0] 39 2 3" xfId="4704" xr:uid="{1B13F257-DE88-47D4-A53B-C152D3E952B4}"/>
    <cellStyle name="Migliaia [0] 39 2 4" xfId="5954" xr:uid="{06DA20B4-0A0F-44B2-97FD-48FB18AF8762}"/>
    <cellStyle name="Migliaia [0] 39 2 5" xfId="2978" xr:uid="{F8803A83-3151-4E03-BC9D-0A1188E14613}"/>
    <cellStyle name="Migliaia [0] 39 3" xfId="1578" xr:uid="{00000000-0005-0000-0000-000058020000}"/>
    <cellStyle name="Migliaia [0] 39 3 2" xfId="4706" xr:uid="{BA4005BC-1F3E-4079-80B0-B3205CF55272}"/>
    <cellStyle name="Migliaia [0] 39 3 3" xfId="5955" xr:uid="{E9897F66-8636-417F-84C8-5C69F169153F}"/>
    <cellStyle name="Migliaia [0] 39 3 4" xfId="2980" xr:uid="{A2B29CC0-E49E-468F-B523-D63FB3B13651}"/>
    <cellStyle name="Migliaia [0] 39 4" xfId="2981" xr:uid="{04F465FF-822F-41B9-AC29-46ECD945B5E0}"/>
    <cellStyle name="Migliaia [0] 39 4 2" xfId="4707" xr:uid="{35E526DF-732D-4B74-83A7-DE912F68DF1D}"/>
    <cellStyle name="Migliaia [0] 39 4 3" xfId="5956" xr:uid="{AB77DEC9-899A-4654-B95C-814CB727CB47}"/>
    <cellStyle name="Migliaia [0] 39 5" xfId="4703" xr:uid="{D4A85247-552B-4B03-B85D-1403BD23A759}"/>
    <cellStyle name="Migliaia [0] 39 6" xfId="5953" xr:uid="{609725EE-1C69-4426-AB55-C78BF62B398B}"/>
    <cellStyle name="Migliaia [0] 39 7" xfId="2977" xr:uid="{57442825-9EB6-4E55-8EA9-84FC541AF922}"/>
    <cellStyle name="Migliaia [0] 4" xfId="274" xr:uid="{00000000-0005-0000-0000-000059020000}"/>
    <cellStyle name="Migliaia [0] 4 2" xfId="1579" xr:uid="{00000000-0005-0000-0000-00005A020000}"/>
    <cellStyle name="Migliaia [0] 4 2 2" xfId="1580" xr:uid="{00000000-0005-0000-0000-00005B020000}"/>
    <cellStyle name="Migliaia [0] 4 2 2 2" xfId="4710" xr:uid="{A8D51E7E-B26C-4AF3-82CB-F79A0EA8AB30}"/>
    <cellStyle name="Migliaia [0] 4 2 2 3" xfId="2984" xr:uid="{A383A480-D694-41D9-AA73-C66761A9562E}"/>
    <cellStyle name="Migliaia [0] 4 2 3" xfId="4709" xr:uid="{0853E942-ACF7-4A33-A9F8-069F0691215C}"/>
    <cellStyle name="Migliaia [0] 4 2 4" xfId="5958" xr:uid="{AC00550F-3445-49F1-BEAE-598EAC6BF382}"/>
    <cellStyle name="Migliaia [0] 4 2 5" xfId="2983" xr:uid="{CB410A93-260E-4F91-8A5D-DF451A0AA143}"/>
    <cellStyle name="Migliaia [0] 4 3" xfId="1581" xr:uid="{00000000-0005-0000-0000-00005C020000}"/>
    <cellStyle name="Migliaia [0] 4 3 2" xfId="4711" xr:uid="{23C4E08D-7B61-47F6-A95E-71E0DB03C204}"/>
    <cellStyle name="Migliaia [0] 4 3 3" xfId="5959" xr:uid="{9AAE206C-8548-40B8-B0BF-40528F25F033}"/>
    <cellStyle name="Migliaia [0] 4 3 4" xfId="2985" xr:uid="{531F806B-1B91-43E6-B0DA-EC3D2C180126}"/>
    <cellStyle name="Migliaia [0] 4 4" xfId="2986" xr:uid="{8941C3D6-A640-40BA-A107-8FDF0782425C}"/>
    <cellStyle name="Migliaia [0] 4 4 2" xfId="4712" xr:uid="{AFE59084-D100-4D02-ACE1-FDD1F34B03E6}"/>
    <cellStyle name="Migliaia [0] 4 4 3" xfId="5960" xr:uid="{D4910B4A-BE3E-4111-BBDC-7E5D40BD3C02}"/>
    <cellStyle name="Migliaia [0] 4 5" xfId="4708" xr:uid="{FA9F9C77-8651-47CB-9DFB-1EACDC63AE1A}"/>
    <cellStyle name="Migliaia [0] 4 6" xfId="5957" xr:uid="{0C823775-9FA2-4071-B96A-4A8C4574FDE0}"/>
    <cellStyle name="Migliaia [0] 4 7" xfId="2982" xr:uid="{7A2323BA-FF54-4B66-A963-26B775D5A617}"/>
    <cellStyle name="Migliaia [0] 40" xfId="275" xr:uid="{00000000-0005-0000-0000-00005D020000}"/>
    <cellStyle name="Migliaia [0] 40 2" xfId="1582" xr:uid="{00000000-0005-0000-0000-00005E020000}"/>
    <cellStyle name="Migliaia [0] 40 2 2" xfId="1583" xr:uid="{00000000-0005-0000-0000-00005F020000}"/>
    <cellStyle name="Migliaia [0] 40 2 2 2" xfId="4715" xr:uid="{B67E0994-D742-4907-8982-E5C15639BBB9}"/>
    <cellStyle name="Migliaia [0] 40 2 2 3" xfId="2989" xr:uid="{A5BF0269-B57A-4398-A95F-02E2CF823D83}"/>
    <cellStyle name="Migliaia [0] 40 2 3" xfId="4714" xr:uid="{A5892F7F-C0B1-46BC-B695-586CFAC5F8D5}"/>
    <cellStyle name="Migliaia [0] 40 2 4" xfId="5962" xr:uid="{6A1B1D63-B0BF-4521-9725-B64C464C4350}"/>
    <cellStyle name="Migliaia [0] 40 2 5" xfId="2988" xr:uid="{42881A85-6DF1-4050-B1ED-6053D873D2BF}"/>
    <cellStyle name="Migliaia [0] 40 3" xfId="1584" xr:uid="{00000000-0005-0000-0000-000060020000}"/>
    <cellStyle name="Migliaia [0] 40 3 2" xfId="4716" xr:uid="{5FDCCABF-F7F6-4F4C-A6E7-05B847AEF36E}"/>
    <cellStyle name="Migliaia [0] 40 3 3" xfId="5963" xr:uid="{E17BCEFD-5E3E-4F7B-8B4C-CD6C95310297}"/>
    <cellStyle name="Migliaia [0] 40 3 4" xfId="2990" xr:uid="{4C88CBC7-BAAA-48B0-BE9F-2FBA1C921666}"/>
    <cellStyle name="Migliaia [0] 40 4" xfId="2991" xr:uid="{05FED76D-3AA4-40D6-8962-BDC93DAEB807}"/>
    <cellStyle name="Migliaia [0] 40 4 2" xfId="4717" xr:uid="{0B1F7650-0AEA-40BD-BE6A-36FBC7D81F66}"/>
    <cellStyle name="Migliaia [0] 40 4 3" xfId="5964" xr:uid="{93BC0DA4-E036-4553-8B85-02C9BD37FAC8}"/>
    <cellStyle name="Migliaia [0] 40 5" xfId="4713" xr:uid="{8D129912-9091-4651-B122-26DC0C122B9D}"/>
    <cellStyle name="Migliaia [0] 40 6" xfId="5961" xr:uid="{27AC2CC9-FF85-44D0-83BB-66E45E9A8764}"/>
    <cellStyle name="Migliaia [0] 40 7" xfId="2987" xr:uid="{67E5BC92-4330-4577-B05C-EFC38EA577DF}"/>
    <cellStyle name="Migliaia [0] 41" xfId="276" xr:uid="{00000000-0005-0000-0000-000061020000}"/>
    <cellStyle name="Migliaia [0] 41 2" xfId="1585" xr:uid="{00000000-0005-0000-0000-000062020000}"/>
    <cellStyle name="Migliaia [0] 41 2 2" xfId="1586" xr:uid="{00000000-0005-0000-0000-000063020000}"/>
    <cellStyle name="Migliaia [0] 41 2 2 2" xfId="4720" xr:uid="{64525ADA-D9A4-4326-8194-4A134D4C5685}"/>
    <cellStyle name="Migliaia [0] 41 2 2 3" xfId="2994" xr:uid="{7E7952D6-4D76-4609-BB02-67C73D183496}"/>
    <cellStyle name="Migliaia [0] 41 2 3" xfId="4719" xr:uid="{8A9B73AF-377A-4B94-897C-5DEFE39DD291}"/>
    <cellStyle name="Migliaia [0] 41 2 4" xfId="5966" xr:uid="{595916A6-94AB-4DDB-BD39-84A70CCCA407}"/>
    <cellStyle name="Migliaia [0] 41 2 5" xfId="2993" xr:uid="{A0088F7D-0086-4CC8-BCCB-DC2362043D13}"/>
    <cellStyle name="Migliaia [0] 41 3" xfId="1587" xr:uid="{00000000-0005-0000-0000-000064020000}"/>
    <cellStyle name="Migliaia [0] 41 3 2" xfId="4721" xr:uid="{32A434AB-00E1-4EBB-B1AA-18A72553A956}"/>
    <cellStyle name="Migliaia [0] 41 3 3" xfId="5967" xr:uid="{36B50F5F-B327-4E99-A18D-562E0AC9A88B}"/>
    <cellStyle name="Migliaia [0] 41 3 4" xfId="2995" xr:uid="{F96D7F85-DDF9-49C3-9758-D04CB622215D}"/>
    <cellStyle name="Migliaia [0] 41 4" xfId="2996" xr:uid="{7F493A04-A23A-4502-A1E7-B84FCE04D1E4}"/>
    <cellStyle name="Migliaia [0] 41 4 2" xfId="4722" xr:uid="{453D135B-8E46-468E-A011-1A85F31093F8}"/>
    <cellStyle name="Migliaia [0] 41 4 3" xfId="5968" xr:uid="{A2D8FF6A-9C29-4DAE-88ED-EA6435051781}"/>
    <cellStyle name="Migliaia [0] 41 5" xfId="4718" xr:uid="{FFE7B77F-089B-4690-B4F3-A98C65EB636C}"/>
    <cellStyle name="Migliaia [0] 41 6" xfId="5965" xr:uid="{AB866711-6927-4A6A-924F-9AE5D6A9B17A}"/>
    <cellStyle name="Migliaia [0] 41 7" xfId="2992" xr:uid="{FF37B8FB-324F-4B4E-B130-52BCF52012E3}"/>
    <cellStyle name="Migliaia [0] 42" xfId="277" xr:uid="{00000000-0005-0000-0000-000065020000}"/>
    <cellStyle name="Migliaia [0] 42 2" xfId="1588" xr:uid="{00000000-0005-0000-0000-000066020000}"/>
    <cellStyle name="Migliaia [0] 42 2 2" xfId="1589" xr:uid="{00000000-0005-0000-0000-000067020000}"/>
    <cellStyle name="Migliaia [0] 42 2 2 2" xfId="4725" xr:uid="{946180B2-EB30-4AEE-A6EB-B88CAA8B062B}"/>
    <cellStyle name="Migliaia [0] 42 2 2 3" xfId="2999" xr:uid="{03F5D43C-27B5-4EB6-8441-EE151BA1FB25}"/>
    <cellStyle name="Migliaia [0] 42 2 3" xfId="4724" xr:uid="{B11E8D2D-924A-4198-B22F-58E59B21ABC5}"/>
    <cellStyle name="Migliaia [0] 42 2 4" xfId="5970" xr:uid="{3098F2A6-48AD-423C-8C6B-83B28D0D47DF}"/>
    <cellStyle name="Migliaia [0] 42 2 5" xfId="2998" xr:uid="{0071AAD9-B554-46BB-BC4E-0AA71CA5E456}"/>
    <cellStyle name="Migliaia [0] 42 3" xfId="1590" xr:uid="{00000000-0005-0000-0000-000068020000}"/>
    <cellStyle name="Migliaia [0] 42 3 2" xfId="4726" xr:uid="{696D1FC6-30FB-467D-8B71-520889BD61B5}"/>
    <cellStyle name="Migliaia [0] 42 3 3" xfId="5971" xr:uid="{A96B4E05-20C8-4032-91EE-28751DFA68A4}"/>
    <cellStyle name="Migliaia [0] 42 3 4" xfId="3000" xr:uid="{02B3BC19-6DDB-44CE-AF1F-AC842437B619}"/>
    <cellStyle name="Migliaia [0] 42 4" xfId="3001" xr:uid="{F438F24B-7286-4D1B-8C96-AA219D571AAD}"/>
    <cellStyle name="Migliaia [0] 42 4 2" xfId="4727" xr:uid="{BE32381E-EC0D-4D5E-A13D-E1BA5652826F}"/>
    <cellStyle name="Migliaia [0] 42 4 3" xfId="5972" xr:uid="{6B019B82-D4CE-4B7C-8023-8B463F23A0F8}"/>
    <cellStyle name="Migliaia [0] 42 5" xfId="4723" xr:uid="{3CCFFD4B-7CFA-4266-837D-AA58461A3511}"/>
    <cellStyle name="Migliaia [0] 42 6" xfId="5969" xr:uid="{591AF490-B474-4EA1-B7E9-016CA8CAE78B}"/>
    <cellStyle name="Migliaia [0] 42 7" xfId="2997" xr:uid="{DD073DBF-94B6-40F8-9F8B-6DC2C0A221BA}"/>
    <cellStyle name="Migliaia [0] 43" xfId="278" xr:uid="{00000000-0005-0000-0000-000069020000}"/>
    <cellStyle name="Migliaia [0] 43 2" xfId="1591" xr:uid="{00000000-0005-0000-0000-00006A020000}"/>
    <cellStyle name="Migliaia [0] 43 2 2" xfId="1592" xr:uid="{00000000-0005-0000-0000-00006B020000}"/>
    <cellStyle name="Migliaia [0] 43 2 2 2" xfId="4730" xr:uid="{BEB666D9-F925-49E6-8B89-6D4F83810EFB}"/>
    <cellStyle name="Migliaia [0] 43 2 2 3" xfId="3004" xr:uid="{F688392F-EE3F-44B0-AA67-A59E0FCD39B0}"/>
    <cellStyle name="Migliaia [0] 43 2 3" xfId="4729" xr:uid="{B6E568B1-B875-49BF-8C7F-FA09D1A0168E}"/>
    <cellStyle name="Migliaia [0] 43 2 4" xfId="5974" xr:uid="{65548E3E-53D7-48C9-8219-BAA27074D99B}"/>
    <cellStyle name="Migliaia [0] 43 2 5" xfId="3003" xr:uid="{EB00C479-0029-4A1F-9E06-F9B859891257}"/>
    <cellStyle name="Migliaia [0] 43 3" xfId="1593" xr:uid="{00000000-0005-0000-0000-00006C020000}"/>
    <cellStyle name="Migliaia [0] 43 3 2" xfId="4731" xr:uid="{FE20A76B-F4B3-4813-9CCD-DEB84E953CCD}"/>
    <cellStyle name="Migliaia [0] 43 3 3" xfId="5975" xr:uid="{347F3CF2-AB1F-41CF-AEF5-29CE902283B7}"/>
    <cellStyle name="Migliaia [0] 43 3 4" xfId="3005" xr:uid="{CC0FD5C5-F2FE-4003-A8D9-B8A5EC46C8EB}"/>
    <cellStyle name="Migliaia [0] 43 4" xfId="3006" xr:uid="{B8ABF366-877C-4F95-9482-95E802883843}"/>
    <cellStyle name="Migliaia [0] 43 4 2" xfId="4732" xr:uid="{F6B7CB94-9F97-4476-906E-59A2FEBD2705}"/>
    <cellStyle name="Migliaia [0] 43 4 3" xfId="5976" xr:uid="{232535AA-35DF-4C54-BF16-83225B56AD1F}"/>
    <cellStyle name="Migliaia [0] 43 5" xfId="4728" xr:uid="{0C08CDA1-9DCC-4C62-A9B3-FC8AE539BC42}"/>
    <cellStyle name="Migliaia [0] 43 6" xfId="5973" xr:uid="{ECE68018-24DA-472B-8C1A-F5C9B8C2710A}"/>
    <cellStyle name="Migliaia [0] 43 7" xfId="3002" xr:uid="{7DABDD17-45ED-4E0D-881D-6B9954C2E143}"/>
    <cellStyle name="Migliaia [0] 44" xfId="279" xr:uid="{00000000-0005-0000-0000-00006D020000}"/>
    <cellStyle name="Migliaia [0] 44 2" xfId="1594" xr:uid="{00000000-0005-0000-0000-00006E020000}"/>
    <cellStyle name="Migliaia [0] 44 2 2" xfId="1595" xr:uid="{00000000-0005-0000-0000-00006F020000}"/>
    <cellStyle name="Migliaia [0] 44 2 2 2" xfId="4735" xr:uid="{2BDA5DCA-F418-4067-9D65-90484E2680E4}"/>
    <cellStyle name="Migliaia [0] 44 2 2 3" xfId="3009" xr:uid="{DDC972D2-1B48-41A1-9A39-5F08BF63BA1F}"/>
    <cellStyle name="Migliaia [0] 44 2 3" xfId="4734" xr:uid="{806605C9-7B7D-4356-A835-E15FC738A0B4}"/>
    <cellStyle name="Migliaia [0] 44 2 4" xfId="5978" xr:uid="{59EFC19B-CFF2-4E5A-A432-D3A8417E2135}"/>
    <cellStyle name="Migliaia [0] 44 2 5" xfId="3008" xr:uid="{95E04E5C-BB5B-46D8-BFC4-80C69A9DAE5C}"/>
    <cellStyle name="Migliaia [0] 44 3" xfId="1596" xr:uid="{00000000-0005-0000-0000-000070020000}"/>
    <cellStyle name="Migliaia [0] 44 3 2" xfId="4736" xr:uid="{C1300508-25CB-4478-9CE6-A54FC7911D69}"/>
    <cellStyle name="Migliaia [0] 44 3 3" xfId="5979" xr:uid="{B3A9DEA3-055E-49AD-92FE-5ADA617F3188}"/>
    <cellStyle name="Migliaia [0] 44 3 4" xfId="3010" xr:uid="{D094741B-D001-4657-9388-3FB5253DB83C}"/>
    <cellStyle name="Migliaia [0] 44 4" xfId="3011" xr:uid="{ACAA4913-E25F-4F83-A980-F3D8CF6D86FF}"/>
    <cellStyle name="Migliaia [0] 44 4 2" xfId="4737" xr:uid="{A7475D7A-AF49-47FA-9918-C28B93F0340E}"/>
    <cellStyle name="Migliaia [0] 44 4 3" xfId="5980" xr:uid="{EC755725-9159-445B-917E-D2F63FB45E38}"/>
    <cellStyle name="Migliaia [0] 44 5" xfId="4733" xr:uid="{27B32F46-751F-4DDB-B9C0-23C00BD74279}"/>
    <cellStyle name="Migliaia [0] 44 6" xfId="5977" xr:uid="{A93D00CD-7F32-445D-82E0-D4E4A755EB5E}"/>
    <cellStyle name="Migliaia [0] 44 7" xfId="3007" xr:uid="{16EEF622-FDA7-44B6-86E0-CD52C5F4B29E}"/>
    <cellStyle name="Migliaia [0] 45" xfId="280" xr:uid="{00000000-0005-0000-0000-000071020000}"/>
    <cellStyle name="Migliaia [0] 45 2" xfId="1597" xr:uid="{00000000-0005-0000-0000-000072020000}"/>
    <cellStyle name="Migliaia [0] 45 2 2" xfId="1598" xr:uid="{00000000-0005-0000-0000-000073020000}"/>
    <cellStyle name="Migliaia [0] 45 2 2 2" xfId="4740" xr:uid="{2B9BC03F-5C64-42C3-8ADF-E3BF653F5333}"/>
    <cellStyle name="Migliaia [0] 45 2 2 3" xfId="3014" xr:uid="{9D3DBA6E-1AB6-4ADF-880C-265C5DA5BADF}"/>
    <cellStyle name="Migliaia [0] 45 2 3" xfId="4739" xr:uid="{3ED02E97-F2F6-426C-AE69-256D9843C76B}"/>
    <cellStyle name="Migliaia [0] 45 2 4" xfId="5982" xr:uid="{11EACD2A-2469-41AD-87BB-68F5CA71A613}"/>
    <cellStyle name="Migliaia [0] 45 2 5" xfId="3013" xr:uid="{EC87042B-7706-4147-AE6D-DD2FBAA2983C}"/>
    <cellStyle name="Migliaia [0] 45 3" xfId="1599" xr:uid="{00000000-0005-0000-0000-000074020000}"/>
    <cellStyle name="Migliaia [0] 45 3 2" xfId="4741" xr:uid="{ECCAB311-E634-446F-90C5-B34133EB8BEA}"/>
    <cellStyle name="Migliaia [0] 45 3 3" xfId="5983" xr:uid="{8B17E855-9881-45AF-9D2C-B28920935627}"/>
    <cellStyle name="Migliaia [0] 45 3 4" xfId="3015" xr:uid="{65F986BA-FFDA-48F1-9934-EBBB713CA2C5}"/>
    <cellStyle name="Migliaia [0] 45 4" xfId="3016" xr:uid="{217A928D-6633-4DA2-BBB4-0F8F676D0367}"/>
    <cellStyle name="Migliaia [0] 45 4 2" xfId="4742" xr:uid="{6A155E66-6988-4B49-BAAC-F1C10BFCEB13}"/>
    <cellStyle name="Migliaia [0] 45 4 3" xfId="5984" xr:uid="{453D02FA-D640-434B-B9D2-E03C7E7D2FDC}"/>
    <cellStyle name="Migliaia [0] 45 5" xfId="4738" xr:uid="{942CF0F0-8629-4A2C-9782-6A35286B5348}"/>
    <cellStyle name="Migliaia [0] 45 6" xfId="5981" xr:uid="{B906DD77-E567-4C94-8606-463CAB5B59EF}"/>
    <cellStyle name="Migliaia [0] 45 7" xfId="3012" xr:uid="{7AB7EE48-3AC1-4058-A25D-CACB64A61283}"/>
    <cellStyle name="Migliaia [0] 46" xfId="281" xr:uid="{00000000-0005-0000-0000-000075020000}"/>
    <cellStyle name="Migliaia [0] 46 2" xfId="1600" xr:uid="{00000000-0005-0000-0000-000076020000}"/>
    <cellStyle name="Migliaia [0] 46 2 2" xfId="1601" xr:uid="{00000000-0005-0000-0000-000077020000}"/>
    <cellStyle name="Migliaia [0] 46 2 2 2" xfId="4745" xr:uid="{2DE913F7-AEAA-4682-9239-6B1CC7DC555B}"/>
    <cellStyle name="Migliaia [0] 46 2 2 3" xfId="3019" xr:uid="{EDB0151E-E63E-4166-A4AC-50D7308FDC18}"/>
    <cellStyle name="Migliaia [0] 46 2 3" xfId="4744" xr:uid="{448BABE9-8069-4D39-8ED6-6557A147D58C}"/>
    <cellStyle name="Migliaia [0] 46 2 4" xfId="5986" xr:uid="{F06252DA-9D41-4DF4-ABAA-F28FE002D131}"/>
    <cellStyle name="Migliaia [0] 46 2 5" xfId="3018" xr:uid="{8B3711D1-AB3C-4313-96B9-4714E95D6B03}"/>
    <cellStyle name="Migliaia [0] 46 3" xfId="1602" xr:uid="{00000000-0005-0000-0000-000078020000}"/>
    <cellStyle name="Migliaia [0] 46 3 2" xfId="4746" xr:uid="{F0413EF7-58ED-4C4C-9992-554D6003141B}"/>
    <cellStyle name="Migliaia [0] 46 3 3" xfId="5987" xr:uid="{6EF2ABA0-ADC2-4889-9CFA-164F38011A96}"/>
    <cellStyle name="Migliaia [0] 46 3 4" xfId="3020" xr:uid="{312F8264-ADD4-4B85-B962-D8ABF23DE534}"/>
    <cellStyle name="Migliaia [0] 46 4" xfId="3021" xr:uid="{D286E590-F3DA-4F1C-A09E-E5D015321844}"/>
    <cellStyle name="Migliaia [0] 46 4 2" xfId="4747" xr:uid="{878AC833-CE81-49DD-883A-8896BE8C6946}"/>
    <cellStyle name="Migliaia [0] 46 4 3" xfId="5988" xr:uid="{2AB91E66-E5FC-4468-8A39-D2747548EC6F}"/>
    <cellStyle name="Migliaia [0] 46 5" xfId="4743" xr:uid="{7117FE0C-FBA8-400F-A40A-C7D3817AA449}"/>
    <cellStyle name="Migliaia [0] 46 6" xfId="5985" xr:uid="{A3F47528-F144-49B8-AED4-31A61EBC8513}"/>
    <cellStyle name="Migliaia [0] 46 7" xfId="3017" xr:uid="{6FA81226-43D9-4F0A-BA5D-B4B3CB79A803}"/>
    <cellStyle name="Migliaia [0] 47" xfId="282" xr:uid="{00000000-0005-0000-0000-000079020000}"/>
    <cellStyle name="Migliaia [0] 47 2" xfId="1603" xr:uid="{00000000-0005-0000-0000-00007A020000}"/>
    <cellStyle name="Migliaia [0] 47 2 2" xfId="1604" xr:uid="{00000000-0005-0000-0000-00007B020000}"/>
    <cellStyle name="Migliaia [0] 47 2 2 2" xfId="4750" xr:uid="{E0EABA7C-02EF-4888-BC8E-4DAEA00F8F37}"/>
    <cellStyle name="Migliaia [0] 47 2 2 3" xfId="3024" xr:uid="{4FDD2D7B-084B-462D-B7A3-B8CF1EE0FBEF}"/>
    <cellStyle name="Migliaia [0] 47 2 3" xfId="4749" xr:uid="{AE0A290A-BF37-4B09-A0A6-25FC4791A790}"/>
    <cellStyle name="Migliaia [0] 47 2 4" xfId="5990" xr:uid="{1C845458-BB1C-449A-87AC-17DCF1B3390D}"/>
    <cellStyle name="Migliaia [0] 47 2 5" xfId="3023" xr:uid="{4B03B115-80AF-4B0F-BCC1-4FFB4C5097D2}"/>
    <cellStyle name="Migliaia [0] 47 3" xfId="1605" xr:uid="{00000000-0005-0000-0000-00007C020000}"/>
    <cellStyle name="Migliaia [0] 47 3 2" xfId="4751" xr:uid="{07271A6C-2904-4FDA-9172-6A0D74B425DF}"/>
    <cellStyle name="Migliaia [0] 47 3 3" xfId="5991" xr:uid="{A67F32A4-5200-4BEE-8814-F20E0EE42923}"/>
    <cellStyle name="Migliaia [0] 47 3 4" xfId="3025" xr:uid="{34E74E3A-52C6-41D6-8532-D0B7C45654AF}"/>
    <cellStyle name="Migliaia [0] 47 4" xfId="3026" xr:uid="{A08CCED2-52D7-4820-836D-AE8E49F843F0}"/>
    <cellStyle name="Migliaia [0] 47 4 2" xfId="4752" xr:uid="{D19F98DE-0F5E-494A-AA0D-177E05CF59ED}"/>
    <cellStyle name="Migliaia [0] 47 4 3" xfId="5992" xr:uid="{93BE1A5A-F66D-4D20-8E23-2D721F5F64A4}"/>
    <cellStyle name="Migliaia [0] 47 5" xfId="4748" xr:uid="{8B81B289-0240-4755-9675-8E647636CDEC}"/>
    <cellStyle name="Migliaia [0] 47 6" xfId="5989" xr:uid="{6C6DCC2F-22CE-4209-B0C5-246C9D88910A}"/>
    <cellStyle name="Migliaia [0] 47 7" xfId="3022" xr:uid="{FD9ED4E9-F80E-48AE-BE88-23719607ED4A}"/>
    <cellStyle name="Migliaia [0] 48" xfId="283" xr:uid="{00000000-0005-0000-0000-00007D020000}"/>
    <cellStyle name="Migliaia [0] 48 2" xfId="1606" xr:uid="{00000000-0005-0000-0000-00007E020000}"/>
    <cellStyle name="Migliaia [0] 48 2 2" xfId="1607" xr:uid="{00000000-0005-0000-0000-00007F020000}"/>
    <cellStyle name="Migliaia [0] 48 2 2 2" xfId="4755" xr:uid="{E21B50A1-F9B5-48B1-A582-797784CCAAFD}"/>
    <cellStyle name="Migliaia [0] 48 2 2 3" xfId="3029" xr:uid="{A26D150C-7E87-4D3D-842D-3630BDD2A056}"/>
    <cellStyle name="Migliaia [0] 48 2 3" xfId="4754" xr:uid="{5CB06C82-91CB-4FDA-9DDC-FD848F1B46B6}"/>
    <cellStyle name="Migliaia [0] 48 2 4" xfId="5994" xr:uid="{4B6B8CD4-5446-4FCE-9AD8-142F75B1CD97}"/>
    <cellStyle name="Migliaia [0] 48 2 5" xfId="3028" xr:uid="{9FF1E0A9-37E8-4AA5-B4A3-AE6B0FF3F938}"/>
    <cellStyle name="Migliaia [0] 48 3" xfId="1608" xr:uid="{00000000-0005-0000-0000-000080020000}"/>
    <cellStyle name="Migliaia [0] 48 3 2" xfId="4756" xr:uid="{1914A914-C0EE-4986-8718-FA74D963126D}"/>
    <cellStyle name="Migliaia [0] 48 3 3" xfId="5995" xr:uid="{F0BBCFDE-49A2-4572-B02A-DBEB5F6DA331}"/>
    <cellStyle name="Migliaia [0] 48 3 4" xfId="3030" xr:uid="{CD1CEB34-8707-44F7-BC78-50FCFB201E79}"/>
    <cellStyle name="Migliaia [0] 48 4" xfId="3031" xr:uid="{CE6C6FAF-B33C-4A65-8476-6703F9EEC77B}"/>
    <cellStyle name="Migliaia [0] 48 4 2" xfId="4757" xr:uid="{98C9696E-ECF2-49D8-8456-FBCE29D3B987}"/>
    <cellStyle name="Migliaia [0] 48 4 3" xfId="5996" xr:uid="{AB248E03-66B4-4B48-9D97-44F855A2A998}"/>
    <cellStyle name="Migliaia [0] 48 5" xfId="4753" xr:uid="{D8484013-E32B-4F88-8865-0B2A9D89846B}"/>
    <cellStyle name="Migliaia [0] 48 6" xfId="5993" xr:uid="{261F27A2-BAB4-441B-8BC6-8058A415DEF8}"/>
    <cellStyle name="Migliaia [0] 48 7" xfId="3027" xr:uid="{3D3AB772-CF43-49D1-A55A-921BE16FE5F8}"/>
    <cellStyle name="Migliaia [0] 49" xfId="284" xr:uid="{00000000-0005-0000-0000-000081020000}"/>
    <cellStyle name="Migliaia [0] 49 2" xfId="1609" xr:uid="{00000000-0005-0000-0000-000082020000}"/>
    <cellStyle name="Migliaia [0] 49 2 2" xfId="1610" xr:uid="{00000000-0005-0000-0000-000083020000}"/>
    <cellStyle name="Migliaia [0] 49 2 2 2" xfId="4760" xr:uid="{3C6003DF-869B-461D-8753-1ED04AB8B518}"/>
    <cellStyle name="Migliaia [0] 49 2 2 3" xfId="3034" xr:uid="{32268093-270A-4804-95A9-BCFE2C33FA8E}"/>
    <cellStyle name="Migliaia [0] 49 2 3" xfId="4759" xr:uid="{BD7F406C-7365-4FE1-B0B4-4408BD27A330}"/>
    <cellStyle name="Migliaia [0] 49 2 4" xfId="5998" xr:uid="{EAEFD5DB-C7A2-41F1-B91F-CCFD2EDFF54E}"/>
    <cellStyle name="Migliaia [0] 49 2 5" xfId="3033" xr:uid="{CED74A81-A9F8-48D5-B306-ABF2B2DF4910}"/>
    <cellStyle name="Migliaia [0] 49 3" xfId="1611" xr:uid="{00000000-0005-0000-0000-000084020000}"/>
    <cellStyle name="Migliaia [0] 49 3 2" xfId="4761" xr:uid="{E5CD9F26-ED87-4977-A337-DECA20E1124C}"/>
    <cellStyle name="Migliaia [0] 49 3 3" xfId="5999" xr:uid="{09D198C6-D025-496F-86F7-2A708A4ECB65}"/>
    <cellStyle name="Migliaia [0] 49 3 4" xfId="3035" xr:uid="{52D3F223-2A44-4E42-AC74-467957D02FEB}"/>
    <cellStyle name="Migliaia [0] 49 4" xfId="3036" xr:uid="{D065ECA2-E2B6-446C-86B2-01B5FFA9DBB0}"/>
    <cellStyle name="Migliaia [0] 49 4 2" xfId="4762" xr:uid="{D1DA396D-20DC-44EC-80AA-45BEE6402603}"/>
    <cellStyle name="Migliaia [0] 49 4 3" xfId="6000" xr:uid="{0CE3157A-F034-4BFC-BA7A-5E0A8BFA7ECA}"/>
    <cellStyle name="Migliaia [0] 49 5" xfId="4758" xr:uid="{39BA03DC-FEC9-44F1-AB6C-527FDA81A51D}"/>
    <cellStyle name="Migliaia [0] 49 6" xfId="5997" xr:uid="{B3E44F3A-CF40-4017-9D3A-7297D8BE74F0}"/>
    <cellStyle name="Migliaia [0] 49 7" xfId="3032" xr:uid="{9C199CD1-15E7-4FFD-BF5D-716F687F1BEA}"/>
    <cellStyle name="Migliaia [0] 5" xfId="285" xr:uid="{00000000-0005-0000-0000-000085020000}"/>
    <cellStyle name="Migliaia [0] 5 2" xfId="1612" xr:uid="{00000000-0005-0000-0000-000086020000}"/>
    <cellStyle name="Migliaia [0] 5 2 2" xfId="1613" xr:uid="{00000000-0005-0000-0000-000087020000}"/>
    <cellStyle name="Migliaia [0] 5 2 2 2" xfId="4765" xr:uid="{69ADC4E3-B026-4351-82BE-096B2247E0AB}"/>
    <cellStyle name="Migliaia [0] 5 2 2 3" xfId="3039" xr:uid="{AF19255E-C24E-4158-8FF4-C6C15647A130}"/>
    <cellStyle name="Migliaia [0] 5 2 3" xfId="4764" xr:uid="{AAF02636-24C8-41CE-9119-236991F3296B}"/>
    <cellStyle name="Migliaia [0] 5 2 4" xfId="6002" xr:uid="{81A99985-9F3C-476A-96FF-4A9D149E3EE1}"/>
    <cellStyle name="Migliaia [0] 5 2 5" xfId="3038" xr:uid="{65F3B956-7D7C-45D3-8CE2-1B6DF77BDE2D}"/>
    <cellStyle name="Migliaia [0] 5 3" xfId="1614" xr:uid="{00000000-0005-0000-0000-000088020000}"/>
    <cellStyle name="Migliaia [0] 5 3 2" xfId="4766" xr:uid="{EEA64456-ECD8-45E4-8A53-6E42394FDD0C}"/>
    <cellStyle name="Migliaia [0] 5 3 3" xfId="6003" xr:uid="{67E8C61C-4043-43B8-907F-F5F9B8856E02}"/>
    <cellStyle name="Migliaia [0] 5 3 4" xfId="3040" xr:uid="{17168358-18AF-45FE-921A-42CBE63FB5DA}"/>
    <cellStyle name="Migliaia [0] 5 4" xfId="3041" xr:uid="{EA0C2312-05AA-4F91-865D-92231B8278CA}"/>
    <cellStyle name="Migliaia [0] 5 4 2" xfId="4767" xr:uid="{8AF591E4-31E7-42B5-8345-B85016F1D6C2}"/>
    <cellStyle name="Migliaia [0] 5 4 3" xfId="6004" xr:uid="{9EBF40E5-A356-488A-AEEB-671F944DD992}"/>
    <cellStyle name="Migliaia [0] 5 5" xfId="4763" xr:uid="{3C6DB823-6801-463D-97C9-65D553F44DC7}"/>
    <cellStyle name="Migliaia [0] 5 6" xfId="6001" xr:uid="{28CE114B-9253-431D-BBD6-76D162CCFAAC}"/>
    <cellStyle name="Migliaia [0] 5 7" xfId="3037" xr:uid="{3F0DB9DB-E00E-459B-B0E7-0B35896E61C4}"/>
    <cellStyle name="Migliaia [0] 50" xfId="286" xr:uid="{00000000-0005-0000-0000-000089020000}"/>
    <cellStyle name="Migliaia [0] 50 2" xfId="1615" xr:uid="{00000000-0005-0000-0000-00008A020000}"/>
    <cellStyle name="Migliaia [0] 50 2 2" xfId="1616" xr:uid="{00000000-0005-0000-0000-00008B020000}"/>
    <cellStyle name="Migliaia [0] 50 2 2 2" xfId="4770" xr:uid="{1B09896B-A258-412A-A7DD-E7DB6D81541A}"/>
    <cellStyle name="Migliaia [0] 50 2 2 3" xfId="3044" xr:uid="{6501384D-D0CB-4354-B932-812AEBBC6B88}"/>
    <cellStyle name="Migliaia [0] 50 2 3" xfId="4769" xr:uid="{C77DDA14-7259-4990-B0D4-73A23DBB14B7}"/>
    <cellStyle name="Migliaia [0] 50 2 4" xfId="6006" xr:uid="{8EF7FCB7-F223-4BF7-9277-E9A53A29E859}"/>
    <cellStyle name="Migliaia [0] 50 2 5" xfId="3043" xr:uid="{EED3D59E-5F89-4CC4-966C-01CB231358D6}"/>
    <cellStyle name="Migliaia [0] 50 3" xfId="1617" xr:uid="{00000000-0005-0000-0000-00008C020000}"/>
    <cellStyle name="Migliaia [0] 50 3 2" xfId="4771" xr:uid="{7A24BE6B-A743-4370-9A0C-C46050A87090}"/>
    <cellStyle name="Migliaia [0] 50 3 3" xfId="6007" xr:uid="{D98FA3CE-2541-4421-A400-D0232D7559F7}"/>
    <cellStyle name="Migliaia [0] 50 3 4" xfId="3045" xr:uid="{D9EC0509-567B-4F93-BD4C-9AFF436746F4}"/>
    <cellStyle name="Migliaia [0] 50 4" xfId="3046" xr:uid="{CAE89269-BD28-4093-9E2F-D1E40A8F8202}"/>
    <cellStyle name="Migliaia [0] 50 4 2" xfId="4772" xr:uid="{70405372-B612-46CC-8641-9F5DBCB4E0F1}"/>
    <cellStyle name="Migliaia [0] 50 4 3" xfId="6008" xr:uid="{674A426F-A4AA-4F46-960C-5D4843A32D7E}"/>
    <cellStyle name="Migliaia [0] 50 5" xfId="4768" xr:uid="{1362F498-5A50-4EAD-9FC1-6C4B94FEF5BE}"/>
    <cellStyle name="Migliaia [0] 50 6" xfId="6005" xr:uid="{B4B0825C-A5DA-473D-8EC6-40CBCAF67322}"/>
    <cellStyle name="Migliaia [0] 50 7" xfId="3042" xr:uid="{E0E10029-BAA8-4245-B483-84A5D72059E2}"/>
    <cellStyle name="Migliaia [0] 51" xfId="287" xr:uid="{00000000-0005-0000-0000-00008D020000}"/>
    <cellStyle name="Migliaia [0] 51 2" xfId="1618" xr:uid="{00000000-0005-0000-0000-00008E020000}"/>
    <cellStyle name="Migliaia [0] 51 2 2" xfId="1619" xr:uid="{00000000-0005-0000-0000-00008F020000}"/>
    <cellStyle name="Migliaia [0] 51 2 2 2" xfId="4775" xr:uid="{D057B8B0-6A27-4052-A826-3ED5C60BF2FE}"/>
    <cellStyle name="Migliaia [0] 51 2 2 3" xfId="3049" xr:uid="{5771EA5A-8C39-42DB-8645-129826F8F624}"/>
    <cellStyle name="Migliaia [0] 51 2 3" xfId="4774" xr:uid="{2B4E65B6-8FF6-4A35-A3E7-5BF79BAFD099}"/>
    <cellStyle name="Migliaia [0] 51 2 4" xfId="6010" xr:uid="{8E85BB4A-456D-4332-AEF4-BD3537B3F358}"/>
    <cellStyle name="Migliaia [0] 51 2 5" xfId="3048" xr:uid="{A3A741F7-3D2D-4092-BB8E-EBB5E98B0FA6}"/>
    <cellStyle name="Migliaia [0] 51 3" xfId="1620" xr:uid="{00000000-0005-0000-0000-000090020000}"/>
    <cellStyle name="Migliaia [0] 51 3 2" xfId="4776" xr:uid="{59AFADEC-D985-494A-AC3B-B927EC602DF8}"/>
    <cellStyle name="Migliaia [0] 51 3 3" xfId="6011" xr:uid="{43A95878-3908-4303-BA22-168A8EAE614C}"/>
    <cellStyle name="Migliaia [0] 51 3 4" xfId="3050" xr:uid="{EE70C815-DD67-445E-8CD2-670D8D2CBD85}"/>
    <cellStyle name="Migliaia [0] 51 4" xfId="3051" xr:uid="{CC7E76CC-99AA-4139-AB8A-1F39706E4C26}"/>
    <cellStyle name="Migliaia [0] 51 4 2" xfId="4777" xr:uid="{233A750B-33EC-40F0-BBE5-797030766A56}"/>
    <cellStyle name="Migliaia [0] 51 4 3" xfId="6012" xr:uid="{0F3D1A97-E64A-49BF-82A3-AE10E560097C}"/>
    <cellStyle name="Migliaia [0] 51 5" xfId="4773" xr:uid="{42248D48-CD4C-46EF-9510-257DE98A6F9E}"/>
    <cellStyle name="Migliaia [0] 51 6" xfId="6009" xr:uid="{6DD7CE24-44CB-42E2-A807-FF2C6F89D3D0}"/>
    <cellStyle name="Migliaia [0] 51 7" xfId="3047" xr:uid="{4A28D015-CC96-47E3-B146-54586E08B880}"/>
    <cellStyle name="Migliaia [0] 52" xfId="288" xr:uid="{00000000-0005-0000-0000-000091020000}"/>
    <cellStyle name="Migliaia [0] 52 2" xfId="1621" xr:uid="{00000000-0005-0000-0000-000092020000}"/>
    <cellStyle name="Migliaia [0] 52 2 2" xfId="1622" xr:uid="{00000000-0005-0000-0000-000093020000}"/>
    <cellStyle name="Migliaia [0] 52 2 2 2" xfId="4780" xr:uid="{5F6F9507-4B46-4DAA-A72B-9B2FECC3A56B}"/>
    <cellStyle name="Migliaia [0] 52 2 2 3" xfId="3054" xr:uid="{A6BEC58A-B439-4B86-B230-5FE5DC12D512}"/>
    <cellStyle name="Migliaia [0] 52 2 3" xfId="4779" xr:uid="{6F7DEC58-B58C-4CAA-A1D8-25A8864451CC}"/>
    <cellStyle name="Migliaia [0] 52 2 4" xfId="6014" xr:uid="{A30B5FE9-AA91-4881-860B-3E88A7275B2F}"/>
    <cellStyle name="Migliaia [0] 52 2 5" xfId="3053" xr:uid="{38A63953-4C32-4A85-AB5C-09DDD2102FDF}"/>
    <cellStyle name="Migliaia [0] 52 3" xfId="1623" xr:uid="{00000000-0005-0000-0000-000094020000}"/>
    <cellStyle name="Migliaia [0] 52 3 2" xfId="4781" xr:uid="{BDC2EB66-46E4-4F6D-9082-7368C569F5DB}"/>
    <cellStyle name="Migliaia [0] 52 3 3" xfId="6015" xr:uid="{2E580CF6-88A9-4019-98C1-7542B28963C3}"/>
    <cellStyle name="Migliaia [0] 52 3 4" xfId="3055" xr:uid="{8165A51B-2992-41F2-B079-B1C4CAAE80F4}"/>
    <cellStyle name="Migliaia [0] 52 4" xfId="3056" xr:uid="{B2498148-7299-45FA-9073-DAAC32142C6C}"/>
    <cellStyle name="Migliaia [0] 52 4 2" xfId="4782" xr:uid="{1831141C-B017-4F27-8A31-A5E223483273}"/>
    <cellStyle name="Migliaia [0] 52 4 3" xfId="6016" xr:uid="{8C94118D-6A8A-4A4D-AF09-04FAD040C927}"/>
    <cellStyle name="Migliaia [0] 52 5" xfId="4778" xr:uid="{C8C9579A-C7B0-4236-A5E1-6DBCB79F7A78}"/>
    <cellStyle name="Migliaia [0] 52 6" xfId="6013" xr:uid="{7665F33B-1CEF-4D5F-B08D-32E36C47DDC8}"/>
    <cellStyle name="Migliaia [0] 52 7" xfId="3052" xr:uid="{37DC50DF-5C3C-4046-A602-543B1D222D34}"/>
    <cellStyle name="Migliaia [0] 53" xfId="289" xr:uid="{00000000-0005-0000-0000-000095020000}"/>
    <cellStyle name="Migliaia [0] 53 2" xfId="1624" xr:uid="{00000000-0005-0000-0000-000096020000}"/>
    <cellStyle name="Migliaia [0] 53 2 2" xfId="1625" xr:uid="{00000000-0005-0000-0000-000097020000}"/>
    <cellStyle name="Migliaia [0] 53 2 2 2" xfId="4785" xr:uid="{316087C8-DD39-4656-838C-F5E8D129AB49}"/>
    <cellStyle name="Migliaia [0] 53 2 2 3" xfId="3059" xr:uid="{8CF465D2-6F86-4BE8-B656-25F2BAE81AEC}"/>
    <cellStyle name="Migliaia [0] 53 2 3" xfId="4784" xr:uid="{52CCD22F-2397-414D-A008-AF8DE7223F9A}"/>
    <cellStyle name="Migliaia [0] 53 2 4" xfId="6018" xr:uid="{265A2FC2-65CD-43A1-BC2E-59755C673984}"/>
    <cellStyle name="Migliaia [0] 53 2 5" xfId="3058" xr:uid="{3AB1EE8F-EEE8-4D3A-9991-B66419621C3B}"/>
    <cellStyle name="Migliaia [0] 53 3" xfId="1626" xr:uid="{00000000-0005-0000-0000-000098020000}"/>
    <cellStyle name="Migliaia [0] 53 3 2" xfId="4786" xr:uid="{86E21B47-AC8B-4AF4-A9FF-338B02DE17DA}"/>
    <cellStyle name="Migliaia [0] 53 3 3" xfId="6019" xr:uid="{5E8E526E-77C7-4135-87CA-203D5A40E355}"/>
    <cellStyle name="Migliaia [0] 53 3 4" xfId="3060" xr:uid="{21E48DE2-A40A-4B88-B9F5-D01C35C8AEA6}"/>
    <cellStyle name="Migliaia [0] 53 4" xfId="3061" xr:uid="{CB5EFF73-451C-4B4B-9D75-5D534B37EEAA}"/>
    <cellStyle name="Migliaia [0] 53 4 2" xfId="4787" xr:uid="{C9A8684B-13EB-4703-A62D-4A361CFB5639}"/>
    <cellStyle name="Migliaia [0] 53 4 3" xfId="6020" xr:uid="{EC04CCD8-DF98-4924-8969-4D0946570BAD}"/>
    <cellStyle name="Migliaia [0] 53 5" xfId="4783" xr:uid="{D3A35F88-C82B-433A-94C0-6CA780A2FDA8}"/>
    <cellStyle name="Migliaia [0] 53 6" xfId="6017" xr:uid="{C60CEE32-BB38-4B9D-9B58-907D432916DC}"/>
    <cellStyle name="Migliaia [0] 53 7" xfId="3057" xr:uid="{45D240B8-8F67-49BD-8A4F-90257045FAFA}"/>
    <cellStyle name="Migliaia [0] 54" xfId="290" xr:uid="{00000000-0005-0000-0000-000099020000}"/>
    <cellStyle name="Migliaia [0] 54 2" xfId="1627" xr:uid="{00000000-0005-0000-0000-00009A020000}"/>
    <cellStyle name="Migliaia [0] 54 2 2" xfId="1628" xr:uid="{00000000-0005-0000-0000-00009B020000}"/>
    <cellStyle name="Migliaia [0] 54 2 2 2" xfId="4790" xr:uid="{114F6748-BE84-419C-B17C-553AF166F672}"/>
    <cellStyle name="Migliaia [0] 54 2 2 3" xfId="3064" xr:uid="{FC73AD0A-9DC6-47B1-9A14-F6044BED51A0}"/>
    <cellStyle name="Migliaia [0] 54 2 3" xfId="4789" xr:uid="{F4FB53CB-1F1F-40B9-A88D-929B8DE091F1}"/>
    <cellStyle name="Migliaia [0] 54 2 4" xfId="6022" xr:uid="{DD369C1A-8FCB-443C-9A84-B2F92A14B8C5}"/>
    <cellStyle name="Migliaia [0] 54 2 5" xfId="3063" xr:uid="{34B2E2B9-9190-4F3D-9835-7EDC5219BB10}"/>
    <cellStyle name="Migliaia [0] 54 3" xfId="1629" xr:uid="{00000000-0005-0000-0000-00009C020000}"/>
    <cellStyle name="Migliaia [0] 54 3 2" xfId="4791" xr:uid="{79657E01-1E47-410E-B0BE-B436B89CB00E}"/>
    <cellStyle name="Migliaia [0] 54 3 3" xfId="6023" xr:uid="{D58E503D-AFC4-4434-B549-2FB18BF4012D}"/>
    <cellStyle name="Migliaia [0] 54 3 4" xfId="3065" xr:uid="{39BC87CC-51BF-441E-A4B9-4ED72DF7966A}"/>
    <cellStyle name="Migliaia [0] 54 4" xfId="3066" xr:uid="{61DE0B87-E9F6-4FF9-9E1B-A605C81E72A6}"/>
    <cellStyle name="Migliaia [0] 54 4 2" xfId="4792" xr:uid="{09EE1087-4741-4BAF-9268-F67AE36BC563}"/>
    <cellStyle name="Migliaia [0] 54 4 3" xfId="6024" xr:uid="{A52AF561-328C-4B27-AEA8-A3658BC4099C}"/>
    <cellStyle name="Migliaia [0] 54 5" xfId="4788" xr:uid="{3A46AD77-BC3C-49BD-AF16-95C600A9DCE0}"/>
    <cellStyle name="Migliaia [0] 54 6" xfId="6021" xr:uid="{7B799D0F-88BE-441F-9654-36EFF451D92A}"/>
    <cellStyle name="Migliaia [0] 54 7" xfId="3062" xr:uid="{37B45DBE-00BD-43F3-B428-A7DC649A027E}"/>
    <cellStyle name="Migliaia [0] 55" xfId="291" xr:uid="{00000000-0005-0000-0000-00009D020000}"/>
    <cellStyle name="Migliaia [0] 55 2" xfId="1630" xr:uid="{00000000-0005-0000-0000-00009E020000}"/>
    <cellStyle name="Migliaia [0] 55 2 2" xfId="1631" xr:uid="{00000000-0005-0000-0000-00009F020000}"/>
    <cellStyle name="Migliaia [0] 55 2 2 2" xfId="4795" xr:uid="{BFE43E66-7FB7-46EC-A49A-89D14BFC2C6E}"/>
    <cellStyle name="Migliaia [0] 55 2 2 3" xfId="3069" xr:uid="{3E7D282B-A20A-442F-832F-47838B302013}"/>
    <cellStyle name="Migliaia [0] 55 2 3" xfId="4794" xr:uid="{84C0092C-7441-4F8A-9269-0AD44C246B4E}"/>
    <cellStyle name="Migliaia [0] 55 2 4" xfId="6026" xr:uid="{D467B8C5-D001-4F40-B1D1-DA6912AA2941}"/>
    <cellStyle name="Migliaia [0] 55 2 5" xfId="3068" xr:uid="{4C250386-9609-48B5-A067-D65B9C35E1FA}"/>
    <cellStyle name="Migliaia [0] 55 3" xfId="1632" xr:uid="{00000000-0005-0000-0000-0000A0020000}"/>
    <cellStyle name="Migliaia [0] 55 3 2" xfId="4796" xr:uid="{9A159581-4814-4B47-8AE6-D8DF7B45E838}"/>
    <cellStyle name="Migliaia [0] 55 3 3" xfId="6027" xr:uid="{47DC5F4A-B314-4732-BEE8-76C710FF9B70}"/>
    <cellStyle name="Migliaia [0] 55 3 4" xfId="3070" xr:uid="{2331F957-0EBA-4C06-B16C-2AAC73AAE6FE}"/>
    <cellStyle name="Migliaia [0] 55 4" xfId="3071" xr:uid="{04C9F5AA-9885-4D04-93F8-1D79B8CFA665}"/>
    <cellStyle name="Migliaia [0] 55 4 2" xfId="4797" xr:uid="{E91482C7-31B0-45CE-B034-D2D681E127E6}"/>
    <cellStyle name="Migliaia [0] 55 4 3" xfId="6028" xr:uid="{2DB7BE47-676B-4576-BFE9-F1D088692DA8}"/>
    <cellStyle name="Migliaia [0] 55 5" xfId="4793" xr:uid="{1FB84817-2C66-4069-B9B9-D3CA52F84505}"/>
    <cellStyle name="Migliaia [0] 55 6" xfId="6025" xr:uid="{97DF3CA0-740A-4BB4-B6AA-8286821F3E9D}"/>
    <cellStyle name="Migliaia [0] 55 7" xfId="3067" xr:uid="{640039D4-44CD-486D-9E5B-88C6D27EB6FD}"/>
    <cellStyle name="Migliaia [0] 56" xfId="292" xr:uid="{00000000-0005-0000-0000-0000A1020000}"/>
    <cellStyle name="Migliaia [0] 56 2" xfId="1633" xr:uid="{00000000-0005-0000-0000-0000A2020000}"/>
    <cellStyle name="Migliaia [0] 56 2 2" xfId="1634" xr:uid="{00000000-0005-0000-0000-0000A3020000}"/>
    <cellStyle name="Migliaia [0] 56 2 2 2" xfId="4800" xr:uid="{AD020D14-894C-4083-BFC7-86D1DA4C5BF4}"/>
    <cellStyle name="Migliaia [0] 56 2 2 3" xfId="3074" xr:uid="{ED7E2A12-86EA-493B-9B24-D25FB970958A}"/>
    <cellStyle name="Migliaia [0] 56 2 3" xfId="4799" xr:uid="{0BECB78D-8A69-4675-87D2-29487D49AE10}"/>
    <cellStyle name="Migliaia [0] 56 2 4" xfId="6030" xr:uid="{9FC27219-0FFA-4845-8B98-CCD22747FE4E}"/>
    <cellStyle name="Migliaia [0] 56 2 5" xfId="3073" xr:uid="{70BB7426-E453-4F53-B893-A1FCA6BE7167}"/>
    <cellStyle name="Migliaia [0] 56 3" xfId="1635" xr:uid="{00000000-0005-0000-0000-0000A4020000}"/>
    <cellStyle name="Migliaia [0] 56 3 2" xfId="4801" xr:uid="{6A029718-D782-45EB-82F2-892452A3A8B7}"/>
    <cellStyle name="Migliaia [0] 56 3 3" xfId="6031" xr:uid="{50B662D2-3531-4E7A-8CDF-E200654BF44F}"/>
    <cellStyle name="Migliaia [0] 56 3 4" xfId="3075" xr:uid="{8D716C5B-1195-488D-AD59-C7AA64FD2993}"/>
    <cellStyle name="Migliaia [0] 56 4" xfId="3076" xr:uid="{A8BF5B66-CB83-4980-8DC5-A239E5F88147}"/>
    <cellStyle name="Migliaia [0] 56 4 2" xfId="4802" xr:uid="{904ED14C-6FD4-4260-854B-6C8E1FCB5C73}"/>
    <cellStyle name="Migliaia [0] 56 4 3" xfId="6032" xr:uid="{827AA4E7-B042-4911-97F8-213F987E80F5}"/>
    <cellStyle name="Migliaia [0] 56 5" xfId="4798" xr:uid="{4ADB6B4B-1699-47F6-B319-530865D8AB5A}"/>
    <cellStyle name="Migliaia [0] 56 6" xfId="6029" xr:uid="{3637DAC5-A674-4909-9BB2-EF30B1F50CEB}"/>
    <cellStyle name="Migliaia [0] 56 7" xfId="3072" xr:uid="{B4A479B9-8C6E-451C-9DFE-A1D74A2E20A1}"/>
    <cellStyle name="Migliaia [0] 57" xfId="293" xr:uid="{00000000-0005-0000-0000-0000A5020000}"/>
    <cellStyle name="Migliaia [0] 57 2" xfId="1636" xr:uid="{00000000-0005-0000-0000-0000A6020000}"/>
    <cellStyle name="Migliaia [0] 57 2 2" xfId="1637" xr:uid="{00000000-0005-0000-0000-0000A7020000}"/>
    <cellStyle name="Migliaia [0] 57 2 2 2" xfId="4805" xr:uid="{BCCBF600-990C-4B36-B3D0-FA136E4272E4}"/>
    <cellStyle name="Migliaia [0] 57 2 2 3" xfId="3079" xr:uid="{907FFE9F-6FCA-4ED8-8407-2CDF41CF0B12}"/>
    <cellStyle name="Migliaia [0] 57 2 3" xfId="4804" xr:uid="{1B769285-B18C-4CF7-8A40-ACBBCCD9AF7C}"/>
    <cellStyle name="Migliaia [0] 57 2 4" xfId="6034" xr:uid="{C7C5C9FE-0F1D-4187-952B-7970CC7030B0}"/>
    <cellStyle name="Migliaia [0] 57 2 5" xfId="3078" xr:uid="{E6681FF5-925E-4399-887A-093A7484D249}"/>
    <cellStyle name="Migliaia [0] 57 3" xfId="1638" xr:uid="{00000000-0005-0000-0000-0000A8020000}"/>
    <cellStyle name="Migliaia [0] 57 3 2" xfId="4806" xr:uid="{46460498-71DB-43A4-A232-3013A84AC5AE}"/>
    <cellStyle name="Migliaia [0] 57 3 3" xfId="6035" xr:uid="{9884EB31-2CF3-4F3C-8E48-ABA0336B62C0}"/>
    <cellStyle name="Migliaia [0] 57 3 4" xfId="3080" xr:uid="{FA3DA1C4-F236-442B-952B-9F63C7EE7F59}"/>
    <cellStyle name="Migliaia [0] 57 4" xfId="3081" xr:uid="{652C5535-FB99-4133-A7FC-6C75DED114FE}"/>
    <cellStyle name="Migliaia [0] 57 4 2" xfId="4807" xr:uid="{B1984610-FD6E-44BE-9B0F-DA13F6E70060}"/>
    <cellStyle name="Migliaia [0] 57 4 3" xfId="6036" xr:uid="{37021624-C8C4-4FF8-BA1E-B1377B32593F}"/>
    <cellStyle name="Migliaia [0] 57 5" xfId="4803" xr:uid="{9CA9186F-1D48-4469-92E4-E90142B6D1E9}"/>
    <cellStyle name="Migliaia [0] 57 6" xfId="6033" xr:uid="{3D7EFBEC-E2B2-4B75-965D-BB75CE03351F}"/>
    <cellStyle name="Migliaia [0] 57 7" xfId="3077" xr:uid="{0B26BB52-6D74-4D2F-A2E6-3EEB3BD45DB3}"/>
    <cellStyle name="Migliaia [0] 58" xfId="294" xr:uid="{00000000-0005-0000-0000-0000A9020000}"/>
    <cellStyle name="Migliaia [0] 58 2" xfId="1639" xr:uid="{00000000-0005-0000-0000-0000AA020000}"/>
    <cellStyle name="Migliaia [0] 58 2 2" xfId="1640" xr:uid="{00000000-0005-0000-0000-0000AB020000}"/>
    <cellStyle name="Migliaia [0] 58 2 2 2" xfId="4810" xr:uid="{776D53D5-5899-429A-80CA-3198C0EC423C}"/>
    <cellStyle name="Migliaia [0] 58 2 2 3" xfId="3084" xr:uid="{C86D34DD-E3DD-4B79-914A-659786E0BE4F}"/>
    <cellStyle name="Migliaia [0] 58 2 3" xfId="4809" xr:uid="{54968533-7AE0-45E8-ACC9-C00AC9607A28}"/>
    <cellStyle name="Migliaia [0] 58 2 4" xfId="6038" xr:uid="{7BE0BBDD-9E08-47D4-8BA7-F6678B510173}"/>
    <cellStyle name="Migliaia [0] 58 2 5" xfId="3083" xr:uid="{CD93F50D-1EBF-4731-902C-A51E31D60490}"/>
    <cellStyle name="Migliaia [0] 58 3" xfId="1641" xr:uid="{00000000-0005-0000-0000-0000AC020000}"/>
    <cellStyle name="Migliaia [0] 58 3 2" xfId="4811" xr:uid="{C2CDBF34-AD80-4D88-B1DE-BD295D5F52B5}"/>
    <cellStyle name="Migliaia [0] 58 3 3" xfId="6039" xr:uid="{B1319965-46CD-44F6-8740-9C7B3E4E2FF8}"/>
    <cellStyle name="Migliaia [0] 58 3 4" xfId="3085" xr:uid="{08F753D8-5EC7-4895-B287-CD3C065F4E48}"/>
    <cellStyle name="Migliaia [0] 58 4" xfId="3086" xr:uid="{D02DA499-F2E2-48F0-B72C-7C407089A775}"/>
    <cellStyle name="Migliaia [0] 58 4 2" xfId="4812" xr:uid="{F0A8FA95-3E7D-4082-8412-1637A1B8E477}"/>
    <cellStyle name="Migliaia [0] 58 4 3" xfId="6040" xr:uid="{95E10B2C-64C9-41AC-B8F8-200AE4D3AEFA}"/>
    <cellStyle name="Migliaia [0] 58 5" xfId="4808" xr:uid="{3149DE35-87CA-4936-9630-FEE6A384A6D4}"/>
    <cellStyle name="Migliaia [0] 58 6" xfId="6037" xr:uid="{6800754F-0A58-4557-8046-3705C745A255}"/>
    <cellStyle name="Migliaia [0] 58 7" xfId="3082" xr:uid="{DA1B74D2-0738-46AA-99BE-FB9910D24126}"/>
    <cellStyle name="Migliaia [0] 59" xfId="295" xr:uid="{00000000-0005-0000-0000-0000AD020000}"/>
    <cellStyle name="Migliaia [0] 59 2" xfId="1642" xr:uid="{00000000-0005-0000-0000-0000AE020000}"/>
    <cellStyle name="Migliaia [0] 59 2 2" xfId="1643" xr:uid="{00000000-0005-0000-0000-0000AF020000}"/>
    <cellStyle name="Migliaia [0] 59 2 2 2" xfId="4815" xr:uid="{33C5FD98-19B5-460A-9B32-58149E090107}"/>
    <cellStyle name="Migliaia [0] 59 2 2 3" xfId="3089" xr:uid="{670297E0-5EB0-400A-BC46-1C1307F45750}"/>
    <cellStyle name="Migliaia [0] 59 2 3" xfId="4814" xr:uid="{71F6711F-25E0-42D8-A95F-D229288203FD}"/>
    <cellStyle name="Migliaia [0] 59 2 4" xfId="6042" xr:uid="{BC034600-EB98-412C-ACC9-BFDD02587706}"/>
    <cellStyle name="Migliaia [0] 59 2 5" xfId="3088" xr:uid="{F4B9DAEF-D9A9-4586-A567-BB64EE875908}"/>
    <cellStyle name="Migliaia [0] 59 3" xfId="1644" xr:uid="{00000000-0005-0000-0000-0000B0020000}"/>
    <cellStyle name="Migliaia [0] 59 3 2" xfId="4816" xr:uid="{EB9817E4-1086-4664-B73E-B58E57CA1FBA}"/>
    <cellStyle name="Migliaia [0] 59 3 3" xfId="6043" xr:uid="{B52BFB1A-28E7-417A-8CCF-1E007ADAF3FF}"/>
    <cellStyle name="Migliaia [0] 59 3 4" xfId="3090" xr:uid="{4BDC48B6-5B27-4D1A-AEF8-52FAA4229BE3}"/>
    <cellStyle name="Migliaia [0] 59 4" xfId="3091" xr:uid="{74607B56-75B4-41D7-8722-27D5621E1CAE}"/>
    <cellStyle name="Migliaia [0] 59 4 2" xfId="4817" xr:uid="{80C400A6-B90A-4204-81B7-730CEFEC2390}"/>
    <cellStyle name="Migliaia [0] 59 4 3" xfId="6044" xr:uid="{20CC54EB-6DED-476B-A13A-33EE0E996F19}"/>
    <cellStyle name="Migliaia [0] 59 5" xfId="4813" xr:uid="{E3ACD634-6BB8-4A42-A021-E00918023DEF}"/>
    <cellStyle name="Migliaia [0] 59 6" xfId="6041" xr:uid="{24A8B4F7-5C46-439A-BE01-A146F1C5384A}"/>
    <cellStyle name="Migliaia [0] 59 7" xfId="3087" xr:uid="{0C50AC25-51E0-4A2F-85C2-9FFC90D3ECB4}"/>
    <cellStyle name="Migliaia [0] 6" xfId="296" xr:uid="{00000000-0005-0000-0000-0000B1020000}"/>
    <cellStyle name="Migliaia [0] 6 2" xfId="1645" xr:uid="{00000000-0005-0000-0000-0000B2020000}"/>
    <cellStyle name="Migliaia [0] 6 2 2" xfId="1646" xr:uid="{00000000-0005-0000-0000-0000B3020000}"/>
    <cellStyle name="Migliaia [0] 6 2 2 2" xfId="4820" xr:uid="{FF5AD1E6-BF59-4926-860A-A6AF43F6EDD7}"/>
    <cellStyle name="Migliaia [0] 6 2 2 3" xfId="3094" xr:uid="{88769076-2B97-4D93-A1B7-1FD5D4A4DE80}"/>
    <cellStyle name="Migliaia [0] 6 2 3" xfId="4819" xr:uid="{07119281-F52E-4B61-B6B8-6853C39659D0}"/>
    <cellStyle name="Migliaia [0] 6 2 4" xfId="6046" xr:uid="{6E5A1789-70C8-4D16-96A1-50B74A305560}"/>
    <cellStyle name="Migliaia [0] 6 2 5" xfId="3093" xr:uid="{B036836A-83C9-48FA-9A4A-5D3972FC7101}"/>
    <cellStyle name="Migliaia [0] 6 3" xfId="1647" xr:uid="{00000000-0005-0000-0000-0000B4020000}"/>
    <cellStyle name="Migliaia [0] 6 3 2" xfId="4821" xr:uid="{7E9DC6DA-73D6-44AA-AFAE-9AFAD5309075}"/>
    <cellStyle name="Migliaia [0] 6 3 3" xfId="6047" xr:uid="{0317DC0F-AC0C-4EE0-A856-82BCF9EAC3FE}"/>
    <cellStyle name="Migliaia [0] 6 3 4" xfId="3095" xr:uid="{C4071D29-EBE0-4E0C-9B02-F64AA92CBDC6}"/>
    <cellStyle name="Migliaia [0] 6 4" xfId="3096" xr:uid="{6FE6AD64-0378-4351-B73D-F471E98294AF}"/>
    <cellStyle name="Migliaia [0] 6 4 2" xfId="4822" xr:uid="{C738CE35-7D29-4F54-B19D-AE4AB19913A7}"/>
    <cellStyle name="Migliaia [0] 6 4 3" xfId="6048" xr:uid="{AC863FE8-FF82-49F9-9828-D7A33A4C7C31}"/>
    <cellStyle name="Migliaia [0] 6 5" xfId="4818" xr:uid="{34ACB464-23E0-4A92-B6DB-E45AE5B36925}"/>
    <cellStyle name="Migliaia [0] 6 6" xfId="6045" xr:uid="{B1A0424C-8D6F-44D8-AD14-84D4B0537A13}"/>
    <cellStyle name="Migliaia [0] 6 7" xfId="3092" xr:uid="{970D0782-8B41-4CA2-8EE1-02BAFF50D160}"/>
    <cellStyle name="Migliaia [0] 7" xfId="297" xr:uid="{00000000-0005-0000-0000-0000B5020000}"/>
    <cellStyle name="Migliaia [0] 7 2" xfId="1648" xr:uid="{00000000-0005-0000-0000-0000B6020000}"/>
    <cellStyle name="Migliaia [0] 7 2 2" xfId="1649" xr:uid="{00000000-0005-0000-0000-0000B7020000}"/>
    <cellStyle name="Migliaia [0] 7 2 2 2" xfId="4825" xr:uid="{3A230641-9A52-4047-B624-C50A6C2658C9}"/>
    <cellStyle name="Migliaia [0] 7 2 2 3" xfId="3099" xr:uid="{1285F521-5119-45F3-9B09-FE0AE282ED90}"/>
    <cellStyle name="Migliaia [0] 7 2 3" xfId="4824" xr:uid="{30DB4908-B790-40A6-8735-F2E75985CFBD}"/>
    <cellStyle name="Migliaia [0] 7 2 4" xfId="6050" xr:uid="{E0C8543D-CE12-485D-94A1-4EFE78497198}"/>
    <cellStyle name="Migliaia [0] 7 2 5" xfId="3098" xr:uid="{314EBA8D-5665-44F2-B50A-D71B73D77714}"/>
    <cellStyle name="Migliaia [0] 7 3" xfId="1650" xr:uid="{00000000-0005-0000-0000-0000B8020000}"/>
    <cellStyle name="Migliaia [0] 7 3 2" xfId="4826" xr:uid="{5991A37A-BC88-4FE1-A1EA-DDBCAE813419}"/>
    <cellStyle name="Migliaia [0] 7 3 3" xfId="6051" xr:uid="{D351C09E-EEDC-4759-84B0-B06D795522C0}"/>
    <cellStyle name="Migliaia [0] 7 3 4" xfId="3100" xr:uid="{999862CA-74D9-47CB-901B-27C03647BD3B}"/>
    <cellStyle name="Migliaia [0] 7 4" xfId="3101" xr:uid="{09E6BB3F-14A3-45CB-8011-94723E00218C}"/>
    <cellStyle name="Migliaia [0] 7 4 2" xfId="4827" xr:uid="{F7546F5C-EB34-4392-9AA3-880BEBC9E473}"/>
    <cellStyle name="Migliaia [0] 7 4 3" xfId="6052" xr:uid="{3389BD2C-FF73-4DC5-8845-50CC901B7313}"/>
    <cellStyle name="Migliaia [0] 7 5" xfId="4823" xr:uid="{BA326C9D-72AD-49D3-BE9A-C036757DAFD9}"/>
    <cellStyle name="Migliaia [0] 7 6" xfId="6049" xr:uid="{A4F0FA15-22CB-446D-9876-CA21805D843A}"/>
    <cellStyle name="Migliaia [0] 7 7" xfId="3097" xr:uid="{1FE9D56E-3E9A-4936-99BE-862A4D79822E}"/>
    <cellStyle name="Migliaia [0] 8" xfId="298" xr:uid="{00000000-0005-0000-0000-0000B9020000}"/>
    <cellStyle name="Migliaia [0] 8 2" xfId="1651" xr:uid="{00000000-0005-0000-0000-0000BA020000}"/>
    <cellStyle name="Migliaia [0] 8 2 2" xfId="1652" xr:uid="{00000000-0005-0000-0000-0000BB020000}"/>
    <cellStyle name="Migliaia [0] 8 2 2 2" xfId="4830" xr:uid="{9FF8390D-759B-407C-B69D-8F4ACB183510}"/>
    <cellStyle name="Migliaia [0] 8 2 2 3" xfId="3104" xr:uid="{CE98BE60-9006-41AE-9AF0-2EFD47090D4C}"/>
    <cellStyle name="Migliaia [0] 8 2 3" xfId="4829" xr:uid="{A8C927B4-1E32-482C-A022-A6005C8DAE4A}"/>
    <cellStyle name="Migliaia [0] 8 2 4" xfId="6054" xr:uid="{E152400E-ED79-44C2-A01E-B930E293D9F2}"/>
    <cellStyle name="Migliaia [0] 8 2 5" xfId="3103" xr:uid="{5EF69358-7B7B-4A74-B581-C1A333FE779B}"/>
    <cellStyle name="Migliaia [0] 8 3" xfId="1653" xr:uid="{00000000-0005-0000-0000-0000BC020000}"/>
    <cellStyle name="Migliaia [0] 8 3 2" xfId="4831" xr:uid="{E55D5662-5EC5-4C89-81E2-268A5AF9CF4C}"/>
    <cellStyle name="Migliaia [0] 8 3 3" xfId="6055" xr:uid="{AB173F62-079B-4446-A80C-A8CDF8B32301}"/>
    <cellStyle name="Migliaia [0] 8 3 4" xfId="3105" xr:uid="{EA9158A6-4B9F-4616-9C20-EA3633CFC18D}"/>
    <cellStyle name="Migliaia [0] 8 4" xfId="3106" xr:uid="{42B44F06-A944-448B-B636-0A94D87A6196}"/>
    <cellStyle name="Migliaia [0] 8 4 2" xfId="4832" xr:uid="{0018B7D3-7EC0-4AF5-8260-6ACDB9FE225A}"/>
    <cellStyle name="Migliaia [0] 8 4 3" xfId="6056" xr:uid="{64F68C14-9D61-4E40-A078-7F44F6A3061B}"/>
    <cellStyle name="Migliaia [0] 8 5" xfId="4828" xr:uid="{56154EF9-C464-4DE3-9645-CF40DA145D87}"/>
    <cellStyle name="Migliaia [0] 8 6" xfId="6053" xr:uid="{24649AC4-A41B-478E-AD8D-63197797D7FC}"/>
    <cellStyle name="Migliaia [0] 8 7" xfId="3102" xr:uid="{9ED4EE9C-176B-4AE4-A8CB-F564CB0B63AB}"/>
    <cellStyle name="Migliaia [0] 9" xfId="299" xr:uid="{00000000-0005-0000-0000-0000BD020000}"/>
    <cellStyle name="Migliaia [0] 9 2" xfId="1654" xr:uid="{00000000-0005-0000-0000-0000BE020000}"/>
    <cellStyle name="Migliaia [0] 9 2 2" xfId="1655" xr:uid="{00000000-0005-0000-0000-0000BF020000}"/>
    <cellStyle name="Migliaia [0] 9 2 2 2" xfId="4835" xr:uid="{5FD7E025-5265-4BBB-8D2C-1F4E23AD1990}"/>
    <cellStyle name="Migliaia [0] 9 2 2 3" xfId="3109" xr:uid="{1981BF27-08BC-4CC5-94C3-737DE5898ADF}"/>
    <cellStyle name="Migliaia [0] 9 2 3" xfId="4834" xr:uid="{4E4EC15B-B91E-4087-899B-AEED016B64C7}"/>
    <cellStyle name="Migliaia [0] 9 2 4" xfId="6058" xr:uid="{6CFC8A18-C5C9-45B1-9BC2-3D210B8763A5}"/>
    <cellStyle name="Migliaia [0] 9 2 5" xfId="3108" xr:uid="{B2D83EED-D225-4823-BB0E-34B1D854D514}"/>
    <cellStyle name="Migliaia [0] 9 3" xfId="1656" xr:uid="{00000000-0005-0000-0000-0000C0020000}"/>
    <cellStyle name="Migliaia [0] 9 3 2" xfId="4836" xr:uid="{0F8FBF84-3CE8-4C49-A992-F0056AD59728}"/>
    <cellStyle name="Migliaia [0] 9 3 3" xfId="6059" xr:uid="{05A47E1A-B474-45C5-8F9D-874462179E20}"/>
    <cellStyle name="Migliaia [0] 9 3 4" xfId="3110" xr:uid="{79205EAD-548A-4299-ADDC-BC70D5B50083}"/>
    <cellStyle name="Migliaia [0] 9 4" xfId="3111" xr:uid="{19D79E60-EEE3-4AFF-9789-9908328B7618}"/>
    <cellStyle name="Migliaia [0] 9 4 2" xfId="4837" xr:uid="{672546F8-B57B-4A09-806D-F24E1A45D124}"/>
    <cellStyle name="Migliaia [0] 9 4 3" xfId="6060" xr:uid="{C3490AC5-BC11-484A-A3B8-A8D8D45F77E7}"/>
    <cellStyle name="Migliaia [0] 9 5" xfId="4833" xr:uid="{7FF4374C-0386-4479-AAC9-401AD615DAB2}"/>
    <cellStyle name="Migliaia [0] 9 6" xfId="6057" xr:uid="{1169638F-FCB5-4427-BF62-698B0CFAB2A4}"/>
    <cellStyle name="Migliaia [0] 9 7" xfId="3107" xr:uid="{E97C50CB-0575-494D-A9D4-E7B7C540CDF9}"/>
    <cellStyle name="Migliaia 10" xfId="300" xr:uid="{00000000-0005-0000-0000-0000C1020000}"/>
    <cellStyle name="Migliaia 10 10" xfId="6061" xr:uid="{9F3F750A-25A9-4F5F-8AAE-D77FD64D6E26}"/>
    <cellStyle name="Migliaia 10 11" xfId="3112" xr:uid="{87F0B160-BE96-4131-8803-06789C394A9A}"/>
    <cellStyle name="Migliaia 10 2" xfId="301" xr:uid="{00000000-0005-0000-0000-0000C2020000}"/>
    <cellStyle name="Migliaia 10 2 2" xfId="1657" xr:uid="{00000000-0005-0000-0000-0000C3020000}"/>
    <cellStyle name="Migliaia 10 2 2 2" xfId="4840" xr:uid="{4FCCF3A9-551F-4251-A9FA-066227C7A3CC}"/>
    <cellStyle name="Migliaia 10 2 2 3" xfId="6063" xr:uid="{F236CB6D-CD39-47FC-965F-4D8928DB3590}"/>
    <cellStyle name="Migliaia 10 2 2 4" xfId="3114" xr:uid="{307CC970-7098-47DB-8D61-6D998AE07405}"/>
    <cellStyle name="Migliaia 10 2 3" xfId="3115" xr:uid="{14E37A83-20BF-4C1A-90EE-3795AF12FBED}"/>
    <cellStyle name="Migliaia 10 2 3 2" xfId="4841" xr:uid="{3A07B38C-04D6-4CB5-9F52-879D0FDB345C}"/>
    <cellStyle name="Migliaia 10 2 3 3" xfId="6064" xr:uid="{A3A626A1-4E21-41B2-8711-6F4F455DCC2D}"/>
    <cellStyle name="Migliaia 10 2 4" xfId="4839" xr:uid="{F2E1EBAC-0DE2-4790-8A21-20FE86499B4E}"/>
    <cellStyle name="Migliaia 10 2 5" xfId="6062" xr:uid="{4902E973-CA72-49EA-8846-1609DFB6CDB3}"/>
    <cellStyle name="Migliaia 10 2 6" xfId="3113" xr:uid="{2ABEF558-69AA-4301-BCE1-CA87D073A5BB}"/>
    <cellStyle name="Migliaia 10 3" xfId="302" xr:uid="{00000000-0005-0000-0000-0000C4020000}"/>
    <cellStyle name="Migliaia 10 3 2" xfId="303" xr:uid="{00000000-0005-0000-0000-0000C5020000}"/>
    <cellStyle name="Migliaia 10 3 2 2" xfId="1658" xr:uid="{00000000-0005-0000-0000-0000C6020000}"/>
    <cellStyle name="Migliaia 10 3 2 2 2" xfId="4844" xr:uid="{E1235BE6-2F34-41F0-BC63-0F6DBE40EB9F}"/>
    <cellStyle name="Migliaia 10 3 2 2 3" xfId="6067" xr:uid="{C13E6D0F-BAB4-490D-860E-2E7D42017FCE}"/>
    <cellStyle name="Migliaia 10 3 2 2 4" xfId="3118" xr:uid="{DF55D60F-9DD1-4D2D-9D89-C6E84D2A4718}"/>
    <cellStyle name="Migliaia 10 3 2 3" xfId="4843" xr:uid="{3B06EAF2-A82A-4A34-B174-E3D996F1FE55}"/>
    <cellStyle name="Migliaia 10 3 2 4" xfId="6066" xr:uid="{FC2CB318-F6FE-4ACB-BED8-EC3F67D4821D}"/>
    <cellStyle name="Migliaia 10 3 2 5" xfId="3117" xr:uid="{1E34D88F-DEF6-4F54-8120-3FBA217AAEB4}"/>
    <cellStyle name="Migliaia 10 3 3" xfId="3119" xr:uid="{0948A49E-6D7B-42C7-BF5B-976A458A2C37}"/>
    <cellStyle name="Migliaia 10 3 3 2" xfId="4845" xr:uid="{08CECC23-E5FF-4977-825A-CBC4C1C262AB}"/>
    <cellStyle name="Migliaia 10 3 3 3" xfId="6068" xr:uid="{CBC98E31-301A-4B97-813F-5F47DC5A6D78}"/>
    <cellStyle name="Migliaia 10 3 4" xfId="3120" xr:uid="{B7E0A7F7-2847-44E4-84FC-0E1BFDD43C6F}"/>
    <cellStyle name="Migliaia 10 3 4 2" xfId="4846" xr:uid="{84E2367F-EA71-47BD-A054-361AC4EBDDF5}"/>
    <cellStyle name="Migliaia 10 3 4 3" xfId="6069" xr:uid="{90618E43-F9FF-4B04-8CDC-5F117A836CED}"/>
    <cellStyle name="Migliaia 10 3 5" xfId="3121" xr:uid="{F96CBF0E-061A-48FC-9797-824F455E142B}"/>
    <cellStyle name="Migliaia 10 3 5 2" xfId="4847" xr:uid="{5B7DC88E-31B8-478D-8015-192461C09EEA}"/>
    <cellStyle name="Migliaia 10 3 5 3" xfId="6070" xr:uid="{F1CCDB85-F1B0-47A8-9401-26F98A8398E2}"/>
    <cellStyle name="Migliaia 10 3 6" xfId="4842" xr:uid="{FDE819AD-8544-4629-833F-AAFE16D76846}"/>
    <cellStyle name="Migliaia 10 3 7" xfId="6065" xr:uid="{4DF2092F-3ABA-4FB2-B53D-B465F95C33F9}"/>
    <cellStyle name="Migliaia 10 3 8" xfId="3116" xr:uid="{746B2425-6AD4-4F0C-BB23-1E59ABD48EC1}"/>
    <cellStyle name="Migliaia 10 4" xfId="1659" xr:uid="{00000000-0005-0000-0000-0000C7020000}"/>
    <cellStyle name="Migliaia 10 4 2" xfId="1660" xr:uid="{00000000-0005-0000-0000-0000C8020000}"/>
    <cellStyle name="Migliaia 10 4 2 2" xfId="4849" xr:uid="{8F9C726E-1C8B-4551-B54D-5238D09BF7D0}"/>
    <cellStyle name="Migliaia 10 4 2 3" xfId="3123" xr:uid="{2D4C33D0-627F-4385-A6F8-68EC9772BE78}"/>
    <cellStyle name="Migliaia 10 4 3" xfId="4848" xr:uid="{BB6069B6-2D7D-4094-BF97-248D87C1D109}"/>
    <cellStyle name="Migliaia 10 4 4" xfId="6071" xr:uid="{360C3AFB-E763-427F-A942-1698565FD6CE}"/>
    <cellStyle name="Migliaia 10 4 5" xfId="3122" xr:uid="{9C1BE531-3890-42D5-96D3-125218BF4744}"/>
    <cellStyle name="Migliaia 10 5" xfId="1661" xr:uid="{00000000-0005-0000-0000-0000C9020000}"/>
    <cellStyle name="Migliaia 10 5 2" xfId="4850" xr:uid="{E060A36F-61DF-4504-B124-0E69E2C47AC5}"/>
    <cellStyle name="Migliaia 10 5 3" xfId="6072" xr:uid="{9E882E1C-D9DC-497A-B655-2C78871294F7}"/>
    <cellStyle name="Migliaia 10 5 4" xfId="3124" xr:uid="{FAEC4E63-52D4-44A3-92D4-07B0C8162E94}"/>
    <cellStyle name="Migliaia 10 6" xfId="3125" xr:uid="{0F51BBE6-FE90-4D8C-8B79-7A1342EA8CB3}"/>
    <cellStyle name="Migliaia 10 6 2" xfId="4851" xr:uid="{29BFF3CF-F15F-4255-BBA9-0630A2E67775}"/>
    <cellStyle name="Migliaia 10 6 3" xfId="6073" xr:uid="{DBEB1514-0A89-4CBD-BD9D-319B65171784}"/>
    <cellStyle name="Migliaia 10 7" xfId="3126" xr:uid="{D0143A49-652C-4E00-B6A3-460BB4626E63}"/>
    <cellStyle name="Migliaia 10 7 2" xfId="4852" xr:uid="{4F79149A-4801-46BD-8949-B3D68BE4121D}"/>
    <cellStyle name="Migliaia 10 7 3" xfId="6074" xr:uid="{490A4E8B-87DE-4B89-A1A7-F6C3A2A17262}"/>
    <cellStyle name="Migliaia 10 8" xfId="3127" xr:uid="{BF9A5880-9F67-48E8-ADB4-666ADFB60A7D}"/>
    <cellStyle name="Migliaia 10 8 2" xfId="4853" xr:uid="{48EDDB18-C419-43C8-B92D-D749E9574BC4}"/>
    <cellStyle name="Migliaia 10 8 3" xfId="6075" xr:uid="{50214093-927B-41B6-893F-AC512265B1E8}"/>
    <cellStyle name="Migliaia 10 9" xfId="4838" xr:uid="{608DDB49-0C32-46DA-8C0D-F30A28222E60}"/>
    <cellStyle name="Migliaia 11" xfId="304" xr:uid="{00000000-0005-0000-0000-0000CA020000}"/>
    <cellStyle name="Migliaia 11 10" xfId="6076" xr:uid="{0EAFB025-663C-4013-981E-176C1559EAAC}"/>
    <cellStyle name="Migliaia 11 11" xfId="3128" xr:uid="{54D4DD11-4824-4ADC-BE1F-0FB9DD0C6FCC}"/>
    <cellStyle name="Migliaia 11 2" xfId="305" xr:uid="{00000000-0005-0000-0000-0000CB020000}"/>
    <cellStyle name="Migliaia 11 2 2" xfId="1662" xr:uid="{00000000-0005-0000-0000-0000CC020000}"/>
    <cellStyle name="Migliaia 11 2 2 2" xfId="4856" xr:uid="{0304DF01-975C-4853-85F4-F4F21E1AFE16}"/>
    <cellStyle name="Migliaia 11 2 2 3" xfId="6078" xr:uid="{9B6CABAB-B548-4639-AA2E-EECD3EF420E7}"/>
    <cellStyle name="Migliaia 11 2 2 4" xfId="3130" xr:uid="{F6DF6EF6-1AC3-4CEA-AA8D-544D2A4A17DB}"/>
    <cellStyle name="Migliaia 11 2 3" xfId="3131" xr:uid="{E8CC12A4-850F-44C1-A0BC-A9947DEF2FC0}"/>
    <cellStyle name="Migliaia 11 2 3 2" xfId="4857" xr:uid="{D7B585F8-783F-4544-90B0-41C573527E3B}"/>
    <cellStyle name="Migliaia 11 2 3 3" xfId="6079" xr:uid="{0D7E27F5-92FC-4969-BF57-43D4795617E4}"/>
    <cellStyle name="Migliaia 11 2 4" xfId="4855" xr:uid="{1F8B22D0-8E08-4D4E-8CB2-EB859C1F9D58}"/>
    <cellStyle name="Migliaia 11 2 5" xfId="6077" xr:uid="{8E6B8D50-9008-4732-9215-4845FADAC8CB}"/>
    <cellStyle name="Migliaia 11 2 6" xfId="3129" xr:uid="{1407B6B4-6D42-4A83-93C1-184B4BB79A70}"/>
    <cellStyle name="Migliaia 11 3" xfId="306" xr:uid="{00000000-0005-0000-0000-0000CD020000}"/>
    <cellStyle name="Migliaia 11 3 2" xfId="307" xr:uid="{00000000-0005-0000-0000-0000CE020000}"/>
    <cellStyle name="Migliaia 11 3 2 2" xfId="1663" xr:uid="{00000000-0005-0000-0000-0000CF020000}"/>
    <cellStyle name="Migliaia 11 3 2 2 2" xfId="4860" xr:uid="{9A41124B-162D-4B6E-A25E-950C0E55B9E3}"/>
    <cellStyle name="Migliaia 11 3 2 2 3" xfId="6082" xr:uid="{A51089CD-A31F-4E30-A2CF-A040CE6C293A}"/>
    <cellStyle name="Migliaia 11 3 2 2 4" xfId="3134" xr:uid="{1AF9A8FF-8900-4449-90F7-4179CFCFEB0E}"/>
    <cellStyle name="Migliaia 11 3 2 3" xfId="4859" xr:uid="{463CD9AF-E241-4C6A-8E12-83419741BE09}"/>
    <cellStyle name="Migliaia 11 3 2 4" xfId="6081" xr:uid="{856A064C-297D-4D0D-ABF3-44EB7EAD9040}"/>
    <cellStyle name="Migliaia 11 3 2 5" xfId="3133" xr:uid="{7519487A-66A7-4327-A8FA-B90336674E35}"/>
    <cellStyle name="Migliaia 11 3 3" xfId="3135" xr:uid="{81E70F5A-4FB2-45F1-A9F4-F21F14CF5FE4}"/>
    <cellStyle name="Migliaia 11 3 3 2" xfId="4861" xr:uid="{038B4243-7E04-46DF-8688-33D36104651A}"/>
    <cellStyle name="Migliaia 11 3 3 3" xfId="6083" xr:uid="{65803611-EF28-4E04-9A92-C57536E4078A}"/>
    <cellStyle name="Migliaia 11 3 4" xfId="3136" xr:uid="{96A4160B-9CA5-420A-929F-C1407976CA36}"/>
    <cellStyle name="Migliaia 11 3 4 2" xfId="4862" xr:uid="{A41B862D-1B69-493A-8C4F-C6018D9A0D73}"/>
    <cellStyle name="Migliaia 11 3 4 3" xfId="6084" xr:uid="{30E7FB46-7E2E-4476-B660-1D6B016D1E47}"/>
    <cellStyle name="Migliaia 11 3 5" xfId="3137" xr:uid="{3E6DCE25-E8B6-4D5D-8986-9F0C8458C12B}"/>
    <cellStyle name="Migliaia 11 3 5 2" xfId="4863" xr:uid="{89C3D5B7-A2F4-4701-8447-E7AF10AC7769}"/>
    <cellStyle name="Migliaia 11 3 5 3" xfId="6085" xr:uid="{4F6A8136-CA0B-4D7A-B210-074670FFB571}"/>
    <cellStyle name="Migliaia 11 3 6" xfId="4858" xr:uid="{90E817AB-42D9-4E62-BDCB-2762854E06A7}"/>
    <cellStyle name="Migliaia 11 3 7" xfId="6080" xr:uid="{8E5FFF7A-24FF-4136-956C-8A6837C2A323}"/>
    <cellStyle name="Migliaia 11 3 8" xfId="3132" xr:uid="{1E0949C0-D6E0-4144-B3FC-C0A41691A577}"/>
    <cellStyle name="Migliaia 11 4" xfId="1664" xr:uid="{00000000-0005-0000-0000-0000D0020000}"/>
    <cellStyle name="Migliaia 11 4 2" xfId="1665" xr:uid="{00000000-0005-0000-0000-0000D1020000}"/>
    <cellStyle name="Migliaia 11 4 2 2" xfId="4865" xr:uid="{5483FAEB-2B8B-4702-9141-B22E54F03B50}"/>
    <cellStyle name="Migliaia 11 4 2 3" xfId="3139" xr:uid="{6C884B19-13C5-4E6E-A1C7-D37EBBFA88DE}"/>
    <cellStyle name="Migliaia 11 4 3" xfId="4864" xr:uid="{C707F8C5-2504-4811-B50F-76628C743FA8}"/>
    <cellStyle name="Migliaia 11 4 4" xfId="6086" xr:uid="{7469A170-1BD1-4BE6-BC43-47E03BA52379}"/>
    <cellStyle name="Migliaia 11 4 5" xfId="3138" xr:uid="{C8B7C00B-0B4E-4065-BB74-DE0D67BC5DD9}"/>
    <cellStyle name="Migliaia 11 5" xfId="1666" xr:uid="{00000000-0005-0000-0000-0000D2020000}"/>
    <cellStyle name="Migliaia 11 5 2" xfId="4866" xr:uid="{7164FA7B-381C-4AE9-9662-37CB4B6EC591}"/>
    <cellStyle name="Migliaia 11 5 3" xfId="6087" xr:uid="{1D86F9FE-1313-46DC-A14F-F88D47148B86}"/>
    <cellStyle name="Migliaia 11 5 4" xfId="3140" xr:uid="{474CACC1-97B9-413D-9CE1-30AB918D1582}"/>
    <cellStyle name="Migliaia 11 6" xfId="3141" xr:uid="{D394E5D4-1D0D-4BDA-A8B0-FB38CD9F764F}"/>
    <cellStyle name="Migliaia 11 6 2" xfId="4867" xr:uid="{F08DA367-879F-47E2-A0E3-710BF60542EC}"/>
    <cellStyle name="Migliaia 11 6 3" xfId="6088" xr:uid="{C6CE8509-8012-47AF-BDA2-084D2D976117}"/>
    <cellStyle name="Migliaia 11 7" xfId="3142" xr:uid="{7A437DCE-82F4-4584-9795-4D0E740AB800}"/>
    <cellStyle name="Migliaia 11 7 2" xfId="4868" xr:uid="{409F1A58-8268-4316-A7C4-B7D3613204CA}"/>
    <cellStyle name="Migliaia 11 7 3" xfId="6089" xr:uid="{E8AC16F1-5F20-45A6-B66A-4AD0F2EFEAF3}"/>
    <cellStyle name="Migliaia 11 8" xfId="3143" xr:uid="{06A245D8-65AD-43DC-B36D-7656E6869C0B}"/>
    <cellStyle name="Migliaia 11 8 2" xfId="4869" xr:uid="{79AE1711-416E-48F7-83FA-C9B633EC6929}"/>
    <cellStyle name="Migliaia 11 8 3" xfId="6090" xr:uid="{A6491D5E-7B5D-43D5-A473-6E1A49EAD4C8}"/>
    <cellStyle name="Migliaia 11 9" xfId="4854" xr:uid="{31A8ED30-21DA-4D61-8426-0799E74A3DB1}"/>
    <cellStyle name="Migliaia 12" xfId="308" xr:uid="{00000000-0005-0000-0000-0000D3020000}"/>
    <cellStyle name="Migliaia 12 10" xfId="6091" xr:uid="{A39D08B0-BD17-4105-A192-A973B91A9317}"/>
    <cellStyle name="Migliaia 12 11" xfId="3144" xr:uid="{966C89CC-7E67-4DD7-9BFB-01D1700CC2B6}"/>
    <cellStyle name="Migliaia 12 2" xfId="309" xr:uid="{00000000-0005-0000-0000-0000D4020000}"/>
    <cellStyle name="Migliaia 12 2 2" xfId="1667" xr:uid="{00000000-0005-0000-0000-0000D5020000}"/>
    <cellStyle name="Migliaia 12 2 2 2" xfId="4872" xr:uid="{EA916E09-61D2-4C42-B5D2-AD4DF848E103}"/>
    <cellStyle name="Migliaia 12 2 2 3" xfId="6093" xr:uid="{C32B766A-9919-40D8-909F-831B5EBFB133}"/>
    <cellStyle name="Migliaia 12 2 2 4" xfId="3146" xr:uid="{88E4A111-B9A2-4C6B-AE71-FB565826A997}"/>
    <cellStyle name="Migliaia 12 2 3" xfId="3147" xr:uid="{6246DD2B-0CEA-4D07-8876-CE13DD323C4C}"/>
    <cellStyle name="Migliaia 12 2 3 2" xfId="4873" xr:uid="{A87A6FED-81D1-471C-88B8-5BA8761E7A68}"/>
    <cellStyle name="Migliaia 12 2 3 3" xfId="6094" xr:uid="{ECEA7AEB-2C08-44D4-A23B-7B6DF767D1C2}"/>
    <cellStyle name="Migliaia 12 2 4" xfId="4871" xr:uid="{07AFB867-CB38-4385-B48D-BDE6F40D71F0}"/>
    <cellStyle name="Migliaia 12 2 5" xfId="6092" xr:uid="{93457ABC-4951-4796-B168-0EA3FF289D8E}"/>
    <cellStyle name="Migliaia 12 2 6" xfId="3145" xr:uid="{6FC51661-0B9F-4AE6-B0A9-F8AEDF4A46D8}"/>
    <cellStyle name="Migliaia 12 3" xfId="310" xr:uid="{00000000-0005-0000-0000-0000D6020000}"/>
    <cellStyle name="Migliaia 12 3 2" xfId="311" xr:uid="{00000000-0005-0000-0000-0000D7020000}"/>
    <cellStyle name="Migliaia 12 3 2 2" xfId="1668" xr:uid="{00000000-0005-0000-0000-0000D8020000}"/>
    <cellStyle name="Migliaia 12 3 2 2 2" xfId="4876" xr:uid="{64915956-DBCE-4E20-A832-C7AA2A9EE279}"/>
    <cellStyle name="Migliaia 12 3 2 2 3" xfId="6097" xr:uid="{227E8D48-F0F9-4B9D-8968-FE490EA19686}"/>
    <cellStyle name="Migliaia 12 3 2 2 4" xfId="3150" xr:uid="{9220755F-364E-44E4-BC8F-AE1BA6350B1F}"/>
    <cellStyle name="Migliaia 12 3 2 3" xfId="4875" xr:uid="{4752DE17-AE2E-4065-BB62-0D4309E8C7B0}"/>
    <cellStyle name="Migliaia 12 3 2 4" xfId="6096" xr:uid="{9783CE4D-C188-4C6E-ACAF-D23E24B50F9D}"/>
    <cellStyle name="Migliaia 12 3 2 5" xfId="3149" xr:uid="{509466E2-8570-45F8-925D-A5017F3EA9EB}"/>
    <cellStyle name="Migliaia 12 3 3" xfId="3151" xr:uid="{054AABEF-7611-4991-9857-BC68111C252F}"/>
    <cellStyle name="Migliaia 12 3 3 2" xfId="4877" xr:uid="{3B652F87-4782-4790-9068-73ED6193A85E}"/>
    <cellStyle name="Migliaia 12 3 3 3" xfId="6098" xr:uid="{FEAB8AB0-B68A-4BC1-9B9F-5AB2461CCE08}"/>
    <cellStyle name="Migliaia 12 3 4" xfId="3152" xr:uid="{8178739E-405A-435A-A7C7-1BB8B63F3A4A}"/>
    <cellStyle name="Migliaia 12 3 4 2" xfId="4878" xr:uid="{AFDD348B-746B-4BD8-89A7-AFB7611D5890}"/>
    <cellStyle name="Migliaia 12 3 4 3" xfId="6099" xr:uid="{5AF1D86E-62BC-4A97-A496-263DD57BE6D8}"/>
    <cellStyle name="Migliaia 12 3 5" xfId="3153" xr:uid="{492F36A3-B5D0-4AEB-842D-2464647AD64C}"/>
    <cellStyle name="Migliaia 12 3 5 2" xfId="4879" xr:uid="{66DA381E-E6CF-4D4C-AA56-BA4987492713}"/>
    <cellStyle name="Migliaia 12 3 5 3" xfId="6100" xr:uid="{970692A7-995C-477A-AB08-2FAB0920E134}"/>
    <cellStyle name="Migliaia 12 3 6" xfId="4874" xr:uid="{C448DC17-F901-42C0-B428-A6B0E69CD659}"/>
    <cellStyle name="Migliaia 12 3 7" xfId="6095" xr:uid="{591653F3-782E-43B7-B29C-5FB6E4E94E44}"/>
    <cellStyle name="Migliaia 12 3 8" xfId="3148" xr:uid="{D033ECDC-07B2-4114-8759-D3578544B6F0}"/>
    <cellStyle name="Migliaia 12 4" xfId="1669" xr:uid="{00000000-0005-0000-0000-0000D9020000}"/>
    <cellStyle name="Migliaia 12 4 2" xfId="1670" xr:uid="{00000000-0005-0000-0000-0000DA020000}"/>
    <cellStyle name="Migliaia 12 4 2 2" xfId="4881" xr:uid="{64ADEC96-35AE-427F-AC03-E63B5C4A0257}"/>
    <cellStyle name="Migliaia 12 4 2 3" xfId="3155" xr:uid="{2DFE1BE3-1A35-4771-90E3-BFD323A3B8AE}"/>
    <cellStyle name="Migliaia 12 4 3" xfId="4880" xr:uid="{94686066-066E-4C73-8762-AFA38DA81BA6}"/>
    <cellStyle name="Migliaia 12 4 4" xfId="6101" xr:uid="{F5F5D41C-7F64-43A1-A652-3A5B4A45F42A}"/>
    <cellStyle name="Migliaia 12 4 5" xfId="3154" xr:uid="{F4C2503B-6570-41EF-B2E5-5822E770F9E7}"/>
    <cellStyle name="Migliaia 12 5" xfId="1671" xr:uid="{00000000-0005-0000-0000-0000DB020000}"/>
    <cellStyle name="Migliaia 12 5 2" xfId="4882" xr:uid="{38762639-744D-4E2E-A5D1-1F058BE1A8F3}"/>
    <cellStyle name="Migliaia 12 5 3" xfId="6102" xr:uid="{08AD2E37-95D7-47B9-925A-1BFC38CC5B52}"/>
    <cellStyle name="Migliaia 12 5 4" xfId="3156" xr:uid="{18458A4A-BDBC-4D50-9F14-16CBB8C6CEAA}"/>
    <cellStyle name="Migliaia 12 6" xfId="3157" xr:uid="{9503B7AD-BA91-46F1-B22D-A652C757E984}"/>
    <cellStyle name="Migliaia 12 6 2" xfId="4883" xr:uid="{877E4229-2819-4A41-944C-85AF6E445815}"/>
    <cellStyle name="Migliaia 12 6 3" xfId="6103" xr:uid="{B5987781-2502-4D75-855B-0A3CF0ACF3F6}"/>
    <cellStyle name="Migliaia 12 7" xfId="3158" xr:uid="{ACF34F87-6BB0-47D8-B927-0C79E96B6B07}"/>
    <cellStyle name="Migliaia 12 7 2" xfId="4884" xr:uid="{8E2875EA-BF38-4B52-B802-C75B67C1756E}"/>
    <cellStyle name="Migliaia 12 7 3" xfId="6104" xr:uid="{4CCDF21F-2D5C-4788-9FF7-E5DC671434CA}"/>
    <cellStyle name="Migliaia 12 8" xfId="3159" xr:uid="{1DB4988F-B914-42C9-A67D-9B3082907BFA}"/>
    <cellStyle name="Migliaia 12 8 2" xfId="4885" xr:uid="{199382FC-D74F-49AF-9B0A-818EEDE5DE3A}"/>
    <cellStyle name="Migliaia 12 8 3" xfId="6105" xr:uid="{BB4E5FF9-63DB-47C2-B924-94818810A7BE}"/>
    <cellStyle name="Migliaia 12 9" xfId="4870" xr:uid="{F28BA2FE-2EE4-4FE3-A14B-DC4F9E9E900A}"/>
    <cellStyle name="Migliaia 13" xfId="312" xr:uid="{00000000-0005-0000-0000-0000DC020000}"/>
    <cellStyle name="Migliaia 13 10" xfId="6106" xr:uid="{5D6D4B16-DA40-47C3-8243-13938052D7C9}"/>
    <cellStyle name="Migliaia 13 11" xfId="3160" xr:uid="{09E6412F-0F58-4666-B9AC-2E9D7F747AFC}"/>
    <cellStyle name="Migliaia 13 2" xfId="313" xr:uid="{00000000-0005-0000-0000-0000DD020000}"/>
    <cellStyle name="Migliaia 13 2 2" xfId="1672" xr:uid="{00000000-0005-0000-0000-0000DE020000}"/>
    <cellStyle name="Migliaia 13 2 2 2" xfId="4888" xr:uid="{FC4E82FF-9D03-45BA-A766-864BD39DB474}"/>
    <cellStyle name="Migliaia 13 2 2 3" xfId="6108" xr:uid="{DB9DC704-4F9C-42AB-9FDB-7985C106CC11}"/>
    <cellStyle name="Migliaia 13 2 2 4" xfId="3162" xr:uid="{63D960BE-A424-478C-84BF-5B369371F83F}"/>
    <cellStyle name="Migliaia 13 2 3" xfId="3163" xr:uid="{9D27D88A-F843-4C61-8D6A-73876A5CA16D}"/>
    <cellStyle name="Migliaia 13 2 3 2" xfId="4889" xr:uid="{9BFFE2B8-2E98-44AB-8CF3-CCAC76611FFB}"/>
    <cellStyle name="Migliaia 13 2 3 3" xfId="6109" xr:uid="{CA312D67-2DBF-4A1D-B861-7AF4731EB0E3}"/>
    <cellStyle name="Migliaia 13 2 4" xfId="4887" xr:uid="{C45F99DF-7532-49A3-AFEB-2DA09467268B}"/>
    <cellStyle name="Migliaia 13 2 5" xfId="6107" xr:uid="{115A4F19-8093-4D4E-AC14-9B16F248F8E6}"/>
    <cellStyle name="Migliaia 13 2 6" xfId="3161" xr:uid="{155E54D4-3460-40DA-81FC-81B681406173}"/>
    <cellStyle name="Migliaia 13 3" xfId="314" xr:uid="{00000000-0005-0000-0000-0000DF020000}"/>
    <cellStyle name="Migliaia 13 3 2" xfId="315" xr:uid="{00000000-0005-0000-0000-0000E0020000}"/>
    <cellStyle name="Migliaia 13 3 2 2" xfId="1673" xr:uid="{00000000-0005-0000-0000-0000E1020000}"/>
    <cellStyle name="Migliaia 13 3 2 2 2" xfId="4892" xr:uid="{C5056A13-1A38-4030-8737-65812B4CF267}"/>
    <cellStyle name="Migliaia 13 3 2 2 3" xfId="6112" xr:uid="{CD15CD71-C6D3-43F6-A745-C7428349F5FA}"/>
    <cellStyle name="Migliaia 13 3 2 2 4" xfId="3166" xr:uid="{36D8744D-29B7-435E-9C04-FDD237B7375D}"/>
    <cellStyle name="Migliaia 13 3 2 3" xfId="4891" xr:uid="{C74095C0-EB27-42DC-9582-C1C0DF80B826}"/>
    <cellStyle name="Migliaia 13 3 2 4" xfId="6111" xr:uid="{A3E9D46F-E1E5-46B7-BD89-05FEDAAC51A8}"/>
    <cellStyle name="Migliaia 13 3 2 5" xfId="3165" xr:uid="{83C5FE20-DFA4-4E8F-9C85-83F3D81FA44B}"/>
    <cellStyle name="Migliaia 13 3 3" xfId="3167" xr:uid="{01C7999D-9801-4DF6-9189-0B1618EBC488}"/>
    <cellStyle name="Migliaia 13 3 3 2" xfId="4893" xr:uid="{9B8F57F6-0A2A-4DF3-AC3C-8570DB1143D2}"/>
    <cellStyle name="Migliaia 13 3 3 3" xfId="6113" xr:uid="{B5370FC0-1A0A-4602-A6AE-9CA4C871D6BA}"/>
    <cellStyle name="Migliaia 13 3 4" xfId="3168" xr:uid="{A61A1210-B8E5-475E-BABD-732487E89306}"/>
    <cellStyle name="Migliaia 13 3 4 2" xfId="4894" xr:uid="{18EE2707-D1BC-47FD-8981-5F175A889292}"/>
    <cellStyle name="Migliaia 13 3 4 3" xfId="6114" xr:uid="{261F2727-3BF5-4372-B120-02CEE8202AD5}"/>
    <cellStyle name="Migliaia 13 3 5" xfId="3169" xr:uid="{410ABB33-A421-470A-8A3F-4D60B1326D36}"/>
    <cellStyle name="Migliaia 13 3 5 2" xfId="4895" xr:uid="{D6AD3404-3C82-400C-B5ED-E6C80DB31045}"/>
    <cellStyle name="Migliaia 13 3 5 3" xfId="6115" xr:uid="{7E5E9E5D-C0FC-4126-9366-9A48628C0366}"/>
    <cellStyle name="Migliaia 13 3 6" xfId="4890" xr:uid="{858D9BBD-0F9D-4BCE-8635-24FBC9C78950}"/>
    <cellStyle name="Migliaia 13 3 7" xfId="6110" xr:uid="{C486398C-25B5-4552-AC69-2C4289274139}"/>
    <cellStyle name="Migliaia 13 3 8" xfId="3164" xr:uid="{2B86652C-9C3C-46EC-AD65-45BF4149F07D}"/>
    <cellStyle name="Migliaia 13 4" xfId="1674" xr:uid="{00000000-0005-0000-0000-0000E2020000}"/>
    <cellStyle name="Migliaia 13 4 2" xfId="1675" xr:uid="{00000000-0005-0000-0000-0000E3020000}"/>
    <cellStyle name="Migliaia 13 4 2 2" xfId="4897" xr:uid="{B3A36047-123D-47F2-B1E0-E4A09A8F394D}"/>
    <cellStyle name="Migliaia 13 4 2 3" xfId="3171" xr:uid="{83692C0B-9970-497B-A1B1-6A5560D3D7D9}"/>
    <cellStyle name="Migliaia 13 4 3" xfId="4896" xr:uid="{711F58F8-8663-4039-A95F-0C01D4930FB8}"/>
    <cellStyle name="Migliaia 13 4 4" xfId="6116" xr:uid="{D81A398A-2A1B-43C5-A7F9-2DAC2AC3B283}"/>
    <cellStyle name="Migliaia 13 4 5" xfId="3170" xr:uid="{0AD3A0E4-6ACF-45CD-B481-0B20E880362E}"/>
    <cellStyle name="Migliaia 13 5" xfId="1676" xr:uid="{00000000-0005-0000-0000-0000E4020000}"/>
    <cellStyle name="Migliaia 13 5 2" xfId="4898" xr:uid="{F18C8C67-41AE-4411-92E0-0E2781DA4201}"/>
    <cellStyle name="Migliaia 13 5 3" xfId="6117" xr:uid="{66ED7BD3-5C9C-4C53-9DF5-B8F8BA69CB87}"/>
    <cellStyle name="Migliaia 13 5 4" xfId="3172" xr:uid="{A0836E60-A796-4B81-9C6A-4C3FB9145E77}"/>
    <cellStyle name="Migliaia 13 6" xfId="3173" xr:uid="{CE1B7F1C-7D78-4B76-A55C-FE5798633F07}"/>
    <cellStyle name="Migliaia 13 6 2" xfId="4899" xr:uid="{E3B8178D-DDED-4F1F-A089-ADA8A44EFF91}"/>
    <cellStyle name="Migliaia 13 6 3" xfId="6118" xr:uid="{A2AA4359-D3F0-4189-B69B-B61DC128451E}"/>
    <cellStyle name="Migliaia 13 7" xfId="3174" xr:uid="{F2B4D53E-3B7A-4476-B9EA-28716B1C0261}"/>
    <cellStyle name="Migliaia 13 7 2" xfId="4900" xr:uid="{EE3FAAD7-ECDA-4512-80E1-D398A5ACCAF5}"/>
    <cellStyle name="Migliaia 13 7 3" xfId="6119" xr:uid="{AAE0BC7D-E9A3-4924-AD41-8819BB72148B}"/>
    <cellStyle name="Migliaia 13 8" xfId="3175" xr:uid="{6C611D75-8C11-4475-ABEC-F475F7738929}"/>
    <cellStyle name="Migliaia 13 8 2" xfId="4901" xr:uid="{CCEF93C9-81AF-4D94-94A4-117CF2EA4B6C}"/>
    <cellStyle name="Migliaia 13 8 3" xfId="6120" xr:uid="{16DF3222-E734-45C8-A646-AAB2935B52AE}"/>
    <cellStyle name="Migliaia 13 9" xfId="4886" xr:uid="{C6B1E964-4974-4B1E-AB6E-DF1142806F8B}"/>
    <cellStyle name="Migliaia 14" xfId="316" xr:uid="{00000000-0005-0000-0000-0000E5020000}"/>
    <cellStyle name="Migliaia 14 10" xfId="6121" xr:uid="{AFACF5B1-C2F3-4AEB-9BCE-49C4D3ACC986}"/>
    <cellStyle name="Migliaia 14 11" xfId="3176" xr:uid="{78461DA8-8FA0-482B-8F9A-044A55B48314}"/>
    <cellStyle name="Migliaia 14 2" xfId="317" xr:uid="{00000000-0005-0000-0000-0000E6020000}"/>
    <cellStyle name="Migliaia 14 2 2" xfId="1677" xr:uid="{00000000-0005-0000-0000-0000E7020000}"/>
    <cellStyle name="Migliaia 14 2 2 2" xfId="4904" xr:uid="{F52D6DEA-4681-4C4C-BBA3-BF6643C38E59}"/>
    <cellStyle name="Migliaia 14 2 2 3" xfId="6123" xr:uid="{5D9525EA-ECB8-4772-BE57-F5038E65D7E8}"/>
    <cellStyle name="Migliaia 14 2 2 4" xfId="3178" xr:uid="{82FBAFE7-646B-42EC-B368-3B8605EFADBD}"/>
    <cellStyle name="Migliaia 14 2 3" xfId="3179" xr:uid="{32BEA417-3353-4F51-B00C-88EE0C5B6102}"/>
    <cellStyle name="Migliaia 14 2 3 2" xfId="4905" xr:uid="{940981CB-36D8-4ECE-B7D0-01CB84AF46C7}"/>
    <cellStyle name="Migliaia 14 2 3 3" xfId="6124" xr:uid="{D561AFD0-14F8-493C-9F25-E619828D2D6F}"/>
    <cellStyle name="Migliaia 14 2 4" xfId="4903" xr:uid="{5251EC31-29E0-4091-AB8A-DC3B8E62B3DB}"/>
    <cellStyle name="Migliaia 14 2 5" xfId="6122" xr:uid="{09CD4F76-96EC-494D-A98B-7D418438084F}"/>
    <cellStyle name="Migliaia 14 2 6" xfId="3177" xr:uid="{74A4A554-2E88-4081-A7EB-F7671F8EB68D}"/>
    <cellStyle name="Migliaia 14 3" xfId="318" xr:uid="{00000000-0005-0000-0000-0000E8020000}"/>
    <cellStyle name="Migliaia 14 3 2" xfId="319" xr:uid="{00000000-0005-0000-0000-0000E9020000}"/>
    <cellStyle name="Migliaia 14 3 2 2" xfId="1678" xr:uid="{00000000-0005-0000-0000-0000EA020000}"/>
    <cellStyle name="Migliaia 14 3 2 2 2" xfId="4908" xr:uid="{41CE3350-31F8-46B8-BC3F-A316BB34751B}"/>
    <cellStyle name="Migliaia 14 3 2 2 3" xfId="6127" xr:uid="{D802CEEB-D8D8-4D38-8969-12DF2413B3AD}"/>
    <cellStyle name="Migliaia 14 3 2 2 4" xfId="3182" xr:uid="{74E7B9BD-C74A-4CB3-8CCF-ABBC90B4FC95}"/>
    <cellStyle name="Migliaia 14 3 2 3" xfId="4907" xr:uid="{B232A490-8FE6-420F-B286-0DD6248FEF86}"/>
    <cellStyle name="Migliaia 14 3 2 4" xfId="6126" xr:uid="{39C6231B-DA26-4A21-B036-C02DB5C2B50C}"/>
    <cellStyle name="Migliaia 14 3 2 5" xfId="3181" xr:uid="{6D45E44A-773D-49DB-9840-317B2F7A8008}"/>
    <cellStyle name="Migliaia 14 3 3" xfId="3183" xr:uid="{77B6B7C9-BEE3-4219-9908-79E01EEC9A5E}"/>
    <cellStyle name="Migliaia 14 3 3 2" xfId="4909" xr:uid="{339D99ED-FA04-4698-9C93-F6AFE701BD66}"/>
    <cellStyle name="Migliaia 14 3 3 3" xfId="6128" xr:uid="{537EF845-9A4C-4164-A1AB-E22DA3A22BAB}"/>
    <cellStyle name="Migliaia 14 3 4" xfId="3184" xr:uid="{A1EA2DB7-F7D2-4E69-A1E3-C4E9B0E70487}"/>
    <cellStyle name="Migliaia 14 3 4 2" xfId="4910" xr:uid="{9DB0BA99-6A06-41B5-87EE-FF0581E1AD4A}"/>
    <cellStyle name="Migliaia 14 3 4 3" xfId="6129" xr:uid="{F2793EA7-0D19-41B5-B2C8-CEBC7078C830}"/>
    <cellStyle name="Migliaia 14 3 5" xfId="3185" xr:uid="{45BB84BB-5639-4FF8-A183-C59773CCAD04}"/>
    <cellStyle name="Migliaia 14 3 5 2" xfId="4911" xr:uid="{6A4A9AA9-46A7-4B3F-A8C0-22FD0377A141}"/>
    <cellStyle name="Migliaia 14 3 5 3" xfId="6130" xr:uid="{99C11310-EE17-4A91-8C4B-96692250718C}"/>
    <cellStyle name="Migliaia 14 3 6" xfId="4906" xr:uid="{C9EE868E-C7D0-43EC-9439-13FF0AFEFCFE}"/>
    <cellStyle name="Migliaia 14 3 7" xfId="6125" xr:uid="{17DF4EE6-88E2-48FB-B2A3-BBC49217EFAC}"/>
    <cellStyle name="Migliaia 14 3 8" xfId="3180" xr:uid="{6BE41C24-B8C9-445C-878A-E46708774162}"/>
    <cellStyle name="Migliaia 14 4" xfId="1679" xr:uid="{00000000-0005-0000-0000-0000EB020000}"/>
    <cellStyle name="Migliaia 14 4 2" xfId="1680" xr:uid="{00000000-0005-0000-0000-0000EC020000}"/>
    <cellStyle name="Migliaia 14 4 2 2" xfId="4913" xr:uid="{5221FF7D-2A52-41F0-AE8B-10CBECCFF2EC}"/>
    <cellStyle name="Migliaia 14 4 2 3" xfId="3187" xr:uid="{C54C62C7-FA7C-47A7-B735-283770C5007E}"/>
    <cellStyle name="Migliaia 14 4 3" xfId="4912" xr:uid="{918A0472-B2C7-4907-891C-E492A19C61BB}"/>
    <cellStyle name="Migliaia 14 4 4" xfId="6131" xr:uid="{820D8213-5592-4CFF-982D-9851E2FD878D}"/>
    <cellStyle name="Migliaia 14 4 5" xfId="3186" xr:uid="{BC286E36-6ADB-44AB-ACF3-BDB94DD408AD}"/>
    <cellStyle name="Migliaia 14 5" xfId="1681" xr:uid="{00000000-0005-0000-0000-0000ED020000}"/>
    <cellStyle name="Migliaia 14 5 2" xfId="4914" xr:uid="{482ABD40-BBF9-46F6-8409-5A5630DB9417}"/>
    <cellStyle name="Migliaia 14 5 3" xfId="6132" xr:uid="{067A04A7-0942-47F2-87E4-D968C2557137}"/>
    <cellStyle name="Migliaia 14 5 4" xfId="3188" xr:uid="{EAF6DF6C-09F4-464E-AE15-06C92F06EE35}"/>
    <cellStyle name="Migliaia 14 6" xfId="3189" xr:uid="{5B7FA07A-DD4B-48EA-8CAE-35B92D471FB4}"/>
    <cellStyle name="Migliaia 14 6 2" xfId="4915" xr:uid="{E8054902-4583-4A77-805E-3D0CFC3FB816}"/>
    <cellStyle name="Migliaia 14 6 3" xfId="6133" xr:uid="{A9BB2211-B30D-42E8-AAE1-3CDA90774B32}"/>
    <cellStyle name="Migliaia 14 7" xfId="3190" xr:uid="{B0502376-8199-4235-998D-A43526585DF6}"/>
    <cellStyle name="Migliaia 14 7 2" xfId="4916" xr:uid="{81C9A68C-3CA4-4195-A397-794860A0D82B}"/>
    <cellStyle name="Migliaia 14 7 3" xfId="6134" xr:uid="{FFAD9086-CABD-41F9-9A98-0B3F6E130EB4}"/>
    <cellStyle name="Migliaia 14 8" xfId="3191" xr:uid="{99BD47AC-F989-47E9-93BE-9704085BD7F7}"/>
    <cellStyle name="Migliaia 14 8 2" xfId="4917" xr:uid="{E4CF2ED6-EF0B-4C64-A84D-736089083BC6}"/>
    <cellStyle name="Migliaia 14 8 3" xfId="6135" xr:uid="{0F04EDF2-8A69-48D2-88FB-7C3B10DDA678}"/>
    <cellStyle name="Migliaia 14 9" xfId="4902" xr:uid="{CBE8CFEB-CA4A-407E-8C18-4385B40E25C9}"/>
    <cellStyle name="Migliaia 15" xfId="320" xr:uid="{00000000-0005-0000-0000-0000EE020000}"/>
    <cellStyle name="Migliaia 15 10" xfId="6136" xr:uid="{7B07B8FF-C2D1-44C1-A38B-753950E972E6}"/>
    <cellStyle name="Migliaia 15 11" xfId="3192" xr:uid="{3858E639-CA17-4088-809F-78DA78A8ADBF}"/>
    <cellStyle name="Migliaia 15 2" xfId="321" xr:uid="{00000000-0005-0000-0000-0000EF020000}"/>
    <cellStyle name="Migliaia 15 2 2" xfId="1682" xr:uid="{00000000-0005-0000-0000-0000F0020000}"/>
    <cellStyle name="Migliaia 15 2 2 2" xfId="4920" xr:uid="{D9FDB017-771C-4B12-844E-FA437A7D6E76}"/>
    <cellStyle name="Migliaia 15 2 2 3" xfId="6138" xr:uid="{37155FB9-7BC1-4086-B933-A7C2AEAF8181}"/>
    <cellStyle name="Migliaia 15 2 2 4" xfId="3194" xr:uid="{5DFBFD05-EDAC-4F4A-83D5-82D47E6CB0EA}"/>
    <cellStyle name="Migliaia 15 2 3" xfId="3195" xr:uid="{481F3C6A-B2FB-47C5-ABD5-4E4CEA617EE3}"/>
    <cellStyle name="Migliaia 15 2 3 2" xfId="4921" xr:uid="{1600B0C0-F5B7-40A1-8564-FBFDEAFC3445}"/>
    <cellStyle name="Migliaia 15 2 3 3" xfId="6139" xr:uid="{ABDB16BF-A422-42B8-BD44-6AC6A2A855DF}"/>
    <cellStyle name="Migliaia 15 2 4" xfId="4919" xr:uid="{36129831-AD7B-4BDE-A8F7-8C1AAFCD490F}"/>
    <cellStyle name="Migliaia 15 2 5" xfId="6137" xr:uid="{4874C8E8-3ABD-4056-A296-F6E4D301D127}"/>
    <cellStyle name="Migliaia 15 2 6" xfId="3193" xr:uid="{7C2277CD-4845-4997-B428-97F4B1717E11}"/>
    <cellStyle name="Migliaia 15 3" xfId="322" xr:uid="{00000000-0005-0000-0000-0000F1020000}"/>
    <cellStyle name="Migliaia 15 3 2" xfId="323" xr:uid="{00000000-0005-0000-0000-0000F2020000}"/>
    <cellStyle name="Migliaia 15 3 2 2" xfId="1683" xr:uid="{00000000-0005-0000-0000-0000F3020000}"/>
    <cellStyle name="Migliaia 15 3 2 2 2" xfId="4924" xr:uid="{A23F9B21-E516-4B42-A1A5-C78BCB985F94}"/>
    <cellStyle name="Migliaia 15 3 2 2 3" xfId="6142" xr:uid="{9B1CE36B-50AB-4823-B464-F06ED05E7278}"/>
    <cellStyle name="Migliaia 15 3 2 2 4" xfId="3198" xr:uid="{9BE245FA-3D26-4EEB-8E8D-683B64F61F6B}"/>
    <cellStyle name="Migliaia 15 3 2 3" xfId="4923" xr:uid="{D35E0E3C-31DE-47C9-A845-D82E40A1C66C}"/>
    <cellStyle name="Migliaia 15 3 2 4" xfId="6141" xr:uid="{F3AF43DF-A99B-4688-BCE6-2E3E5B173773}"/>
    <cellStyle name="Migliaia 15 3 2 5" xfId="3197" xr:uid="{5E82AD15-F9A0-410A-91E5-F26E020B9186}"/>
    <cellStyle name="Migliaia 15 3 3" xfId="3199" xr:uid="{D8D3A422-13AD-4B2E-9C66-20BD6A9ABA85}"/>
    <cellStyle name="Migliaia 15 3 3 2" xfId="4925" xr:uid="{BA3E4949-F9B6-40BC-A13D-9C45349CF198}"/>
    <cellStyle name="Migliaia 15 3 3 3" xfId="6143" xr:uid="{F3155F4F-FE05-4660-A85F-A83E0B774135}"/>
    <cellStyle name="Migliaia 15 3 4" xfId="3200" xr:uid="{BF52E8F6-432C-4E48-9E70-815FE8DBC92E}"/>
    <cellStyle name="Migliaia 15 3 4 2" xfId="4926" xr:uid="{0688F647-C651-4606-9B37-A716D0090F0B}"/>
    <cellStyle name="Migliaia 15 3 4 3" xfId="6144" xr:uid="{20358AD4-7B8A-4072-965E-BCE96F1D6104}"/>
    <cellStyle name="Migliaia 15 3 5" xfId="3201" xr:uid="{906EC72C-390D-4FAF-BC90-1C63139743B5}"/>
    <cellStyle name="Migliaia 15 3 5 2" xfId="4927" xr:uid="{6C2BE880-1069-4E36-8FFB-74E0B90B150E}"/>
    <cellStyle name="Migliaia 15 3 5 3" xfId="6145" xr:uid="{6C3041CF-B857-4B58-84E7-E3655F4FCA1D}"/>
    <cellStyle name="Migliaia 15 3 6" xfId="4922" xr:uid="{1D5A5665-20A8-4010-B6BE-CC7C9D7435FE}"/>
    <cellStyle name="Migliaia 15 3 7" xfId="6140" xr:uid="{76D5811D-D168-4737-B64B-386D4C94D7D3}"/>
    <cellStyle name="Migliaia 15 3 8" xfId="3196" xr:uid="{BECCB3E2-8A0A-487C-964D-9A075F5A9432}"/>
    <cellStyle name="Migliaia 15 4" xfId="1684" xr:uid="{00000000-0005-0000-0000-0000F4020000}"/>
    <cellStyle name="Migliaia 15 4 2" xfId="1685" xr:uid="{00000000-0005-0000-0000-0000F5020000}"/>
    <cellStyle name="Migliaia 15 4 2 2" xfId="4929" xr:uid="{F0315FC7-1B6D-4DCB-9A82-93271EAED387}"/>
    <cellStyle name="Migliaia 15 4 2 3" xfId="3203" xr:uid="{D7D70FDB-1670-4614-90A7-3910191D886B}"/>
    <cellStyle name="Migliaia 15 4 3" xfId="4928" xr:uid="{74F9374A-0F94-4442-8850-61E54C977B71}"/>
    <cellStyle name="Migliaia 15 4 4" xfId="6146" xr:uid="{99B47C6C-44E3-432F-BEF7-061E82C9C296}"/>
    <cellStyle name="Migliaia 15 4 5" xfId="3202" xr:uid="{3C459EEA-2071-4A48-9706-F3AA822F3A39}"/>
    <cellStyle name="Migliaia 15 5" xfId="1686" xr:uid="{00000000-0005-0000-0000-0000F6020000}"/>
    <cellStyle name="Migliaia 15 5 2" xfId="4930" xr:uid="{406E4B41-3978-412D-A8EB-3DAE53749793}"/>
    <cellStyle name="Migliaia 15 5 3" xfId="6147" xr:uid="{BAEB0A72-3CED-432B-B54F-15E743DD28F3}"/>
    <cellStyle name="Migliaia 15 5 4" xfId="3204" xr:uid="{A1490F85-18DA-4582-A053-BD0899C472C3}"/>
    <cellStyle name="Migliaia 15 6" xfId="3205" xr:uid="{91C84716-3AB3-47AC-814F-628D07476DA0}"/>
    <cellStyle name="Migliaia 15 6 2" xfId="4931" xr:uid="{41DEB13C-20EF-4157-91D8-656487658DA6}"/>
    <cellStyle name="Migliaia 15 6 3" xfId="6148" xr:uid="{F5E79BA5-3C71-44DA-991A-6F3A3698B9D2}"/>
    <cellStyle name="Migliaia 15 7" xfId="3206" xr:uid="{C2051085-84AA-4FB9-B3A2-8112F538E386}"/>
    <cellStyle name="Migliaia 15 7 2" xfId="4932" xr:uid="{97DD9A87-770D-4E17-9423-B9792975C01C}"/>
    <cellStyle name="Migliaia 15 7 3" xfId="6149" xr:uid="{9D13C3A7-40DD-4DC9-A1C1-319CB80BC3E1}"/>
    <cellStyle name="Migliaia 15 8" xfId="3207" xr:uid="{F9FB3714-966D-4FD4-84D8-F3EEDB8F10D0}"/>
    <cellStyle name="Migliaia 15 8 2" xfId="4933" xr:uid="{34E7FDAB-5CED-485A-BA5F-DDB25AF1A923}"/>
    <cellStyle name="Migliaia 15 8 3" xfId="6150" xr:uid="{C46C367F-F677-4C36-AC0E-3E931A673B03}"/>
    <cellStyle name="Migliaia 15 9" xfId="4918" xr:uid="{29D03140-C706-474F-B3A8-566A2EC01030}"/>
    <cellStyle name="Migliaia 16" xfId="324" xr:uid="{00000000-0005-0000-0000-0000F7020000}"/>
    <cellStyle name="Migliaia 16 10" xfId="6151" xr:uid="{A458F813-D2A8-40BA-9C11-FB508621C721}"/>
    <cellStyle name="Migliaia 16 11" xfId="3208" xr:uid="{D0E80C30-C1E1-4410-97DE-A42569E1E65E}"/>
    <cellStyle name="Migliaia 16 2" xfId="325" xr:uid="{00000000-0005-0000-0000-0000F8020000}"/>
    <cellStyle name="Migliaia 16 2 2" xfId="1687" xr:uid="{00000000-0005-0000-0000-0000F9020000}"/>
    <cellStyle name="Migliaia 16 2 2 2" xfId="4936" xr:uid="{E1DD2827-8E5B-4DB5-A199-FEF4BD8CCCE4}"/>
    <cellStyle name="Migliaia 16 2 2 3" xfId="6153" xr:uid="{D660994A-5113-4282-AFB3-817CC42605D2}"/>
    <cellStyle name="Migliaia 16 2 2 4" xfId="3210" xr:uid="{324ED930-B00C-4F15-8EFB-D7046203C253}"/>
    <cellStyle name="Migliaia 16 2 3" xfId="3211" xr:uid="{8D050877-C74C-4E3B-BF05-0027D5C5482C}"/>
    <cellStyle name="Migliaia 16 2 3 2" xfId="4937" xr:uid="{25BA2046-E345-4D53-9150-232D9788F847}"/>
    <cellStyle name="Migliaia 16 2 3 3" xfId="6154" xr:uid="{E223A856-631D-4177-B855-17F93EF56F47}"/>
    <cellStyle name="Migliaia 16 2 4" xfId="4935" xr:uid="{A6CD6303-25FE-4FA1-980D-0C8F0846086D}"/>
    <cellStyle name="Migliaia 16 2 5" xfId="6152" xr:uid="{B2950C2F-0546-4574-A6DD-4BE0709E50BE}"/>
    <cellStyle name="Migliaia 16 2 6" xfId="3209" xr:uid="{8368FD26-3CEC-4A82-80D5-403BC16C9C61}"/>
    <cellStyle name="Migliaia 16 3" xfId="326" xr:uid="{00000000-0005-0000-0000-0000FA020000}"/>
    <cellStyle name="Migliaia 16 3 2" xfId="327" xr:uid="{00000000-0005-0000-0000-0000FB020000}"/>
    <cellStyle name="Migliaia 16 3 2 2" xfId="1688" xr:uid="{00000000-0005-0000-0000-0000FC020000}"/>
    <cellStyle name="Migliaia 16 3 2 2 2" xfId="4940" xr:uid="{D5C00C69-87FB-428A-B87A-C0A76BFFEBF9}"/>
    <cellStyle name="Migliaia 16 3 2 2 3" xfId="6157" xr:uid="{7ED3B557-4352-409A-B9F7-CA638A0C95DD}"/>
    <cellStyle name="Migliaia 16 3 2 2 4" xfId="3214" xr:uid="{6BEF3A34-01EF-4ECC-AC62-39BA76C482F6}"/>
    <cellStyle name="Migliaia 16 3 2 3" xfId="4939" xr:uid="{8C06B9D4-7CA3-4861-B45B-20C32E99E95C}"/>
    <cellStyle name="Migliaia 16 3 2 4" xfId="6156" xr:uid="{BAB117E8-8454-4F3D-AFFD-6E5D20F5C2C3}"/>
    <cellStyle name="Migliaia 16 3 2 5" xfId="3213" xr:uid="{0736BE52-8B4E-4198-BD8D-B2545DBB7C79}"/>
    <cellStyle name="Migliaia 16 3 3" xfId="3215" xr:uid="{21A3FBAC-31AF-4780-AAC4-1A173292D86D}"/>
    <cellStyle name="Migliaia 16 3 3 2" xfId="4941" xr:uid="{2B9D2E43-3C7F-468F-B5AA-DE807D4E18D6}"/>
    <cellStyle name="Migliaia 16 3 3 3" xfId="6158" xr:uid="{660E4021-C2B9-4652-9296-9D45E689D00C}"/>
    <cellStyle name="Migliaia 16 3 4" xfId="3216" xr:uid="{2BC36462-1492-4B99-9ED1-41E3181EECB0}"/>
    <cellStyle name="Migliaia 16 3 4 2" xfId="4942" xr:uid="{20849AFC-71DE-4430-A01C-83EBB7DF3642}"/>
    <cellStyle name="Migliaia 16 3 4 3" xfId="6159" xr:uid="{97EF078D-C318-45EA-AAFF-3A421D7EAFB7}"/>
    <cellStyle name="Migliaia 16 3 5" xfId="3217" xr:uid="{A90785C4-DFDF-4332-AC54-1CDA67480740}"/>
    <cellStyle name="Migliaia 16 3 5 2" xfId="4943" xr:uid="{3E5199E1-1F7E-4A2D-9961-E629987FEE54}"/>
    <cellStyle name="Migliaia 16 3 5 3" xfId="6160" xr:uid="{FC833FDF-BDCD-4896-B72F-B830E950E2DD}"/>
    <cellStyle name="Migliaia 16 3 6" xfId="4938" xr:uid="{5EA4443C-0496-4476-B8BE-A5CE1F575BE8}"/>
    <cellStyle name="Migliaia 16 3 7" xfId="6155" xr:uid="{FBE4E020-7F17-4AE8-A927-05DCC289AC59}"/>
    <cellStyle name="Migliaia 16 3 8" xfId="3212" xr:uid="{37890EC3-B3B9-4EDE-876F-E9882B80912E}"/>
    <cellStyle name="Migliaia 16 4" xfId="1689" xr:uid="{00000000-0005-0000-0000-0000FD020000}"/>
    <cellStyle name="Migliaia 16 4 2" xfId="1690" xr:uid="{00000000-0005-0000-0000-0000FE020000}"/>
    <cellStyle name="Migliaia 16 4 2 2" xfId="4945" xr:uid="{33748097-BF56-4AD6-ACE1-6610C0301E59}"/>
    <cellStyle name="Migliaia 16 4 2 3" xfId="3219" xr:uid="{4623FA19-E8E2-4B98-88A4-5996386DF123}"/>
    <cellStyle name="Migliaia 16 4 3" xfId="4944" xr:uid="{612FC0C7-567C-48A8-B4C0-28E29EB27411}"/>
    <cellStyle name="Migliaia 16 4 4" xfId="6161" xr:uid="{EE0E1019-BA5D-451C-A865-8943731C0874}"/>
    <cellStyle name="Migliaia 16 4 5" xfId="3218" xr:uid="{B4233E2A-7FC8-4227-B35D-15BE41C99CDD}"/>
    <cellStyle name="Migliaia 16 5" xfId="1691" xr:uid="{00000000-0005-0000-0000-0000FF020000}"/>
    <cellStyle name="Migliaia 16 5 2" xfId="4946" xr:uid="{FECCBD8E-1D57-4C1D-8A50-26C3EA39370E}"/>
    <cellStyle name="Migliaia 16 5 3" xfId="6162" xr:uid="{430DC52C-4757-4EEE-A55E-DF1BAAC038BA}"/>
    <cellStyle name="Migliaia 16 5 4" xfId="3220" xr:uid="{82A7E26C-C8AC-4C75-B7F2-670D9EDDA009}"/>
    <cellStyle name="Migliaia 16 6" xfId="3221" xr:uid="{66EDDB79-6AA3-4646-8F38-4D76577588FD}"/>
    <cellStyle name="Migliaia 16 6 2" xfId="4947" xr:uid="{7DB9EAB6-4387-45F8-96C1-93C58C807D5F}"/>
    <cellStyle name="Migliaia 16 6 3" xfId="6163" xr:uid="{DBB586DC-B786-4B33-B3B4-E3265610A976}"/>
    <cellStyle name="Migliaia 16 7" xfId="3222" xr:uid="{9116D72B-23F8-4790-BAB6-73152061C4CA}"/>
    <cellStyle name="Migliaia 16 7 2" xfId="4948" xr:uid="{8500CA5C-8D52-4E38-A342-3AFD01F418E4}"/>
    <cellStyle name="Migliaia 16 7 3" xfId="6164" xr:uid="{5376C883-DF44-4A3E-B3E1-A5A04B9F6B36}"/>
    <cellStyle name="Migliaia 16 8" xfId="3223" xr:uid="{F5E9D481-4024-4216-B3A7-18E13A81E535}"/>
    <cellStyle name="Migliaia 16 8 2" xfId="4949" xr:uid="{719F73F2-1384-4687-8842-89D1854050D4}"/>
    <cellStyle name="Migliaia 16 8 3" xfId="6165" xr:uid="{AE8F9E46-D909-4E5A-8AA1-D58B68859054}"/>
    <cellStyle name="Migliaia 16 9" xfId="4934" xr:uid="{92157AAB-3F43-49E5-A200-E9CBC37921B5}"/>
    <cellStyle name="Migliaia 17" xfId="328" xr:uid="{00000000-0005-0000-0000-000000030000}"/>
    <cellStyle name="Migliaia 17 10" xfId="6166" xr:uid="{B449B038-E41A-43A1-B283-DD8A34D3ED52}"/>
    <cellStyle name="Migliaia 17 11" xfId="3224" xr:uid="{3046D155-BC93-4761-A084-C4E6361BB75B}"/>
    <cellStyle name="Migliaia 17 2" xfId="329" xr:uid="{00000000-0005-0000-0000-000001030000}"/>
    <cellStyle name="Migliaia 17 2 2" xfId="1692" xr:uid="{00000000-0005-0000-0000-000002030000}"/>
    <cellStyle name="Migliaia 17 2 2 2" xfId="4952" xr:uid="{695FE019-1048-4F96-87E5-CB4E1C1EE737}"/>
    <cellStyle name="Migliaia 17 2 2 3" xfId="6168" xr:uid="{59EA1EA9-D1A2-4ADE-96BF-8C4DB3BDBB8C}"/>
    <cellStyle name="Migliaia 17 2 2 4" xfId="3226" xr:uid="{7703B99E-8B88-4E71-B09F-8CE24733E721}"/>
    <cellStyle name="Migliaia 17 2 3" xfId="3227" xr:uid="{0B847C8A-4DCD-4132-8C9E-CAA77CE9928A}"/>
    <cellStyle name="Migliaia 17 2 3 2" xfId="4953" xr:uid="{A164BD99-8283-40BF-8EB6-539D876E88F1}"/>
    <cellStyle name="Migliaia 17 2 3 3" xfId="6169" xr:uid="{67FCBE1A-BC13-47B3-B5F6-D287E5FCC063}"/>
    <cellStyle name="Migliaia 17 2 4" xfId="4951" xr:uid="{4D730830-2A8D-44F6-891A-BAE705955E6A}"/>
    <cellStyle name="Migliaia 17 2 5" xfId="6167" xr:uid="{55BF6CD0-2152-456E-9153-6075540BED1F}"/>
    <cellStyle name="Migliaia 17 2 6" xfId="3225" xr:uid="{FB3752D8-FD09-45FE-B603-F3340391FA73}"/>
    <cellStyle name="Migliaia 17 3" xfId="330" xr:uid="{00000000-0005-0000-0000-000003030000}"/>
    <cellStyle name="Migliaia 17 3 2" xfId="331" xr:uid="{00000000-0005-0000-0000-000004030000}"/>
    <cellStyle name="Migliaia 17 3 2 2" xfId="1693" xr:uid="{00000000-0005-0000-0000-000005030000}"/>
    <cellStyle name="Migliaia 17 3 2 2 2" xfId="4956" xr:uid="{EAFDC47D-6F89-4548-8DC7-9811C57B3594}"/>
    <cellStyle name="Migliaia 17 3 2 2 3" xfId="6172" xr:uid="{03F2D1A1-C66C-4C0E-8BC7-4884B93EF7C6}"/>
    <cellStyle name="Migliaia 17 3 2 2 4" xfId="3230" xr:uid="{48A5F7A4-3E71-4609-812F-59F6D9139260}"/>
    <cellStyle name="Migliaia 17 3 2 3" xfId="4955" xr:uid="{BFD71815-3366-482C-8B9F-6B7E59AC4D32}"/>
    <cellStyle name="Migliaia 17 3 2 4" xfId="6171" xr:uid="{B9C3E0C3-34CA-4438-ADDD-BFD99F6726B3}"/>
    <cellStyle name="Migliaia 17 3 2 5" xfId="3229" xr:uid="{2B9C8FD2-44DC-4C24-92A5-3D6D6B051CD1}"/>
    <cellStyle name="Migliaia 17 3 3" xfId="3231" xr:uid="{A80063E3-B088-41B8-9A02-523362C1393B}"/>
    <cellStyle name="Migliaia 17 3 3 2" xfId="4957" xr:uid="{C5AAF257-1944-4FD3-8FB6-60DD81F4CFE2}"/>
    <cellStyle name="Migliaia 17 3 3 3" xfId="6173" xr:uid="{CC8B715A-52C4-4EC2-89C0-EB35B3C3E5CE}"/>
    <cellStyle name="Migliaia 17 3 4" xfId="3232" xr:uid="{8E72B6F0-A2BD-4AE4-8B2A-45ABB98C85D9}"/>
    <cellStyle name="Migliaia 17 3 4 2" xfId="4958" xr:uid="{9867DA51-5C58-4E79-AA12-71F9A24E03C9}"/>
    <cellStyle name="Migliaia 17 3 4 3" xfId="6174" xr:uid="{99FE320E-2D40-43D6-8FE4-2EAF9FE9C851}"/>
    <cellStyle name="Migliaia 17 3 5" xfId="3233" xr:uid="{FA61D102-D688-4095-994F-E7644FBC5035}"/>
    <cellStyle name="Migliaia 17 3 5 2" xfId="4959" xr:uid="{975A1586-6716-459C-8B1E-F42FF417E0F1}"/>
    <cellStyle name="Migliaia 17 3 5 3" xfId="6175" xr:uid="{E9256CF4-117D-44BE-B3D0-E174700CC2A2}"/>
    <cellStyle name="Migliaia 17 3 6" xfId="4954" xr:uid="{8C261088-6E59-4060-9B7A-9D82E997A473}"/>
    <cellStyle name="Migliaia 17 3 7" xfId="6170" xr:uid="{4D0DAE86-91A0-4490-9FBE-2D8A0CB81B60}"/>
    <cellStyle name="Migliaia 17 3 8" xfId="3228" xr:uid="{4C4F8F08-D78A-406A-AC12-07AFB98FD700}"/>
    <cellStyle name="Migliaia 17 4" xfId="1694" xr:uid="{00000000-0005-0000-0000-000006030000}"/>
    <cellStyle name="Migliaia 17 4 2" xfId="1695" xr:uid="{00000000-0005-0000-0000-000007030000}"/>
    <cellStyle name="Migliaia 17 4 2 2" xfId="4961" xr:uid="{EA948EB0-65CE-4A56-91D0-E2FDF1EFEB82}"/>
    <cellStyle name="Migliaia 17 4 2 3" xfId="3235" xr:uid="{38E83EC4-9AD6-4D1A-BB4F-2967DE7C4D9F}"/>
    <cellStyle name="Migliaia 17 4 3" xfId="4960" xr:uid="{8D50FFE8-B994-400F-9759-66E5DCF7E603}"/>
    <cellStyle name="Migliaia 17 4 4" xfId="6176" xr:uid="{4081831F-FEC0-41DD-B863-4210B06B10FF}"/>
    <cellStyle name="Migliaia 17 4 5" xfId="3234" xr:uid="{6358207B-6C03-42A2-A1E0-B356CCA37138}"/>
    <cellStyle name="Migliaia 17 5" xfId="1696" xr:uid="{00000000-0005-0000-0000-000008030000}"/>
    <cellStyle name="Migliaia 17 5 2" xfId="4962" xr:uid="{85C5DCF9-C859-4531-9C7B-A9BCF7AC412B}"/>
    <cellStyle name="Migliaia 17 5 3" xfId="6177" xr:uid="{C19D1431-B0B3-4C4D-8446-6DC11B039C80}"/>
    <cellStyle name="Migliaia 17 5 4" xfId="3236" xr:uid="{8B1FB564-F176-448E-AF2B-2C1C55D260C9}"/>
    <cellStyle name="Migliaia 17 6" xfId="3237" xr:uid="{4DE26CC1-1D91-4FAF-86BA-4722C17A60B7}"/>
    <cellStyle name="Migliaia 17 6 2" xfId="4963" xr:uid="{6C405154-6A46-4C0C-846D-53DBEE1743F2}"/>
    <cellStyle name="Migliaia 17 6 3" xfId="6178" xr:uid="{FCC1FADF-1434-4BAD-9114-E749D59E36E2}"/>
    <cellStyle name="Migliaia 17 7" xfId="3238" xr:uid="{CD92DC21-FF47-45E4-A089-FA24C227C465}"/>
    <cellStyle name="Migliaia 17 7 2" xfId="4964" xr:uid="{1E73715D-6A5F-4F26-BD3F-2AE652BF7760}"/>
    <cellStyle name="Migliaia 17 7 3" xfId="6179" xr:uid="{74626AA6-CBB9-49CA-B849-B6F3A3E695D1}"/>
    <cellStyle name="Migliaia 17 8" xfId="3239" xr:uid="{27BA129C-EE2A-4CE8-B3CC-77F0996D1203}"/>
    <cellStyle name="Migliaia 17 8 2" xfId="4965" xr:uid="{C157ADDC-F69A-4A90-8A04-7CB2043C705F}"/>
    <cellStyle name="Migliaia 17 8 3" xfId="6180" xr:uid="{2750B2C4-F597-45FF-84B2-54122E95EA12}"/>
    <cellStyle name="Migliaia 17 9" xfId="4950" xr:uid="{3B01EF58-5995-47A2-BF0B-D0E7DDEC5F71}"/>
    <cellStyle name="Migliaia 18" xfId="332" xr:uid="{00000000-0005-0000-0000-000009030000}"/>
    <cellStyle name="Migliaia 18 10" xfId="6181" xr:uid="{36F4397E-53D2-4029-A735-5FA42F1809EE}"/>
    <cellStyle name="Migliaia 18 11" xfId="3240" xr:uid="{E1980C94-BECB-4725-A3DC-DADD294D717B}"/>
    <cellStyle name="Migliaia 18 2" xfId="333" xr:uid="{00000000-0005-0000-0000-00000A030000}"/>
    <cellStyle name="Migliaia 18 2 2" xfId="1697" xr:uid="{00000000-0005-0000-0000-00000B030000}"/>
    <cellStyle name="Migliaia 18 2 2 2" xfId="4968" xr:uid="{A71E8641-E7CA-411E-9CA4-8900CA4196B8}"/>
    <cellStyle name="Migliaia 18 2 2 3" xfId="6183" xr:uid="{AA3AE2D2-A546-476A-A26F-908A55AEBCBE}"/>
    <cellStyle name="Migliaia 18 2 2 4" xfId="3242" xr:uid="{16468B8A-E153-47DF-AACF-DACAE5BF140D}"/>
    <cellStyle name="Migliaia 18 2 3" xfId="3243" xr:uid="{259C5CCE-5155-401E-A417-4339BBD49EA4}"/>
    <cellStyle name="Migliaia 18 2 3 2" xfId="4969" xr:uid="{45CF8233-509F-4388-87FE-F73AB72A4433}"/>
    <cellStyle name="Migliaia 18 2 3 3" xfId="6184" xr:uid="{7E1CBE8C-3EEB-4485-B3F2-3BEA2C707E79}"/>
    <cellStyle name="Migliaia 18 2 4" xfId="4967" xr:uid="{1404A246-297D-4A47-9EE6-B70F5C069C22}"/>
    <cellStyle name="Migliaia 18 2 5" xfId="6182" xr:uid="{21B9BB6A-2983-4B41-9CBE-72C15599D672}"/>
    <cellStyle name="Migliaia 18 2 6" xfId="3241" xr:uid="{5F30935A-B8D3-4E40-A511-758B78429BE0}"/>
    <cellStyle name="Migliaia 18 3" xfId="334" xr:uid="{00000000-0005-0000-0000-00000C030000}"/>
    <cellStyle name="Migliaia 18 3 2" xfId="335" xr:uid="{00000000-0005-0000-0000-00000D030000}"/>
    <cellStyle name="Migliaia 18 3 2 2" xfId="1698" xr:uid="{00000000-0005-0000-0000-00000E030000}"/>
    <cellStyle name="Migliaia 18 3 2 2 2" xfId="4972" xr:uid="{55FF77B5-B280-4A7F-B6F9-FCC79EF42BBD}"/>
    <cellStyle name="Migliaia 18 3 2 2 3" xfId="6187" xr:uid="{0DA875BA-3D75-4924-94FB-B39D7544A924}"/>
    <cellStyle name="Migliaia 18 3 2 2 4" xfId="3246" xr:uid="{A405EDCB-D416-4927-8743-A9D12C6D3421}"/>
    <cellStyle name="Migliaia 18 3 2 3" xfId="4971" xr:uid="{7ED9093F-318D-4552-B1EC-C780F0CAE4CC}"/>
    <cellStyle name="Migliaia 18 3 2 4" xfId="6186" xr:uid="{B6FD2D44-EFF2-4E51-8929-DFC10D1ED45E}"/>
    <cellStyle name="Migliaia 18 3 2 5" xfId="3245" xr:uid="{FC030BE4-6931-41B1-A709-FC9C4F953837}"/>
    <cellStyle name="Migliaia 18 3 3" xfId="3247" xr:uid="{430B9F98-81F4-4DE4-9E7B-CC42C9FA1FB0}"/>
    <cellStyle name="Migliaia 18 3 3 2" xfId="4973" xr:uid="{156C09C0-292F-4410-80BE-6124317C1B1A}"/>
    <cellStyle name="Migliaia 18 3 3 3" xfId="6188" xr:uid="{7B963DDB-A511-4C50-8C4D-F52EA317543F}"/>
    <cellStyle name="Migliaia 18 3 4" xfId="3248" xr:uid="{F5F6F761-2D0E-4D86-8F87-37956FAF3AA6}"/>
    <cellStyle name="Migliaia 18 3 4 2" xfId="4974" xr:uid="{156AFBDD-1C9B-4CE9-B4D4-E8A357EDF98D}"/>
    <cellStyle name="Migliaia 18 3 4 3" xfId="6189" xr:uid="{260D90DD-FD82-4E5D-83EA-C12406F7F007}"/>
    <cellStyle name="Migliaia 18 3 5" xfId="3249" xr:uid="{D5FAE978-7003-4C46-A043-FCC3D4781EC9}"/>
    <cellStyle name="Migliaia 18 3 5 2" xfId="4975" xr:uid="{3E5E59C9-1C93-4DFF-82B8-D71C12297645}"/>
    <cellStyle name="Migliaia 18 3 5 3" xfId="6190" xr:uid="{79ACBB37-7CC4-4D6C-B59D-437DF2CFF59E}"/>
    <cellStyle name="Migliaia 18 3 6" xfId="4970" xr:uid="{A251C484-39B1-480B-A25D-02ABBC4FAFA7}"/>
    <cellStyle name="Migliaia 18 3 7" xfId="6185" xr:uid="{86055873-FA63-4967-A37C-5BC95402A521}"/>
    <cellStyle name="Migliaia 18 3 8" xfId="3244" xr:uid="{C18AA86D-3A41-48BC-9780-FA515A7B1EDF}"/>
    <cellStyle name="Migliaia 18 4" xfId="1699" xr:uid="{00000000-0005-0000-0000-00000F030000}"/>
    <cellStyle name="Migliaia 18 4 2" xfId="1700" xr:uid="{00000000-0005-0000-0000-000010030000}"/>
    <cellStyle name="Migliaia 18 4 2 2" xfId="4977" xr:uid="{CB6C5291-2053-48BC-B6E4-9E3E503A7291}"/>
    <cellStyle name="Migliaia 18 4 2 3" xfId="3251" xr:uid="{C25EADA2-F88D-4E27-9E3E-A9381DE8B3AA}"/>
    <cellStyle name="Migliaia 18 4 3" xfId="4976" xr:uid="{C642B941-0DA9-46F6-9D7C-81EFB3C2EE7B}"/>
    <cellStyle name="Migliaia 18 4 4" xfId="6191" xr:uid="{E6C8AD2C-FF1B-455F-9EFC-38183A76351F}"/>
    <cellStyle name="Migliaia 18 4 5" xfId="3250" xr:uid="{A7158CD3-8D23-4D72-93AF-9956B8CB27DE}"/>
    <cellStyle name="Migliaia 18 5" xfId="1701" xr:uid="{00000000-0005-0000-0000-000011030000}"/>
    <cellStyle name="Migliaia 18 5 2" xfId="4978" xr:uid="{E297393A-EC80-4BB4-853A-F766CA6B4C3A}"/>
    <cellStyle name="Migliaia 18 5 3" xfId="6192" xr:uid="{394108E8-E9BC-47C0-BFEC-6A27180EC848}"/>
    <cellStyle name="Migliaia 18 5 4" xfId="3252" xr:uid="{74D5BC7B-ABC9-4CB8-B50B-B541E1D07398}"/>
    <cellStyle name="Migliaia 18 6" xfId="3253" xr:uid="{3498BE42-B814-4C83-B7FD-9D05ED71684E}"/>
    <cellStyle name="Migliaia 18 6 2" xfId="4979" xr:uid="{4A83D9D6-647E-4AE2-AE6D-B898F24326A4}"/>
    <cellStyle name="Migliaia 18 6 3" xfId="6193" xr:uid="{595170DD-7BCA-4302-9C2B-23DE8AA19F08}"/>
    <cellStyle name="Migliaia 18 7" xfId="3254" xr:uid="{206CE5AF-B63C-475E-9426-19CB5C7EF6A1}"/>
    <cellStyle name="Migliaia 18 7 2" xfId="4980" xr:uid="{657C8964-6238-4F06-A362-2B3D9DB238D6}"/>
    <cellStyle name="Migliaia 18 7 3" xfId="6194" xr:uid="{5AEBC77C-D365-432E-A1A8-C0E33617CA18}"/>
    <cellStyle name="Migliaia 18 8" xfId="3255" xr:uid="{6D1929A2-F3D2-4667-B144-AF276F38C545}"/>
    <cellStyle name="Migliaia 18 8 2" xfId="4981" xr:uid="{EDAE835E-7130-43B1-9258-0F1DF4940E4D}"/>
    <cellStyle name="Migliaia 18 8 3" xfId="6195" xr:uid="{08C5AA62-83C5-4B77-9684-48FECFC26092}"/>
    <cellStyle name="Migliaia 18 9" xfId="4966" xr:uid="{55F06D92-48AB-43F3-9B9C-87408D17C528}"/>
    <cellStyle name="Migliaia 19" xfId="336" xr:uid="{00000000-0005-0000-0000-000012030000}"/>
    <cellStyle name="Migliaia 19 10" xfId="6196" xr:uid="{C2AF1743-B07D-4726-B6A6-5F02C1CDC405}"/>
    <cellStyle name="Migliaia 19 11" xfId="3256" xr:uid="{AB62268D-6912-4A2A-893D-E7EBC2DD6476}"/>
    <cellStyle name="Migliaia 19 2" xfId="337" xr:uid="{00000000-0005-0000-0000-000013030000}"/>
    <cellStyle name="Migliaia 19 2 2" xfId="1702" xr:uid="{00000000-0005-0000-0000-000014030000}"/>
    <cellStyle name="Migliaia 19 2 2 2" xfId="4984" xr:uid="{E7BD9BEB-9AAB-418B-9D86-2BD326F53B24}"/>
    <cellStyle name="Migliaia 19 2 2 3" xfId="6198" xr:uid="{5BA40000-DAC1-4889-AAB7-7B27DA42DB75}"/>
    <cellStyle name="Migliaia 19 2 2 4" xfId="3258" xr:uid="{4A40C458-532A-4333-BC84-0F5988C66984}"/>
    <cellStyle name="Migliaia 19 2 3" xfId="3259" xr:uid="{93D562CB-150D-44C1-8FB4-39996E533BE7}"/>
    <cellStyle name="Migliaia 19 2 3 2" xfId="4985" xr:uid="{B96B279A-42E6-478A-9B7C-DB4BB94B714A}"/>
    <cellStyle name="Migliaia 19 2 3 3" xfId="6199" xr:uid="{E1A81C96-9813-49A0-958C-201DCF294027}"/>
    <cellStyle name="Migliaia 19 2 4" xfId="4983" xr:uid="{C793143C-B402-42D0-AB28-3BD64F5249B6}"/>
    <cellStyle name="Migliaia 19 2 5" xfId="6197" xr:uid="{AF0B5318-5D52-4428-BF2C-AC1DED89A204}"/>
    <cellStyle name="Migliaia 19 2 6" xfId="3257" xr:uid="{85FE3AEE-D9F4-40E3-89FB-A1E14EEBD672}"/>
    <cellStyle name="Migliaia 19 3" xfId="338" xr:uid="{00000000-0005-0000-0000-000015030000}"/>
    <cellStyle name="Migliaia 19 3 2" xfId="339" xr:uid="{00000000-0005-0000-0000-000016030000}"/>
    <cellStyle name="Migliaia 19 3 2 2" xfId="1703" xr:uid="{00000000-0005-0000-0000-000017030000}"/>
    <cellStyle name="Migliaia 19 3 2 2 2" xfId="4988" xr:uid="{A1BAE3DD-820A-49AF-AA68-4C3930EA6216}"/>
    <cellStyle name="Migliaia 19 3 2 2 3" xfId="6202" xr:uid="{491965D6-8099-40DA-BE0F-6272D26187E1}"/>
    <cellStyle name="Migliaia 19 3 2 2 4" xfId="3262" xr:uid="{3401942F-8864-444A-9B47-92F0FE77A196}"/>
    <cellStyle name="Migliaia 19 3 2 3" xfId="4987" xr:uid="{AAC3B8DD-58FE-4913-BE27-C5214A88C764}"/>
    <cellStyle name="Migliaia 19 3 2 4" xfId="6201" xr:uid="{77E51C55-6F86-4456-AC6C-E8FCD54AB083}"/>
    <cellStyle name="Migliaia 19 3 2 5" xfId="3261" xr:uid="{2BD6D86B-BC73-42BD-B1EA-B22170EA6BE9}"/>
    <cellStyle name="Migliaia 19 3 3" xfId="3263" xr:uid="{95E934C0-2E91-490A-A54A-8CB19BB87552}"/>
    <cellStyle name="Migliaia 19 3 3 2" xfId="4989" xr:uid="{C3BED81C-BE51-42DC-8EE0-4D6331C7903C}"/>
    <cellStyle name="Migliaia 19 3 3 3" xfId="6203" xr:uid="{B42D0791-23A0-4522-B2D4-0FB9D408F63C}"/>
    <cellStyle name="Migliaia 19 3 4" xfId="3264" xr:uid="{7AE4E268-5745-47EA-A3A7-1B75C330C6F2}"/>
    <cellStyle name="Migliaia 19 3 4 2" xfId="4990" xr:uid="{C43FD034-2D57-4E28-BA33-8811DD7D8BF2}"/>
    <cellStyle name="Migliaia 19 3 4 3" xfId="6204" xr:uid="{66ECF252-D3A6-4BEF-A3B2-38A11E62F731}"/>
    <cellStyle name="Migliaia 19 3 5" xfId="3265" xr:uid="{7DBC6E18-9DCF-4DF2-B801-CA13363F3EA5}"/>
    <cellStyle name="Migliaia 19 3 5 2" xfId="4991" xr:uid="{B09A3B84-BB0E-4386-AD27-CCCBEC6CCD7F}"/>
    <cellStyle name="Migliaia 19 3 5 3" xfId="6205" xr:uid="{885B50DB-7E80-4EEC-8866-2842E19F13F7}"/>
    <cellStyle name="Migliaia 19 3 6" xfId="4986" xr:uid="{49C4597E-B242-4533-A086-C6465140A1F1}"/>
    <cellStyle name="Migliaia 19 3 7" xfId="6200" xr:uid="{590C9D33-19A5-44AB-A278-CFCB3369BEC6}"/>
    <cellStyle name="Migliaia 19 3 8" xfId="3260" xr:uid="{D1585B06-D85F-4FD1-9716-BA81838D8BEA}"/>
    <cellStyle name="Migliaia 19 4" xfId="1704" xr:uid="{00000000-0005-0000-0000-000018030000}"/>
    <cellStyle name="Migliaia 19 4 2" xfId="1705" xr:uid="{00000000-0005-0000-0000-000019030000}"/>
    <cellStyle name="Migliaia 19 4 2 2" xfId="4993" xr:uid="{9A7E0493-C426-4B43-A10C-65DFF4630C10}"/>
    <cellStyle name="Migliaia 19 4 2 3" xfId="3267" xr:uid="{0331420F-C1C0-4F70-8B65-7C19B75EA04A}"/>
    <cellStyle name="Migliaia 19 4 3" xfId="4992" xr:uid="{8E2B633E-7A4D-4718-A1C5-F4F5A6A43BA4}"/>
    <cellStyle name="Migliaia 19 4 4" xfId="6206" xr:uid="{4009F911-1E47-417E-9639-404C56AFD691}"/>
    <cellStyle name="Migliaia 19 4 5" xfId="3266" xr:uid="{48EFFAB1-8DE9-48F6-89BA-FE2089E96E51}"/>
    <cellStyle name="Migliaia 19 5" xfId="1706" xr:uid="{00000000-0005-0000-0000-00001A030000}"/>
    <cellStyle name="Migliaia 19 5 2" xfId="4994" xr:uid="{6C3915C5-B17E-43D0-8D4A-A8D692791784}"/>
    <cellStyle name="Migliaia 19 5 3" xfId="6207" xr:uid="{6337CDC3-6F42-4890-8DDC-D92BCB0691A6}"/>
    <cellStyle name="Migliaia 19 5 4" xfId="3268" xr:uid="{900A732B-E6FB-4C98-80FD-512C52368D6D}"/>
    <cellStyle name="Migliaia 19 6" xfId="3269" xr:uid="{9E9B04EA-73B5-4D5F-AD77-19BC7159F5F6}"/>
    <cellStyle name="Migliaia 19 6 2" xfId="4995" xr:uid="{BEF9BF70-E567-427B-A749-B4BF012B562E}"/>
    <cellStyle name="Migliaia 19 6 3" xfId="6208" xr:uid="{AA3B5161-7F66-4F29-9650-14FB5D09038A}"/>
    <cellStyle name="Migliaia 19 7" xfId="3270" xr:uid="{AF4F06DB-E708-406F-ABF3-550629CB2981}"/>
    <cellStyle name="Migliaia 19 7 2" xfId="4996" xr:uid="{25F5E1BD-2A63-4269-B98E-1FB3CC9225E7}"/>
    <cellStyle name="Migliaia 19 7 3" xfId="6209" xr:uid="{55BDB78C-303D-4D0E-AD1D-619FA0383594}"/>
    <cellStyle name="Migliaia 19 8" xfId="3271" xr:uid="{5566C951-33FE-44D7-A4E8-F43C5A3EF700}"/>
    <cellStyle name="Migliaia 19 8 2" xfId="4997" xr:uid="{B8CC2568-7246-4347-916C-67F7C6ABC2A9}"/>
    <cellStyle name="Migliaia 19 8 3" xfId="6210" xr:uid="{BA7C29A5-E350-40E2-A6C7-2C692546E808}"/>
    <cellStyle name="Migliaia 19 9" xfId="4982" xr:uid="{5F3156E5-6723-4E6B-A76C-941F804F61BC}"/>
    <cellStyle name="Migliaia 2" xfId="340" xr:uid="{00000000-0005-0000-0000-00001B030000}"/>
    <cellStyle name="Migliaia 2 10" xfId="4998" xr:uid="{1480CEB5-1E07-4C79-8572-8D3FB29E028C}"/>
    <cellStyle name="Migliaia 2 11" xfId="6211" xr:uid="{E2A3FF69-2D76-49D2-860F-7E229160CB45}"/>
    <cellStyle name="Migliaia 2 12" xfId="3272" xr:uid="{D9B214DA-C113-486E-9C50-6BFF5CF73B48}"/>
    <cellStyle name="Migliaia 2 2" xfId="341" xr:uid="{00000000-0005-0000-0000-00001C030000}"/>
    <cellStyle name="Migliaia 2 2 2" xfId="342" xr:uid="{00000000-0005-0000-0000-00001D030000}"/>
    <cellStyle name="Migliaia 2 2 2 2" xfId="1707" xr:uid="{00000000-0005-0000-0000-00001E030000}"/>
    <cellStyle name="Migliaia 2 2 2 2 2" xfId="5001" xr:uid="{4151EF42-B990-4EA4-A64D-394F5CA3E2F9}"/>
    <cellStyle name="Migliaia 2 2 2 2 3" xfId="6214" xr:uid="{C9B664DE-3406-4329-AC2B-3BA5854A637C}"/>
    <cellStyle name="Migliaia 2 2 2 2 4" xfId="3275" xr:uid="{27A40D0C-C092-4C67-89EA-E2BF5349A4E2}"/>
    <cellStyle name="Migliaia 2 2 2 3" xfId="5000" xr:uid="{909FAF59-2F5D-45F8-B7F2-5DF77332F382}"/>
    <cellStyle name="Migliaia 2 2 2 4" xfId="6213" xr:uid="{C8872AF5-4A70-4ABC-A8A7-72D0B07CCC90}"/>
    <cellStyle name="Migliaia 2 2 2 5" xfId="3274" xr:uid="{1EB91DD0-EC1B-452B-8B94-3EB9A3794F69}"/>
    <cellStyle name="Migliaia 2 2 3" xfId="1708" xr:uid="{00000000-0005-0000-0000-00001F030000}"/>
    <cellStyle name="Migliaia 2 2 3 2" xfId="5002" xr:uid="{01E80628-C824-494C-936A-0574AB80B482}"/>
    <cellStyle name="Migliaia 2 2 3 3" xfId="6215" xr:uid="{E1BC3190-97DF-4C15-A597-B73A2D70083F}"/>
    <cellStyle name="Migliaia 2 2 3 4" xfId="3276" xr:uid="{C7CBA413-010A-43CB-97D0-248DE553800E}"/>
    <cellStyle name="Migliaia 2 2 4" xfId="3277" xr:uid="{3D5921FC-0AD1-48B0-A019-A9DA0E364A2A}"/>
    <cellStyle name="Migliaia 2 2 4 2" xfId="5003" xr:uid="{FDFB4F86-09F9-40DF-AA98-CFA4057DC610}"/>
    <cellStyle name="Migliaia 2 2 4 3" xfId="6216" xr:uid="{21AFA343-1DC7-460D-A31D-639A802EBC7E}"/>
    <cellStyle name="Migliaia 2 2 5" xfId="4999" xr:uid="{7FC49C26-C1A9-4FB4-B783-69D167268BA9}"/>
    <cellStyle name="Migliaia 2 2 6" xfId="6212" xr:uid="{E99B7043-BBBD-4ED5-9F1B-376533687FEF}"/>
    <cellStyle name="Migliaia 2 2 7" xfId="3273" xr:uid="{8E4D8616-416F-4F8B-84CE-4463CE69F919}"/>
    <cellStyle name="Migliaia 2 3" xfId="343" xr:uid="{00000000-0005-0000-0000-000020030000}"/>
    <cellStyle name="Migliaia 2 3 2" xfId="344" xr:uid="{00000000-0005-0000-0000-000021030000}"/>
    <cellStyle name="Migliaia 2 3 2 2" xfId="1709" xr:uid="{00000000-0005-0000-0000-000022030000}"/>
    <cellStyle name="Migliaia 2 3 2 2 2" xfId="5006" xr:uid="{23FD522D-2D1F-4361-8EEB-80C70AB7C9B6}"/>
    <cellStyle name="Migliaia 2 3 2 2 3" xfId="6219" xr:uid="{CFE0DA81-A6B2-4F4B-A137-CB592F01CAF8}"/>
    <cellStyle name="Migliaia 2 3 2 2 4" xfId="3280" xr:uid="{46959D5D-19D9-46C3-AE7C-4377508B6F29}"/>
    <cellStyle name="Migliaia 2 3 2 3" xfId="5005" xr:uid="{90607764-0333-47FE-8ADD-08043CADD077}"/>
    <cellStyle name="Migliaia 2 3 2 4" xfId="6218" xr:uid="{39D79570-887C-4031-BE1A-84DF0F37F61B}"/>
    <cellStyle name="Migliaia 2 3 2 5" xfId="3279" xr:uid="{D21DD2B8-0CC5-449D-A615-A2CEA3998AE9}"/>
    <cellStyle name="Migliaia 2 3 3" xfId="1710" xr:uid="{00000000-0005-0000-0000-000023030000}"/>
    <cellStyle name="Migliaia 2 3 3 2" xfId="5007" xr:uid="{32E7F843-F741-464B-92D9-9D98A020FAD1}"/>
    <cellStyle name="Migliaia 2 3 3 3" xfId="6220" xr:uid="{CBED6DD8-C44F-4484-ADDF-27053AA8F4D9}"/>
    <cellStyle name="Migliaia 2 3 3 4" xfId="3281" xr:uid="{58CB81B8-7558-4515-99EF-269EE35CBD77}"/>
    <cellStyle name="Migliaia 2 3 4" xfId="3282" xr:uid="{1046049D-0618-453C-8721-E7E3AFA1BBC5}"/>
    <cellStyle name="Migliaia 2 3 4 2" xfId="5008" xr:uid="{B06C11EE-4197-421B-B65A-F2F6E68134C9}"/>
    <cellStyle name="Migliaia 2 3 4 3" xfId="6221" xr:uid="{4E13B1AE-3BFC-4C3C-8CC9-9AC679DF91EF}"/>
    <cellStyle name="Migliaia 2 3 5" xfId="5004" xr:uid="{FE31A036-F8A8-4D03-A7EB-D665C8849A76}"/>
    <cellStyle name="Migliaia 2 3 6" xfId="6217" xr:uid="{F415DDD9-26DC-4E6A-8F43-27B2BA59D7A2}"/>
    <cellStyle name="Migliaia 2 3 7" xfId="3278" xr:uid="{6A53BADA-415B-42DD-91A8-5A6BAE9B0D2D}"/>
    <cellStyle name="Migliaia 2 4" xfId="345" xr:uid="{00000000-0005-0000-0000-000024030000}"/>
    <cellStyle name="Migliaia 2 4 2" xfId="346" xr:uid="{00000000-0005-0000-0000-000025030000}"/>
    <cellStyle name="Migliaia 2 4 2 2" xfId="1711" xr:uid="{00000000-0005-0000-0000-000026030000}"/>
    <cellStyle name="Migliaia 2 4 2 2 2" xfId="5011" xr:uid="{E8E4F5F2-E2AB-42E8-A528-C5B8C0F01698}"/>
    <cellStyle name="Migliaia 2 4 2 2 3" xfId="6224" xr:uid="{32AAB6BA-F6BD-4F97-88BD-E82E2FE18686}"/>
    <cellStyle name="Migliaia 2 4 2 2 4" xfId="3285" xr:uid="{93EBDA48-AC11-4098-A9DE-A4321B82135D}"/>
    <cellStyle name="Migliaia 2 4 2 3" xfId="5010" xr:uid="{EFB12892-107F-4990-BE20-6C86ABA3CE33}"/>
    <cellStyle name="Migliaia 2 4 2 4" xfId="6223" xr:uid="{346D6FCC-A8B2-4A45-8C76-ABCB6081163D}"/>
    <cellStyle name="Migliaia 2 4 2 5" xfId="3284" xr:uid="{D4B547F0-ED5F-46EE-A72A-C6C01C6C62E7}"/>
    <cellStyle name="Migliaia 2 4 3" xfId="3286" xr:uid="{6773787C-506C-4F7A-B3F4-FC25C2A3FD3D}"/>
    <cellStyle name="Migliaia 2 4 3 2" xfId="5012" xr:uid="{A7C3AE6B-5FE9-4093-BB37-ABF4D206E5DD}"/>
    <cellStyle name="Migliaia 2 4 3 3" xfId="6225" xr:uid="{B93834EA-3B72-4FB4-B87D-7E85C51B412B}"/>
    <cellStyle name="Migliaia 2 4 4" xfId="3287" xr:uid="{D2F8B913-FBFB-4260-BAE9-4FBC8FEF9287}"/>
    <cellStyle name="Migliaia 2 4 4 2" xfId="5013" xr:uid="{B1876A30-D678-4F59-96E5-F988C599CC7C}"/>
    <cellStyle name="Migliaia 2 4 4 3" xfId="6226" xr:uid="{D5863DA8-CD6C-45C2-85F3-94261CC78BBE}"/>
    <cellStyle name="Migliaia 2 4 5" xfId="3288" xr:uid="{FCFD3830-21C6-43C7-B379-F69622E682A8}"/>
    <cellStyle name="Migliaia 2 4 5 2" xfId="5014" xr:uid="{2B448884-D15D-4649-B059-209AEADDFBE6}"/>
    <cellStyle name="Migliaia 2 4 5 3" xfId="6227" xr:uid="{3669D17E-14F2-41E8-B4F2-7185758F6B06}"/>
    <cellStyle name="Migliaia 2 4 6" xfId="5009" xr:uid="{73A036D0-27F8-4D04-90F1-CB92AC6BCB96}"/>
    <cellStyle name="Migliaia 2 4 7" xfId="6222" xr:uid="{8966786E-3C56-48F6-8867-236387508E69}"/>
    <cellStyle name="Migliaia 2 4 8" xfId="3283" xr:uid="{17716854-2421-4F77-85A3-548D80B88D03}"/>
    <cellStyle name="Migliaia 2 5" xfId="1712" xr:uid="{00000000-0005-0000-0000-000027030000}"/>
    <cellStyle name="Migliaia 2 5 2" xfId="1713" xr:uid="{00000000-0005-0000-0000-000028030000}"/>
    <cellStyle name="Migliaia 2 5 2 2" xfId="5016" xr:uid="{44FADA94-FF22-4C65-B658-685C6E8AF8AD}"/>
    <cellStyle name="Migliaia 2 5 2 3" xfId="3290" xr:uid="{8022DF06-7796-4E28-85CC-7F90D6FDC2F9}"/>
    <cellStyle name="Migliaia 2 5 3" xfId="5015" xr:uid="{849FD1B5-8348-4CD9-ACB8-1C41D81D6DF2}"/>
    <cellStyle name="Migliaia 2 5 4" xfId="6228" xr:uid="{8B7CC546-7B11-46C8-AA2B-08089385C232}"/>
    <cellStyle name="Migliaia 2 5 5" xfId="3289" xr:uid="{22768DDA-9E50-40D6-920D-86E954561F62}"/>
    <cellStyle name="Migliaia 2 6" xfId="1714" xr:uid="{00000000-0005-0000-0000-000029030000}"/>
    <cellStyle name="Migliaia 2 6 2" xfId="5017" xr:uid="{3D8FD8E2-0E5F-42AD-BC74-2A09D49DBDC6}"/>
    <cellStyle name="Migliaia 2 6 3" xfId="6229" xr:uid="{8CFB1711-6679-4C73-A0B6-62BBBB00EA8C}"/>
    <cellStyle name="Migliaia 2 6 4" xfId="3291" xr:uid="{13E20299-CEF5-4C30-91A4-C2E5DFBD7A7A}"/>
    <cellStyle name="Migliaia 2 7" xfId="3292" xr:uid="{78903D78-8E1C-4A87-9C1C-3DCCB9D8732C}"/>
    <cellStyle name="Migliaia 2 7 2" xfId="5018" xr:uid="{7CCE4399-0168-4BFB-B938-FC5996119C9A}"/>
    <cellStyle name="Migliaia 2 7 3" xfId="6230" xr:uid="{4E0449D4-F979-45B5-8C2D-5851662595C3}"/>
    <cellStyle name="Migliaia 2 8" xfId="3293" xr:uid="{86ECFAAB-FAD6-472A-9E67-E31D3269714B}"/>
    <cellStyle name="Migliaia 2 8 2" xfId="5019" xr:uid="{3720FAC7-423A-4FD8-9816-A274ED2C4B3A}"/>
    <cellStyle name="Migliaia 2 8 3" xfId="6231" xr:uid="{150BF95C-39C8-48A7-9237-8E01383320D7}"/>
    <cellStyle name="Migliaia 2 9" xfId="3294" xr:uid="{B053A15E-2E9B-4371-875E-87510B4B7718}"/>
    <cellStyle name="Migliaia 2 9 2" xfId="5020" xr:uid="{444ADB4F-8060-4F06-B335-28548C8F684E}"/>
    <cellStyle name="Migliaia 2 9 3" xfId="6232" xr:uid="{31997909-8540-4461-B1B6-FF13B8551299}"/>
    <cellStyle name="Migliaia 2_Domestico_reg&amp;naz" xfId="347" xr:uid="{00000000-0005-0000-0000-00002A030000}"/>
    <cellStyle name="Migliaia 20" xfId="348" xr:uid="{00000000-0005-0000-0000-00002B030000}"/>
    <cellStyle name="Migliaia 20 10" xfId="6233" xr:uid="{09C1254B-4066-4040-AEC8-96E67004F079}"/>
    <cellStyle name="Migliaia 20 11" xfId="3295" xr:uid="{51E0C443-0B0E-477A-A1B7-543751C10135}"/>
    <cellStyle name="Migliaia 20 2" xfId="349" xr:uid="{00000000-0005-0000-0000-00002C030000}"/>
    <cellStyle name="Migliaia 20 2 2" xfId="1715" xr:uid="{00000000-0005-0000-0000-00002D030000}"/>
    <cellStyle name="Migliaia 20 2 2 2" xfId="5023" xr:uid="{4483A384-E81A-458E-8460-16A4CF5F83AE}"/>
    <cellStyle name="Migliaia 20 2 2 3" xfId="6235" xr:uid="{8DAA7853-6C5C-4B96-9F8D-6048623EA17E}"/>
    <cellStyle name="Migliaia 20 2 2 4" xfId="3297" xr:uid="{BEA27ECB-21E2-4490-A30F-4137FD2E0B61}"/>
    <cellStyle name="Migliaia 20 2 3" xfId="3298" xr:uid="{4C2C4986-E553-4008-87E4-209F6EB137BE}"/>
    <cellStyle name="Migliaia 20 2 3 2" xfId="5024" xr:uid="{0CD160EE-02EC-41AB-9FB4-51E75B9D74B4}"/>
    <cellStyle name="Migliaia 20 2 3 3" xfId="6236" xr:uid="{C41AEA15-B0A9-4053-8E36-222FA2906A01}"/>
    <cellStyle name="Migliaia 20 2 4" xfId="5022" xr:uid="{E690E513-41D2-4F5F-B2D0-3A977F8ABB90}"/>
    <cellStyle name="Migliaia 20 2 5" xfId="6234" xr:uid="{FF37BF19-91B6-4B3E-A92E-127F81DA7260}"/>
    <cellStyle name="Migliaia 20 2 6" xfId="3296" xr:uid="{7F3C78A9-AE06-4C91-9E2C-AAEEEABDBC72}"/>
    <cellStyle name="Migliaia 20 3" xfId="350" xr:uid="{00000000-0005-0000-0000-00002E030000}"/>
    <cellStyle name="Migliaia 20 3 2" xfId="351" xr:uid="{00000000-0005-0000-0000-00002F030000}"/>
    <cellStyle name="Migliaia 20 3 2 2" xfId="1716" xr:uid="{00000000-0005-0000-0000-000030030000}"/>
    <cellStyle name="Migliaia 20 3 2 2 2" xfId="5027" xr:uid="{E6FCE665-6B03-4854-BAFC-9D6DF9752672}"/>
    <cellStyle name="Migliaia 20 3 2 2 3" xfId="6239" xr:uid="{57CE9A27-30DB-436C-BF92-68F3E852652C}"/>
    <cellStyle name="Migliaia 20 3 2 2 4" xfId="3301" xr:uid="{F74D9D9D-625F-4285-A195-459E63E670BC}"/>
    <cellStyle name="Migliaia 20 3 2 3" xfId="5026" xr:uid="{8A8376F0-2401-4CFE-A451-CA53D0A8F04D}"/>
    <cellStyle name="Migliaia 20 3 2 4" xfId="6238" xr:uid="{47707BAA-DEA3-40FD-8145-10731F90B767}"/>
    <cellStyle name="Migliaia 20 3 2 5" xfId="3300" xr:uid="{B25961CB-D410-45B9-B077-5028FFE1B82F}"/>
    <cellStyle name="Migliaia 20 3 3" xfId="3302" xr:uid="{0A7F90EE-771F-4DC2-B84D-11BB559D1429}"/>
    <cellStyle name="Migliaia 20 3 3 2" xfId="5028" xr:uid="{6E96B5C7-43CC-465F-94A6-CB6A4C61889A}"/>
    <cellStyle name="Migliaia 20 3 3 3" xfId="6240" xr:uid="{1584519A-704C-49C9-BFEE-0111DBF08D03}"/>
    <cellStyle name="Migliaia 20 3 4" xfId="3303" xr:uid="{D40C12FB-7BE6-4B5C-B430-28748EF6E8CF}"/>
    <cellStyle name="Migliaia 20 3 4 2" xfId="5029" xr:uid="{AEA51B74-8505-48C0-B779-50D67A7C9DA4}"/>
    <cellStyle name="Migliaia 20 3 4 3" xfId="6241" xr:uid="{E63B86CD-E5CA-43EB-8FB5-344E37318619}"/>
    <cellStyle name="Migliaia 20 3 5" xfId="3304" xr:uid="{5A1F4818-424A-472C-BBF0-0C2DF6112EA4}"/>
    <cellStyle name="Migliaia 20 3 5 2" xfId="5030" xr:uid="{F2C81148-6863-410D-97FA-676C0B29DACB}"/>
    <cellStyle name="Migliaia 20 3 5 3" xfId="6242" xr:uid="{07C5F843-C900-4F07-A1FB-60B5A5FBDB15}"/>
    <cellStyle name="Migliaia 20 3 6" xfId="5025" xr:uid="{82106CB1-518C-4F8C-8A1B-63A867B346BD}"/>
    <cellStyle name="Migliaia 20 3 7" xfId="6237" xr:uid="{2B403D09-B6CD-418E-A250-A2EF9F538168}"/>
    <cellStyle name="Migliaia 20 3 8" xfId="3299" xr:uid="{C9285DF3-A1A0-4BE7-A8CE-BD69AE65FECD}"/>
    <cellStyle name="Migliaia 20 4" xfId="1717" xr:uid="{00000000-0005-0000-0000-000031030000}"/>
    <cellStyle name="Migliaia 20 4 2" xfId="1718" xr:uid="{00000000-0005-0000-0000-000032030000}"/>
    <cellStyle name="Migliaia 20 4 2 2" xfId="5032" xr:uid="{55B599D6-0F1A-47A0-B4C9-80786FA520F6}"/>
    <cellStyle name="Migliaia 20 4 2 3" xfId="3306" xr:uid="{6198E792-1BEF-4FC3-BDE0-BA62190CB66F}"/>
    <cellStyle name="Migliaia 20 4 3" xfId="5031" xr:uid="{8E31D9DF-A807-4FC7-9B3E-D5749C7DDAB2}"/>
    <cellStyle name="Migliaia 20 4 4" xfId="6243" xr:uid="{E62C35C4-36E2-42F4-AAFC-E3F161E8831D}"/>
    <cellStyle name="Migliaia 20 4 5" xfId="3305" xr:uid="{4FB76E85-52CF-42E2-91A0-1574BD4A21EA}"/>
    <cellStyle name="Migliaia 20 5" xfId="1719" xr:uid="{00000000-0005-0000-0000-000033030000}"/>
    <cellStyle name="Migliaia 20 5 2" xfId="5033" xr:uid="{62DCAD72-A3E1-41D8-BFC0-DEDB4B6B5BFB}"/>
    <cellStyle name="Migliaia 20 5 3" xfId="6244" xr:uid="{7A073B44-02F7-4CA3-867C-8E07F664BF8C}"/>
    <cellStyle name="Migliaia 20 5 4" xfId="3307" xr:uid="{D269DE0E-1204-4BA1-9773-495E1939A0E6}"/>
    <cellStyle name="Migliaia 20 6" xfId="3308" xr:uid="{296237C1-5732-4F74-B462-E3CB81252811}"/>
    <cellStyle name="Migliaia 20 6 2" xfId="5034" xr:uid="{4F82EDEE-56ED-4DE6-993E-81BF894A71EB}"/>
    <cellStyle name="Migliaia 20 6 3" xfId="6245" xr:uid="{A1D21CD8-AD83-4063-9F10-B884C5B34114}"/>
    <cellStyle name="Migliaia 20 7" xfId="3309" xr:uid="{3CEEC087-4381-4CE3-812A-34883EFBB942}"/>
    <cellStyle name="Migliaia 20 7 2" xfId="5035" xr:uid="{954216DC-3C37-4552-B5BE-0F1106148363}"/>
    <cellStyle name="Migliaia 20 7 3" xfId="6246" xr:uid="{1B32164D-5C4B-4935-83BD-2FB943213B5C}"/>
    <cellStyle name="Migliaia 20 8" xfId="3310" xr:uid="{46DE2A6C-7107-487B-8C2B-1F3B39DEEEDC}"/>
    <cellStyle name="Migliaia 20 8 2" xfId="5036" xr:uid="{24F5D9C6-7EBB-42C4-8D25-26C19035FB39}"/>
    <cellStyle name="Migliaia 20 8 3" xfId="6247" xr:uid="{77B3E8F7-493D-4B01-9C45-7309AF54A430}"/>
    <cellStyle name="Migliaia 20 9" xfId="5021" xr:uid="{349F239B-35CE-4E19-B6A6-8CDD139D0B48}"/>
    <cellStyle name="Migliaia 21" xfId="352" xr:uid="{00000000-0005-0000-0000-000034030000}"/>
    <cellStyle name="Migliaia 21 10" xfId="6248" xr:uid="{0FB7782E-BEFA-4EEB-8806-3C83422CBF48}"/>
    <cellStyle name="Migliaia 21 11" xfId="3311" xr:uid="{C9CF1305-8FC0-4A7E-BFBE-B3C41D4BE0AA}"/>
    <cellStyle name="Migliaia 21 2" xfId="353" xr:uid="{00000000-0005-0000-0000-000035030000}"/>
    <cellStyle name="Migliaia 21 2 2" xfId="1720" xr:uid="{00000000-0005-0000-0000-000036030000}"/>
    <cellStyle name="Migliaia 21 2 2 2" xfId="5039" xr:uid="{52E24966-FF95-4AF5-9A7A-BC860DD6F00E}"/>
    <cellStyle name="Migliaia 21 2 2 3" xfId="6250" xr:uid="{537733BF-50BC-4CEE-93DA-238EBCC3A8D1}"/>
    <cellStyle name="Migliaia 21 2 2 4" xfId="3313" xr:uid="{3B645AC5-F6C8-49F6-A329-D7E7C3F4067B}"/>
    <cellStyle name="Migliaia 21 2 3" xfId="3314" xr:uid="{EA46F009-DAE7-4EAC-82F2-7F3928F9EBB9}"/>
    <cellStyle name="Migliaia 21 2 3 2" xfId="5040" xr:uid="{EBCF2A52-58C7-4121-865F-F91BADF4AB34}"/>
    <cellStyle name="Migliaia 21 2 3 3" xfId="6251" xr:uid="{F6457064-DBC1-4AA8-9739-B748772F472D}"/>
    <cellStyle name="Migliaia 21 2 4" xfId="5038" xr:uid="{5522608E-6653-45AF-AE79-3BC1EDDDF7A3}"/>
    <cellStyle name="Migliaia 21 2 5" xfId="6249" xr:uid="{9EEFC486-20C1-48A4-957D-E417437B9293}"/>
    <cellStyle name="Migliaia 21 2 6" xfId="3312" xr:uid="{F061E7E2-9A88-4D4F-86E4-DCD9CA9BE905}"/>
    <cellStyle name="Migliaia 21 3" xfId="354" xr:uid="{00000000-0005-0000-0000-000037030000}"/>
    <cellStyle name="Migliaia 21 3 2" xfId="355" xr:uid="{00000000-0005-0000-0000-000038030000}"/>
    <cellStyle name="Migliaia 21 3 2 2" xfId="1721" xr:uid="{00000000-0005-0000-0000-000039030000}"/>
    <cellStyle name="Migliaia 21 3 2 2 2" xfId="5043" xr:uid="{C7AE619D-EDF4-4A56-AB0D-6709B5B1EA21}"/>
    <cellStyle name="Migliaia 21 3 2 2 3" xfId="6254" xr:uid="{F6D77B14-A0CF-4FE1-95E0-D9682E68B853}"/>
    <cellStyle name="Migliaia 21 3 2 2 4" xfId="3317" xr:uid="{5E688E01-D45B-4FCE-AF8A-B8968DFEF586}"/>
    <cellStyle name="Migliaia 21 3 2 3" xfId="5042" xr:uid="{28CAA0CE-F9FF-42F0-9F0A-EA165F8466DB}"/>
    <cellStyle name="Migliaia 21 3 2 4" xfId="6253" xr:uid="{DFAE36FF-88BA-4D2F-87D0-97E1F851794C}"/>
    <cellStyle name="Migliaia 21 3 2 5" xfId="3316" xr:uid="{C0686725-049F-4CDD-A05D-496633EF123B}"/>
    <cellStyle name="Migliaia 21 3 3" xfId="3318" xr:uid="{540E0EA5-B5B1-4EA4-99B4-26289FBAEFAA}"/>
    <cellStyle name="Migliaia 21 3 3 2" xfId="5044" xr:uid="{DA74A868-F718-496D-852A-6AFF7FC73CC6}"/>
    <cellStyle name="Migliaia 21 3 3 3" xfId="6255" xr:uid="{44CB5395-55E4-4F46-A385-89AE86C4DDE9}"/>
    <cellStyle name="Migliaia 21 3 4" xfId="3319" xr:uid="{A53CB779-96D0-4D5D-8251-676464F4E035}"/>
    <cellStyle name="Migliaia 21 3 4 2" xfId="5045" xr:uid="{3A468C53-9E22-470E-AA29-98D6A863039D}"/>
    <cellStyle name="Migliaia 21 3 4 3" xfId="6256" xr:uid="{5E1B00F5-73BA-4AEC-9CC8-91C5206DFCF3}"/>
    <cellStyle name="Migliaia 21 3 5" xfId="3320" xr:uid="{69098685-12AE-4E29-819B-965AC767F5DB}"/>
    <cellStyle name="Migliaia 21 3 5 2" xfId="5046" xr:uid="{B6A682CA-D6CD-4DE9-AFDF-63733D5BC0F1}"/>
    <cellStyle name="Migliaia 21 3 5 3" xfId="6257" xr:uid="{5DE37C34-A8EC-4495-B716-366B8DC387A6}"/>
    <cellStyle name="Migliaia 21 3 6" xfId="5041" xr:uid="{F62EE68A-B2F6-41CC-A7B1-C465CB75ADCC}"/>
    <cellStyle name="Migliaia 21 3 7" xfId="6252" xr:uid="{DAA17F0C-5E87-4F63-87D0-313F214C6A1E}"/>
    <cellStyle name="Migliaia 21 3 8" xfId="3315" xr:uid="{6BE365EF-29D9-4F54-8BAE-32AEE66A0629}"/>
    <cellStyle name="Migliaia 21 4" xfId="1722" xr:uid="{00000000-0005-0000-0000-00003A030000}"/>
    <cellStyle name="Migliaia 21 4 2" xfId="1723" xr:uid="{00000000-0005-0000-0000-00003B030000}"/>
    <cellStyle name="Migliaia 21 4 2 2" xfId="5048" xr:uid="{156C1FFD-48B6-4EE0-AE6D-86F0150C1256}"/>
    <cellStyle name="Migliaia 21 4 2 3" xfId="3322" xr:uid="{ED8E8514-5B17-4D9B-8C8C-0661865EFAF2}"/>
    <cellStyle name="Migliaia 21 4 3" xfId="5047" xr:uid="{7FC48A8E-33A1-4064-896E-CEB51C3DD8A4}"/>
    <cellStyle name="Migliaia 21 4 4" xfId="6258" xr:uid="{CDA02F9B-6EEC-41B8-B512-E73BEAC7FD63}"/>
    <cellStyle name="Migliaia 21 4 5" xfId="3321" xr:uid="{C71FE6CC-60EC-4E18-9E5F-70BC5B3A7018}"/>
    <cellStyle name="Migliaia 21 5" xfId="1724" xr:uid="{00000000-0005-0000-0000-00003C030000}"/>
    <cellStyle name="Migliaia 21 5 2" xfId="5049" xr:uid="{472F496E-1632-4BC1-89AD-7FFEDA9F92E1}"/>
    <cellStyle name="Migliaia 21 5 3" xfId="6259" xr:uid="{960969E8-E141-4242-9662-558EF56CF93A}"/>
    <cellStyle name="Migliaia 21 5 4" xfId="3323" xr:uid="{5829B7B6-C347-4511-8281-A4D919BA7089}"/>
    <cellStyle name="Migliaia 21 6" xfId="3324" xr:uid="{ECAF671F-B70A-43D0-AA99-3FDE8AD644DB}"/>
    <cellStyle name="Migliaia 21 6 2" xfId="5050" xr:uid="{352D5B97-72FC-4D45-BE96-C5523226265F}"/>
    <cellStyle name="Migliaia 21 6 3" xfId="6260" xr:uid="{25A99DB3-ADAA-4A53-A0BD-063FA563032E}"/>
    <cellStyle name="Migliaia 21 7" xfId="3325" xr:uid="{6508234A-4998-4265-B2DB-EB1652F0212C}"/>
    <cellStyle name="Migliaia 21 7 2" xfId="5051" xr:uid="{B3887E29-9014-4C60-A0B4-BD5D8CC835ED}"/>
    <cellStyle name="Migliaia 21 7 3" xfId="6261" xr:uid="{05AE909A-FBFD-47FF-ADEA-A8DA081E25A1}"/>
    <cellStyle name="Migliaia 21 8" xfId="3326" xr:uid="{A482A192-6B8D-475D-BD86-35FDAADD76A8}"/>
    <cellStyle name="Migliaia 21 8 2" xfId="5052" xr:uid="{BA5F1B89-64B0-487E-B827-68507A7739BF}"/>
    <cellStyle name="Migliaia 21 8 3" xfId="6262" xr:uid="{808F3C51-DDA0-46FA-9AE4-C4CA8124FA71}"/>
    <cellStyle name="Migliaia 21 9" xfId="5037" xr:uid="{1B43D3F2-8DA0-4CC7-86D1-0003A2251DAA}"/>
    <cellStyle name="Migliaia 22" xfId="356" xr:uid="{00000000-0005-0000-0000-00003D030000}"/>
    <cellStyle name="Migliaia 22 10" xfId="6263" xr:uid="{7B8F8C49-B2A0-4D53-931C-CB3BDB9495A3}"/>
    <cellStyle name="Migliaia 22 11" xfId="3327" xr:uid="{C3F83E1B-58EC-4573-A3F2-0B289F37D2EF}"/>
    <cellStyle name="Migliaia 22 2" xfId="357" xr:uid="{00000000-0005-0000-0000-00003E030000}"/>
    <cellStyle name="Migliaia 22 2 2" xfId="1725" xr:uid="{00000000-0005-0000-0000-00003F030000}"/>
    <cellStyle name="Migliaia 22 2 2 2" xfId="5055" xr:uid="{A5350673-A475-4179-A190-D7D6E9BA905B}"/>
    <cellStyle name="Migliaia 22 2 2 3" xfId="6265" xr:uid="{0592CE43-4B5F-49E7-8E2D-4384228913BC}"/>
    <cellStyle name="Migliaia 22 2 2 4" xfId="3329" xr:uid="{9D92E237-8B22-4F84-ADF6-FFC9335626D7}"/>
    <cellStyle name="Migliaia 22 2 3" xfId="3330" xr:uid="{7CBC0202-8B37-4AB4-950C-71DEADF0871E}"/>
    <cellStyle name="Migliaia 22 2 3 2" xfId="5056" xr:uid="{C72A19A1-FDB3-4903-9E8D-6F798694F380}"/>
    <cellStyle name="Migliaia 22 2 3 3" xfId="6266" xr:uid="{04AD14A0-B348-45B9-B4F7-5857C09CFABB}"/>
    <cellStyle name="Migliaia 22 2 4" xfId="5054" xr:uid="{B05D9D27-E4DE-4CA8-AA30-DFBCF9EFCE37}"/>
    <cellStyle name="Migliaia 22 2 5" xfId="6264" xr:uid="{BC6F054C-20BC-46B5-82C2-04F7A13BF32C}"/>
    <cellStyle name="Migliaia 22 2 6" xfId="3328" xr:uid="{F583C249-00C9-42FC-99EE-7D69D4F1D2E9}"/>
    <cellStyle name="Migliaia 22 3" xfId="358" xr:uid="{00000000-0005-0000-0000-000040030000}"/>
    <cellStyle name="Migliaia 22 3 2" xfId="359" xr:uid="{00000000-0005-0000-0000-000041030000}"/>
    <cellStyle name="Migliaia 22 3 2 2" xfId="1726" xr:uid="{00000000-0005-0000-0000-000042030000}"/>
    <cellStyle name="Migliaia 22 3 2 2 2" xfId="5059" xr:uid="{3CDF23C8-745C-48B2-9C1D-A143CC09FF71}"/>
    <cellStyle name="Migliaia 22 3 2 2 3" xfId="6269" xr:uid="{2B956C0A-961A-4B81-B265-3203E6E5AC1C}"/>
    <cellStyle name="Migliaia 22 3 2 2 4" xfId="3333" xr:uid="{CAD69BC7-11C3-48A3-9240-BA0AC0CBCC46}"/>
    <cellStyle name="Migliaia 22 3 2 3" xfId="5058" xr:uid="{2343FBCA-C814-4CC3-96D8-E98EF4DA87A2}"/>
    <cellStyle name="Migliaia 22 3 2 4" xfId="6268" xr:uid="{B5DE0208-71FD-4431-A27C-88DEA0E145DD}"/>
    <cellStyle name="Migliaia 22 3 2 5" xfId="3332" xr:uid="{A40DC061-E273-43AC-B3D5-6392FECAD914}"/>
    <cellStyle name="Migliaia 22 3 3" xfId="3334" xr:uid="{A1E2654E-49DF-411A-BF75-223DF39C98AC}"/>
    <cellStyle name="Migliaia 22 3 3 2" xfId="5060" xr:uid="{5BB3EB7E-9EC9-4538-B6ED-293563E9578E}"/>
    <cellStyle name="Migliaia 22 3 3 3" xfId="6270" xr:uid="{B101B36E-7B3A-4B81-B7C0-96B4ACD910B2}"/>
    <cellStyle name="Migliaia 22 3 4" xfId="3335" xr:uid="{8C00FB03-F44B-4EEB-A3F7-8CCAAF9730FD}"/>
    <cellStyle name="Migliaia 22 3 4 2" xfId="5061" xr:uid="{C1D654F7-427E-46B2-B606-2C4DBB8760A8}"/>
    <cellStyle name="Migliaia 22 3 4 3" xfId="6271" xr:uid="{E1D668FD-7F81-4078-A2EA-DDC811785E2D}"/>
    <cellStyle name="Migliaia 22 3 5" xfId="3336" xr:uid="{06EC39BB-C8F0-40A3-8F4A-06366556E5BE}"/>
    <cellStyle name="Migliaia 22 3 5 2" xfId="5062" xr:uid="{B39B86A5-1E46-4C22-A9DE-BF217C31AE73}"/>
    <cellStyle name="Migliaia 22 3 5 3" xfId="6272" xr:uid="{2C02C813-F0AF-4619-A258-1CACBCD3426B}"/>
    <cellStyle name="Migliaia 22 3 6" xfId="5057" xr:uid="{4C6EBCF4-0E2F-4C06-B40C-9831EB5C602F}"/>
    <cellStyle name="Migliaia 22 3 7" xfId="6267" xr:uid="{3FBC9893-F415-4083-9F56-74AC877B35FF}"/>
    <cellStyle name="Migliaia 22 3 8" xfId="3331" xr:uid="{40091126-1D4E-4707-8200-8467A5223480}"/>
    <cellStyle name="Migliaia 22 4" xfId="1727" xr:uid="{00000000-0005-0000-0000-000043030000}"/>
    <cellStyle name="Migliaia 22 4 2" xfId="1728" xr:uid="{00000000-0005-0000-0000-000044030000}"/>
    <cellStyle name="Migliaia 22 4 2 2" xfId="5064" xr:uid="{724E4D2E-2A92-4729-AAF4-C54ADBE04CC2}"/>
    <cellStyle name="Migliaia 22 4 2 3" xfId="3338" xr:uid="{7CB945AA-A52B-4728-89A8-9683D771AC64}"/>
    <cellStyle name="Migliaia 22 4 3" xfId="5063" xr:uid="{2D3C9CD6-294F-4BD6-B461-843814F508C9}"/>
    <cellStyle name="Migliaia 22 4 4" xfId="6273" xr:uid="{47F9FF08-FA1D-44A5-BACC-A4EAEF5B48CE}"/>
    <cellStyle name="Migliaia 22 4 5" xfId="3337" xr:uid="{8B77EB63-3288-46C7-BEF2-5F1B15DA980A}"/>
    <cellStyle name="Migliaia 22 5" xfId="1729" xr:uid="{00000000-0005-0000-0000-000045030000}"/>
    <cellStyle name="Migliaia 22 5 2" xfId="5065" xr:uid="{36E440E5-3E1B-42CC-88E0-CDD0F1F9D73B}"/>
    <cellStyle name="Migliaia 22 5 3" xfId="6274" xr:uid="{C084079A-C597-4A0A-B8E7-4F3318863CD7}"/>
    <cellStyle name="Migliaia 22 5 4" xfId="3339" xr:uid="{84F467B0-780A-4649-8980-E1A6A4B33600}"/>
    <cellStyle name="Migliaia 22 6" xfId="3340" xr:uid="{91A0C010-520E-4D84-A5AF-3DCDFAE8AC41}"/>
    <cellStyle name="Migliaia 22 6 2" xfId="5066" xr:uid="{1D065E4B-B94D-4C7A-8983-E2FCEECD527B}"/>
    <cellStyle name="Migliaia 22 6 3" xfId="6275" xr:uid="{C1758B73-E2CD-4062-A508-CE35916F50CF}"/>
    <cellStyle name="Migliaia 22 7" xfId="3341" xr:uid="{2C30C323-2657-44DD-A4C3-38AF9C3F3DFA}"/>
    <cellStyle name="Migliaia 22 7 2" xfId="5067" xr:uid="{841389E4-48BE-406D-BAF0-91D7F513CA3D}"/>
    <cellStyle name="Migliaia 22 7 3" xfId="6276" xr:uid="{EB1DF051-CB3A-47F3-AAEE-4A5B1CE81A3B}"/>
    <cellStyle name="Migliaia 22 8" xfId="3342" xr:uid="{31520409-7D59-4108-B5BF-8C44E5F65887}"/>
    <cellStyle name="Migliaia 22 8 2" xfId="5068" xr:uid="{574A1607-C19D-4AB2-BE0D-7686258B5523}"/>
    <cellStyle name="Migliaia 22 8 3" xfId="6277" xr:uid="{A1700A42-F812-47AD-887C-5662246578E9}"/>
    <cellStyle name="Migliaia 22 9" xfId="5053" xr:uid="{68044B97-E450-4CC2-B538-EC4DF42B5C0A}"/>
    <cellStyle name="Migliaia 23" xfId="360" xr:uid="{00000000-0005-0000-0000-000046030000}"/>
    <cellStyle name="Migliaia 23 10" xfId="6278" xr:uid="{74AD1F8B-9AE5-420F-B737-B84FF838142C}"/>
    <cellStyle name="Migliaia 23 11" xfId="3343" xr:uid="{8395800A-CAA4-4D67-9F53-6F2E880EFCE3}"/>
    <cellStyle name="Migliaia 23 2" xfId="361" xr:uid="{00000000-0005-0000-0000-000047030000}"/>
    <cellStyle name="Migliaia 23 2 2" xfId="1730" xr:uid="{00000000-0005-0000-0000-000048030000}"/>
    <cellStyle name="Migliaia 23 2 2 2" xfId="5071" xr:uid="{140672B1-8B70-45A1-A328-9AE47E3F1EBD}"/>
    <cellStyle name="Migliaia 23 2 2 3" xfId="6280" xr:uid="{66F6422B-0090-4D72-A1CC-1A103822939F}"/>
    <cellStyle name="Migliaia 23 2 2 4" xfId="3345" xr:uid="{14E636B9-7E4D-48A5-BA77-254685C43443}"/>
    <cellStyle name="Migliaia 23 2 3" xfId="3346" xr:uid="{D019C600-8175-48BC-AA3F-2EFC42B43625}"/>
    <cellStyle name="Migliaia 23 2 3 2" xfId="5072" xr:uid="{71A45631-E4EF-4DE4-89F0-5746738C5082}"/>
    <cellStyle name="Migliaia 23 2 3 3" xfId="6281" xr:uid="{28B20B3B-2E7A-437B-A7C7-4E8EDE4FCC8A}"/>
    <cellStyle name="Migliaia 23 2 4" xfId="5070" xr:uid="{637316DE-4845-4471-B463-CA2AA79D796E}"/>
    <cellStyle name="Migliaia 23 2 5" xfId="6279" xr:uid="{861E1B12-B0E5-48FA-9ED9-161061B5D140}"/>
    <cellStyle name="Migliaia 23 2 6" xfId="3344" xr:uid="{4E13C629-3A39-43B7-90A6-0C62E08C7C03}"/>
    <cellStyle name="Migliaia 23 3" xfId="362" xr:uid="{00000000-0005-0000-0000-000049030000}"/>
    <cellStyle name="Migliaia 23 3 2" xfId="363" xr:uid="{00000000-0005-0000-0000-00004A030000}"/>
    <cellStyle name="Migliaia 23 3 2 2" xfId="1731" xr:uid="{00000000-0005-0000-0000-00004B030000}"/>
    <cellStyle name="Migliaia 23 3 2 2 2" xfId="5075" xr:uid="{BA084B25-51EC-4885-AB0B-019E2E4CEFB5}"/>
    <cellStyle name="Migliaia 23 3 2 2 3" xfId="6284" xr:uid="{39D1E4DD-EAEA-468A-959A-C71B912FBA67}"/>
    <cellStyle name="Migliaia 23 3 2 2 4" xfId="3349" xr:uid="{5DA15E8D-B939-403D-91B6-DB452A56D7F6}"/>
    <cellStyle name="Migliaia 23 3 2 3" xfId="5074" xr:uid="{0C257D61-29E7-420D-94D6-2540219B3090}"/>
    <cellStyle name="Migliaia 23 3 2 4" xfId="6283" xr:uid="{7F3BE6ED-4F6D-4FB9-9D01-188E6708AA8F}"/>
    <cellStyle name="Migliaia 23 3 2 5" xfId="3348" xr:uid="{4B87460B-46FB-4422-BC67-B5A570986A90}"/>
    <cellStyle name="Migliaia 23 3 3" xfId="3350" xr:uid="{F5CAA26E-513C-46AC-9506-32C3EDC4656F}"/>
    <cellStyle name="Migliaia 23 3 3 2" xfId="5076" xr:uid="{2FDBDC06-4C52-4D0C-A281-ECE47AABE79B}"/>
    <cellStyle name="Migliaia 23 3 3 3" xfId="6285" xr:uid="{C0F1AC9C-9D7A-4B27-9440-3925D078DB94}"/>
    <cellStyle name="Migliaia 23 3 4" xfId="3351" xr:uid="{7EFE7FDE-044A-4497-81FE-7CE58FB92F83}"/>
    <cellStyle name="Migliaia 23 3 4 2" xfId="5077" xr:uid="{53183939-FEC7-4152-8ABA-B12E88B45479}"/>
    <cellStyle name="Migliaia 23 3 4 3" xfId="6286" xr:uid="{6CC3ADB9-AFF7-44C4-AD64-5921593B8D27}"/>
    <cellStyle name="Migliaia 23 3 5" xfId="3352" xr:uid="{A958D2A4-9B9E-48E3-9D2E-2CAF9C0A84B7}"/>
    <cellStyle name="Migliaia 23 3 5 2" xfId="5078" xr:uid="{0C149721-58FA-4169-9216-E3924EA86FC0}"/>
    <cellStyle name="Migliaia 23 3 5 3" xfId="6287" xr:uid="{4B79E509-419C-4EA7-BF9D-0B39B7822643}"/>
    <cellStyle name="Migliaia 23 3 6" xfId="5073" xr:uid="{F057EA29-38A4-4EF1-B15E-64203704C2A3}"/>
    <cellStyle name="Migliaia 23 3 7" xfId="6282" xr:uid="{BA8DEE73-5745-4004-99FF-D64A6B96E56C}"/>
    <cellStyle name="Migliaia 23 3 8" xfId="3347" xr:uid="{6FEDFFAB-E591-4B1F-8C25-64781607E26A}"/>
    <cellStyle name="Migliaia 23 4" xfId="1732" xr:uid="{00000000-0005-0000-0000-00004C030000}"/>
    <cellStyle name="Migliaia 23 4 2" xfId="1733" xr:uid="{00000000-0005-0000-0000-00004D030000}"/>
    <cellStyle name="Migliaia 23 4 2 2" xfId="5080" xr:uid="{8CB3B490-6F3B-4BF9-B628-644C1442076A}"/>
    <cellStyle name="Migliaia 23 4 2 3" xfId="3354" xr:uid="{7547138C-DC09-46A4-8B79-D4DEA4501A5A}"/>
    <cellStyle name="Migliaia 23 4 3" xfId="5079" xr:uid="{5DEE2DB6-5EFB-4DEF-ACFC-C54AEB5F3DE0}"/>
    <cellStyle name="Migliaia 23 4 4" xfId="6288" xr:uid="{5B2ED913-0572-49C3-92C9-DDE9C0B9F517}"/>
    <cellStyle name="Migliaia 23 4 5" xfId="3353" xr:uid="{FBDE4AD2-8FB0-44FC-8C16-072BA24B6412}"/>
    <cellStyle name="Migliaia 23 5" xfId="1734" xr:uid="{00000000-0005-0000-0000-00004E030000}"/>
    <cellStyle name="Migliaia 23 5 2" xfId="5081" xr:uid="{0A3BB8AB-7325-4192-BCC5-AE1B23C55E6C}"/>
    <cellStyle name="Migliaia 23 5 3" xfId="6289" xr:uid="{705C4927-AD8B-40C9-8C77-74E8D865358A}"/>
    <cellStyle name="Migliaia 23 5 4" xfId="3355" xr:uid="{640102C3-14A9-4C81-98B9-B4D1FE681522}"/>
    <cellStyle name="Migliaia 23 6" xfId="3356" xr:uid="{CAE7D4C2-8DA7-47F9-B246-E2CA468A6103}"/>
    <cellStyle name="Migliaia 23 6 2" xfId="5082" xr:uid="{70B0E786-CB26-4B50-BF70-7AEF933BFEA9}"/>
    <cellStyle name="Migliaia 23 6 3" xfId="6290" xr:uid="{B141A771-D338-4AEE-8707-E2B61D535572}"/>
    <cellStyle name="Migliaia 23 7" xfId="3357" xr:uid="{F8C53622-E09F-4C33-A5EC-0BCC1861F78F}"/>
    <cellStyle name="Migliaia 23 7 2" xfId="5083" xr:uid="{0D08A2AB-E076-4937-8C4E-AB6A6BC7F666}"/>
    <cellStyle name="Migliaia 23 7 3" xfId="6291" xr:uid="{FA55DAB8-B3C4-430A-BA7D-85747A204216}"/>
    <cellStyle name="Migliaia 23 8" xfId="3358" xr:uid="{DE1DED74-167C-4376-AF42-E09C5DD16271}"/>
    <cellStyle name="Migliaia 23 8 2" xfId="5084" xr:uid="{A78563D9-45B1-4773-8F92-1C21CB322B20}"/>
    <cellStyle name="Migliaia 23 8 3" xfId="6292" xr:uid="{8B487B41-6B61-4E93-9245-109C672348E3}"/>
    <cellStyle name="Migliaia 23 9" xfId="5069" xr:uid="{D83F71BE-7ED3-4194-AACA-6328BEEB6A9C}"/>
    <cellStyle name="Migliaia 24" xfId="364" xr:uid="{00000000-0005-0000-0000-00004F030000}"/>
    <cellStyle name="Migliaia 24 10" xfId="6293" xr:uid="{804172B7-7DA0-4511-8B35-64DE385C4D32}"/>
    <cellStyle name="Migliaia 24 11" xfId="3359" xr:uid="{6300AF5C-E8B2-41E5-AE04-F58A29367E02}"/>
    <cellStyle name="Migliaia 24 2" xfId="365" xr:uid="{00000000-0005-0000-0000-000050030000}"/>
    <cellStyle name="Migliaia 24 2 2" xfId="1735" xr:uid="{00000000-0005-0000-0000-000051030000}"/>
    <cellStyle name="Migliaia 24 2 2 2" xfId="5087" xr:uid="{8CA8A00D-DCD1-4392-BCF9-E999551FEA80}"/>
    <cellStyle name="Migliaia 24 2 2 3" xfId="6295" xr:uid="{16D2A3D6-30A6-48E1-A62A-05166B03D3D5}"/>
    <cellStyle name="Migliaia 24 2 2 4" xfId="3361" xr:uid="{DA8B609C-D394-4CEC-A1A6-CA9EFD0E6BB4}"/>
    <cellStyle name="Migliaia 24 2 3" xfId="3362" xr:uid="{00DDCB34-F2D0-4679-94BD-AD5A17FE11AB}"/>
    <cellStyle name="Migliaia 24 2 3 2" xfId="5088" xr:uid="{D7E05CD6-1A5E-4135-9BC3-F5D310774F39}"/>
    <cellStyle name="Migliaia 24 2 3 3" xfId="6296" xr:uid="{BD56904A-EFA2-411B-B801-EA9B4310EC20}"/>
    <cellStyle name="Migliaia 24 2 4" xfId="5086" xr:uid="{9E46BDC2-95E8-4E85-B623-F157160B3E50}"/>
    <cellStyle name="Migliaia 24 2 5" xfId="6294" xr:uid="{5FEC5F60-CAF7-4022-AEC9-B1618A45CFFC}"/>
    <cellStyle name="Migliaia 24 2 6" xfId="3360" xr:uid="{F813B574-F5C8-4103-9EF0-94D495765F4E}"/>
    <cellStyle name="Migliaia 24 3" xfId="366" xr:uid="{00000000-0005-0000-0000-000052030000}"/>
    <cellStyle name="Migliaia 24 3 2" xfId="367" xr:uid="{00000000-0005-0000-0000-000053030000}"/>
    <cellStyle name="Migliaia 24 3 2 2" xfId="1736" xr:uid="{00000000-0005-0000-0000-000054030000}"/>
    <cellStyle name="Migliaia 24 3 2 2 2" xfId="5091" xr:uid="{5C547C73-7BAA-4DA2-A19E-A4C5582F48B2}"/>
    <cellStyle name="Migliaia 24 3 2 2 3" xfId="6299" xr:uid="{39E957C0-725D-4A54-AB31-25C406BF948C}"/>
    <cellStyle name="Migliaia 24 3 2 2 4" xfId="3365" xr:uid="{E1CB6B32-815A-43FE-8ED7-751AFC81F853}"/>
    <cellStyle name="Migliaia 24 3 2 3" xfId="5090" xr:uid="{DC4CBF6D-6A15-4FA2-9061-022DC1269AFA}"/>
    <cellStyle name="Migliaia 24 3 2 4" xfId="6298" xr:uid="{91BF71F5-CBAF-432F-98C9-08118ABE273D}"/>
    <cellStyle name="Migliaia 24 3 2 5" xfId="3364" xr:uid="{EB69BF82-0E63-44EA-9762-FE189CE16B02}"/>
    <cellStyle name="Migliaia 24 3 3" xfId="3366" xr:uid="{5080D7CB-DC55-42CD-891C-084F41F6BAB7}"/>
    <cellStyle name="Migliaia 24 3 3 2" xfId="5092" xr:uid="{DBBDB7FF-D1EC-4EF9-A1A2-F754098ABDB3}"/>
    <cellStyle name="Migliaia 24 3 3 3" xfId="6300" xr:uid="{00E34DDA-B235-4423-9A24-4649321A08B5}"/>
    <cellStyle name="Migliaia 24 3 4" xfId="3367" xr:uid="{69FA4E9E-9F66-40BB-8029-2AD9978FA728}"/>
    <cellStyle name="Migliaia 24 3 4 2" xfId="5093" xr:uid="{CAFC1F73-75AF-43D3-9E2A-B9D87C9C499F}"/>
    <cellStyle name="Migliaia 24 3 4 3" xfId="6301" xr:uid="{E809EBA2-44D0-4602-8451-F732832BCCF7}"/>
    <cellStyle name="Migliaia 24 3 5" xfId="3368" xr:uid="{F362443F-12C6-4175-BB5F-46439D7850E8}"/>
    <cellStyle name="Migliaia 24 3 5 2" xfId="5094" xr:uid="{02CE5BEC-58E4-4B6B-BD08-2DBB87C18838}"/>
    <cellStyle name="Migliaia 24 3 5 3" xfId="6302" xr:uid="{5397E758-4CEE-4BD1-95D4-A750A6A0BB99}"/>
    <cellStyle name="Migliaia 24 3 6" xfId="5089" xr:uid="{A45AD157-4B1F-469F-84CE-1FFF66ABE1DF}"/>
    <cellStyle name="Migliaia 24 3 7" xfId="6297" xr:uid="{75187E9A-83D9-4BAD-A87F-87DA361FED76}"/>
    <cellStyle name="Migliaia 24 3 8" xfId="3363" xr:uid="{32525DFB-9303-4830-839D-36B1027D9C80}"/>
    <cellStyle name="Migliaia 24 4" xfId="1737" xr:uid="{00000000-0005-0000-0000-000055030000}"/>
    <cellStyle name="Migliaia 24 4 2" xfId="1738" xr:uid="{00000000-0005-0000-0000-000056030000}"/>
    <cellStyle name="Migliaia 24 4 2 2" xfId="5096" xr:uid="{CFF64CEE-E5D3-459B-8783-CC5187D3EA82}"/>
    <cellStyle name="Migliaia 24 4 2 3" xfId="3370" xr:uid="{EDB00360-2F12-4585-AD67-48B5AC187662}"/>
    <cellStyle name="Migliaia 24 4 3" xfId="5095" xr:uid="{00DEA2FE-CC5F-42CD-849F-5D5A174EE1E6}"/>
    <cellStyle name="Migliaia 24 4 4" xfId="6303" xr:uid="{94ED669E-EDE8-4613-806B-B8A4AFED2D1B}"/>
    <cellStyle name="Migliaia 24 4 5" xfId="3369" xr:uid="{6019BAB4-8615-428F-864B-C5B30728FBE8}"/>
    <cellStyle name="Migliaia 24 5" xfId="1739" xr:uid="{00000000-0005-0000-0000-000057030000}"/>
    <cellStyle name="Migliaia 24 5 2" xfId="5097" xr:uid="{E6A8A29D-1CBD-4A83-AE16-C1A06670B2C6}"/>
    <cellStyle name="Migliaia 24 5 3" xfId="6304" xr:uid="{7DAAB8D0-929C-4FDA-A040-4F48D540E717}"/>
    <cellStyle name="Migliaia 24 5 4" xfId="3371" xr:uid="{37B651D2-DBB1-451D-AB77-7AFDC42D0DA6}"/>
    <cellStyle name="Migliaia 24 6" xfId="3372" xr:uid="{12987F15-688D-43E6-AC9B-83A17E1FEA94}"/>
    <cellStyle name="Migliaia 24 6 2" xfId="5098" xr:uid="{DAD51866-B3DD-457A-A332-4650219BABF0}"/>
    <cellStyle name="Migliaia 24 6 3" xfId="6305" xr:uid="{B4A6E9C9-2039-4CC7-A5B5-7B085A8FB3A2}"/>
    <cellStyle name="Migliaia 24 7" xfId="3373" xr:uid="{885BE739-6891-4E49-B26F-385C87E3C7C4}"/>
    <cellStyle name="Migliaia 24 7 2" xfId="5099" xr:uid="{8CEFDD5E-37EF-41DD-8199-D84B7861BA02}"/>
    <cellStyle name="Migliaia 24 7 3" xfId="6306" xr:uid="{CA142AE6-96A8-4A9C-9D36-C5890FFE1947}"/>
    <cellStyle name="Migliaia 24 8" xfId="3374" xr:uid="{52BA4F70-4251-4BD1-80F0-89160808AA6B}"/>
    <cellStyle name="Migliaia 24 8 2" xfId="5100" xr:uid="{29A881C4-FF5C-4068-8658-967A32DFF1FC}"/>
    <cellStyle name="Migliaia 24 8 3" xfId="6307" xr:uid="{E3550C8D-2512-4DDC-B2C1-38FFA9010B43}"/>
    <cellStyle name="Migliaia 24 9" xfId="5085" xr:uid="{8FD6BE4B-B51C-4CE9-9FAE-9659FFEFE32E}"/>
    <cellStyle name="Migliaia 25" xfId="368" xr:uid="{00000000-0005-0000-0000-000058030000}"/>
    <cellStyle name="Migliaia 25 10" xfId="6308" xr:uid="{22C255AC-2DD4-4B62-BD8D-BC16A361F43C}"/>
    <cellStyle name="Migliaia 25 11" xfId="3375" xr:uid="{EB767F5E-B74B-4014-A570-4E58A81A5A5F}"/>
    <cellStyle name="Migliaia 25 2" xfId="369" xr:uid="{00000000-0005-0000-0000-000059030000}"/>
    <cellStyle name="Migliaia 25 2 2" xfId="1740" xr:uid="{00000000-0005-0000-0000-00005A030000}"/>
    <cellStyle name="Migliaia 25 2 2 2" xfId="5103" xr:uid="{EA6A8529-8704-4CE0-A6CE-EA273360199D}"/>
    <cellStyle name="Migliaia 25 2 2 3" xfId="6310" xr:uid="{1916F5D5-38E4-4E7D-8BB1-B19AB9795ECD}"/>
    <cellStyle name="Migliaia 25 2 2 4" xfId="3377" xr:uid="{189CD87C-0B8E-494B-8199-876878822E5E}"/>
    <cellStyle name="Migliaia 25 2 3" xfId="3378" xr:uid="{6E3C30E8-D2E4-46BB-96FE-B2F88DA9A688}"/>
    <cellStyle name="Migliaia 25 2 3 2" xfId="5104" xr:uid="{F20A949A-81AC-4F92-B20F-7A5EA04C9A46}"/>
    <cellStyle name="Migliaia 25 2 3 3" xfId="6311" xr:uid="{DEFA9595-71A9-414D-83D8-F336F24606A9}"/>
    <cellStyle name="Migliaia 25 2 4" xfId="5102" xr:uid="{8CF5010A-1DA0-4FCE-B95E-7A3BFC6B2DF9}"/>
    <cellStyle name="Migliaia 25 2 5" xfId="6309" xr:uid="{04D3C1C0-0322-4B12-8708-81A6855CEB3B}"/>
    <cellStyle name="Migliaia 25 2 6" xfId="3376" xr:uid="{CA8902D7-E55D-42D7-87BA-BCC8320D2F01}"/>
    <cellStyle name="Migliaia 25 3" xfId="370" xr:uid="{00000000-0005-0000-0000-00005B030000}"/>
    <cellStyle name="Migliaia 25 3 2" xfId="371" xr:uid="{00000000-0005-0000-0000-00005C030000}"/>
    <cellStyle name="Migliaia 25 3 2 2" xfId="1741" xr:uid="{00000000-0005-0000-0000-00005D030000}"/>
    <cellStyle name="Migliaia 25 3 2 2 2" xfId="5107" xr:uid="{0B9F4DC5-B4FA-4A19-9C6D-EAD6C7A9416B}"/>
    <cellStyle name="Migliaia 25 3 2 2 3" xfId="6314" xr:uid="{F706CE86-183F-454E-ACB4-858B22BC0D4E}"/>
    <cellStyle name="Migliaia 25 3 2 2 4" xfId="3381" xr:uid="{1255F521-267B-43AD-B345-CA567310A151}"/>
    <cellStyle name="Migliaia 25 3 2 3" xfId="5106" xr:uid="{1A3F6737-167F-44BB-B698-19D19C61D28F}"/>
    <cellStyle name="Migliaia 25 3 2 4" xfId="6313" xr:uid="{02758C8E-6FC9-4B61-AEAD-C471808F4EC8}"/>
    <cellStyle name="Migliaia 25 3 2 5" xfId="3380" xr:uid="{5F114FBB-46BD-4027-82E5-6A54E65E39D2}"/>
    <cellStyle name="Migliaia 25 3 3" xfId="3382" xr:uid="{38552830-0ABA-4C01-B0AE-AEDAF6AB1987}"/>
    <cellStyle name="Migliaia 25 3 3 2" xfId="5108" xr:uid="{17C64CC5-A00C-43A9-92A2-B93E092BA702}"/>
    <cellStyle name="Migliaia 25 3 3 3" xfId="6315" xr:uid="{08FDF3F1-8DD6-445B-B200-E0855638C818}"/>
    <cellStyle name="Migliaia 25 3 4" xfId="3383" xr:uid="{2179D370-5BFC-4BEA-B418-9477C7656D49}"/>
    <cellStyle name="Migliaia 25 3 4 2" xfId="5109" xr:uid="{DA613D7C-E4DF-4DED-A2FB-D007332354FD}"/>
    <cellStyle name="Migliaia 25 3 4 3" xfId="6316" xr:uid="{CBDDF5FB-47F9-436C-B8DE-C8C4D08C48FF}"/>
    <cellStyle name="Migliaia 25 3 5" xfId="3384" xr:uid="{56732586-3F6C-45FF-881A-D07ECFF4A7AC}"/>
    <cellStyle name="Migliaia 25 3 5 2" xfId="5110" xr:uid="{F29011E9-BE7C-4C98-871B-424FB8A534AA}"/>
    <cellStyle name="Migliaia 25 3 5 3" xfId="6317" xr:uid="{C15C2ECC-4E73-413F-A6EE-9C73B985135B}"/>
    <cellStyle name="Migliaia 25 3 6" xfId="5105" xr:uid="{0737920A-D815-4BA4-AB04-FA5FFCBCF28D}"/>
    <cellStyle name="Migliaia 25 3 7" xfId="6312" xr:uid="{DEA93F8C-33F5-46D7-9F4F-D4918F728C95}"/>
    <cellStyle name="Migliaia 25 3 8" xfId="3379" xr:uid="{EE025904-31A6-4BCF-B004-0B4D13483796}"/>
    <cellStyle name="Migliaia 25 4" xfId="1742" xr:uid="{00000000-0005-0000-0000-00005E030000}"/>
    <cellStyle name="Migliaia 25 4 2" xfId="1743" xr:uid="{00000000-0005-0000-0000-00005F030000}"/>
    <cellStyle name="Migliaia 25 4 2 2" xfId="5112" xr:uid="{C8967D44-7B2E-4623-ABD8-C349880A29F5}"/>
    <cellStyle name="Migliaia 25 4 2 3" xfId="3386" xr:uid="{1F1B7C10-BC84-4C9F-A75B-4C275BD8590B}"/>
    <cellStyle name="Migliaia 25 4 3" xfId="5111" xr:uid="{2CB245E1-F9A9-423A-95EF-E30DB1830F0F}"/>
    <cellStyle name="Migliaia 25 4 4" xfId="6318" xr:uid="{24F0AD00-8805-457E-B063-B61950A03C91}"/>
    <cellStyle name="Migliaia 25 4 5" xfId="3385" xr:uid="{8BA3486A-48A8-46D1-96A8-844397F9B1EE}"/>
    <cellStyle name="Migliaia 25 5" xfId="1744" xr:uid="{00000000-0005-0000-0000-000060030000}"/>
    <cellStyle name="Migliaia 25 5 2" xfId="5113" xr:uid="{4E44C6E5-28FB-4D83-AA61-F336D98F7E36}"/>
    <cellStyle name="Migliaia 25 5 3" xfId="6319" xr:uid="{3A354204-69BF-44BA-8EF3-25AAB17A801D}"/>
    <cellStyle name="Migliaia 25 5 4" xfId="3387" xr:uid="{3770EF6E-6EDC-498E-919D-F229028F4B42}"/>
    <cellStyle name="Migliaia 25 6" xfId="3388" xr:uid="{C9507F08-C135-425A-B205-EC89A86A952F}"/>
    <cellStyle name="Migliaia 25 6 2" xfId="5114" xr:uid="{E6018C63-CC0D-4948-A419-BA07D349F2E6}"/>
    <cellStyle name="Migliaia 25 6 3" xfId="6320" xr:uid="{9212697E-7D73-454A-A6A0-E92A65E0A799}"/>
    <cellStyle name="Migliaia 25 7" xfId="3389" xr:uid="{E738E352-FC1E-45E9-942A-19AF280442E0}"/>
    <cellStyle name="Migliaia 25 7 2" xfId="5115" xr:uid="{9A028157-BAC1-4BD2-8309-DBB5D48B9980}"/>
    <cellStyle name="Migliaia 25 7 3" xfId="6321" xr:uid="{C623761F-2348-4F35-A140-AC458B24566C}"/>
    <cellStyle name="Migliaia 25 8" xfId="3390" xr:uid="{9F55D917-FEE2-4804-9B25-3877895AB57A}"/>
    <cellStyle name="Migliaia 25 8 2" xfId="5116" xr:uid="{70455402-5E33-47C6-80D0-6153538BAD5F}"/>
    <cellStyle name="Migliaia 25 8 3" xfId="6322" xr:uid="{E8243C1C-E378-4576-AD2A-9B811D9B47EA}"/>
    <cellStyle name="Migliaia 25 9" xfId="5101" xr:uid="{6746DBF4-E6A0-4B39-8760-2202718C7857}"/>
    <cellStyle name="Migliaia 26" xfId="372" xr:uid="{00000000-0005-0000-0000-000061030000}"/>
    <cellStyle name="Migliaia 26 10" xfId="6323" xr:uid="{B94B6870-70A4-4A3F-8DB9-6021DDE7FCF8}"/>
    <cellStyle name="Migliaia 26 11" xfId="3391" xr:uid="{1A543CDA-2819-4F71-A605-AA2F81D6459E}"/>
    <cellStyle name="Migliaia 26 2" xfId="373" xr:uid="{00000000-0005-0000-0000-000062030000}"/>
    <cellStyle name="Migliaia 26 2 2" xfId="1745" xr:uid="{00000000-0005-0000-0000-000063030000}"/>
    <cellStyle name="Migliaia 26 2 2 2" xfId="5119" xr:uid="{F8C76102-37B0-4D25-82BC-769B73AFB431}"/>
    <cellStyle name="Migliaia 26 2 2 3" xfId="6325" xr:uid="{298F1D78-E86E-413A-868B-45CDF6DE2AE9}"/>
    <cellStyle name="Migliaia 26 2 2 4" xfId="3393" xr:uid="{6E4150BB-85AD-452C-9CFF-E4B795C6F274}"/>
    <cellStyle name="Migliaia 26 2 3" xfId="3394" xr:uid="{9F2AD5E7-5438-4FFB-AF1E-A4022D4DF7C0}"/>
    <cellStyle name="Migliaia 26 2 3 2" xfId="5120" xr:uid="{131DAAF7-DB48-4837-AC0B-3F90500675A9}"/>
    <cellStyle name="Migliaia 26 2 3 3" xfId="6326" xr:uid="{05188EE4-B4B8-4ECD-8FF4-A58022CF9B43}"/>
    <cellStyle name="Migliaia 26 2 4" xfId="5118" xr:uid="{3FAC7F25-4D3F-48EF-BF20-6BA93455327A}"/>
    <cellStyle name="Migliaia 26 2 5" xfId="6324" xr:uid="{1B2EF1A3-B04B-490E-A0E7-CE02316CE44E}"/>
    <cellStyle name="Migliaia 26 2 6" xfId="3392" xr:uid="{65EE3FA7-E8F5-496A-8B15-037EDC4BE0ED}"/>
    <cellStyle name="Migliaia 26 3" xfId="374" xr:uid="{00000000-0005-0000-0000-000064030000}"/>
    <cellStyle name="Migliaia 26 3 2" xfId="375" xr:uid="{00000000-0005-0000-0000-000065030000}"/>
    <cellStyle name="Migliaia 26 3 2 2" xfId="1746" xr:uid="{00000000-0005-0000-0000-000066030000}"/>
    <cellStyle name="Migliaia 26 3 2 2 2" xfId="5123" xr:uid="{13D5046F-97AD-4F7F-8E98-8A3993A8AD5D}"/>
    <cellStyle name="Migliaia 26 3 2 2 3" xfId="6329" xr:uid="{60740FC5-CEB2-4BA6-9132-0CEB3529A42B}"/>
    <cellStyle name="Migliaia 26 3 2 2 4" xfId="3397" xr:uid="{7EA16805-BB76-463D-A8E2-F2720873D8E1}"/>
    <cellStyle name="Migliaia 26 3 2 3" xfId="5122" xr:uid="{F1769E0F-445F-4A13-B7D4-147C55D63F97}"/>
    <cellStyle name="Migliaia 26 3 2 4" xfId="6328" xr:uid="{1F1016F6-E474-4E57-A44E-C7209879D40A}"/>
    <cellStyle name="Migliaia 26 3 2 5" xfId="3396" xr:uid="{6193CECE-3A32-4E8D-A08D-DC2FA2244673}"/>
    <cellStyle name="Migliaia 26 3 3" xfId="3398" xr:uid="{1D3E647C-B707-462B-8BA3-2239165F296A}"/>
    <cellStyle name="Migliaia 26 3 3 2" xfId="5124" xr:uid="{39A47D12-3D8B-4010-B0C2-0064CB90CCB5}"/>
    <cellStyle name="Migliaia 26 3 3 3" xfId="6330" xr:uid="{5E699C2C-ACA4-4BEC-A146-3E1ED5585A5D}"/>
    <cellStyle name="Migliaia 26 3 4" xfId="3399" xr:uid="{097BDC5C-8670-41C2-9D14-26EA3F9205D8}"/>
    <cellStyle name="Migliaia 26 3 4 2" xfId="5125" xr:uid="{B62A0A9D-1330-4386-9725-330D61A921A5}"/>
    <cellStyle name="Migliaia 26 3 4 3" xfId="6331" xr:uid="{944F724A-60E2-4AEE-A3A6-283E8690E602}"/>
    <cellStyle name="Migliaia 26 3 5" xfId="3400" xr:uid="{FA409B07-883E-48A4-8E58-2BD3CA30C472}"/>
    <cellStyle name="Migliaia 26 3 5 2" xfId="5126" xr:uid="{79F0C381-7114-4E45-848F-ED8623C9FA9F}"/>
    <cellStyle name="Migliaia 26 3 5 3" xfId="6332" xr:uid="{9987323D-A970-42F4-AF7E-710C58F7BAE9}"/>
    <cellStyle name="Migliaia 26 3 6" xfId="5121" xr:uid="{1E677ED1-A687-47E2-868E-81AA5E92BAA5}"/>
    <cellStyle name="Migliaia 26 3 7" xfId="6327" xr:uid="{7052F70A-E1A1-4DF5-A05C-8402E23F4C8E}"/>
    <cellStyle name="Migliaia 26 3 8" xfId="3395" xr:uid="{4FA0C2E3-CCF9-4EAC-912E-3E24456DCDC1}"/>
    <cellStyle name="Migliaia 26 4" xfId="1747" xr:uid="{00000000-0005-0000-0000-000067030000}"/>
    <cellStyle name="Migliaia 26 4 2" xfId="1748" xr:uid="{00000000-0005-0000-0000-000068030000}"/>
    <cellStyle name="Migliaia 26 4 2 2" xfId="5128" xr:uid="{598DDDE4-044A-4BF5-83F3-B30A48D5F307}"/>
    <cellStyle name="Migliaia 26 4 2 3" xfId="3402" xr:uid="{ADEA42E4-FBE3-491C-AF47-2EC817FD2ACD}"/>
    <cellStyle name="Migliaia 26 4 3" xfId="5127" xr:uid="{025BA078-51E5-443C-8A96-3649F8F13B75}"/>
    <cellStyle name="Migliaia 26 4 4" xfId="6333" xr:uid="{B7C1425D-64E2-4C96-9FE9-B1781CD656D8}"/>
    <cellStyle name="Migliaia 26 4 5" xfId="3401" xr:uid="{D54454B4-790E-4457-8C7F-FAD8F4A65922}"/>
    <cellStyle name="Migliaia 26 5" xfId="1749" xr:uid="{00000000-0005-0000-0000-000069030000}"/>
    <cellStyle name="Migliaia 26 5 2" xfId="5129" xr:uid="{3C1C4CE0-D8C7-4F46-AF5C-191DB082DB7D}"/>
    <cellStyle name="Migliaia 26 5 3" xfId="6334" xr:uid="{033EB722-AC80-4B0C-9D85-AD411EF1CA43}"/>
    <cellStyle name="Migliaia 26 5 4" xfId="3403" xr:uid="{14D31804-79D0-46F0-87F8-259D244259A3}"/>
    <cellStyle name="Migliaia 26 6" xfId="3404" xr:uid="{4C7EEB1F-CB47-4FE7-B3B1-646E4BBC959D}"/>
    <cellStyle name="Migliaia 26 6 2" xfId="5130" xr:uid="{5338679A-068F-41BD-990C-26F57B4187E0}"/>
    <cellStyle name="Migliaia 26 6 3" xfId="6335" xr:uid="{4F77473C-FF93-4B30-820C-ED54DC02A4CD}"/>
    <cellStyle name="Migliaia 26 7" xfId="3405" xr:uid="{1F6A8F1A-8AFB-4D03-A034-8CA812EA5C6E}"/>
    <cellStyle name="Migliaia 26 7 2" xfId="5131" xr:uid="{3AA6850D-B99E-4AF7-BA50-539943D99A0A}"/>
    <cellStyle name="Migliaia 26 7 3" xfId="6336" xr:uid="{5DA01BA6-492C-41E2-ADE3-222D97F67715}"/>
    <cellStyle name="Migliaia 26 8" xfId="3406" xr:uid="{12742659-F27D-4070-83D9-F488C30B1412}"/>
    <cellStyle name="Migliaia 26 8 2" xfId="5132" xr:uid="{B49D4B32-9A99-45FF-ADE4-96F5F4AFCCB5}"/>
    <cellStyle name="Migliaia 26 8 3" xfId="6337" xr:uid="{5A665E42-8C55-48E6-9164-1158730DEB30}"/>
    <cellStyle name="Migliaia 26 9" xfId="5117" xr:uid="{13C50982-3A1D-4000-AEE7-6FC8EF50C7F2}"/>
    <cellStyle name="Migliaia 27" xfId="376" xr:uid="{00000000-0005-0000-0000-00006A030000}"/>
    <cellStyle name="Migliaia 27 10" xfId="6338" xr:uid="{0A0E45D2-F158-4916-86EE-45AC31BB7EAD}"/>
    <cellStyle name="Migliaia 27 11" xfId="3407" xr:uid="{A068FD15-F69F-4E83-8C89-DCFE7E9457AF}"/>
    <cellStyle name="Migliaia 27 2" xfId="377" xr:uid="{00000000-0005-0000-0000-00006B030000}"/>
    <cellStyle name="Migliaia 27 2 2" xfId="1750" xr:uid="{00000000-0005-0000-0000-00006C030000}"/>
    <cellStyle name="Migliaia 27 2 2 2" xfId="5135" xr:uid="{3D65AC94-495C-46AE-BB06-196846A00589}"/>
    <cellStyle name="Migliaia 27 2 2 3" xfId="6340" xr:uid="{F2FA924F-8B5C-4D30-840F-8523A54367B1}"/>
    <cellStyle name="Migliaia 27 2 2 4" xfId="3409" xr:uid="{3826D6E5-E972-4D17-A1A3-0741D6764A0B}"/>
    <cellStyle name="Migliaia 27 2 3" xfId="3410" xr:uid="{ADE8947B-58AF-4E76-BECE-9591BAD07F6A}"/>
    <cellStyle name="Migliaia 27 2 3 2" xfId="5136" xr:uid="{C89AB78D-3BF0-43E1-9C05-3EE05BAC23D6}"/>
    <cellStyle name="Migliaia 27 2 3 3" xfId="6341" xr:uid="{693EF05D-9F5D-4F73-B6E1-B9B640D8B2AB}"/>
    <cellStyle name="Migliaia 27 2 4" xfId="5134" xr:uid="{255BF61E-90C1-4B4C-9CBD-2142CFB77D71}"/>
    <cellStyle name="Migliaia 27 2 5" xfId="6339" xr:uid="{47FAA327-DB2E-4A70-B8B3-B291AA4A039F}"/>
    <cellStyle name="Migliaia 27 2 6" xfId="3408" xr:uid="{86469C21-7872-4217-BEB1-7F40489E6D53}"/>
    <cellStyle name="Migliaia 27 3" xfId="378" xr:uid="{00000000-0005-0000-0000-00006D030000}"/>
    <cellStyle name="Migliaia 27 3 2" xfId="379" xr:uid="{00000000-0005-0000-0000-00006E030000}"/>
    <cellStyle name="Migliaia 27 3 2 2" xfId="1751" xr:uid="{00000000-0005-0000-0000-00006F030000}"/>
    <cellStyle name="Migliaia 27 3 2 2 2" xfId="5139" xr:uid="{FDAE2B9F-EE25-4F1F-AF34-E2AD7BC50489}"/>
    <cellStyle name="Migliaia 27 3 2 2 3" xfId="6344" xr:uid="{4EA37C60-08C6-460B-B2AE-10EC49EAC6F7}"/>
    <cellStyle name="Migliaia 27 3 2 2 4" xfId="3413" xr:uid="{8D4B7C4F-61A1-449C-BCB9-2D15A9831157}"/>
    <cellStyle name="Migliaia 27 3 2 3" xfId="5138" xr:uid="{3B7D100A-9531-468F-98E1-4334D5B012C5}"/>
    <cellStyle name="Migliaia 27 3 2 4" xfId="6343" xr:uid="{C3655A28-30FC-48FB-A689-3166F7CCDA75}"/>
    <cellStyle name="Migliaia 27 3 2 5" xfId="3412" xr:uid="{6DD2A695-63C3-46AE-A2E4-6894A88BE4B9}"/>
    <cellStyle name="Migliaia 27 3 3" xfId="3414" xr:uid="{9CEB31AB-FB68-4DD9-9EDF-AAFCDEF17384}"/>
    <cellStyle name="Migliaia 27 3 3 2" xfId="5140" xr:uid="{3B665994-7265-4413-8AF8-51F871EF02A9}"/>
    <cellStyle name="Migliaia 27 3 3 3" xfId="6345" xr:uid="{78FF95FC-DA01-4A45-890A-CE04C55602C2}"/>
    <cellStyle name="Migliaia 27 3 4" xfId="3415" xr:uid="{E3D50714-EDF7-4CF5-A692-BFE7B7F9991A}"/>
    <cellStyle name="Migliaia 27 3 4 2" xfId="5141" xr:uid="{86434094-111D-41CC-8738-B345A8986BB3}"/>
    <cellStyle name="Migliaia 27 3 4 3" xfId="6346" xr:uid="{DA514BA8-BEF2-4EC0-A12F-3BEECE4901B1}"/>
    <cellStyle name="Migliaia 27 3 5" xfId="3416" xr:uid="{D71B8A19-4683-4ACB-9D59-449C8F9C3CD9}"/>
    <cellStyle name="Migliaia 27 3 5 2" xfId="5142" xr:uid="{6F34845D-3979-4205-8995-7B075AA92D52}"/>
    <cellStyle name="Migliaia 27 3 5 3" xfId="6347" xr:uid="{50FFCAB0-D276-49D0-A46E-286E1F1FC56B}"/>
    <cellStyle name="Migliaia 27 3 6" xfId="5137" xr:uid="{89971A9F-7BEA-4078-B5D5-7B7805B25F2D}"/>
    <cellStyle name="Migliaia 27 3 7" xfId="6342" xr:uid="{A2D516C5-D0ED-4F35-B8FB-1EC211F3919F}"/>
    <cellStyle name="Migliaia 27 3 8" xfId="3411" xr:uid="{AEAFA1A5-EA1B-4C25-92C4-67BB228819E7}"/>
    <cellStyle name="Migliaia 27 4" xfId="1752" xr:uid="{00000000-0005-0000-0000-000070030000}"/>
    <cellStyle name="Migliaia 27 4 2" xfId="1753" xr:uid="{00000000-0005-0000-0000-000071030000}"/>
    <cellStyle name="Migliaia 27 4 2 2" xfId="5144" xr:uid="{BD061AB2-F5F6-4C8D-A9E4-8CA52EEC92E8}"/>
    <cellStyle name="Migliaia 27 4 2 3" xfId="3418" xr:uid="{805D2F6F-CB87-4BF2-87BF-A077091C42C9}"/>
    <cellStyle name="Migliaia 27 4 3" xfId="5143" xr:uid="{DBDF9334-F889-4BEB-AE70-65E72A58AA3C}"/>
    <cellStyle name="Migliaia 27 4 4" xfId="6348" xr:uid="{6DF098AD-DF84-48A8-8B4C-86C9C86F70E4}"/>
    <cellStyle name="Migliaia 27 4 5" xfId="3417" xr:uid="{FC40750E-9FC2-4563-8AC1-E8DA40B34247}"/>
    <cellStyle name="Migliaia 27 5" xfId="1754" xr:uid="{00000000-0005-0000-0000-000072030000}"/>
    <cellStyle name="Migliaia 27 5 2" xfId="5145" xr:uid="{6ED9AB7D-8894-44A7-8633-C7B088C429A5}"/>
    <cellStyle name="Migliaia 27 5 3" xfId="6349" xr:uid="{67BC9DEE-5D87-487B-9AF3-34A35E38CF52}"/>
    <cellStyle name="Migliaia 27 5 4" xfId="3419" xr:uid="{AE1995DF-BDFD-4515-BF13-B9CAF347D7BA}"/>
    <cellStyle name="Migliaia 27 6" xfId="3420" xr:uid="{EFC38BE9-69C4-4B42-B644-7014BE2CAF29}"/>
    <cellStyle name="Migliaia 27 6 2" xfId="5146" xr:uid="{0AE2D40C-6975-40E2-9E1A-231AF4F5FC9E}"/>
    <cellStyle name="Migliaia 27 6 3" xfId="6350" xr:uid="{B628E134-3DBB-44C9-8081-B370F238F45A}"/>
    <cellStyle name="Migliaia 27 7" xfId="3421" xr:uid="{75E8333B-7CAC-42D2-8E72-91024C3FE86F}"/>
    <cellStyle name="Migliaia 27 7 2" xfId="5147" xr:uid="{D4384996-D5E2-4391-9903-0AA0235DD599}"/>
    <cellStyle name="Migliaia 27 7 3" xfId="6351" xr:uid="{8058D7EC-C701-4920-8253-5C893D0C1478}"/>
    <cellStyle name="Migliaia 27 8" xfId="3422" xr:uid="{1354F601-8D7F-42F0-8701-444C9F2FFEA7}"/>
    <cellStyle name="Migliaia 27 8 2" xfId="5148" xr:uid="{9A97F5A3-22C9-4D0E-A91B-67C333F2A147}"/>
    <cellStyle name="Migliaia 27 8 3" xfId="6352" xr:uid="{3FAC8792-24E8-46F3-B385-A9BCA6EF61DC}"/>
    <cellStyle name="Migliaia 27 9" xfId="5133" xr:uid="{F4FCD574-C203-48A1-B0C9-A41577CA0969}"/>
    <cellStyle name="Migliaia 28" xfId="380" xr:uid="{00000000-0005-0000-0000-000073030000}"/>
    <cellStyle name="Migliaia 28 10" xfId="6353" xr:uid="{30886A68-4748-40CB-AEA2-C856DB4A2F6D}"/>
    <cellStyle name="Migliaia 28 11" xfId="3423" xr:uid="{FDA11666-7D1E-452C-A379-E581362BF549}"/>
    <cellStyle name="Migliaia 28 2" xfId="381" xr:uid="{00000000-0005-0000-0000-000074030000}"/>
    <cellStyle name="Migliaia 28 2 2" xfId="1755" xr:uid="{00000000-0005-0000-0000-000075030000}"/>
    <cellStyle name="Migliaia 28 2 2 2" xfId="5151" xr:uid="{B1E8BFEC-7C0C-41FD-A1E9-102A13D3B56A}"/>
    <cellStyle name="Migliaia 28 2 2 3" xfId="6355" xr:uid="{C1C86756-EA82-4988-9150-69F7BB310927}"/>
    <cellStyle name="Migliaia 28 2 2 4" xfId="3425" xr:uid="{8333C773-3D16-4898-8600-A145A217391F}"/>
    <cellStyle name="Migliaia 28 2 3" xfId="3426" xr:uid="{5F065BD6-40F2-44DF-B0C0-D3D0BD404A53}"/>
    <cellStyle name="Migliaia 28 2 3 2" xfId="5152" xr:uid="{4D1D501C-820B-487F-808C-0A49376856B5}"/>
    <cellStyle name="Migliaia 28 2 3 3" xfId="6356" xr:uid="{01FB4C40-ADC0-4D41-95E3-679999F0437E}"/>
    <cellStyle name="Migliaia 28 2 4" xfId="5150" xr:uid="{00C59237-9CF2-4D37-A531-2294BED82808}"/>
    <cellStyle name="Migliaia 28 2 5" xfId="6354" xr:uid="{2695FFAD-63C5-4AA3-8D7E-5B9BF81C5308}"/>
    <cellStyle name="Migliaia 28 2 6" xfId="3424" xr:uid="{9A9AEA3C-9F8C-4289-B567-A7DBEDB7A422}"/>
    <cellStyle name="Migliaia 28 3" xfId="382" xr:uid="{00000000-0005-0000-0000-000076030000}"/>
    <cellStyle name="Migliaia 28 3 2" xfId="383" xr:uid="{00000000-0005-0000-0000-000077030000}"/>
    <cellStyle name="Migliaia 28 3 2 2" xfId="1756" xr:uid="{00000000-0005-0000-0000-000078030000}"/>
    <cellStyle name="Migliaia 28 3 2 2 2" xfId="5155" xr:uid="{BC11F700-ED3F-455B-B8D5-D82D0D054072}"/>
    <cellStyle name="Migliaia 28 3 2 2 3" xfId="6359" xr:uid="{B3E8BEC6-8792-4DF0-92F6-FA94F555B046}"/>
    <cellStyle name="Migliaia 28 3 2 2 4" xfId="3429" xr:uid="{D6006F2E-ACAC-4244-B98D-659942AD7F3A}"/>
    <cellStyle name="Migliaia 28 3 2 3" xfId="5154" xr:uid="{D9E1A1C9-316A-417D-916A-3BD44AEE5B76}"/>
    <cellStyle name="Migliaia 28 3 2 4" xfId="6358" xr:uid="{92E806E1-0D3A-444A-880E-F08ED0FAB2B2}"/>
    <cellStyle name="Migliaia 28 3 2 5" xfId="3428" xr:uid="{32C24B3C-A8ED-40D1-B680-107C059A826F}"/>
    <cellStyle name="Migliaia 28 3 3" xfId="3430" xr:uid="{96166F1A-7685-4164-95D1-0B39301237EA}"/>
    <cellStyle name="Migliaia 28 3 3 2" xfId="5156" xr:uid="{52565296-EDD6-4FAB-9B77-3388C58B70CB}"/>
    <cellStyle name="Migliaia 28 3 3 3" xfId="6360" xr:uid="{9C8AC06D-41C3-4161-9C98-0018A05CA8BB}"/>
    <cellStyle name="Migliaia 28 3 4" xfId="3431" xr:uid="{BD505E31-2C02-4BA8-89AF-3B679CD6B51F}"/>
    <cellStyle name="Migliaia 28 3 4 2" xfId="5157" xr:uid="{D2E4E562-6D16-4306-A645-3E7395A8F621}"/>
    <cellStyle name="Migliaia 28 3 4 3" xfId="6361" xr:uid="{28822C15-C593-4201-A5C7-6AFF082DE043}"/>
    <cellStyle name="Migliaia 28 3 5" xfId="3432" xr:uid="{B90F7CD5-D4A7-4D18-920A-CF61C6D1F231}"/>
    <cellStyle name="Migliaia 28 3 5 2" xfId="5158" xr:uid="{F7AE05E4-181B-49AF-B7EB-0D3ADB753796}"/>
    <cellStyle name="Migliaia 28 3 5 3" xfId="6362" xr:uid="{22EF6CBC-BE52-4195-AF67-E91BEFBB9289}"/>
    <cellStyle name="Migliaia 28 3 6" xfId="5153" xr:uid="{DFA09408-C1F9-4BBF-8D71-3F899CEAA97A}"/>
    <cellStyle name="Migliaia 28 3 7" xfId="6357" xr:uid="{BEBFC4C4-14FC-4C17-B221-E07098DEFB3C}"/>
    <cellStyle name="Migliaia 28 3 8" xfId="3427" xr:uid="{F1D597EF-A26F-4B19-A46C-A36DD8AE1B05}"/>
    <cellStyle name="Migliaia 28 4" xfId="1757" xr:uid="{00000000-0005-0000-0000-000079030000}"/>
    <cellStyle name="Migliaia 28 4 2" xfId="1758" xr:uid="{00000000-0005-0000-0000-00007A030000}"/>
    <cellStyle name="Migliaia 28 4 2 2" xfId="5160" xr:uid="{75417B20-6F45-4075-9306-3D3E0584AA3F}"/>
    <cellStyle name="Migliaia 28 4 2 3" xfId="3434" xr:uid="{7DE7C071-6025-452C-9004-6C62A5C8384B}"/>
    <cellStyle name="Migliaia 28 4 3" xfId="5159" xr:uid="{E7DFEBAC-40D2-41FE-BF31-6119C4210EB4}"/>
    <cellStyle name="Migliaia 28 4 4" xfId="6363" xr:uid="{471E6FA1-231E-4DF2-B4A6-44CCC9D652CB}"/>
    <cellStyle name="Migliaia 28 4 5" xfId="3433" xr:uid="{E707790E-9AF9-49CD-9964-09B98DBF8619}"/>
    <cellStyle name="Migliaia 28 5" xfId="1759" xr:uid="{00000000-0005-0000-0000-00007B030000}"/>
    <cellStyle name="Migliaia 28 5 2" xfId="5161" xr:uid="{159B6233-F3A4-4AC2-B2B9-82E43BC6EBD3}"/>
    <cellStyle name="Migliaia 28 5 3" xfId="6364" xr:uid="{66D2C73A-3598-4705-B011-2ECFB47ED849}"/>
    <cellStyle name="Migliaia 28 5 4" xfId="3435" xr:uid="{9862C6D9-26FC-4A16-A5E1-9E9E771AA485}"/>
    <cellStyle name="Migliaia 28 6" xfId="3436" xr:uid="{0B252726-4FFE-4BD2-B9F7-C38FF6956C6F}"/>
    <cellStyle name="Migliaia 28 6 2" xfId="5162" xr:uid="{260DCE48-607C-4AF1-8AB2-31EC4F330DE3}"/>
    <cellStyle name="Migliaia 28 6 3" xfId="6365" xr:uid="{A7C5DBCA-945C-45B7-8C1C-30797BDA0B80}"/>
    <cellStyle name="Migliaia 28 7" xfId="3437" xr:uid="{E586C898-F704-4512-8ADF-2754E7957DCA}"/>
    <cellStyle name="Migliaia 28 7 2" xfId="5163" xr:uid="{F7BB5906-BE64-425B-B9A9-538DDF2A2CC4}"/>
    <cellStyle name="Migliaia 28 7 3" xfId="6366" xr:uid="{FC5658A9-E5FB-4C63-8E3B-81AA64AB1901}"/>
    <cellStyle name="Migliaia 28 8" xfId="3438" xr:uid="{EA94CA0F-F80D-4FE6-BA4C-5382D0870314}"/>
    <cellStyle name="Migliaia 28 8 2" xfId="5164" xr:uid="{18818B8F-AFCC-4B84-84D8-D636A8854EF6}"/>
    <cellStyle name="Migliaia 28 8 3" xfId="6367" xr:uid="{AC245DBD-9946-47A6-A9FC-E449DCBE4FA6}"/>
    <cellStyle name="Migliaia 28 9" xfId="5149" xr:uid="{60F55851-CEE8-4CEA-995B-9ED9E9D9DF37}"/>
    <cellStyle name="Migliaia 29" xfId="384" xr:uid="{00000000-0005-0000-0000-00007C030000}"/>
    <cellStyle name="Migliaia 29 10" xfId="6368" xr:uid="{5DA572B4-37A2-419F-909A-9740D3FFDFF1}"/>
    <cellStyle name="Migliaia 29 11" xfId="3439" xr:uid="{2B5290CE-086D-48E5-96B3-E03E106FCE0F}"/>
    <cellStyle name="Migliaia 29 2" xfId="385" xr:uid="{00000000-0005-0000-0000-00007D030000}"/>
    <cellStyle name="Migliaia 29 2 2" xfId="1760" xr:uid="{00000000-0005-0000-0000-00007E030000}"/>
    <cellStyle name="Migliaia 29 2 2 2" xfId="5167" xr:uid="{890A2F55-40A0-4084-84BC-AE815A7870AC}"/>
    <cellStyle name="Migliaia 29 2 2 3" xfId="6370" xr:uid="{61F5FD64-74DE-4232-9662-FD77E7687E51}"/>
    <cellStyle name="Migliaia 29 2 2 4" xfId="3441" xr:uid="{A06B0D5B-17B8-41D6-8EC2-31549F026093}"/>
    <cellStyle name="Migliaia 29 2 3" xfId="3442" xr:uid="{51EFBF20-25F8-4D37-B3EA-744C7A1EE731}"/>
    <cellStyle name="Migliaia 29 2 3 2" xfId="5168" xr:uid="{FE5826B0-34AB-4310-83CE-80A19397918C}"/>
    <cellStyle name="Migliaia 29 2 3 3" xfId="6371" xr:uid="{2E3B0C0C-7F19-4A81-8B92-0A0B984FC20E}"/>
    <cellStyle name="Migliaia 29 2 4" xfId="5166" xr:uid="{734F62F9-20AA-47C7-ADD6-3768B2027D09}"/>
    <cellStyle name="Migliaia 29 2 5" xfId="6369" xr:uid="{D95A097B-4DF8-47E9-B31E-9E180421288F}"/>
    <cellStyle name="Migliaia 29 2 6" xfId="3440" xr:uid="{DB0BAA3D-BF31-4143-8ED5-D9930494DAEC}"/>
    <cellStyle name="Migliaia 29 3" xfId="386" xr:uid="{00000000-0005-0000-0000-00007F030000}"/>
    <cellStyle name="Migliaia 29 3 2" xfId="387" xr:uid="{00000000-0005-0000-0000-000080030000}"/>
    <cellStyle name="Migliaia 29 3 2 2" xfId="1761" xr:uid="{00000000-0005-0000-0000-000081030000}"/>
    <cellStyle name="Migliaia 29 3 2 2 2" xfId="5171" xr:uid="{260B070E-7B95-4358-894E-6A38E4D19B62}"/>
    <cellStyle name="Migliaia 29 3 2 2 3" xfId="6374" xr:uid="{D6412154-2C0F-40E8-BA0B-8B8D919C433E}"/>
    <cellStyle name="Migliaia 29 3 2 2 4" xfId="3445" xr:uid="{46A5978C-EAEA-4962-9D81-60BBAE0EEF12}"/>
    <cellStyle name="Migliaia 29 3 2 3" xfId="5170" xr:uid="{83B9E806-760D-44E1-9BA8-653253EFE34D}"/>
    <cellStyle name="Migliaia 29 3 2 4" xfId="6373" xr:uid="{8ABFEA3E-AF18-401D-A675-30F35CED3387}"/>
    <cellStyle name="Migliaia 29 3 2 5" xfId="3444" xr:uid="{E2654E4C-0781-4B97-9ACE-B31392E0C1B7}"/>
    <cellStyle name="Migliaia 29 3 3" xfId="3446" xr:uid="{ABA789F2-60FC-4525-9CF5-6609113353A5}"/>
    <cellStyle name="Migliaia 29 3 3 2" xfId="5172" xr:uid="{D432C9A2-49D3-4148-A97B-42531334A7A1}"/>
    <cellStyle name="Migliaia 29 3 3 3" xfId="6375" xr:uid="{777A27CC-2127-4966-938D-A80A4DA87C9B}"/>
    <cellStyle name="Migliaia 29 3 4" xfId="3447" xr:uid="{8162A16E-25B5-4DC2-AA5F-CA02DD6348D4}"/>
    <cellStyle name="Migliaia 29 3 4 2" xfId="5173" xr:uid="{6A98F8EE-2AF5-4809-8A0F-7BA345D3886C}"/>
    <cellStyle name="Migliaia 29 3 4 3" xfId="6376" xr:uid="{93943A8C-46BE-4D71-B537-5B3EF2A4CA13}"/>
    <cellStyle name="Migliaia 29 3 5" xfId="3448" xr:uid="{219E1B18-81FD-4F1E-B52F-65779816BAD5}"/>
    <cellStyle name="Migliaia 29 3 5 2" xfId="5174" xr:uid="{2765D042-7764-4CB6-B18B-76A338DC9BB4}"/>
    <cellStyle name="Migliaia 29 3 5 3" xfId="6377" xr:uid="{796CDDB2-2A41-4AE0-B571-B5E8B2C64FC7}"/>
    <cellStyle name="Migliaia 29 3 6" xfId="5169" xr:uid="{B8E04CA0-997B-4107-AE14-FDC4F7A1AA99}"/>
    <cellStyle name="Migliaia 29 3 7" xfId="6372" xr:uid="{24910854-5CD3-44ED-BD5D-894D3E9AB8EC}"/>
    <cellStyle name="Migliaia 29 3 8" xfId="3443" xr:uid="{84E432AE-61F4-4D84-B055-B96A2E694DE8}"/>
    <cellStyle name="Migliaia 29 4" xfId="1762" xr:uid="{00000000-0005-0000-0000-000082030000}"/>
    <cellStyle name="Migliaia 29 4 2" xfId="1763" xr:uid="{00000000-0005-0000-0000-000083030000}"/>
    <cellStyle name="Migliaia 29 4 2 2" xfId="5176" xr:uid="{489AB39B-575C-465D-BE99-673C520DAB0A}"/>
    <cellStyle name="Migliaia 29 4 2 3" xfId="3450" xr:uid="{90B720E3-36E3-42DA-90A1-5A77EE020990}"/>
    <cellStyle name="Migliaia 29 4 3" xfId="5175" xr:uid="{33B1B44F-86EF-4F15-A667-5914CADC13C2}"/>
    <cellStyle name="Migliaia 29 4 4" xfId="6378" xr:uid="{148B2728-95A8-4D91-963C-371F14AF3B40}"/>
    <cellStyle name="Migliaia 29 4 5" xfId="3449" xr:uid="{11C77F87-365D-4F8D-A5CE-F6CBB9AA50CE}"/>
    <cellStyle name="Migliaia 29 5" xfId="1764" xr:uid="{00000000-0005-0000-0000-000084030000}"/>
    <cellStyle name="Migliaia 29 5 2" xfId="5177" xr:uid="{D07D7AAB-0A7A-4093-9E1B-382EF3C3F5ED}"/>
    <cellStyle name="Migliaia 29 5 3" xfId="6379" xr:uid="{FAD1B0D8-3578-418D-AD9F-6F214FA5BBD2}"/>
    <cellStyle name="Migliaia 29 5 4" xfId="3451" xr:uid="{994890B5-71A9-45FF-B2FE-4B89929905D3}"/>
    <cellStyle name="Migliaia 29 6" xfId="3452" xr:uid="{42E2504B-779B-4617-85B4-282925262739}"/>
    <cellStyle name="Migliaia 29 6 2" xfId="5178" xr:uid="{33E586B7-CBA1-4E46-A4A2-159CEB82E88B}"/>
    <cellStyle name="Migliaia 29 6 3" xfId="6380" xr:uid="{E61381CA-E10D-4A9C-BB99-12C328F39E18}"/>
    <cellStyle name="Migliaia 29 7" xfId="3453" xr:uid="{DFAC4F73-3D12-40DF-88A3-714ECFB2BEAE}"/>
    <cellStyle name="Migliaia 29 7 2" xfId="5179" xr:uid="{B6A56B2C-EFD1-45E4-ACB8-5F9EE987A60A}"/>
    <cellStyle name="Migliaia 29 7 3" xfId="6381" xr:uid="{15C29B07-B919-46E9-90FE-412E981884FA}"/>
    <cellStyle name="Migliaia 29 8" xfId="3454" xr:uid="{4B7EBD5E-50E8-44EA-B936-C50D1BA09A4C}"/>
    <cellStyle name="Migliaia 29 8 2" xfId="5180" xr:uid="{60B5E92A-A574-40C2-8DE9-C8BC77A3069E}"/>
    <cellStyle name="Migliaia 29 8 3" xfId="6382" xr:uid="{332C0D1D-DBAA-4DB4-9232-A247E3379BA0}"/>
    <cellStyle name="Migliaia 29 9" xfId="5165" xr:uid="{2AD20CC2-BAB7-41AC-B216-0FCAE84A6DB2}"/>
    <cellStyle name="Migliaia 3" xfId="388" xr:uid="{00000000-0005-0000-0000-000085030000}"/>
    <cellStyle name="Migliaia 3 10" xfId="6383" xr:uid="{89D327F7-1919-40C0-A3FC-7F5E0EB42EB8}"/>
    <cellStyle name="Migliaia 3 11" xfId="3455" xr:uid="{EB4D786F-9DC0-4EB6-A15C-01229EC6CE4F}"/>
    <cellStyle name="Migliaia 3 2" xfId="389" xr:uid="{00000000-0005-0000-0000-000086030000}"/>
    <cellStyle name="Migliaia 3 2 2" xfId="1765" xr:uid="{00000000-0005-0000-0000-000087030000}"/>
    <cellStyle name="Migliaia 3 2 2 2" xfId="5183" xr:uid="{BFA3D63D-F95E-4145-9846-168AEEEC4EE1}"/>
    <cellStyle name="Migliaia 3 2 2 3" xfId="6385" xr:uid="{FD48A861-3C73-4BD1-B6BC-B0949954D8A3}"/>
    <cellStyle name="Migliaia 3 2 2 4" xfId="3457" xr:uid="{F84E3CFF-90A9-4D61-AC68-639795242F09}"/>
    <cellStyle name="Migliaia 3 2 3" xfId="3458" xr:uid="{C018A69F-792A-4B8E-A299-7EC22F7A05D7}"/>
    <cellStyle name="Migliaia 3 2 3 2" xfId="5184" xr:uid="{F3AA9AA9-2D80-42B2-919D-4D272D7A446F}"/>
    <cellStyle name="Migliaia 3 2 3 3" xfId="6386" xr:uid="{00529DA1-290B-4663-AF9D-7417CEF123FD}"/>
    <cellStyle name="Migliaia 3 2 4" xfId="5182" xr:uid="{289C8CA9-CFBF-414F-A152-D120106C220F}"/>
    <cellStyle name="Migliaia 3 2 5" xfId="6384" xr:uid="{A1FAF10F-DB6D-4C05-8FBB-3CBDDA121C9D}"/>
    <cellStyle name="Migliaia 3 2 6" xfId="3456" xr:uid="{C85AB1F1-3130-45D7-BBD7-77EF0074563F}"/>
    <cellStyle name="Migliaia 3 3" xfId="390" xr:uid="{00000000-0005-0000-0000-000088030000}"/>
    <cellStyle name="Migliaia 3 3 2" xfId="391" xr:uid="{00000000-0005-0000-0000-000089030000}"/>
    <cellStyle name="Migliaia 3 3 2 2" xfId="1766" xr:uid="{00000000-0005-0000-0000-00008A030000}"/>
    <cellStyle name="Migliaia 3 3 2 2 2" xfId="5187" xr:uid="{07A7F9AC-4BCA-412B-9B32-E1675E088257}"/>
    <cellStyle name="Migliaia 3 3 2 2 3" xfId="6389" xr:uid="{541EAB05-DAA6-4589-AD8F-477F4C71DBE3}"/>
    <cellStyle name="Migliaia 3 3 2 2 4" xfId="3461" xr:uid="{ECC9D54C-9823-4F40-B3EC-E9D39E46E89A}"/>
    <cellStyle name="Migliaia 3 3 2 3" xfId="5186" xr:uid="{4CFF9EEB-BA8A-4FBA-B250-B91B786D4EA6}"/>
    <cellStyle name="Migliaia 3 3 2 4" xfId="6388" xr:uid="{8AB80A8D-C51D-4BAF-AEB6-A65026DE06C3}"/>
    <cellStyle name="Migliaia 3 3 2 5" xfId="3460" xr:uid="{CE3C1F3F-4FEB-4923-800B-439DEEE7542D}"/>
    <cellStyle name="Migliaia 3 3 3" xfId="3462" xr:uid="{6AC7BC88-B6F7-4B11-830A-7F284CE01184}"/>
    <cellStyle name="Migliaia 3 3 3 2" xfId="5188" xr:uid="{7C0467B1-7467-4E6A-9DD0-E2A778FEDA19}"/>
    <cellStyle name="Migliaia 3 3 3 3" xfId="6390" xr:uid="{9DB06772-762B-4D7C-BFAB-755BF5E8C3FD}"/>
    <cellStyle name="Migliaia 3 3 4" xfId="3463" xr:uid="{BAA301AE-E3CA-4AFD-A0EF-3D676E66D36A}"/>
    <cellStyle name="Migliaia 3 3 4 2" xfId="5189" xr:uid="{069B1F6C-6CB9-43AA-9A36-EBEED952C0FD}"/>
    <cellStyle name="Migliaia 3 3 4 3" xfId="6391" xr:uid="{8DA30CE9-87B0-4E1C-AC32-2131246D7D4B}"/>
    <cellStyle name="Migliaia 3 3 5" xfId="3464" xr:uid="{019CD801-8798-4873-A440-DC02A2139D32}"/>
    <cellStyle name="Migliaia 3 3 5 2" xfId="5190" xr:uid="{4F37E8FC-0B0B-4259-AF50-5936F8910B42}"/>
    <cellStyle name="Migliaia 3 3 5 3" xfId="6392" xr:uid="{9DCC49B3-FF78-4749-8E6A-E9096820A8EF}"/>
    <cellStyle name="Migliaia 3 3 6" xfId="5185" xr:uid="{1F9378BD-F0CE-4AFE-981F-85303D4B1B12}"/>
    <cellStyle name="Migliaia 3 3 7" xfId="6387" xr:uid="{0A8CB196-FFAE-4AF3-B7A6-6846AA5783DE}"/>
    <cellStyle name="Migliaia 3 3 8" xfId="3459" xr:uid="{C67196E2-779F-4FB2-8A30-62728AB3F337}"/>
    <cellStyle name="Migliaia 3 4" xfId="1767" xr:uid="{00000000-0005-0000-0000-00008B030000}"/>
    <cellStyle name="Migliaia 3 4 2" xfId="1768" xr:uid="{00000000-0005-0000-0000-00008C030000}"/>
    <cellStyle name="Migliaia 3 4 2 2" xfId="5192" xr:uid="{A564E769-FD81-45C0-BEBB-17C7E2C1D8C2}"/>
    <cellStyle name="Migliaia 3 4 2 3" xfId="3466" xr:uid="{36AF4895-E38A-4A0B-A123-7AE1C8AEB9A0}"/>
    <cellStyle name="Migliaia 3 4 3" xfId="5191" xr:uid="{30D7D6A2-970B-4653-B28C-35B032A06BF2}"/>
    <cellStyle name="Migliaia 3 4 4" xfId="6393" xr:uid="{2EBE0C0D-9838-400B-8F84-C8BB1DA31543}"/>
    <cellStyle name="Migliaia 3 4 5" xfId="3465" xr:uid="{680B88CC-4A18-45B7-AA01-8DAA1C18E905}"/>
    <cellStyle name="Migliaia 3 5" xfId="1769" xr:uid="{00000000-0005-0000-0000-00008D030000}"/>
    <cellStyle name="Migliaia 3 5 2" xfId="5193" xr:uid="{361FAFC9-C77C-4E34-AFEB-AC924678CAEC}"/>
    <cellStyle name="Migliaia 3 5 3" xfId="6394" xr:uid="{6E907510-C89F-4C2B-90F2-964E57875C83}"/>
    <cellStyle name="Migliaia 3 5 4" xfId="3467" xr:uid="{A2117492-3F90-45F0-9A32-748A119FF68F}"/>
    <cellStyle name="Migliaia 3 6" xfId="3468" xr:uid="{D33CD68D-7738-49E8-A484-1006AD8197D5}"/>
    <cellStyle name="Migliaia 3 6 2" xfId="5194" xr:uid="{CBCF6116-F22E-427B-96B1-C1DA7F5AFE6C}"/>
    <cellStyle name="Migliaia 3 6 3" xfId="6395" xr:uid="{369E27C9-A187-4C28-BC0C-D1D12E1E5BBD}"/>
    <cellStyle name="Migliaia 3 7" xfId="3469" xr:uid="{48053378-162A-4E35-9A47-223903F93243}"/>
    <cellStyle name="Migliaia 3 7 2" xfId="5195" xr:uid="{6FF6ADF3-AF9F-4E09-8283-13A4239A16D0}"/>
    <cellStyle name="Migliaia 3 7 3" xfId="6396" xr:uid="{D907F8DC-D21C-4096-A03A-A32A0225056A}"/>
    <cellStyle name="Migliaia 3 8" xfId="3470" xr:uid="{15D42DEB-56E7-4F21-9728-7E47F2EC2760}"/>
    <cellStyle name="Migliaia 3 8 2" xfId="5196" xr:uid="{88BDFB1F-65C7-473E-9041-2777851976FE}"/>
    <cellStyle name="Migliaia 3 8 3" xfId="6397" xr:uid="{919FBE93-8F43-42BB-AAB5-F9238F8D905E}"/>
    <cellStyle name="Migliaia 3 9" xfId="5181" xr:uid="{85D40718-79DB-400A-8FC9-21A832BE5A0B}"/>
    <cellStyle name="Migliaia 30" xfId="392" xr:uid="{00000000-0005-0000-0000-00008E030000}"/>
    <cellStyle name="Migliaia 30 10" xfId="6398" xr:uid="{A5648ECD-860E-4122-89C8-325B7500BDC5}"/>
    <cellStyle name="Migliaia 30 11" xfId="3471" xr:uid="{454AC107-67C6-4B2C-A5EC-54855A0A005D}"/>
    <cellStyle name="Migliaia 30 2" xfId="393" xr:uid="{00000000-0005-0000-0000-00008F030000}"/>
    <cellStyle name="Migliaia 30 2 2" xfId="1770" xr:uid="{00000000-0005-0000-0000-000090030000}"/>
    <cellStyle name="Migliaia 30 2 2 2" xfId="5199" xr:uid="{E0AEA813-7543-48B8-8626-F0535C00C9C9}"/>
    <cellStyle name="Migliaia 30 2 2 3" xfId="6400" xr:uid="{DA046622-A29E-4DCB-98C4-2FD211D71D1E}"/>
    <cellStyle name="Migliaia 30 2 2 4" xfId="3473" xr:uid="{26F018B4-1908-45AB-A65D-CBC9DA6608C9}"/>
    <cellStyle name="Migliaia 30 2 3" xfId="3474" xr:uid="{23DEB432-F546-4226-9A47-015B79582893}"/>
    <cellStyle name="Migliaia 30 2 3 2" xfId="5200" xr:uid="{8CF7DF5B-1D03-43BC-AE4F-AF0DFCDED04E}"/>
    <cellStyle name="Migliaia 30 2 3 3" xfId="6401" xr:uid="{B5027A94-0D22-4EDF-8B39-D76E154F08CE}"/>
    <cellStyle name="Migliaia 30 2 4" xfId="5198" xr:uid="{150FD2A8-D660-4FF1-89AE-7C59A8427C69}"/>
    <cellStyle name="Migliaia 30 2 5" xfId="6399" xr:uid="{D5660956-E602-4205-87D5-0C3D81427E79}"/>
    <cellStyle name="Migliaia 30 2 6" xfId="3472" xr:uid="{82706221-2683-4664-96EA-B4FB27BBB7E2}"/>
    <cellStyle name="Migliaia 30 3" xfId="394" xr:uid="{00000000-0005-0000-0000-000091030000}"/>
    <cellStyle name="Migliaia 30 3 2" xfId="395" xr:uid="{00000000-0005-0000-0000-000092030000}"/>
    <cellStyle name="Migliaia 30 3 2 2" xfId="1771" xr:uid="{00000000-0005-0000-0000-000093030000}"/>
    <cellStyle name="Migliaia 30 3 2 2 2" xfId="5203" xr:uid="{7D6B1815-EA21-468F-B290-F2087F9DCDCA}"/>
    <cellStyle name="Migliaia 30 3 2 2 3" xfId="6404" xr:uid="{BD21E60F-67DE-4E42-9B82-27723192E713}"/>
    <cellStyle name="Migliaia 30 3 2 2 4" xfId="3477" xr:uid="{B9AE7AE0-3EE4-4628-B7A0-53212959F676}"/>
    <cellStyle name="Migliaia 30 3 2 3" xfId="5202" xr:uid="{B2AC3962-A88D-4736-8A1C-2D4E19B6A51A}"/>
    <cellStyle name="Migliaia 30 3 2 4" xfId="6403" xr:uid="{CC683E42-6C44-4900-BB4A-D126D13071EC}"/>
    <cellStyle name="Migliaia 30 3 2 5" xfId="3476" xr:uid="{83184CD9-49A3-40AB-9EDC-A6F0BB731B7A}"/>
    <cellStyle name="Migliaia 30 3 3" xfId="3478" xr:uid="{BCEC0B74-6A62-4048-8905-84CB0B285D7F}"/>
    <cellStyle name="Migliaia 30 3 3 2" xfId="5204" xr:uid="{23E53A7D-D34B-4CC9-92BC-BA560E98EA7D}"/>
    <cellStyle name="Migliaia 30 3 3 3" xfId="6405" xr:uid="{B9E33C39-A9FD-4A66-B62A-275DAC177203}"/>
    <cellStyle name="Migliaia 30 3 4" xfId="3479" xr:uid="{3E766005-9029-4CD6-B4D3-718E1FCB0B33}"/>
    <cellStyle name="Migliaia 30 3 4 2" xfId="5205" xr:uid="{EA0AF834-7804-46D7-A624-3679C5F4BAEC}"/>
    <cellStyle name="Migliaia 30 3 4 3" xfId="6406" xr:uid="{E78013D5-4B1F-479E-B94B-DFF72D47D5A7}"/>
    <cellStyle name="Migliaia 30 3 5" xfId="3480" xr:uid="{F628CF4A-8F2B-4E3E-ADE0-A5649EBBDA4A}"/>
    <cellStyle name="Migliaia 30 3 5 2" xfId="5206" xr:uid="{0E3D462A-AA33-4210-A2D0-FCAF1C77C04E}"/>
    <cellStyle name="Migliaia 30 3 5 3" xfId="6407" xr:uid="{FEDE7A83-9A50-421D-A541-687FD89DF7E9}"/>
    <cellStyle name="Migliaia 30 3 6" xfId="5201" xr:uid="{675D2E84-37F4-4173-97A0-3CFCE7D8B7A4}"/>
    <cellStyle name="Migliaia 30 3 7" xfId="6402" xr:uid="{3FE46D04-ED5C-4F0C-B98E-4DA394CA946F}"/>
    <cellStyle name="Migliaia 30 3 8" xfId="3475" xr:uid="{5D31595A-A5CE-42D3-9CCA-19BBF18F5B24}"/>
    <cellStyle name="Migliaia 30 4" xfId="1772" xr:uid="{00000000-0005-0000-0000-000094030000}"/>
    <cellStyle name="Migliaia 30 4 2" xfId="1773" xr:uid="{00000000-0005-0000-0000-000095030000}"/>
    <cellStyle name="Migliaia 30 4 2 2" xfId="5208" xr:uid="{56E206C2-4597-42B2-8E8F-A347869D41BE}"/>
    <cellStyle name="Migliaia 30 4 2 3" xfId="3482" xr:uid="{9B9BBE27-1524-4F5A-BDAC-DAAD20337001}"/>
    <cellStyle name="Migliaia 30 4 3" xfId="5207" xr:uid="{FF260D4B-B5CD-49FA-80A2-89582506AB6B}"/>
    <cellStyle name="Migliaia 30 4 4" xfId="6408" xr:uid="{B3CF7C90-5951-4675-BEB6-458A1E74A8D5}"/>
    <cellStyle name="Migliaia 30 4 5" xfId="3481" xr:uid="{77864A2F-A339-4DE0-9F14-5F9BB469DEF1}"/>
    <cellStyle name="Migliaia 30 5" xfId="1774" xr:uid="{00000000-0005-0000-0000-000096030000}"/>
    <cellStyle name="Migliaia 30 5 2" xfId="5209" xr:uid="{5DD7545F-9245-496D-AD1A-F821581FA0F3}"/>
    <cellStyle name="Migliaia 30 5 3" xfId="6409" xr:uid="{60FEBD71-A04F-4D75-B4F7-0974A31FE6F8}"/>
    <cellStyle name="Migliaia 30 5 4" xfId="3483" xr:uid="{C390490C-3D70-440F-9E0C-8D2DC65BCD30}"/>
    <cellStyle name="Migliaia 30 6" xfId="3484" xr:uid="{04A6B56F-385F-4053-8775-8211FE6B0826}"/>
    <cellStyle name="Migliaia 30 6 2" xfId="5210" xr:uid="{539A43FE-6D62-4D21-9E42-C9814BA40831}"/>
    <cellStyle name="Migliaia 30 6 3" xfId="6410" xr:uid="{9BE7E05B-2DC8-4CF4-B95B-74110A737C03}"/>
    <cellStyle name="Migliaia 30 7" xfId="3485" xr:uid="{B7AB22EB-0CC3-4C71-B7DD-E5091E042FB4}"/>
    <cellStyle name="Migliaia 30 7 2" xfId="5211" xr:uid="{13E8B76F-32EA-42C4-9234-104D3FE5914E}"/>
    <cellStyle name="Migliaia 30 7 3" xfId="6411" xr:uid="{3B8814EB-AC9E-425B-B123-C491F468FABA}"/>
    <cellStyle name="Migliaia 30 8" xfId="3486" xr:uid="{68A5C82E-A2C6-482B-90B7-B8BF552AF108}"/>
    <cellStyle name="Migliaia 30 8 2" xfId="5212" xr:uid="{0F735C06-1672-40CF-BBA7-3FA38DF98E2E}"/>
    <cellStyle name="Migliaia 30 8 3" xfId="6412" xr:uid="{9AD7F6A9-B684-434F-B343-9F1B4C6A9677}"/>
    <cellStyle name="Migliaia 30 9" xfId="5197" xr:uid="{5B8C657A-0E79-4B4F-8A93-7B984551F806}"/>
    <cellStyle name="Migliaia 31" xfId="396" xr:uid="{00000000-0005-0000-0000-000097030000}"/>
    <cellStyle name="Migliaia 31 10" xfId="6413" xr:uid="{4201DA1F-C22F-4559-A7EC-5EB649D09421}"/>
    <cellStyle name="Migliaia 31 11" xfId="3487" xr:uid="{98F5A35A-B1AA-4086-A4DC-2A3A154DF5A0}"/>
    <cellStyle name="Migliaia 31 2" xfId="397" xr:uid="{00000000-0005-0000-0000-000098030000}"/>
    <cellStyle name="Migliaia 31 2 2" xfId="1775" xr:uid="{00000000-0005-0000-0000-000099030000}"/>
    <cellStyle name="Migliaia 31 2 2 2" xfId="5215" xr:uid="{D4C8525C-5AC9-45E7-B611-3ECFE076F722}"/>
    <cellStyle name="Migliaia 31 2 2 3" xfId="6415" xr:uid="{5B9AB063-49DD-47AC-815D-896102B318FF}"/>
    <cellStyle name="Migliaia 31 2 2 4" xfId="3489" xr:uid="{47369C82-A708-4A32-B3AF-F25E16759785}"/>
    <cellStyle name="Migliaia 31 2 3" xfId="3490" xr:uid="{30762D4D-8378-4AC8-AC4E-6097F410DDE2}"/>
    <cellStyle name="Migliaia 31 2 3 2" xfId="5216" xr:uid="{E0159559-0C30-4058-B130-10BFA4CBC2DA}"/>
    <cellStyle name="Migliaia 31 2 3 3" xfId="6416" xr:uid="{7D9254F1-66E6-4EA3-8964-B672336AA2CA}"/>
    <cellStyle name="Migliaia 31 2 4" xfId="5214" xr:uid="{1D1A6913-A23C-4F81-AB98-A42438FA8BD9}"/>
    <cellStyle name="Migliaia 31 2 5" xfId="6414" xr:uid="{7F28D860-C435-42DD-9574-83D99CF78566}"/>
    <cellStyle name="Migliaia 31 2 6" xfId="3488" xr:uid="{04C8A515-55ED-4DD1-A7DC-149F66F6F98B}"/>
    <cellStyle name="Migliaia 31 3" xfId="398" xr:uid="{00000000-0005-0000-0000-00009A030000}"/>
    <cellStyle name="Migliaia 31 3 2" xfId="399" xr:uid="{00000000-0005-0000-0000-00009B030000}"/>
    <cellStyle name="Migliaia 31 3 2 2" xfId="1776" xr:uid="{00000000-0005-0000-0000-00009C030000}"/>
    <cellStyle name="Migliaia 31 3 2 2 2" xfId="5219" xr:uid="{DF71539A-74F4-437F-8BD1-A4521F5A17BD}"/>
    <cellStyle name="Migliaia 31 3 2 2 3" xfId="6419" xr:uid="{77D51350-50C7-490F-B3DF-F5AA14B70FE5}"/>
    <cellStyle name="Migliaia 31 3 2 2 4" xfId="3493" xr:uid="{6902512F-08C6-4B01-87E8-60DCE8CD288D}"/>
    <cellStyle name="Migliaia 31 3 2 3" xfId="5218" xr:uid="{09E0C114-33C2-468D-A27D-C25888CD82A8}"/>
    <cellStyle name="Migliaia 31 3 2 4" xfId="6418" xr:uid="{76050A85-0A90-46F9-9A30-42A5C0029655}"/>
    <cellStyle name="Migliaia 31 3 2 5" xfId="3492" xr:uid="{BAC76DF3-711D-43D4-B822-D8482F1BF89D}"/>
    <cellStyle name="Migliaia 31 3 3" xfId="3494" xr:uid="{D3BDCB50-6E7F-4B9A-9244-6B124F81DFF6}"/>
    <cellStyle name="Migliaia 31 3 3 2" xfId="5220" xr:uid="{8E78C43B-41FB-4D0F-9CDC-5EA3F67D585D}"/>
    <cellStyle name="Migliaia 31 3 3 3" xfId="6420" xr:uid="{893AD938-730D-4D6C-B254-03A4384AE400}"/>
    <cellStyle name="Migliaia 31 3 4" xfId="3495" xr:uid="{84CA125A-BA26-45F8-9DED-C565E220C5BF}"/>
    <cellStyle name="Migliaia 31 3 4 2" xfId="5221" xr:uid="{8EB56F92-E8F9-4EDE-B599-227C0043B235}"/>
    <cellStyle name="Migliaia 31 3 4 3" xfId="6421" xr:uid="{99B068B8-AF70-4599-8CA0-675CDFB635B4}"/>
    <cellStyle name="Migliaia 31 3 5" xfId="3496" xr:uid="{A5992FC6-E45C-4A62-B8DA-AC62F6AB789B}"/>
    <cellStyle name="Migliaia 31 3 5 2" xfId="5222" xr:uid="{20A7DA60-DD5A-4F80-9DAB-3DED3D0D1967}"/>
    <cellStyle name="Migliaia 31 3 5 3" xfId="6422" xr:uid="{AC44422E-D10F-4E3C-978F-FD439BC657AA}"/>
    <cellStyle name="Migliaia 31 3 6" xfId="5217" xr:uid="{A30F4ECE-8C48-420B-A18D-44568CEBDAA0}"/>
    <cellStyle name="Migliaia 31 3 7" xfId="6417" xr:uid="{6C5F6CFF-311E-4E3C-ABAA-C50FA2B916B8}"/>
    <cellStyle name="Migliaia 31 3 8" xfId="3491" xr:uid="{FCD0D78F-85CE-4180-B381-020C64E93EEF}"/>
    <cellStyle name="Migliaia 31 4" xfId="1777" xr:uid="{00000000-0005-0000-0000-00009D030000}"/>
    <cellStyle name="Migliaia 31 4 2" xfId="1778" xr:uid="{00000000-0005-0000-0000-00009E030000}"/>
    <cellStyle name="Migliaia 31 4 2 2" xfId="5224" xr:uid="{D43F4634-FB95-4689-A780-2270C5BE933E}"/>
    <cellStyle name="Migliaia 31 4 2 3" xfId="3498" xr:uid="{AAA9DC24-50C3-4EEF-81C6-FCD01AF396BE}"/>
    <cellStyle name="Migliaia 31 4 3" xfId="5223" xr:uid="{1E6CD08F-671B-4EC0-A586-CC9B184FDB9F}"/>
    <cellStyle name="Migliaia 31 4 4" xfId="6423" xr:uid="{2727B6A3-96D1-4581-90D4-2CD63EDDE7D5}"/>
    <cellStyle name="Migliaia 31 4 5" xfId="3497" xr:uid="{13C882A0-88F5-486D-A75F-FB66E96D1846}"/>
    <cellStyle name="Migliaia 31 5" xfId="1779" xr:uid="{00000000-0005-0000-0000-00009F030000}"/>
    <cellStyle name="Migliaia 31 5 2" xfId="5225" xr:uid="{3CE5B503-A0CD-4E25-8CDF-059FAEEEC940}"/>
    <cellStyle name="Migliaia 31 5 3" xfId="6424" xr:uid="{CD37CAD2-10CB-4C78-AFB1-C80FC84BFF7B}"/>
    <cellStyle name="Migliaia 31 5 4" xfId="3499" xr:uid="{CDAEF0DA-7B45-4FE4-9C08-9FA0920CDFB4}"/>
    <cellStyle name="Migliaia 31 6" xfId="3500" xr:uid="{EE388D5A-97E3-48CE-80E0-7A8B7841F1B8}"/>
    <cellStyle name="Migliaia 31 6 2" xfId="5226" xr:uid="{AA010957-93BF-4EDE-8B28-2CA09EFD2ABB}"/>
    <cellStyle name="Migliaia 31 6 3" xfId="6425" xr:uid="{E5EDE3E5-1F62-48EC-A246-3887CB994625}"/>
    <cellStyle name="Migliaia 31 7" xfId="3501" xr:uid="{38BE7AB6-2030-4AFE-B49C-891348CB4762}"/>
    <cellStyle name="Migliaia 31 7 2" xfId="5227" xr:uid="{F2033C9F-0D1D-469D-ADAD-2085C567DC2E}"/>
    <cellStyle name="Migliaia 31 7 3" xfId="6426" xr:uid="{BFF9F7C7-3FEE-4DBB-B62B-40BC6EF868E3}"/>
    <cellStyle name="Migliaia 31 8" xfId="3502" xr:uid="{6B6207E0-B01D-44B5-8343-6BB30870DB82}"/>
    <cellStyle name="Migliaia 31 8 2" xfId="5228" xr:uid="{A986B480-44F8-4916-AA98-EF109571D939}"/>
    <cellStyle name="Migliaia 31 8 3" xfId="6427" xr:uid="{3A1C1AD4-C32A-4085-83A2-D9D70A1A9FF3}"/>
    <cellStyle name="Migliaia 31 9" xfId="5213" xr:uid="{BA9ED042-F19A-4BCE-B4BA-E3FD4223562D}"/>
    <cellStyle name="Migliaia 32" xfId="400" xr:uid="{00000000-0005-0000-0000-0000A0030000}"/>
    <cellStyle name="Migliaia 32 10" xfId="6428" xr:uid="{9ED7B565-ECB8-41A7-9A8F-B29219AC8240}"/>
    <cellStyle name="Migliaia 32 11" xfId="3503" xr:uid="{9C72130C-517D-4189-AF9B-72E602B40970}"/>
    <cellStyle name="Migliaia 32 2" xfId="401" xr:uid="{00000000-0005-0000-0000-0000A1030000}"/>
    <cellStyle name="Migliaia 32 2 2" xfId="1780" xr:uid="{00000000-0005-0000-0000-0000A2030000}"/>
    <cellStyle name="Migliaia 32 2 2 2" xfId="5231" xr:uid="{1E4633C3-093F-4567-B9D6-6886485EC7C2}"/>
    <cellStyle name="Migliaia 32 2 2 3" xfId="6430" xr:uid="{2B89C303-7FF5-440F-BA0A-3980F4BB300E}"/>
    <cellStyle name="Migliaia 32 2 2 4" xfId="3505" xr:uid="{A87317A6-BB04-4C86-BD61-74C10C8FA4A8}"/>
    <cellStyle name="Migliaia 32 2 3" xfId="3506" xr:uid="{A5C4E8EF-369A-4380-A506-0CA45EBB990E}"/>
    <cellStyle name="Migliaia 32 2 3 2" xfId="5232" xr:uid="{9CDF39E0-AD53-4F92-9023-91439D937486}"/>
    <cellStyle name="Migliaia 32 2 3 3" xfId="6431" xr:uid="{9B02D7C7-1E0A-4DA2-9126-71CF125B541D}"/>
    <cellStyle name="Migliaia 32 2 4" xfId="5230" xr:uid="{BB7B1551-B626-4DAD-9399-358B008DA417}"/>
    <cellStyle name="Migliaia 32 2 5" xfId="6429" xr:uid="{B5375F68-9824-4BFA-A160-00A8EACC8CB7}"/>
    <cellStyle name="Migliaia 32 2 6" xfId="3504" xr:uid="{B04E58CB-EADC-46C2-915B-BB530977C3EE}"/>
    <cellStyle name="Migliaia 32 3" xfId="402" xr:uid="{00000000-0005-0000-0000-0000A3030000}"/>
    <cellStyle name="Migliaia 32 3 2" xfId="403" xr:uid="{00000000-0005-0000-0000-0000A4030000}"/>
    <cellStyle name="Migliaia 32 3 2 2" xfId="1781" xr:uid="{00000000-0005-0000-0000-0000A5030000}"/>
    <cellStyle name="Migliaia 32 3 2 2 2" xfId="5235" xr:uid="{19BB44E1-58F7-4BD5-849E-4C1C91D62D25}"/>
    <cellStyle name="Migliaia 32 3 2 2 3" xfId="6434" xr:uid="{C82D1CF1-FCB1-4844-82BC-41E98B0E9CA3}"/>
    <cellStyle name="Migliaia 32 3 2 2 4" xfId="3509" xr:uid="{797E19F7-D10D-456A-880C-AFE323A1B66E}"/>
    <cellStyle name="Migliaia 32 3 2 3" xfId="5234" xr:uid="{73CD4E40-958A-4C35-AFB7-FC2BA117901E}"/>
    <cellStyle name="Migliaia 32 3 2 4" xfId="6433" xr:uid="{10C6C0C9-7B49-4C56-B6C6-0919D60A39D3}"/>
    <cellStyle name="Migliaia 32 3 2 5" xfId="3508" xr:uid="{41BCB18A-50B0-4217-AA2A-D96D500BB30B}"/>
    <cellStyle name="Migliaia 32 3 3" xfId="3510" xr:uid="{762B7129-7A57-43B2-9DA6-7496D75889FD}"/>
    <cellStyle name="Migliaia 32 3 3 2" xfId="5236" xr:uid="{DFA00A8A-B81E-463A-A568-632A0F0DF353}"/>
    <cellStyle name="Migliaia 32 3 3 3" xfId="6435" xr:uid="{A03A6FE5-883D-41C2-BC24-9CDD98AD747C}"/>
    <cellStyle name="Migliaia 32 3 4" xfId="3511" xr:uid="{62304707-5987-4782-98DE-4DA0F6D655B2}"/>
    <cellStyle name="Migliaia 32 3 4 2" xfId="5237" xr:uid="{32C99067-454D-4962-9210-A644E7861CC2}"/>
    <cellStyle name="Migliaia 32 3 4 3" xfId="6436" xr:uid="{C1B46896-D5AF-408A-8D97-A8746572D3E7}"/>
    <cellStyle name="Migliaia 32 3 5" xfId="3512" xr:uid="{CB096336-041D-4556-A1DF-54B489F00F47}"/>
    <cellStyle name="Migliaia 32 3 5 2" xfId="5238" xr:uid="{F97C6EFB-56E4-48FA-B693-6194ADB4FC42}"/>
    <cellStyle name="Migliaia 32 3 5 3" xfId="6437" xr:uid="{6CFB68BC-DA43-467F-A744-173D2D54F3E6}"/>
    <cellStyle name="Migliaia 32 3 6" xfId="5233" xr:uid="{1B527711-DAE8-4B2E-AF9D-3134DEDDB473}"/>
    <cellStyle name="Migliaia 32 3 7" xfId="6432" xr:uid="{5823BAAF-61D2-4281-AB44-67BFE3822AEA}"/>
    <cellStyle name="Migliaia 32 3 8" xfId="3507" xr:uid="{2085F6A7-0789-469A-B969-4BE64300FCAA}"/>
    <cellStyle name="Migliaia 32 4" xfId="1782" xr:uid="{00000000-0005-0000-0000-0000A6030000}"/>
    <cellStyle name="Migliaia 32 4 2" xfId="1783" xr:uid="{00000000-0005-0000-0000-0000A7030000}"/>
    <cellStyle name="Migliaia 32 4 2 2" xfId="5240" xr:uid="{924DAC67-60AF-40AE-B9D4-B129F12D1A13}"/>
    <cellStyle name="Migliaia 32 4 2 3" xfId="3514" xr:uid="{F21A02D4-91F8-4775-8141-127D42F27451}"/>
    <cellStyle name="Migliaia 32 4 3" xfId="5239" xr:uid="{FDFE663D-554D-4F35-A2F4-EADA5482FA20}"/>
    <cellStyle name="Migliaia 32 4 4" xfId="6438" xr:uid="{C9F7EC3B-CCDC-4457-A54B-384E689E7FA7}"/>
    <cellStyle name="Migliaia 32 4 5" xfId="3513" xr:uid="{C4A06186-7525-4C11-9D18-72573FE871B0}"/>
    <cellStyle name="Migliaia 32 5" xfId="1784" xr:uid="{00000000-0005-0000-0000-0000A8030000}"/>
    <cellStyle name="Migliaia 32 5 2" xfId="5241" xr:uid="{DFD51720-D573-4248-9FD6-E0340BCBADFE}"/>
    <cellStyle name="Migliaia 32 5 3" xfId="6439" xr:uid="{CAD3D39B-47AB-4F3C-88FA-2CD1B94FDB68}"/>
    <cellStyle name="Migliaia 32 5 4" xfId="3515" xr:uid="{5E249684-B9FD-44B1-99AC-1284190174C1}"/>
    <cellStyle name="Migliaia 32 6" xfId="3516" xr:uid="{19207D03-52D6-4671-94F4-D680956CE76F}"/>
    <cellStyle name="Migliaia 32 6 2" xfId="5242" xr:uid="{D7F948F9-1A70-4C14-941D-F81B76E185B6}"/>
    <cellStyle name="Migliaia 32 6 3" xfId="6440" xr:uid="{06C6FBF0-0D43-460C-8399-97043C1CDA88}"/>
    <cellStyle name="Migliaia 32 7" xfId="3517" xr:uid="{282D0C42-E8B2-448B-A2FB-154D2F922972}"/>
    <cellStyle name="Migliaia 32 7 2" xfId="5243" xr:uid="{BAF67321-032F-4E11-ABD8-45759C9E2BA9}"/>
    <cellStyle name="Migliaia 32 7 3" xfId="6441" xr:uid="{A2CBCD6E-AF83-4420-AABD-8B74EFE2AAC1}"/>
    <cellStyle name="Migliaia 32 8" xfId="3518" xr:uid="{B9EA8D56-496A-4BFC-9E25-5B8F8FF6563B}"/>
    <cellStyle name="Migliaia 32 8 2" xfId="5244" xr:uid="{AE7F18CF-C9D6-442F-BF29-4E0C13849FE9}"/>
    <cellStyle name="Migliaia 32 8 3" xfId="6442" xr:uid="{4C21A6A6-381A-4F37-8001-405EEAF1E16E}"/>
    <cellStyle name="Migliaia 32 9" xfId="5229" xr:uid="{595DA145-F0CC-4C77-A36E-E0B3F37DBD77}"/>
    <cellStyle name="Migliaia 33" xfId="404" xr:uid="{00000000-0005-0000-0000-0000A9030000}"/>
    <cellStyle name="Migliaia 33 10" xfId="6443" xr:uid="{A877428A-269A-4EB9-9D56-2E337C0EEEE2}"/>
    <cellStyle name="Migliaia 33 11" xfId="3519" xr:uid="{60ECEFB9-5D76-4603-85D4-AF11CE2B0151}"/>
    <cellStyle name="Migliaia 33 2" xfId="405" xr:uid="{00000000-0005-0000-0000-0000AA030000}"/>
    <cellStyle name="Migliaia 33 2 2" xfId="1785" xr:uid="{00000000-0005-0000-0000-0000AB030000}"/>
    <cellStyle name="Migliaia 33 2 2 2" xfId="5247" xr:uid="{798C7812-8EFE-4813-AA39-CEB8F5DCC7CB}"/>
    <cellStyle name="Migliaia 33 2 2 3" xfId="6445" xr:uid="{9904DD2A-6FB4-4BFE-A65F-1C626C6FF29A}"/>
    <cellStyle name="Migliaia 33 2 2 4" xfId="3521" xr:uid="{B74A5F4D-B6A5-48EE-A1D4-86DA00656AFE}"/>
    <cellStyle name="Migliaia 33 2 3" xfId="3522" xr:uid="{C4C1E6B0-2FC7-47FC-985D-1A925F0ADE84}"/>
    <cellStyle name="Migliaia 33 2 3 2" xfId="5248" xr:uid="{47E47011-B4B8-4287-90DA-DF4196A9E9DE}"/>
    <cellStyle name="Migliaia 33 2 3 3" xfId="6446" xr:uid="{C1C3746A-975D-44D7-83D0-434419E3F8F1}"/>
    <cellStyle name="Migliaia 33 2 4" xfId="5246" xr:uid="{E3F57113-C425-405C-814C-D6CCECFEA6B2}"/>
    <cellStyle name="Migliaia 33 2 5" xfId="6444" xr:uid="{D9EFC169-75C6-4174-87E9-BB94EC399A4E}"/>
    <cellStyle name="Migliaia 33 2 6" xfId="3520" xr:uid="{155BD3FE-4C08-4D9E-BBDB-6395C9902D17}"/>
    <cellStyle name="Migliaia 33 3" xfId="406" xr:uid="{00000000-0005-0000-0000-0000AC030000}"/>
    <cellStyle name="Migliaia 33 3 2" xfId="407" xr:uid="{00000000-0005-0000-0000-0000AD030000}"/>
    <cellStyle name="Migliaia 33 3 2 2" xfId="1786" xr:uid="{00000000-0005-0000-0000-0000AE030000}"/>
    <cellStyle name="Migliaia 33 3 2 2 2" xfId="5251" xr:uid="{D419E3A0-E72A-47B3-A313-67FCEB64DBFF}"/>
    <cellStyle name="Migliaia 33 3 2 2 3" xfId="6449" xr:uid="{CB3526BE-CD67-4DFA-86A4-C915DFFB4014}"/>
    <cellStyle name="Migliaia 33 3 2 2 4" xfId="3525" xr:uid="{714FF336-5BA3-4F0F-A47A-B941A4918F79}"/>
    <cellStyle name="Migliaia 33 3 2 3" xfId="5250" xr:uid="{78955755-7AE5-456A-B84A-421A86199DEC}"/>
    <cellStyle name="Migliaia 33 3 2 4" xfId="6448" xr:uid="{9D2149F5-EEBB-4E17-8144-C62A327FD89F}"/>
    <cellStyle name="Migliaia 33 3 2 5" xfId="3524" xr:uid="{C36A2EB4-BB4B-46CB-B7BA-0AA5DF7E301B}"/>
    <cellStyle name="Migliaia 33 3 3" xfId="3526" xr:uid="{C7CE9934-B242-40C6-86FE-41FF0D4E93A6}"/>
    <cellStyle name="Migliaia 33 3 3 2" xfId="5252" xr:uid="{682ED788-F4AE-4C1E-9DD8-738BE283ED85}"/>
    <cellStyle name="Migliaia 33 3 3 3" xfId="6450" xr:uid="{B918A6FC-1E50-4DD0-A890-F71A0EE4101D}"/>
    <cellStyle name="Migliaia 33 3 4" xfId="3527" xr:uid="{3A53F686-BEB6-43E1-8395-D8EAE6D2D29E}"/>
    <cellStyle name="Migliaia 33 3 4 2" xfId="5253" xr:uid="{050AC714-180D-43EA-A900-841A3D8F5357}"/>
    <cellStyle name="Migliaia 33 3 4 3" xfId="6451" xr:uid="{88F3E0D4-1071-49C0-A46A-59F1BC1C1E19}"/>
    <cellStyle name="Migliaia 33 3 5" xfId="3528" xr:uid="{468E0BCC-C7A9-4B34-AC48-F779F325A142}"/>
    <cellStyle name="Migliaia 33 3 5 2" xfId="5254" xr:uid="{74C209CE-7E2C-45B6-9F93-5416890413A8}"/>
    <cellStyle name="Migliaia 33 3 5 3" xfId="6452" xr:uid="{C5832017-F400-46FB-BB53-1BD23FA8FAD0}"/>
    <cellStyle name="Migliaia 33 3 6" xfId="5249" xr:uid="{A9940DAA-71EC-4473-8855-754AD11D5A69}"/>
    <cellStyle name="Migliaia 33 3 7" xfId="6447" xr:uid="{5A16EAB8-FC1A-4E47-A918-506AFBF7C062}"/>
    <cellStyle name="Migliaia 33 3 8" xfId="3523" xr:uid="{F0C07908-7C4F-4D05-8BD4-3CDAE158D86D}"/>
    <cellStyle name="Migliaia 33 4" xfId="1787" xr:uid="{00000000-0005-0000-0000-0000AF030000}"/>
    <cellStyle name="Migliaia 33 4 2" xfId="1788" xr:uid="{00000000-0005-0000-0000-0000B0030000}"/>
    <cellStyle name="Migliaia 33 4 2 2" xfId="5256" xr:uid="{4B8F04B7-CD5A-470C-BB28-91598AF20453}"/>
    <cellStyle name="Migliaia 33 4 2 3" xfId="3530" xr:uid="{6929FC0E-2D70-403B-A767-D5ADC9D15F93}"/>
    <cellStyle name="Migliaia 33 4 3" xfId="5255" xr:uid="{689123CB-6460-4E44-9DFE-5995ACD57CD0}"/>
    <cellStyle name="Migliaia 33 4 4" xfId="6453" xr:uid="{7A1F386F-62AB-43E9-A3D9-12393CFCCE50}"/>
    <cellStyle name="Migliaia 33 4 5" xfId="3529" xr:uid="{56BADB8E-4C1C-4980-BF27-C0FEA23F07DD}"/>
    <cellStyle name="Migliaia 33 5" xfId="1789" xr:uid="{00000000-0005-0000-0000-0000B1030000}"/>
    <cellStyle name="Migliaia 33 5 2" xfId="5257" xr:uid="{D83AAF43-CB66-4429-9D07-FCA197C6D3FF}"/>
    <cellStyle name="Migliaia 33 5 3" xfId="6454" xr:uid="{0409229C-EC13-45C9-946F-F3419BCAF51E}"/>
    <cellStyle name="Migliaia 33 5 4" xfId="3531" xr:uid="{3262721F-E17B-4E13-8E52-D203D30A0C48}"/>
    <cellStyle name="Migliaia 33 6" xfId="3532" xr:uid="{1CC9023C-BAC6-4506-ABC0-903F1B25E2AB}"/>
    <cellStyle name="Migliaia 33 6 2" xfId="5258" xr:uid="{3F4450AC-32BD-475B-BC45-D2FF49A3C0BD}"/>
    <cellStyle name="Migliaia 33 6 3" xfId="6455" xr:uid="{3F28F315-576C-46A4-B5CD-D2FF64E2F43D}"/>
    <cellStyle name="Migliaia 33 7" xfId="3533" xr:uid="{1CD7AB60-250D-4729-BE57-C52C410F45EA}"/>
    <cellStyle name="Migliaia 33 7 2" xfId="5259" xr:uid="{03BD8DD2-0C20-4331-903D-40562ACE8394}"/>
    <cellStyle name="Migliaia 33 7 3" xfId="6456" xr:uid="{C59D2FEA-6884-4C0F-9069-CABE2193C7AF}"/>
    <cellStyle name="Migliaia 33 8" xfId="3534" xr:uid="{8683F9A0-3935-4A7D-B4C0-3B31A530A4AF}"/>
    <cellStyle name="Migliaia 33 8 2" xfId="5260" xr:uid="{E857E318-9E17-43E6-96C6-CF8351DB5998}"/>
    <cellStyle name="Migliaia 33 8 3" xfId="6457" xr:uid="{8B77C66F-B847-489F-B2E4-473BA81CEFDD}"/>
    <cellStyle name="Migliaia 33 9" xfId="5245" xr:uid="{FE0589EC-D138-4EFB-8D0D-C7722EF7421D}"/>
    <cellStyle name="Migliaia 34" xfId="408" xr:uid="{00000000-0005-0000-0000-0000B2030000}"/>
    <cellStyle name="Migliaia 34 10" xfId="6458" xr:uid="{446CDD86-9B5A-445F-8339-A92113949E99}"/>
    <cellStyle name="Migliaia 34 11" xfId="3535" xr:uid="{3EBA89E3-A486-4244-B127-66A360759CDC}"/>
    <cellStyle name="Migliaia 34 2" xfId="409" xr:uid="{00000000-0005-0000-0000-0000B3030000}"/>
    <cellStyle name="Migliaia 34 2 2" xfId="1790" xr:uid="{00000000-0005-0000-0000-0000B4030000}"/>
    <cellStyle name="Migliaia 34 2 2 2" xfId="5263" xr:uid="{F9BBACB8-DC09-409E-A7F6-2799BB2311F7}"/>
    <cellStyle name="Migliaia 34 2 2 3" xfId="6460" xr:uid="{303F2612-38F3-4B14-9D02-A4DDB138081D}"/>
    <cellStyle name="Migliaia 34 2 2 4" xfId="3537" xr:uid="{E182DBCF-275D-4F73-94D8-AA9BF9AD72AC}"/>
    <cellStyle name="Migliaia 34 2 3" xfId="3538" xr:uid="{80D1486B-304D-4D77-BACE-247822D090F3}"/>
    <cellStyle name="Migliaia 34 2 3 2" xfId="5264" xr:uid="{8B3C4948-A275-41CF-8174-470755DB9056}"/>
    <cellStyle name="Migliaia 34 2 3 3" xfId="6461" xr:uid="{85DA57FF-AF8D-4585-9DD3-004730949076}"/>
    <cellStyle name="Migliaia 34 2 4" xfId="5262" xr:uid="{9EB3DDC4-26C7-40AC-866F-1EF68A6B6278}"/>
    <cellStyle name="Migliaia 34 2 5" xfId="6459" xr:uid="{A1797C92-0795-47C5-973F-E0A15B7A587A}"/>
    <cellStyle name="Migliaia 34 2 6" xfId="3536" xr:uid="{F762F256-F5A0-48E0-AD7C-2690A70B9247}"/>
    <cellStyle name="Migliaia 34 3" xfId="410" xr:uid="{00000000-0005-0000-0000-0000B5030000}"/>
    <cellStyle name="Migliaia 34 3 2" xfId="411" xr:uid="{00000000-0005-0000-0000-0000B6030000}"/>
    <cellStyle name="Migliaia 34 3 2 2" xfId="1791" xr:uid="{00000000-0005-0000-0000-0000B7030000}"/>
    <cellStyle name="Migliaia 34 3 2 2 2" xfId="5267" xr:uid="{CE6271D5-C95D-4269-93DB-A7750F3DB6E3}"/>
    <cellStyle name="Migliaia 34 3 2 2 3" xfId="6464" xr:uid="{82ADC557-C383-4EC5-9740-2BF4D3C6DD75}"/>
    <cellStyle name="Migliaia 34 3 2 2 4" xfId="3541" xr:uid="{E07B4949-0749-4A66-A056-E83098480DDB}"/>
    <cellStyle name="Migliaia 34 3 2 3" xfId="5266" xr:uid="{260A6332-73C4-4A96-96DF-E797F51F175D}"/>
    <cellStyle name="Migliaia 34 3 2 4" xfId="6463" xr:uid="{736A85FD-1579-429B-976F-5F5A6C3B3C3C}"/>
    <cellStyle name="Migliaia 34 3 2 5" xfId="3540" xr:uid="{F017704D-067C-4E47-9C86-7BF408B35889}"/>
    <cellStyle name="Migliaia 34 3 3" xfId="3542" xr:uid="{F2FE8A7C-D7E1-453E-A8C1-271A57750029}"/>
    <cellStyle name="Migliaia 34 3 3 2" xfId="5268" xr:uid="{B61D78DF-9D47-44B3-A363-CB2947097F80}"/>
    <cellStyle name="Migliaia 34 3 3 3" xfId="6465" xr:uid="{30B46127-11E3-4D23-A115-8875A05EDFA5}"/>
    <cellStyle name="Migliaia 34 3 4" xfId="3543" xr:uid="{ADABA363-FAB2-4C0E-957F-A52E5AC4DB0A}"/>
    <cellStyle name="Migliaia 34 3 4 2" xfId="5269" xr:uid="{D1793F4F-335D-402A-89BE-7DFA7923982A}"/>
    <cellStyle name="Migliaia 34 3 4 3" xfId="6466" xr:uid="{C055AA84-91EF-4144-9DBE-A57B5618E207}"/>
    <cellStyle name="Migliaia 34 3 5" xfId="3544" xr:uid="{1D8E9405-A699-4036-9CDB-360D68331B24}"/>
    <cellStyle name="Migliaia 34 3 5 2" xfId="5270" xr:uid="{84FDB9C1-29A7-4962-A13C-701B8297EEE1}"/>
    <cellStyle name="Migliaia 34 3 5 3" xfId="6467" xr:uid="{6BE54B96-0C5D-40E6-B975-DBCF9C65414E}"/>
    <cellStyle name="Migliaia 34 3 6" xfId="5265" xr:uid="{18763EDC-4C27-43E4-BB74-325938A534EB}"/>
    <cellStyle name="Migliaia 34 3 7" xfId="6462" xr:uid="{E244BB2C-58A0-45A9-947F-FE9D080E68B2}"/>
    <cellStyle name="Migliaia 34 3 8" xfId="3539" xr:uid="{57F49CDF-D5EC-498E-AEB3-A088D33E8E1B}"/>
    <cellStyle name="Migliaia 34 4" xfId="1792" xr:uid="{00000000-0005-0000-0000-0000B8030000}"/>
    <cellStyle name="Migliaia 34 4 2" xfId="1793" xr:uid="{00000000-0005-0000-0000-0000B9030000}"/>
    <cellStyle name="Migliaia 34 4 2 2" xfId="5272" xr:uid="{5391FA8B-CCCE-4A27-B416-630FF6B5EAD3}"/>
    <cellStyle name="Migliaia 34 4 2 3" xfId="3546" xr:uid="{33F31E3C-F248-4D8E-A31F-6F0760878D8B}"/>
    <cellStyle name="Migliaia 34 4 3" xfId="5271" xr:uid="{F58C1C99-F4DD-4E60-8F93-4974E52AE550}"/>
    <cellStyle name="Migliaia 34 4 4" xfId="6468" xr:uid="{29789B69-C4F4-47EF-BD01-49ABC9CB3BE2}"/>
    <cellStyle name="Migliaia 34 4 5" xfId="3545" xr:uid="{81D3CF87-D62C-4876-ACCA-C9D26F849ED0}"/>
    <cellStyle name="Migliaia 34 5" xfId="1794" xr:uid="{00000000-0005-0000-0000-0000BA030000}"/>
    <cellStyle name="Migliaia 34 5 2" xfId="5273" xr:uid="{FBE8A5E5-C5E3-442B-A100-B86B1FA38481}"/>
    <cellStyle name="Migliaia 34 5 3" xfId="6469" xr:uid="{D2875655-9A19-49BD-B7D3-E1CC7EC27C6D}"/>
    <cellStyle name="Migliaia 34 5 4" xfId="3547" xr:uid="{D194646A-0E18-4E1A-8E48-D1437967D5B9}"/>
    <cellStyle name="Migliaia 34 6" xfId="3548" xr:uid="{A4050135-B0DE-4841-AB5C-AC54FF248931}"/>
    <cellStyle name="Migliaia 34 6 2" xfId="5274" xr:uid="{2B418228-5F27-43B2-B33C-0C35450C61D9}"/>
    <cellStyle name="Migliaia 34 6 3" xfId="6470" xr:uid="{C9CA7FC3-6BC4-49BE-9E41-E066AEB410A7}"/>
    <cellStyle name="Migliaia 34 7" xfId="3549" xr:uid="{A05EB219-69C9-4C79-B9AE-C21992F1CF7C}"/>
    <cellStyle name="Migliaia 34 7 2" xfId="5275" xr:uid="{A4414389-45DD-4A9C-A288-350F9D91AA13}"/>
    <cellStyle name="Migliaia 34 7 3" xfId="6471" xr:uid="{98CCE90A-9C92-410C-84D8-08EC10B6E0C5}"/>
    <cellStyle name="Migliaia 34 8" xfId="3550" xr:uid="{2516E43D-BD86-4BF0-AF11-AE0FECD83967}"/>
    <cellStyle name="Migliaia 34 8 2" xfId="5276" xr:uid="{BA21AC21-14EC-4A6C-A371-5BE7F2FB1F33}"/>
    <cellStyle name="Migliaia 34 8 3" xfId="6472" xr:uid="{9E733782-29FA-4D3A-9EEE-21832632F75D}"/>
    <cellStyle name="Migliaia 34 9" xfId="5261" xr:uid="{07A759CF-0333-432A-A54E-E9C8E9254EEE}"/>
    <cellStyle name="Migliaia 35" xfId="412" xr:uid="{00000000-0005-0000-0000-0000BB030000}"/>
    <cellStyle name="Migliaia 35 10" xfId="6473" xr:uid="{5E8EE2AD-923A-4CF6-A96C-388B3E81A18C}"/>
    <cellStyle name="Migliaia 35 11" xfId="3551" xr:uid="{A2C4153E-04F0-4796-8878-0E68B1BA565A}"/>
    <cellStyle name="Migliaia 35 2" xfId="413" xr:uid="{00000000-0005-0000-0000-0000BC030000}"/>
    <cellStyle name="Migliaia 35 2 2" xfId="1795" xr:uid="{00000000-0005-0000-0000-0000BD030000}"/>
    <cellStyle name="Migliaia 35 2 2 2" xfId="5279" xr:uid="{D91C8997-071C-402F-AF4F-87F3AD810429}"/>
    <cellStyle name="Migliaia 35 2 2 3" xfId="6475" xr:uid="{796E9B4A-A2C7-4A9C-8086-73D6DA79EDC3}"/>
    <cellStyle name="Migliaia 35 2 2 4" xfId="3553" xr:uid="{7611F970-05F1-425C-8D02-A0B4B1BC6A6F}"/>
    <cellStyle name="Migliaia 35 2 3" xfId="3554" xr:uid="{735A83D0-CBDF-4667-901D-3E1301A0BA73}"/>
    <cellStyle name="Migliaia 35 2 3 2" xfId="5280" xr:uid="{9583A51E-53EF-48B4-A43F-397081413C15}"/>
    <cellStyle name="Migliaia 35 2 3 3" xfId="6476" xr:uid="{E4706E82-4662-47FE-8449-97DC14D5B5E1}"/>
    <cellStyle name="Migliaia 35 2 4" xfId="5278" xr:uid="{0A098892-74DA-46E1-A4A8-3FB79835AA39}"/>
    <cellStyle name="Migliaia 35 2 5" xfId="6474" xr:uid="{0D91610C-F8B9-4AC7-9F51-362E6C89B5A8}"/>
    <cellStyle name="Migliaia 35 2 6" xfId="3552" xr:uid="{BC481983-8460-4ED6-9994-A4677B75F917}"/>
    <cellStyle name="Migliaia 35 3" xfId="414" xr:uid="{00000000-0005-0000-0000-0000BE030000}"/>
    <cellStyle name="Migliaia 35 3 2" xfId="415" xr:uid="{00000000-0005-0000-0000-0000BF030000}"/>
    <cellStyle name="Migliaia 35 3 2 2" xfId="1796" xr:uid="{00000000-0005-0000-0000-0000C0030000}"/>
    <cellStyle name="Migliaia 35 3 2 2 2" xfId="5283" xr:uid="{570125C3-CC86-4BCF-B664-273222561AEE}"/>
    <cellStyle name="Migliaia 35 3 2 2 3" xfId="6479" xr:uid="{9B33733F-A593-4818-8B26-09BC9DC3A15A}"/>
    <cellStyle name="Migliaia 35 3 2 2 4" xfId="3557" xr:uid="{7192D9CE-6817-4368-B7FC-DF236BCB5CC6}"/>
    <cellStyle name="Migliaia 35 3 2 3" xfId="5282" xr:uid="{C3B91AD6-33D9-4309-A84F-799EAC910A24}"/>
    <cellStyle name="Migliaia 35 3 2 4" xfId="6478" xr:uid="{20EC5247-241C-4755-B152-807B10BB5ABC}"/>
    <cellStyle name="Migliaia 35 3 2 5" xfId="3556" xr:uid="{907C28ED-FB7C-4729-9A5F-F91596411BAE}"/>
    <cellStyle name="Migliaia 35 3 3" xfId="3558" xr:uid="{15C9D1D6-1E45-48B7-B6D0-871E1A37F4C2}"/>
    <cellStyle name="Migliaia 35 3 3 2" xfId="5284" xr:uid="{41350FFC-E556-4B1B-B643-048B7F3C072E}"/>
    <cellStyle name="Migliaia 35 3 3 3" xfId="6480" xr:uid="{7D094722-9405-4B87-82ED-10BEBB473D78}"/>
    <cellStyle name="Migliaia 35 3 4" xfId="3559" xr:uid="{026C782B-B3F2-48E6-B83F-B81CB8D89739}"/>
    <cellStyle name="Migliaia 35 3 4 2" xfId="5285" xr:uid="{B1E29D61-DE77-4BD6-9C5E-F7EE617B107B}"/>
    <cellStyle name="Migliaia 35 3 4 3" xfId="6481" xr:uid="{3446D2A1-9AC9-46EC-997B-9A9C322BFCD3}"/>
    <cellStyle name="Migliaia 35 3 5" xfId="3560" xr:uid="{B4F849FC-050E-4514-B6E4-74168CA38B70}"/>
    <cellStyle name="Migliaia 35 3 5 2" xfId="5286" xr:uid="{0BAFE2FF-10D4-4B16-88B3-962F82116B89}"/>
    <cellStyle name="Migliaia 35 3 5 3" xfId="6482" xr:uid="{DCC83E0A-9A97-4FCF-BA66-CC94918B4637}"/>
    <cellStyle name="Migliaia 35 3 6" xfId="5281" xr:uid="{BE78F124-8B25-41F5-A3EF-D4EF92B265A1}"/>
    <cellStyle name="Migliaia 35 3 7" xfId="6477" xr:uid="{237DE95D-F5CE-4177-A7D8-B927A2BC9E1D}"/>
    <cellStyle name="Migliaia 35 3 8" xfId="3555" xr:uid="{4AECCE64-16B2-46E3-88B0-0BD6CBD9F63E}"/>
    <cellStyle name="Migliaia 35 4" xfId="1797" xr:uid="{00000000-0005-0000-0000-0000C1030000}"/>
    <cellStyle name="Migliaia 35 4 2" xfId="1798" xr:uid="{00000000-0005-0000-0000-0000C2030000}"/>
    <cellStyle name="Migliaia 35 4 2 2" xfId="5288" xr:uid="{7848695C-ECCE-4133-8BC8-AE2D67432229}"/>
    <cellStyle name="Migliaia 35 4 2 3" xfId="3562" xr:uid="{E3885CA7-82BD-4991-A92A-BEE827196074}"/>
    <cellStyle name="Migliaia 35 4 3" xfId="5287" xr:uid="{97B5094E-FB7B-4427-9611-1CD9843CEDFD}"/>
    <cellStyle name="Migliaia 35 4 4" xfId="6483" xr:uid="{03028360-F389-4780-A21B-2C58F25508E1}"/>
    <cellStyle name="Migliaia 35 4 5" xfId="3561" xr:uid="{5331AEFE-0062-4961-899E-699C25E80013}"/>
    <cellStyle name="Migliaia 35 5" xfId="1799" xr:uid="{00000000-0005-0000-0000-0000C3030000}"/>
    <cellStyle name="Migliaia 35 5 2" xfId="5289" xr:uid="{BD88701B-2CC5-4E4A-8336-E885E75F2187}"/>
    <cellStyle name="Migliaia 35 5 3" xfId="6484" xr:uid="{EE76A570-0496-40AC-AA55-E50AC5AA6363}"/>
    <cellStyle name="Migliaia 35 5 4" xfId="3563" xr:uid="{94374BC8-007D-4B93-9748-A5CAC2297803}"/>
    <cellStyle name="Migliaia 35 6" xfId="3564" xr:uid="{0C2A6FD4-6854-4ED7-8030-75CD32492CDE}"/>
    <cellStyle name="Migliaia 35 6 2" xfId="5290" xr:uid="{48607B30-DF11-4331-9593-06FDFE3EE885}"/>
    <cellStyle name="Migliaia 35 6 3" xfId="6485" xr:uid="{DC451F01-9A36-4B6E-85B0-9E9047F31AC1}"/>
    <cellStyle name="Migliaia 35 7" xfId="3565" xr:uid="{09736CBB-06E8-43BD-945A-6FDFEDEDB61E}"/>
    <cellStyle name="Migliaia 35 7 2" xfId="5291" xr:uid="{F175D549-3DF5-4C55-BECA-344628AB40D4}"/>
    <cellStyle name="Migliaia 35 7 3" xfId="6486" xr:uid="{31551E26-229C-4694-A2D1-5E7FBB850269}"/>
    <cellStyle name="Migliaia 35 8" xfId="3566" xr:uid="{AE5B4270-ADF2-4249-B464-25000DD77339}"/>
    <cellStyle name="Migliaia 35 8 2" xfId="5292" xr:uid="{C91E9C74-18BE-4FA0-B260-D93822CA9336}"/>
    <cellStyle name="Migliaia 35 8 3" xfId="6487" xr:uid="{056436A4-BC54-48D1-BF1D-920FF474E682}"/>
    <cellStyle name="Migliaia 35 9" xfId="5277" xr:uid="{E787675B-E37C-4085-B9D5-680642A3BCB9}"/>
    <cellStyle name="Migliaia 36" xfId="416" xr:uid="{00000000-0005-0000-0000-0000C4030000}"/>
    <cellStyle name="Migliaia 36 10" xfId="6488" xr:uid="{4EBF4E20-80F2-4EFB-B5A1-5DB72C738E78}"/>
    <cellStyle name="Migliaia 36 11" xfId="3567" xr:uid="{58C08506-521C-4522-812C-5607456F48EC}"/>
    <cellStyle name="Migliaia 36 2" xfId="417" xr:uid="{00000000-0005-0000-0000-0000C5030000}"/>
    <cellStyle name="Migliaia 36 2 2" xfId="1800" xr:uid="{00000000-0005-0000-0000-0000C6030000}"/>
    <cellStyle name="Migliaia 36 2 2 2" xfId="5295" xr:uid="{87AB162F-C46D-4D3E-9D83-23DF47E7BF86}"/>
    <cellStyle name="Migliaia 36 2 2 3" xfId="6490" xr:uid="{79B82C90-20C7-43F5-A25A-6BB448AFF5C5}"/>
    <cellStyle name="Migliaia 36 2 2 4" xfId="3569" xr:uid="{B6888A4E-D4EF-4401-B7E7-4950A8660E79}"/>
    <cellStyle name="Migliaia 36 2 3" xfId="3570" xr:uid="{8094135A-E435-4DA3-AA1A-041A3D620BE6}"/>
    <cellStyle name="Migliaia 36 2 3 2" xfId="5296" xr:uid="{9113FBDD-7221-4DC3-A464-F40898443AB4}"/>
    <cellStyle name="Migliaia 36 2 3 3" xfId="6491" xr:uid="{5876BC9E-63CF-427D-BDF3-1400CC098E78}"/>
    <cellStyle name="Migliaia 36 2 4" xfId="5294" xr:uid="{0384A640-D228-4056-99ED-66E3F6E79D3E}"/>
    <cellStyle name="Migliaia 36 2 5" xfId="6489" xr:uid="{EC78BB23-7BE4-4354-A845-48A8F1BB148E}"/>
    <cellStyle name="Migliaia 36 2 6" xfId="3568" xr:uid="{6CD0B3D0-A4CE-4EDF-B1C6-2FA6BBC8FAE6}"/>
    <cellStyle name="Migliaia 36 3" xfId="418" xr:uid="{00000000-0005-0000-0000-0000C7030000}"/>
    <cellStyle name="Migliaia 36 3 2" xfId="419" xr:uid="{00000000-0005-0000-0000-0000C8030000}"/>
    <cellStyle name="Migliaia 36 3 2 2" xfId="1801" xr:uid="{00000000-0005-0000-0000-0000C9030000}"/>
    <cellStyle name="Migliaia 36 3 2 2 2" xfId="5299" xr:uid="{A68C6E22-AFB7-4031-B00E-51E5168B3A9A}"/>
    <cellStyle name="Migliaia 36 3 2 2 3" xfId="6494" xr:uid="{992A68F2-B6EC-4E0D-8040-E303B710EE84}"/>
    <cellStyle name="Migliaia 36 3 2 2 4" xfId="3573" xr:uid="{337A7159-65BB-44AF-B25E-1C075E098118}"/>
    <cellStyle name="Migliaia 36 3 2 3" xfId="5298" xr:uid="{4154503D-E0A1-442E-B8FA-37ACEAAF403B}"/>
    <cellStyle name="Migliaia 36 3 2 4" xfId="6493" xr:uid="{579800BC-9E19-4ECE-B2ED-51F95B17AFCE}"/>
    <cellStyle name="Migliaia 36 3 2 5" xfId="3572" xr:uid="{D32DA5F0-6200-40A4-A83D-F8DC007C46F0}"/>
    <cellStyle name="Migliaia 36 3 3" xfId="3574" xr:uid="{1DBB7E85-626C-42CC-8543-D54BD0C386D4}"/>
    <cellStyle name="Migliaia 36 3 3 2" xfId="5300" xr:uid="{3A0810FC-82D8-485D-B108-E6ABE8150B57}"/>
    <cellStyle name="Migliaia 36 3 3 3" xfId="6495" xr:uid="{03093440-5518-4180-BE9E-119CCD99DE4E}"/>
    <cellStyle name="Migliaia 36 3 4" xfId="3575" xr:uid="{3C366B86-3260-4393-BB3C-3852064D4B57}"/>
    <cellStyle name="Migliaia 36 3 4 2" xfId="5301" xr:uid="{DF2916DD-A922-4D44-A80D-B4559848DC9B}"/>
    <cellStyle name="Migliaia 36 3 4 3" xfId="6496" xr:uid="{85C9C61A-2BBB-452B-8B33-44913060BCB7}"/>
    <cellStyle name="Migliaia 36 3 5" xfId="3576" xr:uid="{E32069A4-8CE1-46AE-9FBF-9A8E9DA3F600}"/>
    <cellStyle name="Migliaia 36 3 5 2" xfId="5302" xr:uid="{07FD3BAC-84CC-4A28-A924-DB3C71700492}"/>
    <cellStyle name="Migliaia 36 3 5 3" xfId="6497" xr:uid="{90C877CF-C853-43BF-B00E-2D9D705D00BC}"/>
    <cellStyle name="Migliaia 36 3 6" xfId="5297" xr:uid="{5ACC02D6-41A4-4405-8785-70D55A2359E1}"/>
    <cellStyle name="Migliaia 36 3 7" xfId="6492" xr:uid="{F1B11BC4-F524-4F0C-A10F-DDA2BEBFAC9B}"/>
    <cellStyle name="Migliaia 36 3 8" xfId="3571" xr:uid="{C7D91E42-3FF5-4A73-83A9-C67D74F13EC0}"/>
    <cellStyle name="Migliaia 36 4" xfId="1802" xr:uid="{00000000-0005-0000-0000-0000CA030000}"/>
    <cellStyle name="Migliaia 36 4 2" xfId="1803" xr:uid="{00000000-0005-0000-0000-0000CB030000}"/>
    <cellStyle name="Migliaia 36 4 2 2" xfId="5304" xr:uid="{4C27EBBB-E07F-4F03-A5E2-C47F22F7B4F7}"/>
    <cellStyle name="Migliaia 36 4 2 3" xfId="3578" xr:uid="{FFA56A31-073A-42D4-94F7-8AFDEAF08229}"/>
    <cellStyle name="Migliaia 36 4 3" xfId="5303" xr:uid="{04A047A6-60DC-4221-913F-711DDFC82C1D}"/>
    <cellStyle name="Migliaia 36 4 4" xfId="6498" xr:uid="{2371A2A9-4FF4-45B4-9770-B967FD6D8E6A}"/>
    <cellStyle name="Migliaia 36 4 5" xfId="3577" xr:uid="{F9AA01AE-88FD-4C30-BEF5-6D24043AF8BC}"/>
    <cellStyle name="Migliaia 36 5" xfId="1804" xr:uid="{00000000-0005-0000-0000-0000CC030000}"/>
    <cellStyle name="Migliaia 36 5 2" xfId="5305" xr:uid="{4BC4A867-7D47-4266-9728-4BDF865F37A1}"/>
    <cellStyle name="Migliaia 36 5 3" xfId="6499" xr:uid="{747066F0-0D64-4EC6-8F0A-183D25CF3671}"/>
    <cellStyle name="Migliaia 36 5 4" xfId="3579" xr:uid="{3D9BAEAD-E674-40AC-9B34-CE5272E330D9}"/>
    <cellStyle name="Migliaia 36 6" xfId="3580" xr:uid="{BB9235FF-92E6-4168-97DE-F41796DD3032}"/>
    <cellStyle name="Migliaia 36 6 2" xfId="5306" xr:uid="{67C26097-025A-4754-A399-4B074F221E18}"/>
    <cellStyle name="Migliaia 36 6 3" xfId="6500" xr:uid="{A8A0AA72-F6F5-49FD-94A3-6D9B0CBF231B}"/>
    <cellStyle name="Migliaia 36 7" xfId="3581" xr:uid="{61739952-4064-4808-9757-65E5E90FBEC2}"/>
    <cellStyle name="Migliaia 36 7 2" xfId="5307" xr:uid="{ED0397CF-208D-4E91-B0F8-B8E82CF5DF7D}"/>
    <cellStyle name="Migliaia 36 7 3" xfId="6501" xr:uid="{B1BB469F-19E8-4904-9EE7-BB6B956165D6}"/>
    <cellStyle name="Migliaia 36 8" xfId="3582" xr:uid="{AB7180A6-D0F5-4936-B9C1-AB924464F74F}"/>
    <cellStyle name="Migliaia 36 8 2" xfId="5308" xr:uid="{AEEE28A9-90E7-4025-9768-788E8A652403}"/>
    <cellStyle name="Migliaia 36 8 3" xfId="6502" xr:uid="{CE04CBE6-711D-4ECD-B1E7-27330BE3B977}"/>
    <cellStyle name="Migliaia 36 9" xfId="5293" xr:uid="{908F6743-7398-441C-BCCF-7466FFF2F25A}"/>
    <cellStyle name="Migliaia 37" xfId="420" xr:uid="{00000000-0005-0000-0000-0000CD030000}"/>
    <cellStyle name="Migliaia 37 10" xfId="6503" xr:uid="{DAB6754C-D5FB-4380-84F2-122510FAE791}"/>
    <cellStyle name="Migliaia 37 11" xfId="3583" xr:uid="{164A2796-BF50-4436-B974-8F980D629A6B}"/>
    <cellStyle name="Migliaia 37 2" xfId="421" xr:uid="{00000000-0005-0000-0000-0000CE030000}"/>
    <cellStyle name="Migliaia 37 2 2" xfId="1805" xr:uid="{00000000-0005-0000-0000-0000CF030000}"/>
    <cellStyle name="Migliaia 37 2 2 2" xfId="5311" xr:uid="{2EA2F902-8A93-45B4-A343-418E2501A6AD}"/>
    <cellStyle name="Migliaia 37 2 2 3" xfId="6505" xr:uid="{FE1740C6-2915-4AE6-A3C6-7EBC8AB2E9AF}"/>
    <cellStyle name="Migliaia 37 2 2 4" xfId="3585" xr:uid="{A5DB753B-5EB7-4ABB-952A-66E680BD7D2E}"/>
    <cellStyle name="Migliaia 37 2 3" xfId="3586" xr:uid="{9873D394-9284-4FD6-AF88-63D85ABAAD83}"/>
    <cellStyle name="Migliaia 37 2 3 2" xfId="5312" xr:uid="{3ED5EE35-2228-4F70-9032-FEDBF41C6335}"/>
    <cellStyle name="Migliaia 37 2 3 3" xfId="6506" xr:uid="{7F725647-5273-45EE-8507-5F914C884808}"/>
    <cellStyle name="Migliaia 37 2 4" xfId="5310" xr:uid="{12A1CD4E-3F47-4433-9518-92899C88E883}"/>
    <cellStyle name="Migliaia 37 2 5" xfId="6504" xr:uid="{A4CD483B-6536-46EB-8935-57D93CB865A4}"/>
    <cellStyle name="Migliaia 37 2 6" xfId="3584" xr:uid="{7C5F6C24-B937-48DF-B453-4692D87A0487}"/>
    <cellStyle name="Migliaia 37 3" xfId="422" xr:uid="{00000000-0005-0000-0000-0000D0030000}"/>
    <cellStyle name="Migliaia 37 3 2" xfId="423" xr:uid="{00000000-0005-0000-0000-0000D1030000}"/>
    <cellStyle name="Migliaia 37 3 2 2" xfId="1806" xr:uid="{00000000-0005-0000-0000-0000D2030000}"/>
    <cellStyle name="Migliaia 37 3 2 2 2" xfId="5315" xr:uid="{87EE64E5-91FF-43B8-BAEE-BE8CE1934248}"/>
    <cellStyle name="Migliaia 37 3 2 2 3" xfId="6509" xr:uid="{FAA0FEEC-19B3-4023-936F-D1204396B11B}"/>
    <cellStyle name="Migliaia 37 3 2 2 4" xfId="3589" xr:uid="{E0FC737A-4D35-4506-8760-4ED833FEB3EC}"/>
    <cellStyle name="Migliaia 37 3 2 3" xfId="5314" xr:uid="{1C742278-59F5-4B53-A16B-55FB25128645}"/>
    <cellStyle name="Migliaia 37 3 2 4" xfId="6508" xr:uid="{39BF6808-4C02-478E-BDE4-E06578C67C33}"/>
    <cellStyle name="Migliaia 37 3 2 5" xfId="3588" xr:uid="{BFDC1F5E-7631-4531-B37C-F262F86C2C60}"/>
    <cellStyle name="Migliaia 37 3 3" xfId="3590" xr:uid="{9B6E9A63-3182-4AB0-99E9-04937A8A4DB2}"/>
    <cellStyle name="Migliaia 37 3 3 2" xfId="5316" xr:uid="{6DC48385-B9A6-45BB-B07A-198A39B3766A}"/>
    <cellStyle name="Migliaia 37 3 3 3" xfId="6510" xr:uid="{83A67CBE-B313-4F2A-94B1-631C38B1B45E}"/>
    <cellStyle name="Migliaia 37 3 4" xfId="3591" xr:uid="{B559AC98-DD11-47FA-8A39-E1C627F183A0}"/>
    <cellStyle name="Migliaia 37 3 4 2" xfId="5317" xr:uid="{004889BF-014B-45DB-BEE1-3AADB29A83BF}"/>
    <cellStyle name="Migliaia 37 3 4 3" xfId="6511" xr:uid="{7BC5C860-3C99-4435-8A0B-F77CE98200F6}"/>
    <cellStyle name="Migliaia 37 3 5" xfId="3592" xr:uid="{0651C7D5-50C4-4BF6-9423-2C40D079AB05}"/>
    <cellStyle name="Migliaia 37 3 5 2" xfId="5318" xr:uid="{9502462D-35B8-4D29-84B7-A0400B90E7F4}"/>
    <cellStyle name="Migliaia 37 3 5 3" xfId="6512" xr:uid="{34C96F0E-1D13-4B21-810A-74F7ED7010C9}"/>
    <cellStyle name="Migliaia 37 3 6" xfId="5313" xr:uid="{D9989055-3376-4BB0-B008-BFBE40D1B367}"/>
    <cellStyle name="Migliaia 37 3 7" xfId="6507" xr:uid="{9F642E4B-BEB3-4922-BE23-2E830ADD1472}"/>
    <cellStyle name="Migliaia 37 3 8" xfId="3587" xr:uid="{D9A509CE-B803-4352-9697-99228A313C01}"/>
    <cellStyle name="Migliaia 37 4" xfId="1807" xr:uid="{00000000-0005-0000-0000-0000D3030000}"/>
    <cellStyle name="Migliaia 37 4 2" xfId="1808" xr:uid="{00000000-0005-0000-0000-0000D4030000}"/>
    <cellStyle name="Migliaia 37 4 2 2" xfId="5320" xr:uid="{46A48FF8-4845-4102-BBE7-7B8BF93B2077}"/>
    <cellStyle name="Migliaia 37 4 2 3" xfId="3594" xr:uid="{36F591D5-2E96-458D-9412-0D3B3FDD323D}"/>
    <cellStyle name="Migliaia 37 4 3" xfId="5319" xr:uid="{3BA4C93B-2C92-43E1-9659-2D78C6001A17}"/>
    <cellStyle name="Migliaia 37 4 4" xfId="6513" xr:uid="{AF797D48-E244-42F5-B7C7-6A7335A4073A}"/>
    <cellStyle name="Migliaia 37 4 5" xfId="3593" xr:uid="{9726D3E7-8F96-474D-AD88-0D141BB704AB}"/>
    <cellStyle name="Migliaia 37 5" xfId="1809" xr:uid="{00000000-0005-0000-0000-0000D5030000}"/>
    <cellStyle name="Migliaia 37 5 2" xfId="5321" xr:uid="{040770B9-B15F-4948-8884-B33003DC9FFD}"/>
    <cellStyle name="Migliaia 37 5 3" xfId="6514" xr:uid="{5B513201-78C3-4B3D-9F88-9D484743C8D1}"/>
    <cellStyle name="Migliaia 37 5 4" xfId="3595" xr:uid="{D1C469AE-757A-4D31-AC85-B1CAA0F1EAFD}"/>
    <cellStyle name="Migliaia 37 6" xfId="3596" xr:uid="{02D50670-B404-4218-B08C-DBEB9951C656}"/>
    <cellStyle name="Migliaia 37 6 2" xfId="5322" xr:uid="{5881A6B7-A243-40C4-A965-4FE26DC4E963}"/>
    <cellStyle name="Migliaia 37 6 3" xfId="6515" xr:uid="{350D6510-8676-4186-9243-D53DB5CF346F}"/>
    <cellStyle name="Migliaia 37 7" xfId="3597" xr:uid="{075E0A5D-AAA2-4127-AEBB-09EDFA6C3BDB}"/>
    <cellStyle name="Migliaia 37 7 2" xfId="5323" xr:uid="{359A1158-A60E-464F-B1F9-38CFF9239C04}"/>
    <cellStyle name="Migliaia 37 7 3" xfId="6516" xr:uid="{03E3F660-1EFB-499D-96FB-579A48D45FEB}"/>
    <cellStyle name="Migliaia 37 8" xfId="3598" xr:uid="{C232DE7B-EDEF-4B38-A92D-1632F8464D75}"/>
    <cellStyle name="Migliaia 37 8 2" xfId="5324" xr:uid="{AA51008E-09DE-44DB-882F-6BFF0AF4715E}"/>
    <cellStyle name="Migliaia 37 8 3" xfId="6517" xr:uid="{A9B3D9D6-843A-4639-81FD-39BEF1E1E66E}"/>
    <cellStyle name="Migliaia 37 9" xfId="5309" xr:uid="{7F867A6E-AB34-4652-8106-6FDAE61C35E0}"/>
    <cellStyle name="Migliaia 38" xfId="424" xr:uid="{00000000-0005-0000-0000-0000D6030000}"/>
    <cellStyle name="Migliaia 38 10" xfId="6518" xr:uid="{48F4F792-D39C-4989-9355-B09A28869061}"/>
    <cellStyle name="Migliaia 38 11" xfId="3599" xr:uid="{F0B5EB3C-E4AA-4AAA-9BDD-ACD6991327DA}"/>
    <cellStyle name="Migliaia 38 2" xfId="425" xr:uid="{00000000-0005-0000-0000-0000D7030000}"/>
    <cellStyle name="Migliaia 38 2 2" xfId="1810" xr:uid="{00000000-0005-0000-0000-0000D8030000}"/>
    <cellStyle name="Migliaia 38 2 2 2" xfId="5327" xr:uid="{EA6AC698-C72B-42AE-B749-E09E27789715}"/>
    <cellStyle name="Migliaia 38 2 2 3" xfId="6520" xr:uid="{CD35BAC1-E071-40B0-A89C-05193445CCB9}"/>
    <cellStyle name="Migliaia 38 2 2 4" xfId="3601" xr:uid="{CC8288F0-74CA-4DCB-92C2-909A5BE87EA2}"/>
    <cellStyle name="Migliaia 38 2 3" xfId="3602" xr:uid="{F7D50DF9-C34C-4F60-B22D-FBDB90820433}"/>
    <cellStyle name="Migliaia 38 2 3 2" xfId="5328" xr:uid="{EB225DAB-FB4F-43FE-9F17-4692AF62927E}"/>
    <cellStyle name="Migliaia 38 2 3 3" xfId="6521" xr:uid="{B92EC2F4-C659-4FB9-83F3-703DBC26EF7A}"/>
    <cellStyle name="Migliaia 38 2 4" xfId="5326" xr:uid="{6C77A039-D1A1-4D5F-BE0C-59947A39F44F}"/>
    <cellStyle name="Migliaia 38 2 5" xfId="6519" xr:uid="{ABFE1193-C612-426D-867C-EC04DF7370FB}"/>
    <cellStyle name="Migliaia 38 2 6" xfId="3600" xr:uid="{95445A0F-9632-4D42-B07B-A3AFF2B045EA}"/>
    <cellStyle name="Migliaia 38 3" xfId="426" xr:uid="{00000000-0005-0000-0000-0000D9030000}"/>
    <cellStyle name="Migliaia 38 3 2" xfId="427" xr:uid="{00000000-0005-0000-0000-0000DA030000}"/>
    <cellStyle name="Migliaia 38 3 2 2" xfId="1811" xr:uid="{00000000-0005-0000-0000-0000DB030000}"/>
    <cellStyle name="Migliaia 38 3 2 2 2" xfId="5331" xr:uid="{D0CE1583-2C21-4DBD-9FB4-9A9091181EAD}"/>
    <cellStyle name="Migliaia 38 3 2 2 3" xfId="6524" xr:uid="{5B73C05B-34B4-4EB1-A292-409472A35D68}"/>
    <cellStyle name="Migliaia 38 3 2 2 4" xfId="3605" xr:uid="{A93408DE-FA5A-4202-9595-2A0110C15F82}"/>
    <cellStyle name="Migliaia 38 3 2 3" xfId="5330" xr:uid="{91F9B1FE-73FF-42E9-95C0-24CCA9077C54}"/>
    <cellStyle name="Migliaia 38 3 2 4" xfId="6523" xr:uid="{0EB52077-972D-45EE-9F75-01F143972C94}"/>
    <cellStyle name="Migliaia 38 3 2 5" xfId="3604" xr:uid="{0F78C155-B81C-4F41-A033-9A773CB9F65C}"/>
    <cellStyle name="Migliaia 38 3 3" xfId="3606" xr:uid="{E6DD005A-9134-476D-B762-83809B5FBFBE}"/>
    <cellStyle name="Migliaia 38 3 3 2" xfId="5332" xr:uid="{4BC41AA1-D181-4A6D-A385-A576B2EDBB0E}"/>
    <cellStyle name="Migliaia 38 3 3 3" xfId="6525" xr:uid="{E5CDDE51-A4DF-4806-8F58-52B864150B4F}"/>
    <cellStyle name="Migliaia 38 3 4" xfId="3607" xr:uid="{03636019-356D-450C-A339-43049776B7D5}"/>
    <cellStyle name="Migliaia 38 3 4 2" xfId="5333" xr:uid="{38D61A6A-5CDF-45B8-811B-E12970FB7DD6}"/>
    <cellStyle name="Migliaia 38 3 4 3" xfId="6526" xr:uid="{CCC29080-2494-4314-96D0-464D4B1845A2}"/>
    <cellStyle name="Migliaia 38 3 5" xfId="3608" xr:uid="{D2132C9F-5EC5-40E6-9013-33262637A7BA}"/>
    <cellStyle name="Migliaia 38 3 5 2" xfId="5334" xr:uid="{B2395656-4B00-4F69-B8AF-4BAF0CC926E9}"/>
    <cellStyle name="Migliaia 38 3 5 3" xfId="6527" xr:uid="{C8039125-AF5B-4875-829B-C2D9E880EA80}"/>
    <cellStyle name="Migliaia 38 3 6" xfId="5329" xr:uid="{A28B5CC7-EC12-40AB-B727-2D07B696D258}"/>
    <cellStyle name="Migliaia 38 3 7" xfId="6522" xr:uid="{02543DDF-E2DA-4DFB-8B39-CD37854D65A4}"/>
    <cellStyle name="Migliaia 38 3 8" xfId="3603" xr:uid="{083DEB44-C1CA-4EAD-A030-BFAC9415BB9F}"/>
    <cellStyle name="Migliaia 38 4" xfId="1812" xr:uid="{00000000-0005-0000-0000-0000DC030000}"/>
    <cellStyle name="Migliaia 38 4 2" xfId="1813" xr:uid="{00000000-0005-0000-0000-0000DD030000}"/>
    <cellStyle name="Migliaia 38 4 2 2" xfId="5336" xr:uid="{4F97117D-5AC0-481C-B2C9-77B914E2198B}"/>
    <cellStyle name="Migliaia 38 4 2 3" xfId="3610" xr:uid="{DD482E3B-6EB1-4AA9-BF95-F73D1E49A9B3}"/>
    <cellStyle name="Migliaia 38 4 3" xfId="5335" xr:uid="{3900A934-2117-4FC1-BBE5-CB392DBCE2C7}"/>
    <cellStyle name="Migliaia 38 4 4" xfId="6528" xr:uid="{9ADE9208-CFC7-46FA-8603-393658F63F30}"/>
    <cellStyle name="Migliaia 38 4 5" xfId="3609" xr:uid="{CBD67DC0-37CA-4186-8127-0777D4535373}"/>
    <cellStyle name="Migliaia 38 5" xfId="1814" xr:uid="{00000000-0005-0000-0000-0000DE030000}"/>
    <cellStyle name="Migliaia 38 5 2" xfId="5337" xr:uid="{3AB354CE-116D-422B-8ACC-9C145B8CCEE6}"/>
    <cellStyle name="Migliaia 38 5 3" xfId="6529" xr:uid="{4B086269-5CD7-46FC-88C3-D86EE7F5E3C8}"/>
    <cellStyle name="Migliaia 38 5 4" xfId="3611" xr:uid="{77423CE8-20EA-4637-92C3-33DFA38E2407}"/>
    <cellStyle name="Migliaia 38 6" xfId="3612" xr:uid="{2432D56B-EABC-460A-9C46-0DDD26E30DDA}"/>
    <cellStyle name="Migliaia 38 6 2" xfId="5338" xr:uid="{2DDFE5EF-3994-4CDF-902B-F43901D5D494}"/>
    <cellStyle name="Migliaia 38 6 3" xfId="6530" xr:uid="{A985C821-2329-4D1E-8BBA-BEBF2DCFCFDC}"/>
    <cellStyle name="Migliaia 38 7" xfId="3613" xr:uid="{5B712389-F75E-48E9-9F97-FDA680FC2D5B}"/>
    <cellStyle name="Migliaia 38 7 2" xfId="5339" xr:uid="{CE2A1AFF-8F65-4D9F-B01C-ED7ECCE7CB48}"/>
    <cellStyle name="Migliaia 38 7 3" xfId="6531" xr:uid="{8C96FD05-2175-42F0-B465-9A60BA25F179}"/>
    <cellStyle name="Migliaia 38 8" xfId="3614" xr:uid="{FEC2D15C-2EC3-435B-B5CE-C45E47472578}"/>
    <cellStyle name="Migliaia 38 8 2" xfId="5340" xr:uid="{42294420-5BEF-4D46-B74F-ABEAC6D40298}"/>
    <cellStyle name="Migliaia 38 8 3" xfId="6532" xr:uid="{CB580AB0-2084-416E-A6C7-8C65823827ED}"/>
    <cellStyle name="Migliaia 38 9" xfId="5325" xr:uid="{FFABC888-0373-4DA5-9D10-C3F0132A77DA}"/>
    <cellStyle name="Migliaia 39" xfId="428" xr:uid="{00000000-0005-0000-0000-0000DF030000}"/>
    <cellStyle name="Migliaia 39 10" xfId="6533" xr:uid="{CFC2E287-C38C-4918-86C7-3ABD9EA5D7EF}"/>
    <cellStyle name="Migliaia 39 11" xfId="3615" xr:uid="{4DF7559D-8ACB-46A8-A601-C3870FEBD4B5}"/>
    <cellStyle name="Migliaia 39 2" xfId="429" xr:uid="{00000000-0005-0000-0000-0000E0030000}"/>
    <cellStyle name="Migliaia 39 2 2" xfId="1815" xr:uid="{00000000-0005-0000-0000-0000E1030000}"/>
    <cellStyle name="Migliaia 39 2 2 2" xfId="5343" xr:uid="{4EEF8358-44C1-4910-815E-9E9540C6B007}"/>
    <cellStyle name="Migliaia 39 2 2 3" xfId="6535" xr:uid="{02EB63FC-9469-4416-ACE2-59A140F48404}"/>
    <cellStyle name="Migliaia 39 2 2 4" xfId="3617" xr:uid="{F25BBBD6-FD29-41D9-94DA-E5DD52922C08}"/>
    <cellStyle name="Migliaia 39 2 3" xfId="3618" xr:uid="{1385B6D2-D70A-416A-80D4-50E6D9CABB6A}"/>
    <cellStyle name="Migliaia 39 2 3 2" xfId="5344" xr:uid="{7E5B0DCB-5B81-4FF9-873F-919D92038554}"/>
    <cellStyle name="Migliaia 39 2 3 3" xfId="6536" xr:uid="{48A1327F-BAEF-4FBC-BC9A-6A99552285DF}"/>
    <cellStyle name="Migliaia 39 2 4" xfId="5342" xr:uid="{0017A008-D53C-4605-8121-AEFAA5FC2D95}"/>
    <cellStyle name="Migliaia 39 2 5" xfId="6534" xr:uid="{47C8FCE7-CD69-453A-8748-D9E240DE063B}"/>
    <cellStyle name="Migliaia 39 2 6" xfId="3616" xr:uid="{DC7BE60A-9252-4E57-8C45-E0934247A5F6}"/>
    <cellStyle name="Migliaia 39 3" xfId="430" xr:uid="{00000000-0005-0000-0000-0000E2030000}"/>
    <cellStyle name="Migliaia 39 3 2" xfId="431" xr:uid="{00000000-0005-0000-0000-0000E3030000}"/>
    <cellStyle name="Migliaia 39 3 2 2" xfId="1816" xr:uid="{00000000-0005-0000-0000-0000E4030000}"/>
    <cellStyle name="Migliaia 39 3 2 2 2" xfId="5347" xr:uid="{DA376E34-C122-4C97-970E-21CD391347C1}"/>
    <cellStyle name="Migliaia 39 3 2 2 3" xfId="6539" xr:uid="{263F1D12-AF9B-4129-8A1E-D06510094D81}"/>
    <cellStyle name="Migliaia 39 3 2 2 4" xfId="3621" xr:uid="{59FABD8E-0803-4D4D-B625-7CBAF1602C2F}"/>
    <cellStyle name="Migliaia 39 3 2 3" xfId="5346" xr:uid="{2AD8AE99-A637-4AC3-8F3E-2F9D4FCB2364}"/>
    <cellStyle name="Migliaia 39 3 2 4" xfId="6538" xr:uid="{8549E9DB-8819-4648-82CF-A7F4713ABB64}"/>
    <cellStyle name="Migliaia 39 3 2 5" xfId="3620" xr:uid="{2DEF76CC-2892-4195-8E8D-6DC5B9E884B1}"/>
    <cellStyle name="Migliaia 39 3 3" xfId="3622" xr:uid="{014A9E13-49C7-40AB-9415-918FFDBA1DC0}"/>
    <cellStyle name="Migliaia 39 3 3 2" xfId="5348" xr:uid="{513ED7CB-8380-4F80-BA36-2335FD42EE8B}"/>
    <cellStyle name="Migliaia 39 3 3 3" xfId="6540" xr:uid="{176F2416-6811-4EB4-8420-AF407E1D6085}"/>
    <cellStyle name="Migliaia 39 3 4" xfId="3623" xr:uid="{76992008-256F-41EA-B4E0-6903B9E6B7C2}"/>
    <cellStyle name="Migliaia 39 3 4 2" xfId="5349" xr:uid="{E6837375-F6A3-4819-9FAC-D09F42EF1249}"/>
    <cellStyle name="Migliaia 39 3 4 3" xfId="6541" xr:uid="{D2C3A463-DE6E-4547-91A8-35C252C090FB}"/>
    <cellStyle name="Migliaia 39 3 5" xfId="3624" xr:uid="{C2F16917-2C87-4594-838C-79498D90E6C8}"/>
    <cellStyle name="Migliaia 39 3 5 2" xfId="5350" xr:uid="{FCDBD2A5-C6FD-4BD2-B08B-55A1A6D990B8}"/>
    <cellStyle name="Migliaia 39 3 5 3" xfId="6542" xr:uid="{29A6465F-809D-472B-8E8B-DF24D09348DE}"/>
    <cellStyle name="Migliaia 39 3 6" xfId="5345" xr:uid="{7A8E6761-B157-4C88-905A-534893E95D41}"/>
    <cellStyle name="Migliaia 39 3 7" xfId="6537" xr:uid="{3CA499F2-6FB4-4E52-8750-2A961480390B}"/>
    <cellStyle name="Migliaia 39 3 8" xfId="3619" xr:uid="{5E0C95DF-66EC-4253-B2DD-4DBEBE1FED07}"/>
    <cellStyle name="Migliaia 39 4" xfId="1817" xr:uid="{00000000-0005-0000-0000-0000E5030000}"/>
    <cellStyle name="Migliaia 39 4 2" xfId="1818" xr:uid="{00000000-0005-0000-0000-0000E6030000}"/>
    <cellStyle name="Migliaia 39 4 2 2" xfId="5352" xr:uid="{24BBCF88-5249-4052-8B5F-5F74FEE5AA87}"/>
    <cellStyle name="Migliaia 39 4 2 3" xfId="3626" xr:uid="{DB4BC0AE-548D-4373-8DA4-7F08D8D38D39}"/>
    <cellStyle name="Migliaia 39 4 3" xfId="5351" xr:uid="{0BB4C36B-4DD7-41DA-89D7-54542B2A165B}"/>
    <cellStyle name="Migliaia 39 4 4" xfId="6543" xr:uid="{AC65918E-E011-483C-BB9F-1AB4CB98BBB4}"/>
    <cellStyle name="Migliaia 39 4 5" xfId="3625" xr:uid="{BACDCCF8-CF0A-4446-8E18-1A5EB17B1C26}"/>
    <cellStyle name="Migliaia 39 5" xfId="1819" xr:uid="{00000000-0005-0000-0000-0000E7030000}"/>
    <cellStyle name="Migliaia 39 5 2" xfId="5353" xr:uid="{7059AAB9-9D25-4306-96C5-212CAF7DC14C}"/>
    <cellStyle name="Migliaia 39 5 3" xfId="6544" xr:uid="{EEA491A8-2E86-49F3-8450-C8E8BD0AF943}"/>
    <cellStyle name="Migliaia 39 5 4" xfId="3627" xr:uid="{C7FC68F3-DA80-4C35-B48E-E28C0AF5D606}"/>
    <cellStyle name="Migliaia 39 6" xfId="3628" xr:uid="{2DF91330-6850-4732-A357-34177DCD4B1C}"/>
    <cellStyle name="Migliaia 39 6 2" xfId="5354" xr:uid="{642FEB35-DA3A-4D19-B555-22598D7C37AD}"/>
    <cellStyle name="Migliaia 39 6 3" xfId="6545" xr:uid="{837932BF-0207-40DD-8A1D-0E391398F323}"/>
    <cellStyle name="Migliaia 39 7" xfId="3629" xr:uid="{82A18DBE-59BD-46DC-98DB-99D492101250}"/>
    <cellStyle name="Migliaia 39 7 2" xfId="5355" xr:uid="{DA87A8CF-90FB-4A7D-AD23-105EA91FA17A}"/>
    <cellStyle name="Migliaia 39 7 3" xfId="6546" xr:uid="{0F867A8B-A7FE-487B-B26E-FCC82FE16BD7}"/>
    <cellStyle name="Migliaia 39 8" xfId="3630" xr:uid="{A2F0EDE6-0149-4EE1-A70E-AA7E987C56F9}"/>
    <cellStyle name="Migliaia 39 8 2" xfId="5356" xr:uid="{0AD2B88F-1264-482C-9648-81191E107CA2}"/>
    <cellStyle name="Migliaia 39 8 3" xfId="6547" xr:uid="{22BCE63F-6CC8-4055-ADFF-3ADDAEB822E7}"/>
    <cellStyle name="Migliaia 39 9" xfId="5341" xr:uid="{E6D4DAFF-BA00-4F48-B80D-EF6E928434BE}"/>
    <cellStyle name="Migliaia 4" xfId="432" xr:uid="{00000000-0005-0000-0000-0000E8030000}"/>
    <cellStyle name="Migliaia 4 10" xfId="6548" xr:uid="{DB540070-4EF7-48DE-A8AD-946941EEDE68}"/>
    <cellStyle name="Migliaia 4 11" xfId="3631" xr:uid="{C36E57AC-11D2-46E4-AB60-52C866218C4B}"/>
    <cellStyle name="Migliaia 4 2" xfId="433" xr:uid="{00000000-0005-0000-0000-0000E9030000}"/>
    <cellStyle name="Migliaia 4 2 2" xfId="1820" xr:uid="{00000000-0005-0000-0000-0000EA030000}"/>
    <cellStyle name="Migliaia 4 2 2 2" xfId="5359" xr:uid="{76765C3C-1981-4C1C-97B3-17F46F0C3222}"/>
    <cellStyle name="Migliaia 4 2 2 3" xfId="6550" xr:uid="{E4E3D661-6755-49EF-9FCD-D076E10CBF93}"/>
    <cellStyle name="Migliaia 4 2 2 4" xfId="3633" xr:uid="{43A942F3-EA15-4179-9350-7A3D01F04B89}"/>
    <cellStyle name="Migliaia 4 2 3" xfId="3634" xr:uid="{F7E57930-5846-43E6-B8DE-8AD9898220B1}"/>
    <cellStyle name="Migliaia 4 2 3 2" xfId="5360" xr:uid="{36A04C13-DB88-48A6-B93F-8DEEA38D88CD}"/>
    <cellStyle name="Migliaia 4 2 3 3" xfId="6551" xr:uid="{9E4ED60E-1A9C-4BDF-8CAA-A9C9203A586D}"/>
    <cellStyle name="Migliaia 4 2 4" xfId="5358" xr:uid="{E38673E1-7937-48EF-8B19-67D42262D4FE}"/>
    <cellStyle name="Migliaia 4 2 5" xfId="6549" xr:uid="{DE1383EE-94CE-4B8F-818C-312F4599F16F}"/>
    <cellStyle name="Migliaia 4 2 6" xfId="3632" xr:uid="{6832B15A-A782-41F5-905D-87979449EA21}"/>
    <cellStyle name="Migliaia 4 3" xfId="434" xr:uid="{00000000-0005-0000-0000-0000EB030000}"/>
    <cellStyle name="Migliaia 4 3 2" xfId="435" xr:uid="{00000000-0005-0000-0000-0000EC030000}"/>
    <cellStyle name="Migliaia 4 3 2 2" xfId="1821" xr:uid="{00000000-0005-0000-0000-0000ED030000}"/>
    <cellStyle name="Migliaia 4 3 2 2 2" xfId="5363" xr:uid="{25E452A3-3B9C-4355-8D98-DD87FCFA4FE1}"/>
    <cellStyle name="Migliaia 4 3 2 2 3" xfId="6554" xr:uid="{29E95BFE-1ACC-4CEC-96F9-40C385B695CD}"/>
    <cellStyle name="Migliaia 4 3 2 2 4" xfId="3637" xr:uid="{AB48C4E7-AA3F-46EB-892F-F1915196FE97}"/>
    <cellStyle name="Migliaia 4 3 2 3" xfId="5362" xr:uid="{D086087F-CD5A-4557-AC3A-36ADED505D28}"/>
    <cellStyle name="Migliaia 4 3 2 4" xfId="6553" xr:uid="{AEE7FDB2-2C73-48F7-85E1-2BB93D89D385}"/>
    <cellStyle name="Migliaia 4 3 2 5" xfId="3636" xr:uid="{774A102B-68E8-4C44-80FF-05E09A4A2734}"/>
    <cellStyle name="Migliaia 4 3 3" xfId="3638" xr:uid="{C4F61EC8-F582-4632-A73E-E51258D72703}"/>
    <cellStyle name="Migliaia 4 3 3 2" xfId="5364" xr:uid="{CDC579E7-863B-43D4-8CF8-79DBB15CD936}"/>
    <cellStyle name="Migliaia 4 3 3 3" xfId="6555" xr:uid="{51A59EB4-55BD-49CC-BCD1-67E815F6EFE6}"/>
    <cellStyle name="Migliaia 4 3 4" xfId="3639" xr:uid="{18F38CBC-8BCC-4922-890F-12040E12BF7E}"/>
    <cellStyle name="Migliaia 4 3 4 2" xfId="5365" xr:uid="{E67CFD34-9BCD-49EE-8DD6-7B035553830D}"/>
    <cellStyle name="Migliaia 4 3 4 3" xfId="6556" xr:uid="{631E5F87-6761-4E87-A9D6-8B080FBB88B3}"/>
    <cellStyle name="Migliaia 4 3 5" xfId="3640" xr:uid="{D887109D-1C94-4274-BD1D-2AD296DBB16A}"/>
    <cellStyle name="Migliaia 4 3 5 2" xfId="5366" xr:uid="{CF9C5A7D-534C-4310-840D-E9A7F281E376}"/>
    <cellStyle name="Migliaia 4 3 5 3" xfId="6557" xr:uid="{D2AA91BB-C8D2-48B9-846E-2D5E9BC1CF94}"/>
    <cellStyle name="Migliaia 4 3 6" xfId="5361" xr:uid="{AF1DC7D3-186F-4992-A3D9-79EAEE59DAB2}"/>
    <cellStyle name="Migliaia 4 3 7" xfId="6552" xr:uid="{0374635D-66E7-4D74-9912-8084B42DB37E}"/>
    <cellStyle name="Migliaia 4 3 8" xfId="3635" xr:uid="{6E37D77B-EFA6-4172-9C84-5058D44E2E5A}"/>
    <cellStyle name="Migliaia 4 4" xfId="1822" xr:uid="{00000000-0005-0000-0000-0000EE030000}"/>
    <cellStyle name="Migliaia 4 4 2" xfId="1823" xr:uid="{00000000-0005-0000-0000-0000EF030000}"/>
    <cellStyle name="Migliaia 4 4 2 2" xfId="5368" xr:uid="{0A7B6AE2-C82D-4357-BF70-42685159F04C}"/>
    <cellStyle name="Migliaia 4 4 2 3" xfId="3642" xr:uid="{053F2128-59C7-4FF9-8F12-BBC171429481}"/>
    <cellStyle name="Migliaia 4 4 3" xfId="5367" xr:uid="{F07ECBDF-DF21-4AD0-87EA-427071F7F424}"/>
    <cellStyle name="Migliaia 4 4 4" xfId="6558" xr:uid="{44E864D9-FFEB-4DBC-8563-D097C8676501}"/>
    <cellStyle name="Migliaia 4 4 5" xfId="3641" xr:uid="{49E297A0-828B-46EE-910E-632E167F2739}"/>
    <cellStyle name="Migliaia 4 5" xfId="1824" xr:uid="{00000000-0005-0000-0000-0000F0030000}"/>
    <cellStyle name="Migliaia 4 5 2" xfId="5369" xr:uid="{6A9E9BD3-F75D-4778-BC01-F5822B38C3B1}"/>
    <cellStyle name="Migliaia 4 5 3" xfId="6559" xr:uid="{DED86B47-9777-4B51-A0B3-D7DC08A4CF45}"/>
    <cellStyle name="Migliaia 4 5 4" xfId="3643" xr:uid="{7FF4BD5E-8671-491E-8C6F-A70738CB1F7F}"/>
    <cellStyle name="Migliaia 4 6" xfId="3644" xr:uid="{8DC4BE46-180B-4F9C-8041-D9C195BED723}"/>
    <cellStyle name="Migliaia 4 6 2" xfId="5370" xr:uid="{B5275D74-C9AC-4CB9-8A9F-A654DFB4AB89}"/>
    <cellStyle name="Migliaia 4 6 3" xfId="6560" xr:uid="{23B7CDAB-39A2-4C5B-8346-DC713F9D6EEE}"/>
    <cellStyle name="Migliaia 4 7" xfId="3645" xr:uid="{B35065B9-9393-4940-9342-948183CB72CE}"/>
    <cellStyle name="Migliaia 4 7 2" xfId="5371" xr:uid="{97CF11F6-CB96-4039-9F5B-71E2679370E0}"/>
    <cellStyle name="Migliaia 4 7 3" xfId="6561" xr:uid="{7484FC6F-6A4E-44DB-AA93-6AAA417D753C}"/>
    <cellStyle name="Migliaia 4 8" xfId="3646" xr:uid="{1F07FE26-4361-471D-A1E0-6485B1672019}"/>
    <cellStyle name="Migliaia 4 8 2" xfId="5372" xr:uid="{114F8054-6210-43FA-B85C-260F4D637F6C}"/>
    <cellStyle name="Migliaia 4 8 3" xfId="6562" xr:uid="{817BEC91-123F-47A2-9491-0E24223B3FB7}"/>
    <cellStyle name="Migliaia 4 9" xfId="5357" xr:uid="{FCECB6E5-A6B7-487A-98FC-EA4F8B2032FF}"/>
    <cellStyle name="Migliaia 40" xfId="436" xr:uid="{00000000-0005-0000-0000-0000F1030000}"/>
    <cellStyle name="Migliaia 40 10" xfId="6563" xr:uid="{3F548FCE-A300-454C-9A57-0C44B64D906D}"/>
    <cellStyle name="Migliaia 40 11" xfId="3647" xr:uid="{2DDCC1D5-2C24-455F-AC00-81AFB21B95BF}"/>
    <cellStyle name="Migliaia 40 2" xfId="437" xr:uid="{00000000-0005-0000-0000-0000F2030000}"/>
    <cellStyle name="Migliaia 40 2 2" xfId="1825" xr:uid="{00000000-0005-0000-0000-0000F3030000}"/>
    <cellStyle name="Migliaia 40 2 2 2" xfId="5375" xr:uid="{E5901360-51EC-402A-B5A7-A3E9CE8EEB5B}"/>
    <cellStyle name="Migliaia 40 2 2 3" xfId="6565" xr:uid="{32D79352-E617-4BEF-BA40-7DED70798825}"/>
    <cellStyle name="Migliaia 40 2 2 4" xfId="3649" xr:uid="{71D9899D-9093-4CFD-BD9B-43CA373D767A}"/>
    <cellStyle name="Migliaia 40 2 3" xfId="3650" xr:uid="{53BEE199-6FB4-427F-ADED-D1BF60783B9A}"/>
    <cellStyle name="Migliaia 40 2 3 2" xfId="5376" xr:uid="{FB2CDA29-6041-491B-AA1D-AE58514C6506}"/>
    <cellStyle name="Migliaia 40 2 3 3" xfId="6566" xr:uid="{AB8201F6-BF34-444A-AA41-2549D83721C5}"/>
    <cellStyle name="Migliaia 40 2 4" xfId="5374" xr:uid="{1254A463-2801-4829-B90F-0B124C2BA1BD}"/>
    <cellStyle name="Migliaia 40 2 5" xfId="6564" xr:uid="{CBA65061-74AA-49C7-829E-4A359E2ABA62}"/>
    <cellStyle name="Migliaia 40 2 6" xfId="3648" xr:uid="{11E2DD5E-9B3B-4D3A-9ACC-CCD961C196E8}"/>
    <cellStyle name="Migliaia 40 3" xfId="438" xr:uid="{00000000-0005-0000-0000-0000F4030000}"/>
    <cellStyle name="Migliaia 40 3 2" xfId="439" xr:uid="{00000000-0005-0000-0000-0000F5030000}"/>
    <cellStyle name="Migliaia 40 3 2 2" xfId="1826" xr:uid="{00000000-0005-0000-0000-0000F6030000}"/>
    <cellStyle name="Migliaia 40 3 2 2 2" xfId="5379" xr:uid="{A35AF7A5-2F1F-4EF8-82E4-AF2E94513DB0}"/>
    <cellStyle name="Migliaia 40 3 2 2 3" xfId="6569" xr:uid="{3086855A-C625-421B-9A5F-DF363A5127D8}"/>
    <cellStyle name="Migliaia 40 3 2 2 4" xfId="3653" xr:uid="{CF9F03F0-8E70-4308-98C1-894B795C6C68}"/>
    <cellStyle name="Migliaia 40 3 2 3" xfId="5378" xr:uid="{13DC3EE7-8E02-4896-9A4D-F7B08ECAC9B0}"/>
    <cellStyle name="Migliaia 40 3 2 4" xfId="6568" xr:uid="{3AA213D6-C2D6-458A-BF0A-22C44E871D76}"/>
    <cellStyle name="Migliaia 40 3 2 5" xfId="3652" xr:uid="{EEACEFAB-A5C3-4BBD-BC01-229050BC67C6}"/>
    <cellStyle name="Migliaia 40 3 3" xfId="3654" xr:uid="{6EE31049-E971-40F1-BAF2-35550E2D1FCA}"/>
    <cellStyle name="Migliaia 40 3 3 2" xfId="5380" xr:uid="{864D2D15-010C-48C4-9ADC-6B872AFD4245}"/>
    <cellStyle name="Migliaia 40 3 3 3" xfId="6570" xr:uid="{4B56B737-966C-4DE5-9210-390C168CF428}"/>
    <cellStyle name="Migliaia 40 3 4" xfId="3655" xr:uid="{5BF90421-885E-4F28-A225-FB810E49DA92}"/>
    <cellStyle name="Migliaia 40 3 4 2" xfId="5381" xr:uid="{EB25D9ED-CEB4-484C-8702-F64C5F24969E}"/>
    <cellStyle name="Migliaia 40 3 4 3" xfId="6571" xr:uid="{7C3F7D3E-F9F0-420A-B3E9-593B739973B5}"/>
    <cellStyle name="Migliaia 40 3 5" xfId="3656" xr:uid="{B82AF4CB-65B2-42CF-90C8-D0A33967B291}"/>
    <cellStyle name="Migliaia 40 3 5 2" xfId="5382" xr:uid="{26DFB600-A41E-4C5B-ABB0-60AEF244E8D7}"/>
    <cellStyle name="Migliaia 40 3 5 3" xfId="6572" xr:uid="{BF77D1C9-BEDE-4822-9AC6-935ABF49A4F5}"/>
    <cellStyle name="Migliaia 40 3 6" xfId="5377" xr:uid="{301BF274-5B41-4690-89C4-21264D90D556}"/>
    <cellStyle name="Migliaia 40 3 7" xfId="6567" xr:uid="{62936169-4996-446A-BC76-A8D45F6E83A5}"/>
    <cellStyle name="Migliaia 40 3 8" xfId="3651" xr:uid="{F9EAA708-C0B7-4368-A467-4A951CA22227}"/>
    <cellStyle name="Migliaia 40 4" xfId="1827" xr:uid="{00000000-0005-0000-0000-0000F7030000}"/>
    <cellStyle name="Migliaia 40 4 2" xfId="1828" xr:uid="{00000000-0005-0000-0000-0000F8030000}"/>
    <cellStyle name="Migliaia 40 4 2 2" xfId="5384" xr:uid="{AA74ED43-0770-4DB1-B220-2A2EF229484D}"/>
    <cellStyle name="Migliaia 40 4 2 3" xfId="3658" xr:uid="{91CD397F-3049-4EA6-8EAA-BF7D9665F7B0}"/>
    <cellStyle name="Migliaia 40 4 3" xfId="5383" xr:uid="{715ECAF9-CAAE-4B82-86B5-E4B4EAD8F797}"/>
    <cellStyle name="Migliaia 40 4 4" xfId="6573" xr:uid="{4AF5CBA4-47CD-4D1F-9798-D5A4A0616AB4}"/>
    <cellStyle name="Migliaia 40 4 5" xfId="3657" xr:uid="{99583DAC-1F90-4E1E-9BD8-973810CD5882}"/>
    <cellStyle name="Migliaia 40 5" xfId="1829" xr:uid="{00000000-0005-0000-0000-0000F9030000}"/>
    <cellStyle name="Migliaia 40 5 2" xfId="5385" xr:uid="{2B1B3094-218A-499B-8251-3AE58343F96A}"/>
    <cellStyle name="Migliaia 40 5 3" xfId="6574" xr:uid="{987F6F85-51C7-4FD8-A150-A9794AC2E39E}"/>
    <cellStyle name="Migliaia 40 5 4" xfId="3659" xr:uid="{D7DF010E-A659-4CE0-AE21-F847E91B1374}"/>
    <cellStyle name="Migliaia 40 6" xfId="3660" xr:uid="{E19F1F50-49B5-4762-A31B-6464AEF3D2AE}"/>
    <cellStyle name="Migliaia 40 6 2" xfId="5386" xr:uid="{7FAEAEA1-518F-4A9F-B1B9-2D21F8853E18}"/>
    <cellStyle name="Migliaia 40 6 3" xfId="6575" xr:uid="{39B3B163-CA0D-476B-9A97-B455440E06D3}"/>
    <cellStyle name="Migliaia 40 7" xfId="3661" xr:uid="{EB42B6F9-E3CE-41D2-996C-4B99324B2A42}"/>
    <cellStyle name="Migliaia 40 7 2" xfId="5387" xr:uid="{D18F02D3-C422-4293-9011-DD441643D0F8}"/>
    <cellStyle name="Migliaia 40 7 3" xfId="6576" xr:uid="{7E10C901-DC2B-458A-B1E2-C6B48A6BE3AE}"/>
    <cellStyle name="Migliaia 40 8" xfId="3662" xr:uid="{7642D7F4-7196-40D7-9C76-EA470A5BE69F}"/>
    <cellStyle name="Migliaia 40 8 2" xfId="5388" xr:uid="{20A80043-9182-4069-99C2-65386FCE7D8A}"/>
    <cellStyle name="Migliaia 40 8 3" xfId="6577" xr:uid="{EEB67D72-8A3E-44C8-AFC1-729AFAD41242}"/>
    <cellStyle name="Migliaia 40 9" xfId="5373" xr:uid="{98D7C1E1-CDFB-485D-92AD-13B8CD95FAEA}"/>
    <cellStyle name="Migliaia 41" xfId="440" xr:uid="{00000000-0005-0000-0000-0000FA030000}"/>
    <cellStyle name="Migliaia 41 10" xfId="6578" xr:uid="{B6AE73A4-8A73-405B-8428-CE5BD40C5DA2}"/>
    <cellStyle name="Migliaia 41 11" xfId="3663" xr:uid="{24B1569F-0220-4C46-8137-D373FE19626E}"/>
    <cellStyle name="Migliaia 41 2" xfId="441" xr:uid="{00000000-0005-0000-0000-0000FB030000}"/>
    <cellStyle name="Migliaia 41 2 2" xfId="1830" xr:uid="{00000000-0005-0000-0000-0000FC030000}"/>
    <cellStyle name="Migliaia 41 2 2 2" xfId="5391" xr:uid="{1A8EB5F1-BF4D-482B-A49F-F45BD5CF30B2}"/>
    <cellStyle name="Migliaia 41 2 2 3" xfId="6580" xr:uid="{08D5C62D-956C-425E-B8EA-3192A152D32B}"/>
    <cellStyle name="Migliaia 41 2 2 4" xfId="3665" xr:uid="{41DB77EF-B363-49C8-A2F1-52830D0E35F1}"/>
    <cellStyle name="Migliaia 41 2 3" xfId="3666" xr:uid="{755F7E7D-E15D-43D7-B9E4-F2EB3A943F41}"/>
    <cellStyle name="Migliaia 41 2 3 2" xfId="5392" xr:uid="{C359E737-32B1-4E52-AABC-0758EEB3843C}"/>
    <cellStyle name="Migliaia 41 2 3 3" xfId="6581" xr:uid="{564CD3C9-A399-447F-A669-D88D24533841}"/>
    <cellStyle name="Migliaia 41 2 4" xfId="5390" xr:uid="{24FCC011-D9B2-4610-A5E0-0480C22F29F4}"/>
    <cellStyle name="Migliaia 41 2 5" xfId="6579" xr:uid="{DE08F1CC-6040-4C85-A8B6-048A78AE9957}"/>
    <cellStyle name="Migliaia 41 2 6" xfId="3664" xr:uid="{80785BF2-9B6E-42B0-95FB-B2701C01D253}"/>
    <cellStyle name="Migliaia 41 3" xfId="442" xr:uid="{00000000-0005-0000-0000-0000FD030000}"/>
    <cellStyle name="Migliaia 41 3 2" xfId="443" xr:uid="{00000000-0005-0000-0000-0000FE030000}"/>
    <cellStyle name="Migliaia 41 3 2 2" xfId="1831" xr:uid="{00000000-0005-0000-0000-0000FF030000}"/>
    <cellStyle name="Migliaia 41 3 2 2 2" xfId="5395" xr:uid="{E7F5DF68-4D0F-42BB-98DE-F9B8C034CF0B}"/>
    <cellStyle name="Migliaia 41 3 2 2 3" xfId="6584" xr:uid="{1023E66E-3B1E-41E0-87E5-C0623393763F}"/>
    <cellStyle name="Migliaia 41 3 2 2 4" xfId="3669" xr:uid="{39CE3AC9-B03E-4EAB-BB40-6BD123818B87}"/>
    <cellStyle name="Migliaia 41 3 2 3" xfId="5394" xr:uid="{D7E725C4-924A-44F2-9F61-708986A900D2}"/>
    <cellStyle name="Migliaia 41 3 2 4" xfId="6583" xr:uid="{8B786F37-023B-4378-9E26-BC6294ECD313}"/>
    <cellStyle name="Migliaia 41 3 2 5" xfId="3668" xr:uid="{F701301A-973F-44F5-84DE-75593B3F8F08}"/>
    <cellStyle name="Migliaia 41 3 3" xfId="3670" xr:uid="{CCC797CA-FBEB-4E93-BFBB-570D0269D9E0}"/>
    <cellStyle name="Migliaia 41 3 3 2" xfId="5396" xr:uid="{3DBDA27A-78D8-4037-A8E3-22F005BC373E}"/>
    <cellStyle name="Migliaia 41 3 3 3" xfId="6585" xr:uid="{B25CEFFB-DD2A-4064-888A-FAD34E38B694}"/>
    <cellStyle name="Migliaia 41 3 4" xfId="3671" xr:uid="{D30FD7CA-C51D-440F-98C6-C690A4034CC5}"/>
    <cellStyle name="Migliaia 41 3 4 2" xfId="5397" xr:uid="{A68135B6-C8F5-4D17-8604-B08907A2EDBC}"/>
    <cellStyle name="Migliaia 41 3 4 3" xfId="6586" xr:uid="{8D3D2554-A257-4EEB-952E-57575849FADA}"/>
    <cellStyle name="Migliaia 41 3 5" xfId="3672" xr:uid="{C4A2ABCB-763C-4A24-8A6D-D5CDE7675D47}"/>
    <cellStyle name="Migliaia 41 3 5 2" xfId="5398" xr:uid="{BD5CB2BD-DDA7-414E-982A-4D238B461DC1}"/>
    <cellStyle name="Migliaia 41 3 5 3" xfId="6587" xr:uid="{C2BC8053-3E19-4CF8-A840-2B5F4F0B891C}"/>
    <cellStyle name="Migliaia 41 3 6" xfId="5393" xr:uid="{B63FAC98-84DD-48EF-BA3D-FF867E6E66DF}"/>
    <cellStyle name="Migliaia 41 3 7" xfId="6582" xr:uid="{D75A280D-C0F6-4DF2-BD43-C7D366392263}"/>
    <cellStyle name="Migliaia 41 3 8" xfId="3667" xr:uid="{EA780D19-D4FC-42B6-8EF9-A185886509C6}"/>
    <cellStyle name="Migliaia 41 4" xfId="1832" xr:uid="{00000000-0005-0000-0000-000000040000}"/>
    <cellStyle name="Migliaia 41 4 2" xfId="1833" xr:uid="{00000000-0005-0000-0000-000001040000}"/>
    <cellStyle name="Migliaia 41 4 2 2" xfId="5400" xr:uid="{0BF81CD2-D495-4235-A5F3-8598116771B7}"/>
    <cellStyle name="Migliaia 41 4 2 3" xfId="3674" xr:uid="{250A6D7E-0F04-4EB3-A22E-E160BB8C9FCB}"/>
    <cellStyle name="Migliaia 41 4 3" xfId="5399" xr:uid="{57ABE550-183B-4D9B-91BB-7176C2F47CF2}"/>
    <cellStyle name="Migliaia 41 4 4" xfId="6588" xr:uid="{644339AC-D222-4D57-A042-89D255E7F645}"/>
    <cellStyle name="Migliaia 41 4 5" xfId="3673" xr:uid="{48D38193-51CB-4F37-9660-A67B15AF9EA3}"/>
    <cellStyle name="Migliaia 41 5" xfId="1834" xr:uid="{00000000-0005-0000-0000-000002040000}"/>
    <cellStyle name="Migliaia 41 5 2" xfId="5401" xr:uid="{5B9AF5BB-B682-4D79-8DE9-2B41D3B87B7B}"/>
    <cellStyle name="Migliaia 41 5 3" xfId="6589" xr:uid="{A9DCFD99-76E1-4D5A-93B9-359DF6A1AA1F}"/>
    <cellStyle name="Migliaia 41 5 4" xfId="3675" xr:uid="{24A4F75F-356B-46B7-A5D7-9B28498CE010}"/>
    <cellStyle name="Migliaia 41 6" xfId="3676" xr:uid="{64EBE5BE-22B6-4CD3-ACAB-945D61481878}"/>
    <cellStyle name="Migliaia 41 6 2" xfId="5402" xr:uid="{A182C449-281E-4104-B67F-B8166D007DF1}"/>
    <cellStyle name="Migliaia 41 6 3" xfId="6590" xr:uid="{E4433CCD-FCA9-416A-9A73-816451B07F74}"/>
    <cellStyle name="Migliaia 41 7" xfId="3677" xr:uid="{AB694BBD-D91F-4DE4-B3F6-A942DC9C1F35}"/>
    <cellStyle name="Migliaia 41 7 2" xfId="5403" xr:uid="{E6E82F0C-8A3E-4364-8460-1D0214C26916}"/>
    <cellStyle name="Migliaia 41 7 3" xfId="6591" xr:uid="{FF2122F4-0943-43D6-BA95-C723958CF4A9}"/>
    <cellStyle name="Migliaia 41 8" xfId="3678" xr:uid="{1F3D00DE-01F6-4BD7-95C0-2747F8039565}"/>
    <cellStyle name="Migliaia 41 8 2" xfId="5404" xr:uid="{2F1B0665-19C4-4449-80F2-0E8435B1CBAD}"/>
    <cellStyle name="Migliaia 41 8 3" xfId="6592" xr:uid="{DB823D79-6E06-4B3E-A7A2-793B3ADC91C4}"/>
    <cellStyle name="Migliaia 41 9" xfId="5389" xr:uid="{4ACE08C6-2C20-46FA-AC8E-1D2D865DA549}"/>
    <cellStyle name="Migliaia 42" xfId="444" xr:uid="{00000000-0005-0000-0000-000003040000}"/>
    <cellStyle name="Migliaia 42 10" xfId="6593" xr:uid="{4CA667ED-9C0C-4A5B-93E9-45E13265C50F}"/>
    <cellStyle name="Migliaia 42 11" xfId="3679" xr:uid="{63575C2D-0943-4508-94B2-FF374F8D3B40}"/>
    <cellStyle name="Migliaia 42 2" xfId="445" xr:uid="{00000000-0005-0000-0000-000004040000}"/>
    <cellStyle name="Migliaia 42 2 2" xfId="1835" xr:uid="{00000000-0005-0000-0000-000005040000}"/>
    <cellStyle name="Migliaia 42 2 2 2" xfId="5407" xr:uid="{FC4DF6BE-260D-4227-BB92-FF8BE8E97E50}"/>
    <cellStyle name="Migliaia 42 2 2 3" xfId="6595" xr:uid="{9CECB5FF-B687-427A-92DB-2183CFD32993}"/>
    <cellStyle name="Migliaia 42 2 2 4" xfId="3681" xr:uid="{C3433140-B375-4634-B4A8-6DE0989B7C51}"/>
    <cellStyle name="Migliaia 42 2 3" xfId="3682" xr:uid="{B7EDE378-2CD8-4A31-8C5A-827F0011BC37}"/>
    <cellStyle name="Migliaia 42 2 3 2" xfId="5408" xr:uid="{7A25153E-547F-4B10-9912-2C02885DF10C}"/>
    <cellStyle name="Migliaia 42 2 3 3" xfId="6596" xr:uid="{BEB49CE5-149C-4004-8F7B-74C637C35268}"/>
    <cellStyle name="Migliaia 42 2 4" xfId="5406" xr:uid="{CA689A89-2784-4832-9BD9-6035668EF8D8}"/>
    <cellStyle name="Migliaia 42 2 5" xfId="6594" xr:uid="{E6E24544-EE03-4DAD-93FD-0DE641D8DCCF}"/>
    <cellStyle name="Migliaia 42 2 6" xfId="3680" xr:uid="{98B60FD5-F5FB-4C1F-B12C-DB87333136C2}"/>
    <cellStyle name="Migliaia 42 3" xfId="446" xr:uid="{00000000-0005-0000-0000-000006040000}"/>
    <cellStyle name="Migliaia 42 3 2" xfId="447" xr:uid="{00000000-0005-0000-0000-000007040000}"/>
    <cellStyle name="Migliaia 42 3 2 2" xfId="1836" xr:uid="{00000000-0005-0000-0000-000008040000}"/>
    <cellStyle name="Migliaia 42 3 2 2 2" xfId="5411" xr:uid="{6F73CBD8-D11F-4FCC-BE10-340B3C8D2687}"/>
    <cellStyle name="Migliaia 42 3 2 2 3" xfId="6599" xr:uid="{0328CB94-615F-4A6E-8AAF-C67B88E1B857}"/>
    <cellStyle name="Migliaia 42 3 2 2 4" xfId="3685" xr:uid="{8C01A4E3-8ABD-440E-8CDE-7F758DDC3D98}"/>
    <cellStyle name="Migliaia 42 3 2 3" xfId="5410" xr:uid="{7AE042D6-73EB-4AC6-BC85-07A616024026}"/>
    <cellStyle name="Migliaia 42 3 2 4" xfId="6598" xr:uid="{548C2C2F-34C3-4615-B91D-56194F789C96}"/>
    <cellStyle name="Migliaia 42 3 2 5" xfId="3684" xr:uid="{046DF93E-5516-4292-A2CD-BE3E4CE547C4}"/>
    <cellStyle name="Migliaia 42 3 3" xfId="3686" xr:uid="{14AD234C-A93C-434D-8AA0-E9E268F695CA}"/>
    <cellStyle name="Migliaia 42 3 3 2" xfId="5412" xr:uid="{935F6128-386C-42F2-A7C2-5CED5BA480A5}"/>
    <cellStyle name="Migliaia 42 3 3 3" xfId="6600" xr:uid="{CF9E21B0-96BE-4BA8-A247-D8194F45F190}"/>
    <cellStyle name="Migliaia 42 3 4" xfId="3687" xr:uid="{F529A206-FE6C-46CC-BFB3-399F2C0C49CE}"/>
    <cellStyle name="Migliaia 42 3 4 2" xfId="5413" xr:uid="{BDADA8EF-4072-46E6-9238-9652E920CBC7}"/>
    <cellStyle name="Migliaia 42 3 4 3" xfId="6601" xr:uid="{94099431-B308-4B76-BCDA-426073D11105}"/>
    <cellStyle name="Migliaia 42 3 5" xfId="3688" xr:uid="{F8E66518-068A-494A-B58A-A69DDA470BBD}"/>
    <cellStyle name="Migliaia 42 3 5 2" xfId="5414" xr:uid="{0EFAC48A-16B6-4400-83A1-F8E0EB29F1BA}"/>
    <cellStyle name="Migliaia 42 3 5 3" xfId="6602" xr:uid="{6F8B11C8-0983-4291-A012-5619273643DE}"/>
    <cellStyle name="Migliaia 42 3 6" xfId="5409" xr:uid="{D95E8B71-2436-4DF1-B110-FA1A92E0AFF0}"/>
    <cellStyle name="Migliaia 42 3 7" xfId="6597" xr:uid="{E99903A8-AD5F-4B60-A58A-7BE94FBD941C}"/>
    <cellStyle name="Migliaia 42 3 8" xfId="3683" xr:uid="{BF2E584E-DB74-4E71-9D2D-2897249F35F7}"/>
    <cellStyle name="Migliaia 42 4" xfId="1837" xr:uid="{00000000-0005-0000-0000-000009040000}"/>
    <cellStyle name="Migliaia 42 4 2" xfId="1838" xr:uid="{00000000-0005-0000-0000-00000A040000}"/>
    <cellStyle name="Migliaia 42 4 2 2" xfId="5416" xr:uid="{F353511E-7122-4DF1-B2D0-CB89EB433B1C}"/>
    <cellStyle name="Migliaia 42 4 2 3" xfId="3690" xr:uid="{F0016668-CC46-41EE-8DE0-434A015DD712}"/>
    <cellStyle name="Migliaia 42 4 3" xfId="5415" xr:uid="{97FE7688-E785-41D6-9197-6C70640B3B6C}"/>
    <cellStyle name="Migliaia 42 4 4" xfId="6603" xr:uid="{E5812EF7-A939-4F47-82A0-F11A5EDB1272}"/>
    <cellStyle name="Migliaia 42 4 5" xfId="3689" xr:uid="{6FC28AF1-43DA-4F9C-8AD9-01091AC3B763}"/>
    <cellStyle name="Migliaia 42 5" xfId="1839" xr:uid="{00000000-0005-0000-0000-00000B040000}"/>
    <cellStyle name="Migliaia 42 5 2" xfId="5417" xr:uid="{89C8FEB2-EEDB-4A35-9C06-3BEEC11466E6}"/>
    <cellStyle name="Migliaia 42 5 3" xfId="6604" xr:uid="{28F63BBA-C89B-4692-8F68-297820F79E7E}"/>
    <cellStyle name="Migliaia 42 5 4" xfId="3691" xr:uid="{FC3A25BA-A23A-4BC1-86D8-F1797FCD92AA}"/>
    <cellStyle name="Migliaia 42 6" xfId="3692" xr:uid="{632F3160-871B-4698-BB32-D290612D7D8A}"/>
    <cellStyle name="Migliaia 42 6 2" xfId="5418" xr:uid="{5E0A78F6-9B38-42BD-BDA4-94C39C3CCE10}"/>
    <cellStyle name="Migliaia 42 6 3" xfId="6605" xr:uid="{87D8BCEA-FE4D-4CFA-8F43-CC31D9131F9A}"/>
    <cellStyle name="Migliaia 42 7" xfId="3693" xr:uid="{879D1E0B-71AA-4AC4-A310-DA61331F4844}"/>
    <cellStyle name="Migliaia 42 7 2" xfId="5419" xr:uid="{CF49F9FA-E279-4E2A-8397-9A999C594BF7}"/>
    <cellStyle name="Migliaia 42 7 3" xfId="6606" xr:uid="{A0759CFA-4706-4847-B960-D9A8D10A652A}"/>
    <cellStyle name="Migliaia 42 8" xfId="3694" xr:uid="{5ED4FED8-AA9E-4460-93D5-72AC33061130}"/>
    <cellStyle name="Migliaia 42 8 2" xfId="5420" xr:uid="{191A56C6-AC93-447F-81F8-367E259B40C6}"/>
    <cellStyle name="Migliaia 42 8 3" xfId="6607" xr:uid="{2E4669DF-12E5-470B-9A61-A0C393B6ABDB}"/>
    <cellStyle name="Migliaia 42 9" xfId="5405" xr:uid="{1DEB2634-39AF-4229-AB19-878D9A76D4A9}"/>
    <cellStyle name="Migliaia 43" xfId="448" xr:uid="{00000000-0005-0000-0000-00000C040000}"/>
    <cellStyle name="Migliaia 43 10" xfId="6608" xr:uid="{7828C89F-F659-4428-9044-91FF9D5FA5EC}"/>
    <cellStyle name="Migliaia 43 11" xfId="3695" xr:uid="{1F709AED-F455-4A56-A064-8FBE24D576EA}"/>
    <cellStyle name="Migliaia 43 2" xfId="449" xr:uid="{00000000-0005-0000-0000-00000D040000}"/>
    <cellStyle name="Migliaia 43 2 2" xfId="1840" xr:uid="{00000000-0005-0000-0000-00000E040000}"/>
    <cellStyle name="Migliaia 43 2 2 2" xfId="5423" xr:uid="{49839C44-7518-468A-BCA9-196611BFD54F}"/>
    <cellStyle name="Migliaia 43 2 2 3" xfId="6610" xr:uid="{EBEEF11C-D5DB-41BD-939A-FE7222A02729}"/>
    <cellStyle name="Migliaia 43 2 2 4" xfId="3697" xr:uid="{31C160B1-093A-4118-ABE6-D4859C4E366A}"/>
    <cellStyle name="Migliaia 43 2 3" xfId="3698" xr:uid="{EC4A9E39-04FF-4D3E-96DF-557A0B41BEA1}"/>
    <cellStyle name="Migliaia 43 2 3 2" xfId="5424" xr:uid="{6B6C10FF-3B8A-44F9-86E0-A909BE29BAE9}"/>
    <cellStyle name="Migliaia 43 2 3 3" xfId="6611" xr:uid="{7093F441-B026-4001-A20C-C1991CA647F4}"/>
    <cellStyle name="Migliaia 43 2 4" xfId="5422" xr:uid="{016DC3AE-3817-4F79-9372-9E38E01E7DA3}"/>
    <cellStyle name="Migliaia 43 2 5" xfId="6609" xr:uid="{03C114F5-F6FC-400E-AA53-D915636EBD5E}"/>
    <cellStyle name="Migliaia 43 2 6" xfId="3696" xr:uid="{62560EEF-FDC7-4812-B4A1-1C78330739A4}"/>
    <cellStyle name="Migliaia 43 3" xfId="450" xr:uid="{00000000-0005-0000-0000-00000F040000}"/>
    <cellStyle name="Migliaia 43 3 2" xfId="451" xr:uid="{00000000-0005-0000-0000-000010040000}"/>
    <cellStyle name="Migliaia 43 3 2 2" xfId="1841" xr:uid="{00000000-0005-0000-0000-000011040000}"/>
    <cellStyle name="Migliaia 43 3 2 2 2" xfId="5427" xr:uid="{D5403BE5-FC5B-4B9B-AADD-C7FC6EB8DA3C}"/>
    <cellStyle name="Migliaia 43 3 2 2 3" xfId="6614" xr:uid="{37AA7550-D513-4A67-93FE-B0CE9C60A80A}"/>
    <cellStyle name="Migliaia 43 3 2 2 4" xfId="3701" xr:uid="{889E4846-3796-4257-AE69-1EF1E0D440D8}"/>
    <cellStyle name="Migliaia 43 3 2 3" xfId="5426" xr:uid="{59F7E196-E6B1-4F5F-BD82-F6E7A666E1A0}"/>
    <cellStyle name="Migliaia 43 3 2 4" xfId="6613" xr:uid="{6C66720D-3082-46EB-8ADC-BC443882FC13}"/>
    <cellStyle name="Migliaia 43 3 2 5" xfId="3700" xr:uid="{58D20B1C-E517-46D3-B52A-B791A609F367}"/>
    <cellStyle name="Migliaia 43 3 3" xfId="3702" xr:uid="{65E1434F-A338-4681-AC67-36312D7F0D10}"/>
    <cellStyle name="Migliaia 43 3 3 2" xfId="5428" xr:uid="{EC01A1EE-AA6F-4060-8A55-8806FDC2501B}"/>
    <cellStyle name="Migliaia 43 3 3 3" xfId="6615" xr:uid="{85113703-F0EA-4B30-9BCF-A976FD4CAB38}"/>
    <cellStyle name="Migliaia 43 3 4" xfId="3703" xr:uid="{6C271BCC-AA0D-4046-BF70-502DC218C912}"/>
    <cellStyle name="Migliaia 43 3 4 2" xfId="5429" xr:uid="{EBDA9C74-000E-4CC2-BB15-E748E45F932A}"/>
    <cellStyle name="Migliaia 43 3 4 3" xfId="6616" xr:uid="{37BD3EBB-C1F3-425D-8E70-C3B4A8566F44}"/>
    <cellStyle name="Migliaia 43 3 5" xfId="3704" xr:uid="{68C33D07-A8C5-4CB2-85C6-A8498106DD2F}"/>
    <cellStyle name="Migliaia 43 3 5 2" xfId="5430" xr:uid="{1D9F2EA8-64E0-407B-B98B-3BE489B96248}"/>
    <cellStyle name="Migliaia 43 3 5 3" xfId="6617" xr:uid="{F378636C-A7F0-4845-AF59-6745C293FFAD}"/>
    <cellStyle name="Migliaia 43 3 6" xfId="5425" xr:uid="{DBBAE00A-0A95-4A90-A3C2-C92BFB18727F}"/>
    <cellStyle name="Migliaia 43 3 7" xfId="6612" xr:uid="{A2298F06-8173-4CE0-886F-40D57C9B7459}"/>
    <cellStyle name="Migliaia 43 3 8" xfId="3699" xr:uid="{13A3A862-2990-4B10-9DC9-4CC398BB5405}"/>
    <cellStyle name="Migliaia 43 4" xfId="1842" xr:uid="{00000000-0005-0000-0000-000012040000}"/>
    <cellStyle name="Migliaia 43 4 2" xfId="1843" xr:uid="{00000000-0005-0000-0000-000013040000}"/>
    <cellStyle name="Migliaia 43 4 2 2" xfId="5432" xr:uid="{FCA34C9C-2165-4B21-93A9-1693C5E53DEE}"/>
    <cellStyle name="Migliaia 43 4 2 3" xfId="3706" xr:uid="{511D714A-B169-4432-9F0A-707476A89686}"/>
    <cellStyle name="Migliaia 43 4 3" xfId="5431" xr:uid="{5C16A89C-6620-4EF5-8FBD-1B9F0E2D5A2B}"/>
    <cellStyle name="Migliaia 43 4 4" xfId="6618" xr:uid="{79B51477-2238-42D7-802B-9B4E05057A8A}"/>
    <cellStyle name="Migliaia 43 4 5" xfId="3705" xr:uid="{55B37FB2-0420-40E0-B31D-40AAE29CC37A}"/>
    <cellStyle name="Migliaia 43 5" xfId="1844" xr:uid="{00000000-0005-0000-0000-000014040000}"/>
    <cellStyle name="Migliaia 43 5 2" xfId="5433" xr:uid="{FA42EACE-A059-4BF5-8E5A-48E50AAD8857}"/>
    <cellStyle name="Migliaia 43 5 3" xfId="6619" xr:uid="{5C3EA93A-136B-4265-8CC5-5660E75BEBAE}"/>
    <cellStyle name="Migliaia 43 5 4" xfId="3707" xr:uid="{E224E1F4-931F-4E25-AE94-2E9EF9F2C2C5}"/>
    <cellStyle name="Migliaia 43 6" xfId="3708" xr:uid="{F072E6B5-FE24-4E0D-A4DC-03F9C71B9882}"/>
    <cellStyle name="Migliaia 43 6 2" xfId="5434" xr:uid="{0B4D3EA2-B8F0-4CD0-885B-6F83EC6E70ED}"/>
    <cellStyle name="Migliaia 43 6 3" xfId="6620" xr:uid="{8BF9FBF5-236D-49C7-BFD3-6B2B271B0ECA}"/>
    <cellStyle name="Migliaia 43 7" xfId="3709" xr:uid="{118DD966-44D8-43A0-B4D9-71ADC72DC010}"/>
    <cellStyle name="Migliaia 43 7 2" xfId="5435" xr:uid="{63826C31-3B57-4F51-A584-91A8D3E5120B}"/>
    <cellStyle name="Migliaia 43 7 3" xfId="6621" xr:uid="{3544D5E2-072E-40D6-AFE3-D0E85DA1E348}"/>
    <cellStyle name="Migliaia 43 8" xfId="3710" xr:uid="{7780D516-51AA-4E45-B93A-0175E8FF9C2C}"/>
    <cellStyle name="Migliaia 43 8 2" xfId="5436" xr:uid="{276B9114-7D7D-4299-ADFA-B6C80DB86282}"/>
    <cellStyle name="Migliaia 43 8 3" xfId="6622" xr:uid="{9F11793E-9177-4C2B-8556-0565DB74A265}"/>
    <cellStyle name="Migliaia 43 9" xfId="5421" xr:uid="{63CC7E02-61B6-4E30-A101-7A865BDF1BC2}"/>
    <cellStyle name="Migliaia 44" xfId="452" xr:uid="{00000000-0005-0000-0000-000015040000}"/>
    <cellStyle name="Migliaia 44 10" xfId="6623" xr:uid="{A8D53E44-37FD-4DC9-8A4A-82D613CB23B6}"/>
    <cellStyle name="Migliaia 44 11" xfId="3711" xr:uid="{6DC8F25D-EE44-4546-85BB-50ED6B7759A6}"/>
    <cellStyle name="Migliaia 44 2" xfId="453" xr:uid="{00000000-0005-0000-0000-000016040000}"/>
    <cellStyle name="Migliaia 44 2 2" xfId="1845" xr:uid="{00000000-0005-0000-0000-000017040000}"/>
    <cellStyle name="Migliaia 44 2 2 2" xfId="5439" xr:uid="{28D25D56-790E-44B2-993B-A295C3550BA0}"/>
    <cellStyle name="Migliaia 44 2 2 3" xfId="6625" xr:uid="{904E045B-19C4-432B-BC32-05470016BC52}"/>
    <cellStyle name="Migliaia 44 2 2 4" xfId="3713" xr:uid="{8D4B1600-5DB4-487D-9980-14978E7BCDC2}"/>
    <cellStyle name="Migliaia 44 2 3" xfId="3714" xr:uid="{AF28B6FB-A1F2-47A2-BB70-BFC4EF2ED806}"/>
    <cellStyle name="Migliaia 44 2 3 2" xfId="5440" xr:uid="{D00BD111-F711-4EA3-B1D5-2F0821A74D2E}"/>
    <cellStyle name="Migliaia 44 2 3 3" xfId="6626" xr:uid="{D96E467E-E4D7-4E82-A0A1-0500AD740787}"/>
    <cellStyle name="Migliaia 44 2 4" xfId="5438" xr:uid="{8D5A401F-98CC-4B2E-AB8D-78767C17BED6}"/>
    <cellStyle name="Migliaia 44 2 5" xfId="6624" xr:uid="{3EEDC538-83E2-4FBD-864A-098E6BB934DE}"/>
    <cellStyle name="Migliaia 44 2 6" xfId="3712" xr:uid="{CA824D8A-2ADC-4E78-AE53-724E9F125FAF}"/>
    <cellStyle name="Migliaia 44 3" xfId="454" xr:uid="{00000000-0005-0000-0000-000018040000}"/>
    <cellStyle name="Migliaia 44 3 2" xfId="455" xr:uid="{00000000-0005-0000-0000-000019040000}"/>
    <cellStyle name="Migliaia 44 3 2 2" xfId="1846" xr:uid="{00000000-0005-0000-0000-00001A040000}"/>
    <cellStyle name="Migliaia 44 3 2 2 2" xfId="5443" xr:uid="{861B8755-8FBD-4691-A486-819FA10B0846}"/>
    <cellStyle name="Migliaia 44 3 2 2 3" xfId="6629" xr:uid="{917919BD-6B66-4E4E-960F-BA4F0384F55D}"/>
    <cellStyle name="Migliaia 44 3 2 2 4" xfId="3717" xr:uid="{BD4F330B-D144-4029-9F78-9FF59D30185E}"/>
    <cellStyle name="Migliaia 44 3 2 3" xfId="5442" xr:uid="{B8E228EA-5609-41AA-8907-B20C07421AED}"/>
    <cellStyle name="Migliaia 44 3 2 4" xfId="6628" xr:uid="{EA1D03E1-00CB-4E2E-A6F2-919D8CFF335F}"/>
    <cellStyle name="Migliaia 44 3 2 5" xfId="3716" xr:uid="{7B7C961D-9974-4584-88EE-6B3E88E9D2A2}"/>
    <cellStyle name="Migliaia 44 3 3" xfId="3718" xr:uid="{6900DCB4-EF93-40FE-BE01-A4A35B96B411}"/>
    <cellStyle name="Migliaia 44 3 3 2" xfId="5444" xr:uid="{60ABB838-2A0B-4222-AE93-52A6170EF019}"/>
    <cellStyle name="Migliaia 44 3 3 3" xfId="6630" xr:uid="{2C2A44C1-2D90-4F7E-8C6B-F0C5948DC5B9}"/>
    <cellStyle name="Migliaia 44 3 4" xfId="3719" xr:uid="{AF33F740-0144-403E-8DE8-9F5640CCEE60}"/>
    <cellStyle name="Migliaia 44 3 4 2" xfId="5445" xr:uid="{173D0A7A-6705-42BC-8CF2-4742FE979774}"/>
    <cellStyle name="Migliaia 44 3 4 3" xfId="6631" xr:uid="{72EB8694-7FEE-4D7B-AAF3-7D8B1BAC25BC}"/>
    <cellStyle name="Migliaia 44 3 5" xfId="3720" xr:uid="{0B522378-E586-43EB-818D-2A491ADD29E9}"/>
    <cellStyle name="Migliaia 44 3 5 2" xfId="5446" xr:uid="{84000AE2-4D60-455E-9FE7-E5398ED7EE40}"/>
    <cellStyle name="Migliaia 44 3 5 3" xfId="6632" xr:uid="{AEA74206-CA55-40DB-B82C-46250188FAA6}"/>
    <cellStyle name="Migliaia 44 3 6" xfId="5441" xr:uid="{3EEFC3D4-2C66-4584-8D4A-860EF4388484}"/>
    <cellStyle name="Migliaia 44 3 7" xfId="6627" xr:uid="{55B4266E-D3C1-413C-9139-63CD568310AD}"/>
    <cellStyle name="Migliaia 44 3 8" xfId="3715" xr:uid="{5EC787BA-4D6C-42C2-99E6-631453E03DE8}"/>
    <cellStyle name="Migliaia 44 4" xfId="1847" xr:uid="{00000000-0005-0000-0000-00001B040000}"/>
    <cellStyle name="Migliaia 44 4 2" xfId="1848" xr:uid="{00000000-0005-0000-0000-00001C040000}"/>
    <cellStyle name="Migliaia 44 4 2 2" xfId="5448" xr:uid="{8DD2AA22-2652-4242-BD9A-1F8296586DC6}"/>
    <cellStyle name="Migliaia 44 4 2 3" xfId="3722" xr:uid="{FDE08B28-0A17-43A8-B934-8F33F81E52E9}"/>
    <cellStyle name="Migliaia 44 4 3" xfId="5447" xr:uid="{927E3CEB-76A2-4C0F-8642-5F4F187E2C88}"/>
    <cellStyle name="Migliaia 44 4 4" xfId="6633" xr:uid="{8FB85026-CE7E-4BB5-8FEA-AF23276BC979}"/>
    <cellStyle name="Migliaia 44 4 5" xfId="3721" xr:uid="{59F3572B-9313-423A-A1AF-4B4018541B15}"/>
    <cellStyle name="Migliaia 44 5" xfId="1849" xr:uid="{00000000-0005-0000-0000-00001D040000}"/>
    <cellStyle name="Migliaia 44 5 2" xfId="5449" xr:uid="{4E6E42EF-E27B-459B-B41A-9B4449054B5B}"/>
    <cellStyle name="Migliaia 44 5 3" xfId="6634" xr:uid="{22BB5BC8-F2A8-4609-A595-51234E78F983}"/>
    <cellStyle name="Migliaia 44 5 4" xfId="3723" xr:uid="{B1B9CAE4-A201-40C2-AFD1-274C107521F9}"/>
    <cellStyle name="Migliaia 44 6" xfId="3724" xr:uid="{CF324E23-EDE7-4354-9AEB-A0CEC7FDF5B6}"/>
    <cellStyle name="Migliaia 44 6 2" xfId="5450" xr:uid="{4DB200AB-90A7-46BD-BA97-66E0989B388C}"/>
    <cellStyle name="Migliaia 44 6 3" xfId="6635" xr:uid="{E26374A9-8151-4087-88CF-21E30ADADF34}"/>
    <cellStyle name="Migliaia 44 7" xfId="3725" xr:uid="{14D4DD88-180E-4CD7-B583-DD33A3BFB54F}"/>
    <cellStyle name="Migliaia 44 7 2" xfId="5451" xr:uid="{F5C7DC81-4AA8-4935-A67C-701B272661B8}"/>
    <cellStyle name="Migliaia 44 7 3" xfId="6636" xr:uid="{F3C72B20-1445-4CC3-87A4-28E5E62066B0}"/>
    <cellStyle name="Migliaia 44 8" xfId="3726" xr:uid="{5E796974-C4BC-46FB-91D4-D41B3BB4EF58}"/>
    <cellStyle name="Migliaia 44 8 2" xfId="5452" xr:uid="{89D24175-CFDB-474D-AE7A-AED0EFF4A9C7}"/>
    <cellStyle name="Migliaia 44 8 3" xfId="6637" xr:uid="{72EB42BE-18CE-4E08-816E-BE04A1D72D2C}"/>
    <cellStyle name="Migliaia 44 9" xfId="5437" xr:uid="{4E77F5C1-8DAE-4B56-90A3-1C629B13C55F}"/>
    <cellStyle name="Migliaia 45" xfId="456" xr:uid="{00000000-0005-0000-0000-00001E040000}"/>
    <cellStyle name="Migliaia 45 10" xfId="6638" xr:uid="{CB4C5E9D-DB0B-402A-B61B-58D73708FDC3}"/>
    <cellStyle name="Migliaia 45 11" xfId="3727" xr:uid="{360FA787-C808-4CDB-954B-1A945C46AE26}"/>
    <cellStyle name="Migliaia 45 2" xfId="457" xr:uid="{00000000-0005-0000-0000-00001F040000}"/>
    <cellStyle name="Migliaia 45 2 2" xfId="1850" xr:uid="{00000000-0005-0000-0000-000020040000}"/>
    <cellStyle name="Migliaia 45 2 2 2" xfId="5455" xr:uid="{88F7DDCA-EF5E-4A07-ABBC-3E9667C945B8}"/>
    <cellStyle name="Migliaia 45 2 2 3" xfId="6640" xr:uid="{910B35A0-D794-4DF7-8ADE-42D25A6AE7E8}"/>
    <cellStyle name="Migliaia 45 2 2 4" xfId="3729" xr:uid="{86429CD3-D532-47BF-B58E-E1C62B77B5CE}"/>
    <cellStyle name="Migliaia 45 2 3" xfId="3730" xr:uid="{6A8FC345-B4E5-4724-B61F-ED1BC940140B}"/>
    <cellStyle name="Migliaia 45 2 3 2" xfId="5456" xr:uid="{7EEE3B49-ED0F-4137-904D-DA37DA464E60}"/>
    <cellStyle name="Migliaia 45 2 3 3" xfId="6641" xr:uid="{22B73B88-3A39-4166-B7EB-FF9993985D73}"/>
    <cellStyle name="Migliaia 45 2 4" xfId="5454" xr:uid="{C2416A9B-8DB7-4782-9264-1681D1062B36}"/>
    <cellStyle name="Migliaia 45 2 5" xfId="6639" xr:uid="{D59A5B6D-17E7-4CD8-96BA-08E86CFD4FEE}"/>
    <cellStyle name="Migliaia 45 2 6" xfId="3728" xr:uid="{27D1F830-6362-4398-BF56-F877B072F498}"/>
    <cellStyle name="Migliaia 45 3" xfId="458" xr:uid="{00000000-0005-0000-0000-000021040000}"/>
    <cellStyle name="Migliaia 45 3 2" xfId="459" xr:uid="{00000000-0005-0000-0000-000022040000}"/>
    <cellStyle name="Migliaia 45 3 2 2" xfId="1851" xr:uid="{00000000-0005-0000-0000-000023040000}"/>
    <cellStyle name="Migliaia 45 3 2 2 2" xfId="5459" xr:uid="{BE2C701F-5550-42E7-B73F-C491CBAA30AE}"/>
    <cellStyle name="Migliaia 45 3 2 2 3" xfId="6644" xr:uid="{B8EA651F-A8BC-400B-AC3D-30C5207B9EEE}"/>
    <cellStyle name="Migliaia 45 3 2 2 4" xfId="3733" xr:uid="{747CD7D9-9F0A-48CA-AC5D-23795C1AFE49}"/>
    <cellStyle name="Migliaia 45 3 2 3" xfId="5458" xr:uid="{A766F0A4-BECE-447A-A59E-ABD5E4B7942A}"/>
    <cellStyle name="Migliaia 45 3 2 4" xfId="6643" xr:uid="{DFCC49E6-783B-4FF8-94DA-29C6F0094B2B}"/>
    <cellStyle name="Migliaia 45 3 2 5" xfId="3732" xr:uid="{8F2C7B16-3A2E-4CC8-8E0A-D1F03CEB7E30}"/>
    <cellStyle name="Migliaia 45 3 3" xfId="3734" xr:uid="{87AB3AED-A4E9-4E5B-B820-C06F19DC3C20}"/>
    <cellStyle name="Migliaia 45 3 3 2" xfId="5460" xr:uid="{BE2787CE-5D37-4F48-BF6E-6A3F2FA3B8C7}"/>
    <cellStyle name="Migliaia 45 3 3 3" xfId="6645" xr:uid="{B02DDF3B-00CC-4AC4-89C8-881B11D9C2EA}"/>
    <cellStyle name="Migliaia 45 3 4" xfId="3735" xr:uid="{C0D1102E-0BD9-4CE7-9214-A63F183C73DD}"/>
    <cellStyle name="Migliaia 45 3 4 2" xfId="5461" xr:uid="{67491AEB-0A8E-4CAC-B321-FE81104E4818}"/>
    <cellStyle name="Migliaia 45 3 4 3" xfId="6646" xr:uid="{FF84C7C2-1871-447F-82B4-CADC2FF2D9CC}"/>
    <cellStyle name="Migliaia 45 3 5" xfId="3736" xr:uid="{8DCC063F-A2FC-4C0B-A9EE-9A42D165D1A7}"/>
    <cellStyle name="Migliaia 45 3 5 2" xfId="5462" xr:uid="{2E9A93E2-1CD2-4A38-B17B-4D42818A8DF9}"/>
    <cellStyle name="Migliaia 45 3 5 3" xfId="6647" xr:uid="{986F262D-8A60-48A5-8FF9-35A6173712D1}"/>
    <cellStyle name="Migliaia 45 3 6" xfId="5457" xr:uid="{E17BC920-A66D-4798-8763-18F7574402A1}"/>
    <cellStyle name="Migliaia 45 3 7" xfId="6642" xr:uid="{EDCFE344-C2AD-4359-8EA1-DD7858ED757D}"/>
    <cellStyle name="Migliaia 45 3 8" xfId="3731" xr:uid="{3ABBACF6-F343-4BE6-8D60-6B581AED1DA7}"/>
    <cellStyle name="Migliaia 45 4" xfId="1852" xr:uid="{00000000-0005-0000-0000-000024040000}"/>
    <cellStyle name="Migliaia 45 4 2" xfId="1853" xr:uid="{00000000-0005-0000-0000-000025040000}"/>
    <cellStyle name="Migliaia 45 4 2 2" xfId="5464" xr:uid="{A19FA925-73A8-4C77-836B-9ECD9943A7E9}"/>
    <cellStyle name="Migliaia 45 4 2 3" xfId="3738" xr:uid="{3A0F199E-214D-483B-A13E-5237C9BF53AD}"/>
    <cellStyle name="Migliaia 45 4 3" xfId="5463" xr:uid="{A6D791CB-7226-4EBC-9337-25A7E4AE20FE}"/>
    <cellStyle name="Migliaia 45 4 4" xfId="6648" xr:uid="{F803B11A-A649-49DF-8393-D44AC82BF769}"/>
    <cellStyle name="Migliaia 45 4 5" xfId="3737" xr:uid="{977BDE80-8F24-404B-BC20-4854FC8F22FB}"/>
    <cellStyle name="Migliaia 45 5" xfId="1854" xr:uid="{00000000-0005-0000-0000-000026040000}"/>
    <cellStyle name="Migliaia 45 5 2" xfId="5465" xr:uid="{9406E960-03A3-4D04-BAF5-C29F5A07AE7F}"/>
    <cellStyle name="Migliaia 45 5 3" xfId="6649" xr:uid="{7CFB10BC-54DA-4BB7-BD88-0033A14A8EAB}"/>
    <cellStyle name="Migliaia 45 5 4" xfId="3739" xr:uid="{4329E875-D24C-488F-BFF9-C28865C5A93F}"/>
    <cellStyle name="Migliaia 45 6" xfId="3740" xr:uid="{450938BB-9F5A-4E2C-A7C4-7181921BC508}"/>
    <cellStyle name="Migliaia 45 6 2" xfId="5466" xr:uid="{33C47DBF-1611-418E-A7A9-A0BDE21937DA}"/>
    <cellStyle name="Migliaia 45 6 3" xfId="6650" xr:uid="{55D62B0F-254E-4D2F-8B17-9C019BAA0D82}"/>
    <cellStyle name="Migliaia 45 7" xfId="3741" xr:uid="{9F506B05-3B13-4232-84CB-B1337D50D4BA}"/>
    <cellStyle name="Migliaia 45 7 2" xfId="5467" xr:uid="{066C1883-C6B9-4211-A12B-AC88EAF1B14F}"/>
    <cellStyle name="Migliaia 45 7 3" xfId="6651" xr:uid="{04A80393-4B6E-431C-A69F-FD25D45DD4AF}"/>
    <cellStyle name="Migliaia 45 8" xfId="3742" xr:uid="{605F0FA4-7C77-4BF0-A639-D7734D66A3CB}"/>
    <cellStyle name="Migliaia 45 8 2" xfId="5468" xr:uid="{5D8CA892-ABDC-4A6A-82AB-B149F5226BD6}"/>
    <cellStyle name="Migliaia 45 8 3" xfId="6652" xr:uid="{04731D4E-7C5B-4C35-90D9-0701F6FEF57B}"/>
    <cellStyle name="Migliaia 45 9" xfId="5453" xr:uid="{719EF2D7-D3E8-457B-8ABB-7535F1BCD2FD}"/>
    <cellStyle name="Migliaia 46" xfId="460" xr:uid="{00000000-0005-0000-0000-000027040000}"/>
    <cellStyle name="Migliaia 46 10" xfId="6653" xr:uid="{391522CE-0ACD-4306-AEAE-3609E2D6424A}"/>
    <cellStyle name="Migliaia 46 11" xfId="3743" xr:uid="{5848253A-7386-41FE-A382-6ECDE73DEA24}"/>
    <cellStyle name="Migliaia 46 2" xfId="461" xr:uid="{00000000-0005-0000-0000-000028040000}"/>
    <cellStyle name="Migliaia 46 2 2" xfId="1855" xr:uid="{00000000-0005-0000-0000-000029040000}"/>
    <cellStyle name="Migliaia 46 2 2 2" xfId="5471" xr:uid="{65774CC7-9EF2-4C9F-B057-C0DFF1C58B0F}"/>
    <cellStyle name="Migliaia 46 2 2 3" xfId="6655" xr:uid="{F4720053-1D51-4B19-874E-4191BF2ACA33}"/>
    <cellStyle name="Migliaia 46 2 2 4" xfId="3745" xr:uid="{8E595C51-E99F-416C-B8F0-B8B2371E07C6}"/>
    <cellStyle name="Migliaia 46 2 3" xfId="3746" xr:uid="{2FF833E5-177F-4732-AAB1-0F674947457F}"/>
    <cellStyle name="Migliaia 46 2 3 2" xfId="5472" xr:uid="{9D94B1AE-DCD4-4B8A-A324-60D8270ACCCD}"/>
    <cellStyle name="Migliaia 46 2 3 3" xfId="6656" xr:uid="{70877106-0C80-4F5E-B2D0-0E9591468102}"/>
    <cellStyle name="Migliaia 46 2 4" xfId="5470" xr:uid="{C43B14DB-CC7B-4866-A8C8-3343755BF1DC}"/>
    <cellStyle name="Migliaia 46 2 5" xfId="6654" xr:uid="{9FF78595-24EE-435E-BADA-9083442DB8C9}"/>
    <cellStyle name="Migliaia 46 2 6" xfId="3744" xr:uid="{D40B4495-0E33-4118-A6BB-EC0019ADEB1A}"/>
    <cellStyle name="Migliaia 46 3" xfId="462" xr:uid="{00000000-0005-0000-0000-00002A040000}"/>
    <cellStyle name="Migliaia 46 3 2" xfId="463" xr:uid="{00000000-0005-0000-0000-00002B040000}"/>
    <cellStyle name="Migliaia 46 3 2 2" xfId="1856" xr:uid="{00000000-0005-0000-0000-00002C040000}"/>
    <cellStyle name="Migliaia 46 3 2 2 2" xfId="5475" xr:uid="{53C39A1D-DE4C-42F5-9625-18EDD8F92182}"/>
    <cellStyle name="Migliaia 46 3 2 2 3" xfId="6659" xr:uid="{462E83BA-0363-4214-8938-0FA27B056877}"/>
    <cellStyle name="Migliaia 46 3 2 2 4" xfId="3749" xr:uid="{9B940950-B9A1-4442-A2C0-3D1AC51C7988}"/>
    <cellStyle name="Migliaia 46 3 2 3" xfId="5474" xr:uid="{4E7388B4-F95E-4AC6-8D8D-E2FBB2ABBB91}"/>
    <cellStyle name="Migliaia 46 3 2 4" xfId="6658" xr:uid="{B2B3B897-7254-4567-8261-FEE1FFDCBAF3}"/>
    <cellStyle name="Migliaia 46 3 2 5" xfId="3748" xr:uid="{4F36FF56-3621-495C-A151-C50598CC00E7}"/>
    <cellStyle name="Migliaia 46 3 3" xfId="3750" xr:uid="{0ECE847B-586F-4868-B327-6DD573066B0D}"/>
    <cellStyle name="Migliaia 46 3 3 2" xfId="5476" xr:uid="{F90AC99B-D04D-4982-AA39-6B65C31669C5}"/>
    <cellStyle name="Migliaia 46 3 3 3" xfId="6660" xr:uid="{8A330E73-8DD2-4390-93D7-FA2701227ED1}"/>
    <cellStyle name="Migliaia 46 3 4" xfId="3751" xr:uid="{0F8DE620-6C6F-4062-977E-41F319C49A36}"/>
    <cellStyle name="Migliaia 46 3 4 2" xfId="5477" xr:uid="{8206242C-0D65-4891-BC60-8A03F510F333}"/>
    <cellStyle name="Migliaia 46 3 4 3" xfId="6661" xr:uid="{350087F6-2FAC-4028-9028-E3C833BE3CB6}"/>
    <cellStyle name="Migliaia 46 3 5" xfId="3752" xr:uid="{96EF8DCE-EBA0-4540-A29C-075BA3A6B594}"/>
    <cellStyle name="Migliaia 46 3 5 2" xfId="5478" xr:uid="{142E5445-07C7-4A47-8072-7A021AC9AA93}"/>
    <cellStyle name="Migliaia 46 3 5 3" xfId="6662" xr:uid="{E97B99D4-CFEF-455D-B549-94A713F7A832}"/>
    <cellStyle name="Migliaia 46 3 6" xfId="5473" xr:uid="{791EB1AA-901B-4755-A300-2AA74D7CE06C}"/>
    <cellStyle name="Migliaia 46 3 7" xfId="6657" xr:uid="{7BCFB411-9239-44B8-AD44-E74FF61584A3}"/>
    <cellStyle name="Migliaia 46 3 8" xfId="3747" xr:uid="{7AF1ED60-1AF0-46F3-A238-E22CB4B93686}"/>
    <cellStyle name="Migliaia 46 4" xfId="1857" xr:uid="{00000000-0005-0000-0000-00002D040000}"/>
    <cellStyle name="Migliaia 46 4 2" xfId="1858" xr:uid="{00000000-0005-0000-0000-00002E040000}"/>
    <cellStyle name="Migliaia 46 4 2 2" xfId="5480" xr:uid="{8EE5C577-EE62-4743-9615-ACAC84407180}"/>
    <cellStyle name="Migliaia 46 4 2 3" xfId="3754" xr:uid="{7DFFFB86-9FD2-49D6-8218-34A4FF769132}"/>
    <cellStyle name="Migliaia 46 4 3" xfId="5479" xr:uid="{80163026-F19E-4685-8285-E88D17E548D9}"/>
    <cellStyle name="Migliaia 46 4 4" xfId="6663" xr:uid="{DD892B3B-1930-4DA2-9FCF-6C45F366021C}"/>
    <cellStyle name="Migliaia 46 4 5" xfId="3753" xr:uid="{21D75C22-4D3D-460C-8760-F59B699F5A4B}"/>
    <cellStyle name="Migliaia 46 5" xfId="1859" xr:uid="{00000000-0005-0000-0000-00002F040000}"/>
    <cellStyle name="Migliaia 46 5 2" xfId="5481" xr:uid="{59338C53-D48E-457B-B9C3-C5DC44F3310B}"/>
    <cellStyle name="Migliaia 46 5 3" xfId="6664" xr:uid="{DA403AF9-9141-4A89-B56A-92414CFE7274}"/>
    <cellStyle name="Migliaia 46 5 4" xfId="3755" xr:uid="{C7A418DF-17FC-4179-BF40-776395AB3D11}"/>
    <cellStyle name="Migliaia 46 6" xfId="3756" xr:uid="{C7EB0CDC-7E81-4458-87BA-F2890ECBD7C0}"/>
    <cellStyle name="Migliaia 46 6 2" xfId="5482" xr:uid="{709C9577-B994-42ED-B7F3-08AA34E5BC19}"/>
    <cellStyle name="Migliaia 46 6 3" xfId="6665" xr:uid="{ED4F6FE0-6C02-4CF3-90EA-0F6E0EF41885}"/>
    <cellStyle name="Migliaia 46 7" xfId="3757" xr:uid="{ED74A01A-CB09-41E1-A89C-E75A48F8B810}"/>
    <cellStyle name="Migliaia 46 7 2" xfId="5483" xr:uid="{20B75C15-BCA0-423B-9D2D-637D9587551D}"/>
    <cellStyle name="Migliaia 46 7 3" xfId="6666" xr:uid="{CDEAFA78-86A6-4034-8C33-82ABFC96A806}"/>
    <cellStyle name="Migliaia 46 8" xfId="3758" xr:uid="{5BF3515C-FA1A-4236-91D3-5547CA86AF7A}"/>
    <cellStyle name="Migliaia 46 8 2" xfId="5484" xr:uid="{407376C9-4ED2-413C-92F2-C534AC9748E5}"/>
    <cellStyle name="Migliaia 46 8 3" xfId="6667" xr:uid="{87B3C641-C4DC-4C6C-87F3-A705526F1A55}"/>
    <cellStyle name="Migliaia 46 9" xfId="5469" xr:uid="{1DF514BA-51C7-4BB3-9BCC-D90476BF9D38}"/>
    <cellStyle name="Migliaia 47" xfId="464" xr:uid="{00000000-0005-0000-0000-000030040000}"/>
    <cellStyle name="Migliaia 47 10" xfId="6668" xr:uid="{58B66077-9DE4-4615-8A05-88F40868DFA6}"/>
    <cellStyle name="Migliaia 47 11" xfId="3759" xr:uid="{30D4AB59-2E0C-4BD0-845B-896614282AC1}"/>
    <cellStyle name="Migliaia 47 2" xfId="465" xr:uid="{00000000-0005-0000-0000-000031040000}"/>
    <cellStyle name="Migliaia 47 2 2" xfId="1860" xr:uid="{00000000-0005-0000-0000-000032040000}"/>
    <cellStyle name="Migliaia 47 2 2 2" xfId="5487" xr:uid="{F5D4E436-81DE-4984-8C33-44D2F5D5B7CF}"/>
    <cellStyle name="Migliaia 47 2 2 3" xfId="6670" xr:uid="{E007C20A-A4FD-4785-B414-CFCD199C7B8F}"/>
    <cellStyle name="Migliaia 47 2 2 4" xfId="3761" xr:uid="{6A4DA001-497B-4567-95EE-9EE8B2F1E73A}"/>
    <cellStyle name="Migliaia 47 2 3" xfId="3762" xr:uid="{8EC71CED-A63F-453C-83FF-A7FDAC949A3E}"/>
    <cellStyle name="Migliaia 47 2 3 2" xfId="5488" xr:uid="{F62E0981-0B94-4DEF-A2AC-7464D851E043}"/>
    <cellStyle name="Migliaia 47 2 3 3" xfId="6671" xr:uid="{3251134C-5FD7-4504-B782-8AB3957D207D}"/>
    <cellStyle name="Migliaia 47 2 4" xfId="5486" xr:uid="{9A483735-BE3F-41D2-89FE-BFEE098C3787}"/>
    <cellStyle name="Migliaia 47 2 5" xfId="6669" xr:uid="{67FB58E4-996B-4C2F-8B1B-29FFED53830F}"/>
    <cellStyle name="Migliaia 47 2 6" xfId="3760" xr:uid="{E70DB612-ECDB-48D8-9547-5B659033AB11}"/>
    <cellStyle name="Migliaia 47 3" xfId="466" xr:uid="{00000000-0005-0000-0000-000033040000}"/>
    <cellStyle name="Migliaia 47 3 2" xfId="467" xr:uid="{00000000-0005-0000-0000-000034040000}"/>
    <cellStyle name="Migliaia 47 3 2 2" xfId="1861" xr:uid="{00000000-0005-0000-0000-000035040000}"/>
    <cellStyle name="Migliaia 47 3 2 2 2" xfId="5491" xr:uid="{D97BA747-D864-41C6-9A12-C0317C2B2ED2}"/>
    <cellStyle name="Migliaia 47 3 2 2 3" xfId="6674" xr:uid="{6AA901BF-7931-428C-BC04-8FF206E9E720}"/>
    <cellStyle name="Migliaia 47 3 2 2 4" xfId="3765" xr:uid="{80C05CA8-F4FF-40E6-83AF-4B0FDAF5919F}"/>
    <cellStyle name="Migliaia 47 3 2 3" xfId="5490" xr:uid="{0F95BC40-D8CB-4E74-95F3-077FB8C3D444}"/>
    <cellStyle name="Migliaia 47 3 2 4" xfId="6673" xr:uid="{0A14D3A0-B26E-43E3-93E6-4EBD80449D44}"/>
    <cellStyle name="Migliaia 47 3 2 5" xfId="3764" xr:uid="{1A7309DA-6A1B-4F7F-8B67-8B35A65810EF}"/>
    <cellStyle name="Migliaia 47 3 3" xfId="3766" xr:uid="{F7D5CB41-EAC1-4919-A03A-2F0918E86579}"/>
    <cellStyle name="Migliaia 47 3 3 2" xfId="5492" xr:uid="{C72CD9F1-027F-47C9-ACF3-556ED879D09B}"/>
    <cellStyle name="Migliaia 47 3 3 3" xfId="6675" xr:uid="{0EA9DBD3-D086-40B4-AA09-5E3D43286F9B}"/>
    <cellStyle name="Migliaia 47 3 4" xfId="3767" xr:uid="{54DE5148-DC8B-4FE0-ACD6-26A88986EC46}"/>
    <cellStyle name="Migliaia 47 3 4 2" xfId="5493" xr:uid="{AC022AD0-71F0-428F-ABDA-6C5F6E96AE7F}"/>
    <cellStyle name="Migliaia 47 3 4 3" xfId="6676" xr:uid="{1BAD6652-6290-4D20-8DE9-43C90B311574}"/>
    <cellStyle name="Migliaia 47 3 5" xfId="3768" xr:uid="{C595156D-C7D3-4253-9746-1D984E684331}"/>
    <cellStyle name="Migliaia 47 3 5 2" xfId="5494" xr:uid="{2C230855-C095-427A-A035-64D971060BE7}"/>
    <cellStyle name="Migliaia 47 3 5 3" xfId="6677" xr:uid="{35923231-D47C-4F65-A646-DD4E3BFDC13E}"/>
    <cellStyle name="Migliaia 47 3 6" xfId="5489" xr:uid="{27034741-B3A1-45F6-A9C8-18A29448D514}"/>
    <cellStyle name="Migliaia 47 3 7" xfId="6672" xr:uid="{591A807B-902C-469B-80E2-EA9A262943D1}"/>
    <cellStyle name="Migliaia 47 3 8" xfId="3763" xr:uid="{9ED0196E-2303-4849-8493-4EA214F8D607}"/>
    <cellStyle name="Migliaia 47 4" xfId="1862" xr:uid="{00000000-0005-0000-0000-000036040000}"/>
    <cellStyle name="Migliaia 47 4 2" xfId="1863" xr:uid="{00000000-0005-0000-0000-000037040000}"/>
    <cellStyle name="Migliaia 47 4 2 2" xfId="5496" xr:uid="{40EB5BB5-5E11-49C1-9341-C1E88426028B}"/>
    <cellStyle name="Migliaia 47 4 2 3" xfId="3770" xr:uid="{F86FDFCB-22D4-4228-A273-4AFE1278E143}"/>
    <cellStyle name="Migliaia 47 4 3" xfId="5495" xr:uid="{FE84EDD8-556C-42B4-AABE-549869E9BAF6}"/>
    <cellStyle name="Migliaia 47 4 4" xfId="6678" xr:uid="{E7E8BE65-91E8-4E9C-8A64-6E84047B4220}"/>
    <cellStyle name="Migliaia 47 4 5" xfId="3769" xr:uid="{F9FCEB1A-986E-4E83-835C-C19127D1077C}"/>
    <cellStyle name="Migliaia 47 5" xfId="1864" xr:uid="{00000000-0005-0000-0000-000038040000}"/>
    <cellStyle name="Migliaia 47 5 2" xfId="5497" xr:uid="{86B3F866-57F0-48F9-9415-1BB773E959A2}"/>
    <cellStyle name="Migliaia 47 5 3" xfId="6679" xr:uid="{56F67C40-C458-4314-8602-2B88CD1860E9}"/>
    <cellStyle name="Migliaia 47 5 4" xfId="3771" xr:uid="{EBD8CF46-CA09-4524-8FCF-CF63257C73A5}"/>
    <cellStyle name="Migliaia 47 6" xfId="3772" xr:uid="{CDE3A044-E971-42C6-8D1A-07950CFB2EB2}"/>
    <cellStyle name="Migliaia 47 6 2" xfId="5498" xr:uid="{F400D2B8-F47C-4AB2-8FDC-7DABD42BFC71}"/>
    <cellStyle name="Migliaia 47 6 3" xfId="6680" xr:uid="{EC0021BD-192E-46FE-A9A3-1141A3CE7481}"/>
    <cellStyle name="Migliaia 47 7" xfId="3773" xr:uid="{C7AA7706-B7C6-4C07-9B06-8E7E7687E563}"/>
    <cellStyle name="Migliaia 47 7 2" xfId="5499" xr:uid="{13CEC47B-BA4E-48F9-BB66-B74A36124A94}"/>
    <cellStyle name="Migliaia 47 7 3" xfId="6681" xr:uid="{40D4BAE2-4E95-4EB8-9D1E-7B92E5A019F4}"/>
    <cellStyle name="Migliaia 47 8" xfId="3774" xr:uid="{20A380C3-7557-4424-BBD7-E92C1A0DB05F}"/>
    <cellStyle name="Migliaia 47 8 2" xfId="5500" xr:uid="{7F8D32F9-8891-4C85-BD71-A5A12F9C5C85}"/>
    <cellStyle name="Migliaia 47 8 3" xfId="6682" xr:uid="{DA3599F0-5027-4D8D-9DA6-4F90B5F6B702}"/>
    <cellStyle name="Migliaia 47 9" xfId="5485" xr:uid="{57D67CFF-0252-4A5F-A505-D0751A14898B}"/>
    <cellStyle name="Migliaia 48" xfId="468" xr:uid="{00000000-0005-0000-0000-000039040000}"/>
    <cellStyle name="Migliaia 48 10" xfId="6683" xr:uid="{3D47937B-DB6C-4AC4-ADF6-63CAEF2DB7F1}"/>
    <cellStyle name="Migliaia 48 11" xfId="3775" xr:uid="{7DEA1472-11A5-44F9-AB88-6330FB2FE8D6}"/>
    <cellStyle name="Migliaia 48 2" xfId="469" xr:uid="{00000000-0005-0000-0000-00003A040000}"/>
    <cellStyle name="Migliaia 48 2 2" xfId="1865" xr:uid="{00000000-0005-0000-0000-00003B040000}"/>
    <cellStyle name="Migliaia 48 2 2 2" xfId="5503" xr:uid="{6389DF05-C1F1-4A24-8A92-26C60F8D97CA}"/>
    <cellStyle name="Migliaia 48 2 2 3" xfId="6685" xr:uid="{1B73C074-83AA-422B-A239-B68041C08319}"/>
    <cellStyle name="Migliaia 48 2 2 4" xfId="3777" xr:uid="{8A4CCAC0-0234-4289-9063-52FAA553EA87}"/>
    <cellStyle name="Migliaia 48 2 3" xfId="3778" xr:uid="{8ECAB38A-695B-4371-9215-6C326D33AF86}"/>
    <cellStyle name="Migliaia 48 2 3 2" xfId="5504" xr:uid="{BA9D5057-023E-4B8F-A2EB-2C343CF56E11}"/>
    <cellStyle name="Migliaia 48 2 3 3" xfId="6686" xr:uid="{78BB7882-912F-4C9D-9563-DB64300C24F6}"/>
    <cellStyle name="Migliaia 48 2 4" xfId="5502" xr:uid="{643AE65E-EC19-4928-AA9D-32E5AA3C1274}"/>
    <cellStyle name="Migliaia 48 2 5" xfId="6684" xr:uid="{DA6EF1CF-B13B-4420-9C74-34694DEDEDB6}"/>
    <cellStyle name="Migliaia 48 2 6" xfId="3776" xr:uid="{00EF5211-487E-4A7D-B71D-62B98ED4D1D0}"/>
    <cellStyle name="Migliaia 48 3" xfId="470" xr:uid="{00000000-0005-0000-0000-00003C040000}"/>
    <cellStyle name="Migliaia 48 3 2" xfId="471" xr:uid="{00000000-0005-0000-0000-00003D040000}"/>
    <cellStyle name="Migliaia 48 3 2 2" xfId="1866" xr:uid="{00000000-0005-0000-0000-00003E040000}"/>
    <cellStyle name="Migliaia 48 3 2 2 2" xfId="5507" xr:uid="{AC7ED50C-0128-4CA4-89E0-F70F4FD41733}"/>
    <cellStyle name="Migliaia 48 3 2 2 3" xfId="6689" xr:uid="{DC76F674-9FC7-4B44-A8F0-EC3B3B69E631}"/>
    <cellStyle name="Migliaia 48 3 2 2 4" xfId="3781" xr:uid="{2F07C70B-EA86-474D-AC16-D8DEF1E3E3B9}"/>
    <cellStyle name="Migliaia 48 3 2 3" xfId="5506" xr:uid="{DB6A0758-D8D0-4739-B8FF-73BC2C69B6A3}"/>
    <cellStyle name="Migliaia 48 3 2 4" xfId="6688" xr:uid="{450F15B9-738A-4853-9C42-3284AD0A0193}"/>
    <cellStyle name="Migliaia 48 3 2 5" xfId="3780" xr:uid="{4AA643C6-73FD-4601-BAAF-AB97EA0EE2EE}"/>
    <cellStyle name="Migliaia 48 3 3" xfId="3782" xr:uid="{C74081EA-1D19-46DC-B806-49767859E545}"/>
    <cellStyle name="Migliaia 48 3 3 2" xfId="5508" xr:uid="{39CFEEF8-C86C-4A81-B443-88762A4AE44B}"/>
    <cellStyle name="Migliaia 48 3 3 3" xfId="6690" xr:uid="{AF1AD14A-AE50-4630-A229-9F0F396F30D8}"/>
    <cellStyle name="Migliaia 48 3 4" xfId="3783" xr:uid="{4847FAC4-0631-46AF-ADCD-401C2B28AF6D}"/>
    <cellStyle name="Migliaia 48 3 4 2" xfId="5509" xr:uid="{A8F58F4C-594A-463E-B524-886752F71768}"/>
    <cellStyle name="Migliaia 48 3 4 3" xfId="6691" xr:uid="{3087FD74-8AE7-4B3E-8131-DA762FF0E701}"/>
    <cellStyle name="Migliaia 48 3 5" xfId="3784" xr:uid="{68DF3283-8196-4DE0-A23E-0163C178D0FF}"/>
    <cellStyle name="Migliaia 48 3 5 2" xfId="5510" xr:uid="{D15ECDD6-20D1-4F4E-BE84-5B3A9629EA01}"/>
    <cellStyle name="Migliaia 48 3 5 3" xfId="6692" xr:uid="{372D6505-49C2-43C8-8F6B-0E0B786D6CE9}"/>
    <cellStyle name="Migliaia 48 3 6" xfId="5505" xr:uid="{AEA81241-B79B-4D67-ACB4-BE74D8BBD72C}"/>
    <cellStyle name="Migliaia 48 3 7" xfId="6687" xr:uid="{65A0DD9E-D934-48B0-9E79-7D59EBB52E88}"/>
    <cellStyle name="Migliaia 48 3 8" xfId="3779" xr:uid="{54C99EC7-1A21-41CB-B9D2-4922FEB3971F}"/>
    <cellStyle name="Migliaia 48 4" xfId="1867" xr:uid="{00000000-0005-0000-0000-00003F040000}"/>
    <cellStyle name="Migliaia 48 4 2" xfId="1868" xr:uid="{00000000-0005-0000-0000-000040040000}"/>
    <cellStyle name="Migliaia 48 4 2 2" xfId="5512" xr:uid="{AEB9DAD4-3907-46EA-B673-E6C58C2C56CC}"/>
    <cellStyle name="Migliaia 48 4 2 3" xfId="3786" xr:uid="{21864041-358F-4787-A0D0-CEBF4A88267F}"/>
    <cellStyle name="Migliaia 48 4 3" xfId="5511" xr:uid="{D0DE0E64-6928-447B-BFF8-913E4CB69654}"/>
    <cellStyle name="Migliaia 48 4 4" xfId="6693" xr:uid="{D7A7A348-6AA8-4B1C-985B-206A2DDBF0E5}"/>
    <cellStyle name="Migliaia 48 4 5" xfId="3785" xr:uid="{DCB3BB2B-D570-4C4D-9C7D-404AEB09421F}"/>
    <cellStyle name="Migliaia 48 5" xfId="1869" xr:uid="{00000000-0005-0000-0000-000041040000}"/>
    <cellStyle name="Migliaia 48 5 2" xfId="5513" xr:uid="{87CCBA65-76AE-4546-A10E-067202ABDBCD}"/>
    <cellStyle name="Migliaia 48 5 3" xfId="6694" xr:uid="{35ED1B91-CC29-48E0-B959-5DCE55C6E8D4}"/>
    <cellStyle name="Migliaia 48 5 4" xfId="3787" xr:uid="{E7E88798-A9FA-4AB5-BBE1-D8E55D93FAF6}"/>
    <cellStyle name="Migliaia 48 6" xfId="3788" xr:uid="{A50335F4-9147-45BE-AFF9-EFB3F1D643B8}"/>
    <cellStyle name="Migliaia 48 6 2" xfId="5514" xr:uid="{953A9F1D-C700-457D-8ED2-D6588F439E22}"/>
    <cellStyle name="Migliaia 48 6 3" xfId="6695" xr:uid="{1A306D7D-4DE1-4F4C-AB24-98A481D733E4}"/>
    <cellStyle name="Migliaia 48 7" xfId="3789" xr:uid="{2FABA8D4-0C29-44AF-948E-607CD9ADA7C4}"/>
    <cellStyle name="Migliaia 48 7 2" xfId="5515" xr:uid="{25700625-F857-42BC-B736-C3433CD70E9F}"/>
    <cellStyle name="Migliaia 48 7 3" xfId="6696" xr:uid="{DF904197-D8D6-46AB-8E80-438444B0B648}"/>
    <cellStyle name="Migliaia 48 8" xfId="3790" xr:uid="{D5117569-CCF8-4353-9502-AE4FB3C8EBEB}"/>
    <cellStyle name="Migliaia 48 8 2" xfId="5516" xr:uid="{28E51732-AC1C-42BE-9A44-1D5376DAF197}"/>
    <cellStyle name="Migliaia 48 8 3" xfId="6697" xr:uid="{274E9AED-2EAD-42DC-8377-05BA7B016936}"/>
    <cellStyle name="Migliaia 48 9" xfId="5501" xr:uid="{48022C8E-27DE-4119-B6ED-6ADBA780E501}"/>
    <cellStyle name="Migliaia 49" xfId="472" xr:uid="{00000000-0005-0000-0000-000042040000}"/>
    <cellStyle name="Migliaia 49 10" xfId="6698" xr:uid="{BB4905F9-BC9C-410C-9D22-59AC415F1409}"/>
    <cellStyle name="Migliaia 49 11" xfId="3791" xr:uid="{455D6FC7-1B5F-45F9-B4D2-66FCB40951BE}"/>
    <cellStyle name="Migliaia 49 2" xfId="473" xr:uid="{00000000-0005-0000-0000-000043040000}"/>
    <cellStyle name="Migliaia 49 2 2" xfId="1870" xr:uid="{00000000-0005-0000-0000-000044040000}"/>
    <cellStyle name="Migliaia 49 2 2 2" xfId="5519" xr:uid="{A9AFC466-633B-4806-8ADA-7AAB19C8CACA}"/>
    <cellStyle name="Migliaia 49 2 2 3" xfId="6700" xr:uid="{CC5D1ECA-727E-42D7-A867-9408DDFD9C67}"/>
    <cellStyle name="Migliaia 49 2 2 4" xfId="3793" xr:uid="{073E5CFD-8CB3-4413-ADA5-F0F20FCDE3CD}"/>
    <cellStyle name="Migliaia 49 2 3" xfId="3794" xr:uid="{82AA7E3A-8E9D-46B5-9D1D-DB8659C23E61}"/>
    <cellStyle name="Migliaia 49 2 3 2" xfId="5520" xr:uid="{6D41C37A-57FD-4D54-AF99-BFE61157C205}"/>
    <cellStyle name="Migliaia 49 2 3 3" xfId="6701" xr:uid="{F57C6B5F-5728-44A0-A22F-54EBF1F7EB8B}"/>
    <cellStyle name="Migliaia 49 2 4" xfId="5518" xr:uid="{2A9D3D26-29CF-431E-84C9-6DC5DE80668B}"/>
    <cellStyle name="Migliaia 49 2 5" xfId="6699" xr:uid="{DFAC791D-D784-4752-A78A-6620C3EC0010}"/>
    <cellStyle name="Migliaia 49 2 6" xfId="3792" xr:uid="{86284552-B9FE-4B43-9A77-42E376C094CB}"/>
    <cellStyle name="Migliaia 49 3" xfId="474" xr:uid="{00000000-0005-0000-0000-000045040000}"/>
    <cellStyle name="Migliaia 49 3 2" xfId="475" xr:uid="{00000000-0005-0000-0000-000046040000}"/>
    <cellStyle name="Migliaia 49 3 2 2" xfId="1871" xr:uid="{00000000-0005-0000-0000-000047040000}"/>
    <cellStyle name="Migliaia 49 3 2 2 2" xfId="5523" xr:uid="{53758397-6EC9-40C8-AB81-22EF54A51014}"/>
    <cellStyle name="Migliaia 49 3 2 2 3" xfId="6704" xr:uid="{2B7C1CB5-9EFC-4DDD-8BDB-E5B2D61DF1C3}"/>
    <cellStyle name="Migliaia 49 3 2 2 4" xfId="3797" xr:uid="{65F40D06-C0BC-4F9F-AF0F-158B383FA004}"/>
    <cellStyle name="Migliaia 49 3 2 3" xfId="5522" xr:uid="{364E6C59-73C5-43F2-AB88-9ABC33D57793}"/>
    <cellStyle name="Migliaia 49 3 2 4" xfId="6703" xr:uid="{32382014-9CC0-49BF-86D7-0DAA61B06E25}"/>
    <cellStyle name="Migliaia 49 3 2 5" xfId="3796" xr:uid="{AD7C1244-45FB-49F7-A444-523100B82F2F}"/>
    <cellStyle name="Migliaia 49 3 3" xfId="3798" xr:uid="{7AF4B83D-4624-45C3-8BC8-E5A5F5607F71}"/>
    <cellStyle name="Migliaia 49 3 3 2" xfId="5524" xr:uid="{65782560-CC9E-4D0A-B4F9-E2F178134124}"/>
    <cellStyle name="Migliaia 49 3 3 3" xfId="6705" xr:uid="{51C20236-45A2-4441-9922-39746BBFB2D1}"/>
    <cellStyle name="Migliaia 49 3 4" xfId="3799" xr:uid="{2419BAEE-6AA4-4408-8921-F67F4F8BC873}"/>
    <cellStyle name="Migliaia 49 3 4 2" xfId="5525" xr:uid="{FD40C6F9-764D-428D-AE27-32D22A2295DC}"/>
    <cellStyle name="Migliaia 49 3 4 3" xfId="6706" xr:uid="{B2628B23-C69E-4C31-A457-D4E0049F509D}"/>
    <cellStyle name="Migliaia 49 3 5" xfId="3800" xr:uid="{F10C7564-55D1-4C39-80E8-F25E2C4297C0}"/>
    <cellStyle name="Migliaia 49 3 5 2" xfId="5526" xr:uid="{272B0ACC-07E9-4FD7-B12E-BF70C17BA4FD}"/>
    <cellStyle name="Migliaia 49 3 5 3" xfId="6707" xr:uid="{E225E5D1-0F5B-44E5-A872-01E2777A0BC3}"/>
    <cellStyle name="Migliaia 49 3 6" xfId="5521" xr:uid="{C48D5032-6783-4B8B-9597-5B4E97349912}"/>
    <cellStyle name="Migliaia 49 3 7" xfId="6702" xr:uid="{7973CA98-CB3B-467E-A87E-692BAB0588FC}"/>
    <cellStyle name="Migliaia 49 3 8" xfId="3795" xr:uid="{2F000C90-CEB5-4F4B-8E44-567F74616F2F}"/>
    <cellStyle name="Migliaia 49 4" xfId="1872" xr:uid="{00000000-0005-0000-0000-000048040000}"/>
    <cellStyle name="Migliaia 49 4 2" xfId="1873" xr:uid="{00000000-0005-0000-0000-000049040000}"/>
    <cellStyle name="Migliaia 49 4 2 2" xfId="5528" xr:uid="{F9996BD8-A53B-4290-93E2-927AE598AE0C}"/>
    <cellStyle name="Migliaia 49 4 2 3" xfId="3802" xr:uid="{FFDF6696-8266-4CE5-9FC3-8E64F86A77A6}"/>
    <cellStyle name="Migliaia 49 4 3" xfId="5527" xr:uid="{B10BF2AF-AA1A-4DA4-8E4D-8D3686E3DCE0}"/>
    <cellStyle name="Migliaia 49 4 4" xfId="6708" xr:uid="{3D5412EF-D26C-4138-952C-1400769C8EA8}"/>
    <cellStyle name="Migliaia 49 4 5" xfId="3801" xr:uid="{B0141B7E-E089-433A-A74E-041688EC4FC1}"/>
    <cellStyle name="Migliaia 49 5" xfId="1874" xr:uid="{00000000-0005-0000-0000-00004A040000}"/>
    <cellStyle name="Migliaia 49 5 2" xfId="5529" xr:uid="{B6CB7350-2973-4FB9-97CE-9B28427B98FC}"/>
    <cellStyle name="Migliaia 49 5 3" xfId="6709" xr:uid="{F3A212A5-079C-4642-8B6B-EFD2F3CF4D01}"/>
    <cellStyle name="Migliaia 49 5 4" xfId="3803" xr:uid="{A6C57765-AC11-4650-96E8-5A6A76385E51}"/>
    <cellStyle name="Migliaia 49 6" xfId="3804" xr:uid="{B9BB8B28-43C5-42BD-BEF7-9E02554CA7D5}"/>
    <cellStyle name="Migliaia 49 6 2" xfId="5530" xr:uid="{4EE0CC1A-957A-4392-9115-1B6FFA41EA5D}"/>
    <cellStyle name="Migliaia 49 6 3" xfId="6710" xr:uid="{DAE40A19-7B96-4B23-9981-5DC2BAC010A2}"/>
    <cellStyle name="Migliaia 49 7" xfId="3805" xr:uid="{4468C6DB-D02F-4EC8-B05F-A095D13287AB}"/>
    <cellStyle name="Migliaia 49 7 2" xfId="5531" xr:uid="{8AA45AA5-A8ED-4DD6-A8F9-D8A947B656CB}"/>
    <cellStyle name="Migliaia 49 7 3" xfId="6711" xr:uid="{74DD8914-0605-4D98-A487-594388E11F9F}"/>
    <cellStyle name="Migliaia 49 8" xfId="3806" xr:uid="{15EE6375-2F2F-421D-AD09-C145716C4224}"/>
    <cellStyle name="Migliaia 49 8 2" xfId="5532" xr:uid="{F593E36D-F2A4-4812-B195-6A107445F818}"/>
    <cellStyle name="Migliaia 49 8 3" xfId="6712" xr:uid="{A5782382-01E0-4985-879F-9D32FD4005F7}"/>
    <cellStyle name="Migliaia 49 9" xfId="5517" xr:uid="{D3569D0B-9FB4-4FF5-9949-3F597449754D}"/>
    <cellStyle name="Migliaia 5" xfId="476" xr:uid="{00000000-0005-0000-0000-00004B040000}"/>
    <cellStyle name="Migliaia 5 10" xfId="6713" xr:uid="{AD76C527-5B80-44C2-BDBE-5491B84CC103}"/>
    <cellStyle name="Migliaia 5 11" xfId="3807" xr:uid="{924B5315-42D7-4D27-B17E-B9EA06A9402D}"/>
    <cellStyle name="Migliaia 5 2" xfId="477" xr:uid="{00000000-0005-0000-0000-00004C040000}"/>
    <cellStyle name="Migliaia 5 2 2" xfId="1875" xr:uid="{00000000-0005-0000-0000-00004D040000}"/>
    <cellStyle name="Migliaia 5 2 2 2" xfId="5535" xr:uid="{4E97F7C5-F444-4F14-9BCE-B34A6DA47276}"/>
    <cellStyle name="Migliaia 5 2 2 3" xfId="6715" xr:uid="{7DAE6998-7C0B-408C-B682-F2CF68CF32F2}"/>
    <cellStyle name="Migliaia 5 2 2 4" xfId="3809" xr:uid="{6FDE6C22-9DCC-432E-A8A6-DC85EF377E28}"/>
    <cellStyle name="Migliaia 5 2 3" xfId="3810" xr:uid="{43E0B9DF-A9D3-4004-9992-B3196A6235F3}"/>
    <cellStyle name="Migliaia 5 2 3 2" xfId="5536" xr:uid="{B8164968-F388-4E2C-9992-F9D8CA4716A1}"/>
    <cellStyle name="Migliaia 5 2 3 3" xfId="6716" xr:uid="{477FA175-A307-4D31-A839-E2818BBCD462}"/>
    <cellStyle name="Migliaia 5 2 4" xfId="5534" xr:uid="{13C3A97E-146A-4D56-8169-AA12BA64623E}"/>
    <cellStyle name="Migliaia 5 2 5" xfId="6714" xr:uid="{42BA3A54-2731-47E2-A3E6-AA8C47E35474}"/>
    <cellStyle name="Migliaia 5 2 6" xfId="3808" xr:uid="{FB04150B-0427-440A-9E74-3ADCAA9301F2}"/>
    <cellStyle name="Migliaia 5 3" xfId="478" xr:uid="{00000000-0005-0000-0000-00004E040000}"/>
    <cellStyle name="Migliaia 5 3 2" xfId="479" xr:uid="{00000000-0005-0000-0000-00004F040000}"/>
    <cellStyle name="Migliaia 5 3 2 2" xfId="1876" xr:uid="{00000000-0005-0000-0000-000050040000}"/>
    <cellStyle name="Migliaia 5 3 2 2 2" xfId="5539" xr:uid="{E18F2D7E-A3AB-4817-9DDE-AB43A7E66C96}"/>
    <cellStyle name="Migliaia 5 3 2 2 3" xfId="6719" xr:uid="{D644B5D6-12A5-499A-96C0-9609CECB7DFE}"/>
    <cellStyle name="Migliaia 5 3 2 2 4" xfId="3813" xr:uid="{8674B428-DF2D-4E98-AB27-52A9F087ED95}"/>
    <cellStyle name="Migliaia 5 3 2 3" xfId="5538" xr:uid="{E405FDFE-4BAD-4A22-B470-6A60EB205CA7}"/>
    <cellStyle name="Migliaia 5 3 2 4" xfId="6718" xr:uid="{6F839173-E108-484A-B421-E1833EBC154B}"/>
    <cellStyle name="Migliaia 5 3 2 5" xfId="3812" xr:uid="{FC0D35F5-FB78-4338-8C42-628CF3F20AB3}"/>
    <cellStyle name="Migliaia 5 3 3" xfId="3814" xr:uid="{A9FDEA38-5F1E-48CB-8E30-67560893E707}"/>
    <cellStyle name="Migliaia 5 3 3 2" xfId="5540" xr:uid="{8F0CE5DE-B6FF-4335-B0B8-66728B524739}"/>
    <cellStyle name="Migliaia 5 3 3 3" xfId="6720" xr:uid="{6A95519A-173B-4A08-8225-AE2E136C0D06}"/>
    <cellStyle name="Migliaia 5 3 4" xfId="3815" xr:uid="{93244E45-3500-4C7A-A1AA-A88B4B364CBB}"/>
    <cellStyle name="Migliaia 5 3 4 2" xfId="5541" xr:uid="{4554231B-24DA-42FA-9CE7-0BA3CE539CD8}"/>
    <cellStyle name="Migliaia 5 3 4 3" xfId="6721" xr:uid="{A909F13F-5F56-46DF-9EE4-58FC9D6497AF}"/>
    <cellStyle name="Migliaia 5 3 5" xfId="3816" xr:uid="{E1B9C5C9-706F-4AB4-93DD-6EBF8D7F9DBF}"/>
    <cellStyle name="Migliaia 5 3 5 2" xfId="5542" xr:uid="{8781A64A-5D57-48B3-8371-3A6873440D32}"/>
    <cellStyle name="Migliaia 5 3 5 3" xfId="6722" xr:uid="{C78D0715-5A68-4C8E-98F0-10A95C27698E}"/>
    <cellStyle name="Migliaia 5 3 6" xfId="5537" xr:uid="{702EAA1D-238A-4614-8CDF-00AFA46C4C2E}"/>
    <cellStyle name="Migliaia 5 3 7" xfId="6717" xr:uid="{7504247B-5B92-4CCB-AE5E-075C4006CEDE}"/>
    <cellStyle name="Migliaia 5 3 8" xfId="3811" xr:uid="{023F59AE-9885-4B4C-9EFD-1579A61659BF}"/>
    <cellStyle name="Migliaia 5 4" xfId="1877" xr:uid="{00000000-0005-0000-0000-000051040000}"/>
    <cellStyle name="Migliaia 5 4 2" xfId="1878" xr:uid="{00000000-0005-0000-0000-000052040000}"/>
    <cellStyle name="Migliaia 5 4 2 2" xfId="5544" xr:uid="{0167749C-44DC-4E9D-A530-BD9B865A70E1}"/>
    <cellStyle name="Migliaia 5 4 2 3" xfId="3818" xr:uid="{2055642A-EE01-41F6-9ACF-9B57EA4C314C}"/>
    <cellStyle name="Migliaia 5 4 3" xfId="5543" xr:uid="{28873FEF-A138-476C-8494-7DB887C20B08}"/>
    <cellStyle name="Migliaia 5 4 4" xfId="6723" xr:uid="{0530E6AF-86F4-4AB3-ADE1-8ABC895C8FE0}"/>
    <cellStyle name="Migliaia 5 4 5" xfId="3817" xr:uid="{DE259583-13F6-4785-B48D-3749074649A2}"/>
    <cellStyle name="Migliaia 5 5" xfId="1879" xr:uid="{00000000-0005-0000-0000-000053040000}"/>
    <cellStyle name="Migliaia 5 5 2" xfId="5545" xr:uid="{A3C92435-0753-4229-86D3-D003802E8B94}"/>
    <cellStyle name="Migliaia 5 5 3" xfId="6724" xr:uid="{73ED6986-017D-4A07-9812-B2DBF10FE10F}"/>
    <cellStyle name="Migliaia 5 5 4" xfId="3819" xr:uid="{AD3C3143-4292-4071-8393-832E4CA01768}"/>
    <cellStyle name="Migliaia 5 6" xfId="3820" xr:uid="{CE1128FF-0D85-442E-9973-298B89165B4A}"/>
    <cellStyle name="Migliaia 5 6 2" xfId="5546" xr:uid="{81AC2B4E-3750-4111-B38B-86D77C12DFB3}"/>
    <cellStyle name="Migliaia 5 6 3" xfId="6725" xr:uid="{99C53AF2-D058-4BA6-94FE-4145134FB039}"/>
    <cellStyle name="Migliaia 5 7" xfId="3821" xr:uid="{7961EA66-A6B4-405A-B106-2843D4B1AD3F}"/>
    <cellStyle name="Migliaia 5 7 2" xfId="5547" xr:uid="{5691E667-E1E9-4312-9C77-50F4CAE58B42}"/>
    <cellStyle name="Migliaia 5 7 3" xfId="6726" xr:uid="{129E5703-D28C-4465-A944-AEBF33E8C04D}"/>
    <cellStyle name="Migliaia 5 8" xfId="3822" xr:uid="{D0A3D77F-4B84-4DB4-AA41-9B697CA2AE02}"/>
    <cellStyle name="Migliaia 5 8 2" xfId="5548" xr:uid="{62E944AA-BF42-482D-AE25-7B56A058083A}"/>
    <cellStyle name="Migliaia 5 8 3" xfId="6727" xr:uid="{EE294F82-CD30-4E58-B51B-7CCD2E6991F4}"/>
    <cellStyle name="Migliaia 5 9" xfId="5533" xr:uid="{12662844-185E-4B71-B45E-27291F21D528}"/>
    <cellStyle name="Migliaia 50" xfId="480" xr:uid="{00000000-0005-0000-0000-000054040000}"/>
    <cellStyle name="Migliaia 50 10" xfId="6728" xr:uid="{052FC603-D84D-4F4D-BE55-B5DD14B44695}"/>
    <cellStyle name="Migliaia 50 11" xfId="3823" xr:uid="{9194D318-F10F-4F49-BABD-EB9451D83A6C}"/>
    <cellStyle name="Migliaia 50 2" xfId="481" xr:uid="{00000000-0005-0000-0000-000055040000}"/>
    <cellStyle name="Migliaia 50 2 2" xfId="1880" xr:uid="{00000000-0005-0000-0000-000056040000}"/>
    <cellStyle name="Migliaia 50 2 2 2" xfId="5551" xr:uid="{B83964E4-AD91-47C3-A227-E66AA3CB4163}"/>
    <cellStyle name="Migliaia 50 2 2 3" xfId="6730" xr:uid="{21659E38-682F-4D1A-9EEE-0E257D2179BF}"/>
    <cellStyle name="Migliaia 50 2 2 4" xfId="3825" xr:uid="{AC041363-C6D6-4287-8909-82CF016A2150}"/>
    <cellStyle name="Migliaia 50 2 3" xfId="3826" xr:uid="{02174822-0FCF-479A-B155-C55555097B84}"/>
    <cellStyle name="Migliaia 50 2 3 2" xfId="5552" xr:uid="{78A044AF-D18F-4777-A6D3-95AA7EF59786}"/>
    <cellStyle name="Migliaia 50 2 3 3" xfId="6731" xr:uid="{8B83B2CE-6689-4747-8B42-969BB066F1F8}"/>
    <cellStyle name="Migliaia 50 2 4" xfId="5550" xr:uid="{F2C26353-A5B3-447F-945E-395C4FB3BF14}"/>
    <cellStyle name="Migliaia 50 2 5" xfId="6729" xr:uid="{2F450306-4C8D-4EA9-9E55-98CD6E7D5AC1}"/>
    <cellStyle name="Migliaia 50 2 6" xfId="3824" xr:uid="{0786225E-232F-42B6-93C1-8F1439FE2E8B}"/>
    <cellStyle name="Migliaia 50 3" xfId="482" xr:uid="{00000000-0005-0000-0000-000057040000}"/>
    <cellStyle name="Migliaia 50 3 2" xfId="483" xr:uid="{00000000-0005-0000-0000-000058040000}"/>
    <cellStyle name="Migliaia 50 3 2 2" xfId="1881" xr:uid="{00000000-0005-0000-0000-000059040000}"/>
    <cellStyle name="Migliaia 50 3 2 2 2" xfId="5555" xr:uid="{0A4540D2-E20A-4B29-A1DB-F1542F602C60}"/>
    <cellStyle name="Migliaia 50 3 2 2 3" xfId="6734" xr:uid="{8ABF46CF-7632-4D0D-9971-1D223D1A690C}"/>
    <cellStyle name="Migliaia 50 3 2 2 4" xfId="3829" xr:uid="{6784C0D1-43B7-47C0-B8D5-6AD9D843F429}"/>
    <cellStyle name="Migliaia 50 3 2 3" xfId="5554" xr:uid="{051B4B79-92B7-448B-974A-27AD6318645F}"/>
    <cellStyle name="Migliaia 50 3 2 4" xfId="6733" xr:uid="{4E6208E2-3F4D-4BE5-9F5F-29FCA93B8E56}"/>
    <cellStyle name="Migliaia 50 3 2 5" xfId="3828" xr:uid="{CA51B2F2-2E1B-4253-BB52-F1E5AEE21BE5}"/>
    <cellStyle name="Migliaia 50 3 3" xfId="3830" xr:uid="{4C8B61BA-D09D-42D3-9679-536B38FB3434}"/>
    <cellStyle name="Migliaia 50 3 3 2" xfId="5556" xr:uid="{76CD6033-7917-4A32-ABB4-D12E3F0AF4CA}"/>
    <cellStyle name="Migliaia 50 3 3 3" xfId="6735" xr:uid="{16AAEDFD-5899-48D1-BF2C-C3F8A611EBC4}"/>
    <cellStyle name="Migliaia 50 3 4" xfId="3831" xr:uid="{61630A4C-D7F4-4D6D-AC7E-AF5000F1BD89}"/>
    <cellStyle name="Migliaia 50 3 4 2" xfId="5557" xr:uid="{6DF363F7-F0A6-4676-A7B2-757510CAED98}"/>
    <cellStyle name="Migliaia 50 3 4 3" xfId="6736" xr:uid="{432D1E88-4C6B-4ADB-B6B1-C8BABA3DBF19}"/>
    <cellStyle name="Migliaia 50 3 5" xfId="3832" xr:uid="{53F95984-E938-4B29-B1BB-A0351A3403EC}"/>
    <cellStyle name="Migliaia 50 3 5 2" xfId="5558" xr:uid="{5E29E62A-A1BF-4A0A-BDFD-18F65BFA4552}"/>
    <cellStyle name="Migliaia 50 3 5 3" xfId="6737" xr:uid="{6E33159D-382B-47EE-9213-7FD76751C414}"/>
    <cellStyle name="Migliaia 50 3 6" xfId="5553" xr:uid="{A382329F-F97D-49FC-8327-772E5B22ED8C}"/>
    <cellStyle name="Migliaia 50 3 7" xfId="6732" xr:uid="{62BD617F-CDE4-42C2-982B-57BE0EB632B4}"/>
    <cellStyle name="Migliaia 50 3 8" xfId="3827" xr:uid="{171A1F20-4986-4F0F-89D7-ED14B0C5F035}"/>
    <cellStyle name="Migliaia 50 4" xfId="1882" xr:uid="{00000000-0005-0000-0000-00005A040000}"/>
    <cellStyle name="Migliaia 50 4 2" xfId="1883" xr:uid="{00000000-0005-0000-0000-00005B040000}"/>
    <cellStyle name="Migliaia 50 4 2 2" xfId="5560" xr:uid="{0F6E3954-129E-48FB-8B7B-2A818B143147}"/>
    <cellStyle name="Migliaia 50 4 2 3" xfId="3834" xr:uid="{9B14D4BA-0C34-4CC9-BBCD-3D4DD522230C}"/>
    <cellStyle name="Migliaia 50 4 3" xfId="5559" xr:uid="{C4AD7F81-7CA9-41B1-93BF-C5AD3BE44A35}"/>
    <cellStyle name="Migliaia 50 4 4" xfId="6738" xr:uid="{C0B22001-1E00-4F3B-B4F5-9E832502C432}"/>
    <cellStyle name="Migliaia 50 4 5" xfId="3833" xr:uid="{BBCE4333-9F34-4C47-8868-73E9F07581E4}"/>
    <cellStyle name="Migliaia 50 5" xfId="1884" xr:uid="{00000000-0005-0000-0000-00005C040000}"/>
    <cellStyle name="Migliaia 50 5 2" xfId="5561" xr:uid="{9CE24454-31A6-4FA8-9C79-DEBD9FE6E401}"/>
    <cellStyle name="Migliaia 50 5 3" xfId="6739" xr:uid="{D6DDAC44-3120-4FA6-8DCA-9EEBC15692D7}"/>
    <cellStyle name="Migliaia 50 5 4" xfId="3835" xr:uid="{C7B93756-9009-454D-8D86-9D6E1C5E426D}"/>
    <cellStyle name="Migliaia 50 6" xfId="3836" xr:uid="{A371CFB9-2028-437F-B4EA-9C7804A49ED6}"/>
    <cellStyle name="Migliaia 50 6 2" xfId="5562" xr:uid="{20BA3BFE-3478-41C1-BD2B-2EB4B64F64F5}"/>
    <cellStyle name="Migliaia 50 6 3" xfId="6740" xr:uid="{821DA7F8-1DB0-439C-8CE9-6A0DC2D46436}"/>
    <cellStyle name="Migliaia 50 7" xfId="3837" xr:uid="{80CD9E38-1608-4D63-AF43-9629E0C03EEE}"/>
    <cellStyle name="Migliaia 50 7 2" xfId="5563" xr:uid="{4BECC92C-1125-4FF3-BAAB-7520683DCD9B}"/>
    <cellStyle name="Migliaia 50 7 3" xfId="6741" xr:uid="{2DDFB624-42A8-4612-BD61-45F774755535}"/>
    <cellStyle name="Migliaia 50 8" xfId="3838" xr:uid="{33E97BBD-C1BF-45AD-89BB-CB5D003145DC}"/>
    <cellStyle name="Migliaia 50 8 2" xfId="5564" xr:uid="{F2200D22-0E42-4820-8404-E386BE09584B}"/>
    <cellStyle name="Migliaia 50 8 3" xfId="6742" xr:uid="{E4ED31A0-E29E-4DE4-9054-37DE1F282765}"/>
    <cellStyle name="Migliaia 50 9" xfId="5549" xr:uid="{DBDDFA74-FB76-4FFA-A808-B56318FDC025}"/>
    <cellStyle name="Migliaia 51" xfId="484" xr:uid="{00000000-0005-0000-0000-00005D040000}"/>
    <cellStyle name="Migliaia 51 10" xfId="6743" xr:uid="{AACC4D75-CF7A-4BE3-A08B-DACE5A0D9604}"/>
    <cellStyle name="Migliaia 51 11" xfId="3839" xr:uid="{618DEF42-A21C-46FC-A76E-9C41CAE26608}"/>
    <cellStyle name="Migliaia 51 2" xfId="485" xr:uid="{00000000-0005-0000-0000-00005E040000}"/>
    <cellStyle name="Migliaia 51 2 2" xfId="1885" xr:uid="{00000000-0005-0000-0000-00005F040000}"/>
    <cellStyle name="Migliaia 51 2 2 2" xfId="5567" xr:uid="{65A01FB0-C034-4D03-ADF2-21145A5E0CF0}"/>
    <cellStyle name="Migliaia 51 2 2 3" xfId="6745" xr:uid="{5139F08B-47AA-4BAE-B41F-1DE4436E5FA6}"/>
    <cellStyle name="Migliaia 51 2 2 4" xfId="3841" xr:uid="{4C940DD2-A32A-4052-A1A9-0B7253505CA9}"/>
    <cellStyle name="Migliaia 51 2 3" xfId="3842" xr:uid="{AAC52EA7-8BB9-440D-8EDA-BFF1B24C4178}"/>
    <cellStyle name="Migliaia 51 2 3 2" xfId="5568" xr:uid="{4411E18C-E0C7-4640-A93E-348004503912}"/>
    <cellStyle name="Migliaia 51 2 3 3" xfId="6746" xr:uid="{AD2512A3-CBC3-4EB8-B80F-1B1F365D37AD}"/>
    <cellStyle name="Migliaia 51 2 4" xfId="5566" xr:uid="{B72E00B5-6BEA-423C-9227-B50B9B1E3B60}"/>
    <cellStyle name="Migliaia 51 2 5" xfId="6744" xr:uid="{5832C5BB-A2D4-40C7-A2E6-1A664E518E31}"/>
    <cellStyle name="Migliaia 51 2 6" xfId="3840" xr:uid="{A475D162-7F50-45B2-B159-C5966420D600}"/>
    <cellStyle name="Migliaia 51 3" xfId="486" xr:uid="{00000000-0005-0000-0000-000060040000}"/>
    <cellStyle name="Migliaia 51 3 2" xfId="487" xr:uid="{00000000-0005-0000-0000-000061040000}"/>
    <cellStyle name="Migliaia 51 3 2 2" xfId="1886" xr:uid="{00000000-0005-0000-0000-000062040000}"/>
    <cellStyle name="Migliaia 51 3 2 2 2" xfId="5571" xr:uid="{C9D4FC38-94E1-4E0F-8E01-E7394383E78D}"/>
    <cellStyle name="Migliaia 51 3 2 2 3" xfId="6749" xr:uid="{ABFC92A4-0C1C-4C8E-AE41-1EE37D87AF60}"/>
    <cellStyle name="Migliaia 51 3 2 2 4" xfId="3845" xr:uid="{E0D450B9-DAF9-49E0-9A5E-93CCC4970CF0}"/>
    <cellStyle name="Migliaia 51 3 2 3" xfId="5570" xr:uid="{5468F957-723F-49C9-8B21-5319CD9B3813}"/>
    <cellStyle name="Migliaia 51 3 2 4" xfId="6748" xr:uid="{3FB4E0F9-19D5-422A-9F28-9D61ED2A5680}"/>
    <cellStyle name="Migliaia 51 3 2 5" xfId="3844" xr:uid="{6AF79E83-0B69-48F2-877E-233B9CB08D66}"/>
    <cellStyle name="Migliaia 51 3 3" xfId="3846" xr:uid="{F95EDA76-92EB-45F1-95CF-B369510ED1A3}"/>
    <cellStyle name="Migliaia 51 3 3 2" xfId="5572" xr:uid="{8832C0C3-B99F-4792-90F1-44F323CACD69}"/>
    <cellStyle name="Migliaia 51 3 3 3" xfId="6750" xr:uid="{A24C6DE4-2606-4764-8B70-6D906A498FD6}"/>
    <cellStyle name="Migliaia 51 3 4" xfId="3847" xr:uid="{EE0B44F8-EB5A-44B9-A26F-5F0B1B85E61A}"/>
    <cellStyle name="Migliaia 51 3 4 2" xfId="5573" xr:uid="{35A4ACEE-D015-4CB5-B468-D5B5696FFDCF}"/>
    <cellStyle name="Migliaia 51 3 4 3" xfId="6751" xr:uid="{53D5B2D1-6A78-4314-A5DC-BE623023CB11}"/>
    <cellStyle name="Migliaia 51 3 5" xfId="3848" xr:uid="{5ADA7F42-8A78-40BE-9AF7-D55388D481CE}"/>
    <cellStyle name="Migliaia 51 3 5 2" xfId="5574" xr:uid="{8E840EBA-D277-4909-9E47-C263F89822F2}"/>
    <cellStyle name="Migliaia 51 3 5 3" xfId="6752" xr:uid="{D1B0A480-40D4-46B1-B85D-4A6267E8401E}"/>
    <cellStyle name="Migliaia 51 3 6" xfId="5569" xr:uid="{625C77C9-166B-497C-B063-E8F85BB936DC}"/>
    <cellStyle name="Migliaia 51 3 7" xfId="6747" xr:uid="{393AFC89-CFB9-4C48-A486-C73E49E36684}"/>
    <cellStyle name="Migliaia 51 3 8" xfId="3843" xr:uid="{1C60F52E-5FBF-4613-94A9-48448D399308}"/>
    <cellStyle name="Migliaia 51 4" xfId="1887" xr:uid="{00000000-0005-0000-0000-000063040000}"/>
    <cellStyle name="Migliaia 51 4 2" xfId="1888" xr:uid="{00000000-0005-0000-0000-000064040000}"/>
    <cellStyle name="Migliaia 51 4 2 2" xfId="5576" xr:uid="{75FA0004-DE90-407B-93B6-2F250AF634BD}"/>
    <cellStyle name="Migliaia 51 4 2 3" xfId="3850" xr:uid="{8C651A77-98CE-488E-A6D9-8D4AF767DA35}"/>
    <cellStyle name="Migliaia 51 4 3" xfId="5575" xr:uid="{AC0D6A30-F049-43FB-8C5C-60674D8A342A}"/>
    <cellStyle name="Migliaia 51 4 4" xfId="6753" xr:uid="{8627033C-CEA5-4BE9-8875-4B6C1A37899A}"/>
    <cellStyle name="Migliaia 51 4 5" xfId="3849" xr:uid="{F8755A77-E664-4A3A-91F3-384017DD3BBA}"/>
    <cellStyle name="Migliaia 51 5" xfId="1889" xr:uid="{00000000-0005-0000-0000-000065040000}"/>
    <cellStyle name="Migliaia 51 5 2" xfId="5577" xr:uid="{1EAF9CB0-5795-4A4C-AD74-6A03A80E7E52}"/>
    <cellStyle name="Migliaia 51 5 3" xfId="6754" xr:uid="{4F366AE7-23DC-4EC1-A0B8-35CBDDF39021}"/>
    <cellStyle name="Migliaia 51 5 4" xfId="3851" xr:uid="{F3CED710-64AB-43B8-AB4E-32D7E1BE0406}"/>
    <cellStyle name="Migliaia 51 6" xfId="3852" xr:uid="{1E301903-4C53-4992-902D-1F017D8456EA}"/>
    <cellStyle name="Migliaia 51 6 2" xfId="5578" xr:uid="{DBD49CC6-48A0-43EA-9527-003717943D06}"/>
    <cellStyle name="Migliaia 51 6 3" xfId="6755" xr:uid="{C5903F44-3F9D-4364-BA79-928A1B73295E}"/>
    <cellStyle name="Migliaia 51 7" xfId="3853" xr:uid="{520D5A07-1EFC-479D-A533-1AC2ED4B7D25}"/>
    <cellStyle name="Migliaia 51 7 2" xfId="5579" xr:uid="{C4D596D4-D510-4FD7-814C-BA6103B678ED}"/>
    <cellStyle name="Migliaia 51 7 3" xfId="6756" xr:uid="{7B4EE3F6-4C65-4210-8D52-D1EB6F83B1CC}"/>
    <cellStyle name="Migliaia 51 8" xfId="3854" xr:uid="{C31A8808-7EAB-4B89-9D5F-2BF47CE2C33E}"/>
    <cellStyle name="Migliaia 51 8 2" xfId="5580" xr:uid="{9381D578-0D5D-4059-9F47-B5136990127D}"/>
    <cellStyle name="Migliaia 51 8 3" xfId="6757" xr:uid="{0BBBB5C8-EE7A-4F1F-B5D7-39DD60FB227B}"/>
    <cellStyle name="Migliaia 51 9" xfId="5565" xr:uid="{AF09C562-BEDB-48C3-9A46-E255101142D0}"/>
    <cellStyle name="Migliaia 52" xfId="488" xr:uid="{00000000-0005-0000-0000-000066040000}"/>
    <cellStyle name="Migliaia 52 10" xfId="6758" xr:uid="{4F8F202B-9165-4708-81AA-0BA46E17474D}"/>
    <cellStyle name="Migliaia 52 11" xfId="3855" xr:uid="{4A3D0EA7-7816-471C-8713-4FB2392E468B}"/>
    <cellStyle name="Migliaia 52 2" xfId="489" xr:uid="{00000000-0005-0000-0000-000067040000}"/>
    <cellStyle name="Migliaia 52 2 2" xfId="1890" xr:uid="{00000000-0005-0000-0000-000068040000}"/>
    <cellStyle name="Migliaia 52 2 2 2" xfId="5583" xr:uid="{496893FF-52B0-4DD3-AF8D-FA52BCEF7B15}"/>
    <cellStyle name="Migliaia 52 2 2 3" xfId="6760" xr:uid="{357F043A-58EB-4BD6-A784-71A66B55E9A5}"/>
    <cellStyle name="Migliaia 52 2 2 4" xfId="3857" xr:uid="{0A121CDE-6712-404B-A7CF-7CD3DC628249}"/>
    <cellStyle name="Migliaia 52 2 3" xfId="3858" xr:uid="{9E30C25D-FD46-45E8-BE3C-727C55A3E0DC}"/>
    <cellStyle name="Migliaia 52 2 3 2" xfId="5584" xr:uid="{FFA8988A-63A5-480D-A2AB-5CDAED2487C8}"/>
    <cellStyle name="Migliaia 52 2 3 3" xfId="6761" xr:uid="{29C53278-71B7-4716-8049-33E239F57BCC}"/>
    <cellStyle name="Migliaia 52 2 4" xfId="5582" xr:uid="{9C7978A9-07A9-4F15-BEC7-964F570630A6}"/>
    <cellStyle name="Migliaia 52 2 5" xfId="6759" xr:uid="{34F150B4-839B-47A1-A13F-D074B998E071}"/>
    <cellStyle name="Migliaia 52 2 6" xfId="3856" xr:uid="{3A93DF82-25CE-4B62-ABB2-82D59B213E19}"/>
    <cellStyle name="Migliaia 52 3" xfId="490" xr:uid="{00000000-0005-0000-0000-000069040000}"/>
    <cellStyle name="Migliaia 52 3 2" xfId="491" xr:uid="{00000000-0005-0000-0000-00006A040000}"/>
    <cellStyle name="Migliaia 52 3 2 2" xfId="1891" xr:uid="{00000000-0005-0000-0000-00006B040000}"/>
    <cellStyle name="Migliaia 52 3 2 2 2" xfId="5587" xr:uid="{E353D501-58C2-4D0F-AE81-27D244064494}"/>
    <cellStyle name="Migliaia 52 3 2 2 3" xfId="6764" xr:uid="{4561DE48-8E04-45C2-8DE5-AE858B53D6F1}"/>
    <cellStyle name="Migliaia 52 3 2 2 4" xfId="3861" xr:uid="{041F1779-E0A9-456C-8B6E-57005D93D80C}"/>
    <cellStyle name="Migliaia 52 3 2 3" xfId="5586" xr:uid="{081C7DD0-E4A1-47A2-B1BD-493DD876A11E}"/>
    <cellStyle name="Migliaia 52 3 2 4" xfId="6763" xr:uid="{A2E23FA7-B29F-4317-ADFB-33E97CBC492D}"/>
    <cellStyle name="Migliaia 52 3 2 5" xfId="3860" xr:uid="{8B9B85AC-6B53-42A1-82F7-7C6DFB633BC7}"/>
    <cellStyle name="Migliaia 52 3 3" xfId="3862" xr:uid="{6B2BD9B4-5E99-4599-95CB-CA486B0886D7}"/>
    <cellStyle name="Migliaia 52 3 3 2" xfId="5588" xr:uid="{D553F11B-0000-44DC-9547-B349460B67F1}"/>
    <cellStyle name="Migliaia 52 3 3 3" xfId="6765" xr:uid="{1AAAE1AC-8E92-4BBE-B3E3-E069B500621D}"/>
    <cellStyle name="Migliaia 52 3 4" xfId="3863" xr:uid="{2E8FC73C-531C-4FC1-BBA3-B040D56697A6}"/>
    <cellStyle name="Migliaia 52 3 4 2" xfId="5589" xr:uid="{1C43779B-969B-4779-B238-F1DA6CCDAE8F}"/>
    <cellStyle name="Migliaia 52 3 4 3" xfId="6766" xr:uid="{1506BA68-84DB-49CE-9E0A-EA4D121F0F0A}"/>
    <cellStyle name="Migliaia 52 3 5" xfId="3864" xr:uid="{DB680883-2EC2-4686-BE19-C23065AADDCE}"/>
    <cellStyle name="Migliaia 52 3 5 2" xfId="5590" xr:uid="{6AE6EE50-DFBA-46EC-A7EE-1A995FA5BCEC}"/>
    <cellStyle name="Migliaia 52 3 5 3" xfId="6767" xr:uid="{4BD6F40A-F44E-472A-9394-BEF1AAC42170}"/>
    <cellStyle name="Migliaia 52 3 6" xfId="5585" xr:uid="{ACDC8639-7892-4486-9A58-DF50016D9B40}"/>
    <cellStyle name="Migliaia 52 3 7" xfId="6762" xr:uid="{67C174ED-B3F8-420F-A73F-4702FAE67348}"/>
    <cellStyle name="Migliaia 52 3 8" xfId="3859" xr:uid="{B2A29D56-E03C-42FA-9B73-33F1C6701030}"/>
    <cellStyle name="Migliaia 52 4" xfId="1892" xr:uid="{00000000-0005-0000-0000-00006C040000}"/>
    <cellStyle name="Migliaia 52 4 2" xfId="1893" xr:uid="{00000000-0005-0000-0000-00006D040000}"/>
    <cellStyle name="Migliaia 52 4 2 2" xfId="5592" xr:uid="{6C6C9FDF-B115-493C-8708-6F2DB120344D}"/>
    <cellStyle name="Migliaia 52 4 2 3" xfId="3866" xr:uid="{E74A678A-13CD-4343-9ACA-8FC9ABCE00FF}"/>
    <cellStyle name="Migliaia 52 4 3" xfId="5591" xr:uid="{64069470-4AF6-4A31-8FD4-9CA09ED15DC0}"/>
    <cellStyle name="Migliaia 52 4 4" xfId="6768" xr:uid="{81E0A9BA-6FA1-4775-8D03-0CA461993283}"/>
    <cellStyle name="Migliaia 52 4 5" xfId="3865" xr:uid="{0DAE8909-C240-44F2-8D5A-84163F08E9F6}"/>
    <cellStyle name="Migliaia 52 5" xfId="1894" xr:uid="{00000000-0005-0000-0000-00006E040000}"/>
    <cellStyle name="Migliaia 52 5 2" xfId="5593" xr:uid="{AB4021E3-902E-452A-AE4C-E93BF6E94F71}"/>
    <cellStyle name="Migliaia 52 5 3" xfId="6769" xr:uid="{D943F761-B4C9-4444-97F5-3399F4390E6E}"/>
    <cellStyle name="Migliaia 52 5 4" xfId="3867" xr:uid="{65FE5126-4CBF-4510-9CD4-D12C4C8C3A2A}"/>
    <cellStyle name="Migliaia 52 6" xfId="3868" xr:uid="{4D3AF9B1-0040-4E20-94C8-D18B5F0D3743}"/>
    <cellStyle name="Migliaia 52 6 2" xfId="5594" xr:uid="{8A2C2F60-7FB5-4288-8CCB-6835811F5EBB}"/>
    <cellStyle name="Migliaia 52 6 3" xfId="6770" xr:uid="{686B1AA2-4A21-4FCA-9846-5C701B54893D}"/>
    <cellStyle name="Migliaia 52 7" xfId="3869" xr:uid="{A9376C20-2A9D-48BF-A68E-D3155CE143D7}"/>
    <cellStyle name="Migliaia 52 7 2" xfId="5595" xr:uid="{2D8E491C-E4DA-4296-B25E-E55173329DA6}"/>
    <cellStyle name="Migliaia 52 7 3" xfId="6771" xr:uid="{EDE04637-5F84-48CE-A355-DB60D39184ED}"/>
    <cellStyle name="Migliaia 52 8" xfId="3870" xr:uid="{CDF16066-9FBF-400C-9E0C-859C512F7701}"/>
    <cellStyle name="Migliaia 52 8 2" xfId="5596" xr:uid="{BC0CC8ED-5DC5-431E-910D-D4B8094900F4}"/>
    <cellStyle name="Migliaia 52 8 3" xfId="6772" xr:uid="{0B01831D-C060-432E-8770-8AEA844FBDFE}"/>
    <cellStyle name="Migliaia 52 9" xfId="5581" xr:uid="{A9201CA5-F61B-4D5F-84CF-DA5CDC670C37}"/>
    <cellStyle name="Migliaia 53" xfId="492" xr:uid="{00000000-0005-0000-0000-00006F040000}"/>
    <cellStyle name="Migliaia 53 10" xfId="6773" xr:uid="{DAABB730-F358-454D-B24E-C6CA17D60C38}"/>
    <cellStyle name="Migliaia 53 11" xfId="3871" xr:uid="{F577A5FA-201D-4BAD-BE16-3B8538AADD32}"/>
    <cellStyle name="Migliaia 53 2" xfId="493" xr:uid="{00000000-0005-0000-0000-000070040000}"/>
    <cellStyle name="Migliaia 53 2 2" xfId="1895" xr:uid="{00000000-0005-0000-0000-000071040000}"/>
    <cellStyle name="Migliaia 53 2 2 2" xfId="5599" xr:uid="{9FCDC712-8F29-4C62-9DB0-A380AFDE55B0}"/>
    <cellStyle name="Migliaia 53 2 2 3" xfId="6775" xr:uid="{C294BC7A-BAAF-4BDD-B838-9C2DA801907C}"/>
    <cellStyle name="Migliaia 53 2 2 4" xfId="3873" xr:uid="{42DBEE27-4BB5-48A7-81B7-579439AEA7ED}"/>
    <cellStyle name="Migliaia 53 2 3" xfId="3874" xr:uid="{02500575-C6FA-402E-8599-0AD31427F0FE}"/>
    <cellStyle name="Migliaia 53 2 3 2" xfId="5600" xr:uid="{BE3AF0C6-4A27-4615-BD5A-C9651DD44D92}"/>
    <cellStyle name="Migliaia 53 2 3 3" xfId="6776" xr:uid="{B19315B1-1D0B-4601-8142-E9662F818A16}"/>
    <cellStyle name="Migliaia 53 2 4" xfId="5598" xr:uid="{79285C30-7E19-4A06-879C-5D9E17637B45}"/>
    <cellStyle name="Migliaia 53 2 5" xfId="6774" xr:uid="{3C67B881-3AA1-4800-8D4B-647D0E92CC67}"/>
    <cellStyle name="Migliaia 53 2 6" xfId="3872" xr:uid="{62C1B83E-D9A4-4B18-B4B9-F32F2D39B531}"/>
    <cellStyle name="Migliaia 53 3" xfId="494" xr:uid="{00000000-0005-0000-0000-000072040000}"/>
    <cellStyle name="Migliaia 53 3 2" xfId="495" xr:uid="{00000000-0005-0000-0000-000073040000}"/>
    <cellStyle name="Migliaia 53 3 2 2" xfId="1896" xr:uid="{00000000-0005-0000-0000-000074040000}"/>
    <cellStyle name="Migliaia 53 3 2 2 2" xfId="5603" xr:uid="{75C72B14-29FD-4EDC-A5AA-21C320D99EBB}"/>
    <cellStyle name="Migliaia 53 3 2 2 3" xfId="6779" xr:uid="{7FA9ABE1-7B77-45A7-BF60-319609DC99D0}"/>
    <cellStyle name="Migliaia 53 3 2 2 4" xfId="3877" xr:uid="{CB917C84-8DF1-469D-924F-DA2073ED0507}"/>
    <cellStyle name="Migliaia 53 3 2 3" xfId="5602" xr:uid="{85C60C5D-9849-414D-924D-2290AF049499}"/>
    <cellStyle name="Migliaia 53 3 2 4" xfId="6778" xr:uid="{7D14AFBB-177D-4DDF-A911-649763AF1ECE}"/>
    <cellStyle name="Migliaia 53 3 2 5" xfId="3876" xr:uid="{6775C2D6-273D-4242-8F25-D8BD483F35CC}"/>
    <cellStyle name="Migliaia 53 3 3" xfId="3878" xr:uid="{B007EE73-7F64-4378-82D1-D8E8338F4576}"/>
    <cellStyle name="Migliaia 53 3 3 2" xfId="5604" xr:uid="{81E03943-2F26-4427-9C81-124D02491819}"/>
    <cellStyle name="Migliaia 53 3 3 3" xfId="6780" xr:uid="{F340A5EC-D3CF-4110-8DC4-288ECD06B4F7}"/>
    <cellStyle name="Migliaia 53 3 4" xfId="3879" xr:uid="{C5224267-4214-4399-91CF-09B0D892940C}"/>
    <cellStyle name="Migliaia 53 3 4 2" xfId="5605" xr:uid="{04C6FA9A-47A6-4F06-9B3B-063D426021AE}"/>
    <cellStyle name="Migliaia 53 3 4 3" xfId="6781" xr:uid="{CE780606-F8E7-486D-B8D1-10B836AD182D}"/>
    <cellStyle name="Migliaia 53 3 5" xfId="3880" xr:uid="{47DD4609-1775-4409-9240-CAE6AD7E56FD}"/>
    <cellStyle name="Migliaia 53 3 5 2" xfId="5606" xr:uid="{38571950-1E44-46D7-AB1D-07A0003FCA8D}"/>
    <cellStyle name="Migliaia 53 3 5 3" xfId="6782" xr:uid="{14CE2A3B-5540-4BC3-B3D9-787823D44F6B}"/>
    <cellStyle name="Migliaia 53 3 6" xfId="5601" xr:uid="{A952BE88-463A-49B6-9098-9BAD5C9E3C5C}"/>
    <cellStyle name="Migliaia 53 3 7" xfId="6777" xr:uid="{A31DDD86-40AC-4241-AF89-473E11805479}"/>
    <cellStyle name="Migliaia 53 3 8" xfId="3875" xr:uid="{AE4B4BFC-96FE-46F7-BE5F-ED640FD1D2D3}"/>
    <cellStyle name="Migliaia 53 4" xfId="1897" xr:uid="{00000000-0005-0000-0000-000075040000}"/>
    <cellStyle name="Migliaia 53 4 2" xfId="1898" xr:uid="{00000000-0005-0000-0000-000076040000}"/>
    <cellStyle name="Migliaia 53 4 2 2" xfId="5608" xr:uid="{CA9FDED3-63DD-401A-BDA2-4B46F6FDB28A}"/>
    <cellStyle name="Migliaia 53 4 2 3" xfId="3882" xr:uid="{06F9AAF4-12C0-4749-8F15-1CFA81ED7146}"/>
    <cellStyle name="Migliaia 53 4 3" xfId="5607" xr:uid="{92383D3C-A1EB-42E3-850E-B67392493D18}"/>
    <cellStyle name="Migliaia 53 4 4" xfId="6783" xr:uid="{CD53CDE4-C9C0-46D6-AC1F-C476952F526A}"/>
    <cellStyle name="Migliaia 53 4 5" xfId="3881" xr:uid="{787DC4BA-F088-4A0C-AC33-159BA68A0B8F}"/>
    <cellStyle name="Migliaia 53 5" xfId="1899" xr:uid="{00000000-0005-0000-0000-000077040000}"/>
    <cellStyle name="Migliaia 53 5 2" xfId="5609" xr:uid="{5C04D5DE-F19D-4619-B40E-4A384003069C}"/>
    <cellStyle name="Migliaia 53 5 3" xfId="6784" xr:uid="{B23C12AC-6BD8-4385-9DA9-3D97653EE38E}"/>
    <cellStyle name="Migliaia 53 5 4" xfId="3883" xr:uid="{47509DBD-3D1D-451E-AE22-136B72219474}"/>
    <cellStyle name="Migliaia 53 6" xfId="3884" xr:uid="{5C9FD073-83AB-492E-A719-B8DED83D4A5C}"/>
    <cellStyle name="Migliaia 53 6 2" xfId="5610" xr:uid="{25D4EA56-8B20-4A08-9C39-D329B4D28484}"/>
    <cellStyle name="Migliaia 53 6 3" xfId="6785" xr:uid="{52D57E89-6984-43E4-9ADE-342F7AAD18F7}"/>
    <cellStyle name="Migliaia 53 7" xfId="3885" xr:uid="{70E68BE1-DC05-4D07-9B9D-3BD84C43AE9B}"/>
    <cellStyle name="Migliaia 53 7 2" xfId="5611" xr:uid="{CF88FE01-EA63-4EEA-A9CB-E3BDCC086337}"/>
    <cellStyle name="Migliaia 53 7 3" xfId="6786" xr:uid="{48E6106B-95FD-4672-B5EB-0A65BEEC2C19}"/>
    <cellStyle name="Migliaia 53 8" xfId="3886" xr:uid="{0B0BDC8D-2324-43D5-A4D7-2B25317E1EB9}"/>
    <cellStyle name="Migliaia 53 8 2" xfId="5612" xr:uid="{4DD31888-8092-4F16-8E5F-747D536714AE}"/>
    <cellStyle name="Migliaia 53 8 3" xfId="6787" xr:uid="{C9535630-BD64-4B75-9277-F76A5D03542D}"/>
    <cellStyle name="Migliaia 53 9" xfId="5597" xr:uid="{05C21FDF-6308-485A-A7EA-B51E0C017029}"/>
    <cellStyle name="Migliaia 54" xfId="496" xr:uid="{00000000-0005-0000-0000-000078040000}"/>
    <cellStyle name="Migliaia 54 10" xfId="6788" xr:uid="{29E2D201-844F-419E-8397-878EB832E861}"/>
    <cellStyle name="Migliaia 54 11" xfId="3887" xr:uid="{A406B706-863B-4438-99BF-EC8C477204ED}"/>
    <cellStyle name="Migliaia 54 2" xfId="497" xr:uid="{00000000-0005-0000-0000-000079040000}"/>
    <cellStyle name="Migliaia 54 2 2" xfId="1900" xr:uid="{00000000-0005-0000-0000-00007A040000}"/>
    <cellStyle name="Migliaia 54 2 2 2" xfId="5615" xr:uid="{1E2B8EB1-7F5B-4C7E-ACBF-C6D64F2F9CD9}"/>
    <cellStyle name="Migliaia 54 2 2 3" xfId="6790" xr:uid="{5EE7A8E0-AAD6-43F4-A63A-C8D236DE6C54}"/>
    <cellStyle name="Migliaia 54 2 2 4" xfId="3889" xr:uid="{A08667BC-F5EB-4A36-A045-94D93ACFDA11}"/>
    <cellStyle name="Migliaia 54 2 3" xfId="3890" xr:uid="{0F52A02A-1EB1-4DA5-938E-5EF19D7E75BD}"/>
    <cellStyle name="Migliaia 54 2 3 2" xfId="5616" xr:uid="{1F8DB1B4-5E47-4FED-86D9-C17130741652}"/>
    <cellStyle name="Migliaia 54 2 3 3" xfId="6791" xr:uid="{322EB5E0-6A70-4508-B49A-111898FFC848}"/>
    <cellStyle name="Migliaia 54 2 4" xfId="5614" xr:uid="{021C4E47-12A3-443B-B853-1EA4424E945E}"/>
    <cellStyle name="Migliaia 54 2 5" xfId="6789" xr:uid="{D659F3B8-07E4-4E59-A069-EA3A6564622A}"/>
    <cellStyle name="Migliaia 54 2 6" xfId="3888" xr:uid="{39FA281F-3ED5-41C5-8605-077420AF120F}"/>
    <cellStyle name="Migliaia 54 3" xfId="498" xr:uid="{00000000-0005-0000-0000-00007B040000}"/>
    <cellStyle name="Migliaia 54 3 2" xfId="499" xr:uid="{00000000-0005-0000-0000-00007C040000}"/>
    <cellStyle name="Migliaia 54 3 2 2" xfId="1901" xr:uid="{00000000-0005-0000-0000-00007D040000}"/>
    <cellStyle name="Migliaia 54 3 2 2 2" xfId="5619" xr:uid="{34487C83-14F3-4C66-95FB-221A974E49F3}"/>
    <cellStyle name="Migliaia 54 3 2 2 3" xfId="6794" xr:uid="{72E798C2-34BB-4A7F-AE46-AC32A70D22CA}"/>
    <cellStyle name="Migliaia 54 3 2 2 4" xfId="3893" xr:uid="{AE482941-0D8B-4774-9A58-036662BF809B}"/>
    <cellStyle name="Migliaia 54 3 2 3" xfId="5618" xr:uid="{6E2759E1-F77C-485A-AD20-ED2CFBB2707B}"/>
    <cellStyle name="Migliaia 54 3 2 4" xfId="6793" xr:uid="{06005A2B-294B-442B-BBFC-B031E12CFAE8}"/>
    <cellStyle name="Migliaia 54 3 2 5" xfId="3892" xr:uid="{E5F482F6-E013-4D57-8246-19B1B469C6EC}"/>
    <cellStyle name="Migliaia 54 3 3" xfId="3894" xr:uid="{E8707CFD-BDCA-439B-8398-0F537546007A}"/>
    <cellStyle name="Migliaia 54 3 3 2" xfId="5620" xr:uid="{20B7B2A1-78A3-4653-B9CF-70A9E97E5AC1}"/>
    <cellStyle name="Migliaia 54 3 3 3" xfId="6795" xr:uid="{79B4DB88-845E-4961-A3AF-F5F82A8FDBE4}"/>
    <cellStyle name="Migliaia 54 3 4" xfId="3895" xr:uid="{12333AE5-B3C3-44F7-9A8A-576D7C8A6313}"/>
    <cellStyle name="Migliaia 54 3 4 2" xfId="5621" xr:uid="{70EE280B-D1E8-4127-9069-0F969FA948B9}"/>
    <cellStyle name="Migliaia 54 3 4 3" xfId="6796" xr:uid="{D07C26F9-0E80-46F3-9B8A-6E9959EB834B}"/>
    <cellStyle name="Migliaia 54 3 5" xfId="3896" xr:uid="{69D3EF5A-6021-4B69-8184-7F316D4B4A34}"/>
    <cellStyle name="Migliaia 54 3 5 2" xfId="5622" xr:uid="{F543C407-A716-4014-8282-6CE86883F0A6}"/>
    <cellStyle name="Migliaia 54 3 5 3" xfId="6797" xr:uid="{43905B95-04D1-4EC2-857F-9FA06B82B7C4}"/>
    <cellStyle name="Migliaia 54 3 6" xfId="5617" xr:uid="{F12F2385-5A2B-47D9-A8BE-358B3553570C}"/>
    <cellStyle name="Migliaia 54 3 7" xfId="6792" xr:uid="{8358025A-587C-42DA-9297-E767BA20C6E5}"/>
    <cellStyle name="Migliaia 54 3 8" xfId="3891" xr:uid="{EC5ACF4E-8899-4780-8353-9DB72EDA0423}"/>
    <cellStyle name="Migliaia 54 4" xfId="1902" xr:uid="{00000000-0005-0000-0000-00007E040000}"/>
    <cellStyle name="Migliaia 54 4 2" xfId="1903" xr:uid="{00000000-0005-0000-0000-00007F040000}"/>
    <cellStyle name="Migliaia 54 4 2 2" xfId="5624" xr:uid="{2E71CD10-6D64-46BE-BB51-2D719789528C}"/>
    <cellStyle name="Migliaia 54 4 2 3" xfId="3898" xr:uid="{3847DD73-BBF6-44DB-B699-5468F0EA4E68}"/>
    <cellStyle name="Migliaia 54 4 3" xfId="5623" xr:uid="{F7E79B6F-32EA-4B25-9FB0-F38C3C63835E}"/>
    <cellStyle name="Migliaia 54 4 4" xfId="6798" xr:uid="{7AA01473-6AEB-4D1E-A677-156A15E5DB12}"/>
    <cellStyle name="Migliaia 54 4 5" xfId="3897" xr:uid="{51327D9F-F041-4628-AA50-162FDF7A4575}"/>
    <cellStyle name="Migliaia 54 5" xfId="1904" xr:uid="{00000000-0005-0000-0000-000080040000}"/>
    <cellStyle name="Migliaia 54 5 2" xfId="5625" xr:uid="{EE75512C-20D5-40AD-933C-15A8343E2B8C}"/>
    <cellStyle name="Migliaia 54 5 3" xfId="6799" xr:uid="{7B453BC3-A201-479E-B5F4-E3DEE4C48847}"/>
    <cellStyle name="Migliaia 54 5 4" xfId="3899" xr:uid="{D6BE16EF-8FEE-40FE-BF6C-B0F30A16F76C}"/>
    <cellStyle name="Migliaia 54 6" xfId="3900" xr:uid="{3DA98C7A-D5FA-4A16-BC65-4E8768B409C8}"/>
    <cellStyle name="Migliaia 54 6 2" xfId="5626" xr:uid="{023EDC9D-C211-48AD-8ECF-3218346D0F01}"/>
    <cellStyle name="Migliaia 54 6 3" xfId="6800" xr:uid="{18E147B5-1E02-4AB3-A5CF-89BD4CFFB87A}"/>
    <cellStyle name="Migliaia 54 7" xfId="3901" xr:uid="{4426B53A-057C-442B-9495-FCF499FF1426}"/>
    <cellStyle name="Migliaia 54 7 2" xfId="5627" xr:uid="{C92B0CB2-F3AD-41A0-A555-5CEC7A81421F}"/>
    <cellStyle name="Migliaia 54 7 3" xfId="6801" xr:uid="{E34355DC-D4A6-4E70-9849-C08D783D784F}"/>
    <cellStyle name="Migliaia 54 8" xfId="3902" xr:uid="{DED0693B-5703-44F9-9821-E307648457A0}"/>
    <cellStyle name="Migliaia 54 8 2" xfId="5628" xr:uid="{21664644-04A8-490D-96C4-6E7971D46CF9}"/>
    <cellStyle name="Migliaia 54 8 3" xfId="6802" xr:uid="{1C04C348-3293-4301-8243-7955B15AF2C2}"/>
    <cellStyle name="Migliaia 54 9" xfId="5613" xr:uid="{C50A4D05-FCFD-4B3A-B060-CBA53189FDDF}"/>
    <cellStyle name="Migliaia 55" xfId="500" xr:uid="{00000000-0005-0000-0000-000081040000}"/>
    <cellStyle name="Migliaia 55 10" xfId="6803" xr:uid="{E3940A7E-CADE-4CA4-BDB2-F2E6CEE202DD}"/>
    <cellStyle name="Migliaia 55 11" xfId="3903" xr:uid="{22FA0594-8774-4F02-BB76-7784F640A209}"/>
    <cellStyle name="Migliaia 55 2" xfId="501" xr:uid="{00000000-0005-0000-0000-000082040000}"/>
    <cellStyle name="Migliaia 55 2 2" xfId="1905" xr:uid="{00000000-0005-0000-0000-000083040000}"/>
    <cellStyle name="Migliaia 55 2 2 2" xfId="5631" xr:uid="{4C766987-9155-4427-AF94-CAEDAEF78613}"/>
    <cellStyle name="Migliaia 55 2 2 3" xfId="6805" xr:uid="{FCD8F3C3-0AF8-4403-9CE3-63AAFD3CF806}"/>
    <cellStyle name="Migliaia 55 2 2 4" xfId="3905" xr:uid="{507618F7-D66C-4693-8432-DC1414862180}"/>
    <cellStyle name="Migliaia 55 2 3" xfId="3906" xr:uid="{848F5F82-1027-4A77-82CE-98FDBE24628B}"/>
    <cellStyle name="Migliaia 55 2 3 2" xfId="5632" xr:uid="{C083E76F-99BB-41F4-82ED-B377FB2748ED}"/>
    <cellStyle name="Migliaia 55 2 3 3" xfId="6806" xr:uid="{173B1FCF-431A-465A-A9CF-80D5AC8FA804}"/>
    <cellStyle name="Migliaia 55 2 4" xfId="5630" xr:uid="{2EC4E3CB-C3D0-4BDF-B4F8-DE3D88878DA1}"/>
    <cellStyle name="Migliaia 55 2 5" xfId="6804" xr:uid="{AE568A93-6F72-46F1-8614-D38A7AB05C37}"/>
    <cellStyle name="Migliaia 55 2 6" xfId="3904" xr:uid="{919169A5-6FC2-45A7-A963-F38FF65420B4}"/>
    <cellStyle name="Migliaia 55 3" xfId="502" xr:uid="{00000000-0005-0000-0000-000084040000}"/>
    <cellStyle name="Migliaia 55 3 2" xfId="503" xr:uid="{00000000-0005-0000-0000-000085040000}"/>
    <cellStyle name="Migliaia 55 3 2 2" xfId="1906" xr:uid="{00000000-0005-0000-0000-000086040000}"/>
    <cellStyle name="Migliaia 55 3 2 2 2" xfId="5635" xr:uid="{6A841434-B074-4C06-A730-2ADB165F28D8}"/>
    <cellStyle name="Migliaia 55 3 2 2 3" xfId="6809" xr:uid="{0A8D8CF9-0ABF-4A0F-84AF-37DB7E454446}"/>
    <cellStyle name="Migliaia 55 3 2 2 4" xfId="3909" xr:uid="{E1947028-A1A6-46AB-B84E-BE4A8E66602A}"/>
    <cellStyle name="Migliaia 55 3 2 3" xfId="5634" xr:uid="{77F56CB2-C01B-4315-9C4A-3DF0652ED184}"/>
    <cellStyle name="Migliaia 55 3 2 4" xfId="6808" xr:uid="{1FF26294-F428-471E-9B1A-42ADE5D787D7}"/>
    <cellStyle name="Migliaia 55 3 2 5" xfId="3908" xr:uid="{B0EA70C2-9255-4EBA-8126-61DDE8A4B67F}"/>
    <cellStyle name="Migliaia 55 3 3" xfId="3910" xr:uid="{9255E58F-4468-4263-ABB8-33C46546CA74}"/>
    <cellStyle name="Migliaia 55 3 3 2" xfId="5636" xr:uid="{196578B0-4A88-4F2A-B83D-1F6C15965A26}"/>
    <cellStyle name="Migliaia 55 3 3 3" xfId="6810" xr:uid="{3C135A71-9572-44B6-BE3A-224908A75108}"/>
    <cellStyle name="Migliaia 55 3 4" xfId="3911" xr:uid="{99B7466E-CA48-4801-8D3D-2F0DD77935DD}"/>
    <cellStyle name="Migliaia 55 3 4 2" xfId="5637" xr:uid="{367D349C-ADD5-4BC6-BB2A-D5D841ED5B36}"/>
    <cellStyle name="Migliaia 55 3 4 3" xfId="6811" xr:uid="{60643042-20DF-49D9-A654-B46FCCDBE2E7}"/>
    <cellStyle name="Migliaia 55 3 5" xfId="3912" xr:uid="{6922E324-EAB3-4F4C-936F-5622583A8794}"/>
    <cellStyle name="Migliaia 55 3 5 2" xfId="5638" xr:uid="{34BED136-306C-487F-A9DA-8C987BE2A58C}"/>
    <cellStyle name="Migliaia 55 3 5 3" xfId="6812" xr:uid="{4E8DB34B-DCF4-4E01-B408-FA2998C794FD}"/>
    <cellStyle name="Migliaia 55 3 6" xfId="5633" xr:uid="{67953C8A-CF09-4BBE-A47E-F64B3C941433}"/>
    <cellStyle name="Migliaia 55 3 7" xfId="6807" xr:uid="{A531D3A5-2A36-47F0-8F32-756A4A55D6CB}"/>
    <cellStyle name="Migliaia 55 3 8" xfId="3907" xr:uid="{3311BBE6-AC94-499B-8C8C-9D03E2301C52}"/>
    <cellStyle name="Migliaia 55 4" xfId="1907" xr:uid="{00000000-0005-0000-0000-000087040000}"/>
    <cellStyle name="Migliaia 55 4 2" xfId="1908" xr:uid="{00000000-0005-0000-0000-000088040000}"/>
    <cellStyle name="Migliaia 55 4 2 2" xfId="5640" xr:uid="{B2DBABBD-237A-42C9-849C-9D06A93D1754}"/>
    <cellStyle name="Migliaia 55 4 2 3" xfId="3914" xr:uid="{300E1853-4EF6-4F8B-BC06-29D0137C1369}"/>
    <cellStyle name="Migliaia 55 4 3" xfId="5639" xr:uid="{D8D0371E-B806-4BF9-AAA6-05C3A0636ED8}"/>
    <cellStyle name="Migliaia 55 4 4" xfId="6813" xr:uid="{8F162600-032E-4AE7-997D-1C97B07E2631}"/>
    <cellStyle name="Migliaia 55 4 5" xfId="3913" xr:uid="{FF3B42B4-38DF-43D1-96EA-D2F2164EC081}"/>
    <cellStyle name="Migliaia 55 5" xfId="1909" xr:uid="{00000000-0005-0000-0000-000089040000}"/>
    <cellStyle name="Migliaia 55 5 2" xfId="5641" xr:uid="{F66A2613-42F4-4475-B082-2DF45771890C}"/>
    <cellStyle name="Migliaia 55 5 3" xfId="6814" xr:uid="{8448FABC-C628-46B2-A137-5D159A71520A}"/>
    <cellStyle name="Migliaia 55 5 4" xfId="3915" xr:uid="{1AB7B9BD-B505-47F6-9164-2421549AD519}"/>
    <cellStyle name="Migliaia 55 6" xfId="3916" xr:uid="{13C952F4-5711-4D0F-A42F-31949C3A5E02}"/>
    <cellStyle name="Migliaia 55 6 2" xfId="5642" xr:uid="{E2BCE070-5F4D-45AB-B247-03D4D3951DB1}"/>
    <cellStyle name="Migliaia 55 6 3" xfId="6815" xr:uid="{65F9CCB4-A9B4-4BD3-AE5C-9EAC849E2FFD}"/>
    <cellStyle name="Migliaia 55 7" xfId="3917" xr:uid="{B25D1C03-AD86-490A-88F7-DA95A00FA578}"/>
    <cellStyle name="Migliaia 55 7 2" xfId="5643" xr:uid="{87E545E2-2E40-4235-B30A-AB90C7C36DFA}"/>
    <cellStyle name="Migliaia 55 7 3" xfId="6816" xr:uid="{986AB476-AED1-4ACF-9E07-92034153E2E8}"/>
    <cellStyle name="Migliaia 55 8" xfId="3918" xr:uid="{7A1E14B0-A6DA-4600-A540-7ADCAF5071BB}"/>
    <cellStyle name="Migliaia 55 8 2" xfId="5644" xr:uid="{B18726B1-0B0B-4184-BD1C-ED6B846CCC02}"/>
    <cellStyle name="Migliaia 55 8 3" xfId="6817" xr:uid="{557C50E7-6ECA-4156-B7AD-7FF5A8732A4F}"/>
    <cellStyle name="Migliaia 55 9" xfId="5629" xr:uid="{A0DCC808-DEBA-4C91-9EB9-3DA1463ED197}"/>
    <cellStyle name="Migliaia 56" xfId="504" xr:uid="{00000000-0005-0000-0000-00008A040000}"/>
    <cellStyle name="Migliaia 56 10" xfId="6818" xr:uid="{7B9824B5-BAB3-4347-B67A-E1435A3FCCA2}"/>
    <cellStyle name="Migliaia 56 11" xfId="3919" xr:uid="{779DF0DA-0195-42B2-B60E-0C13086BB6F2}"/>
    <cellStyle name="Migliaia 56 2" xfId="505" xr:uid="{00000000-0005-0000-0000-00008B040000}"/>
    <cellStyle name="Migliaia 56 2 2" xfId="1910" xr:uid="{00000000-0005-0000-0000-00008C040000}"/>
    <cellStyle name="Migliaia 56 2 2 2" xfId="5647" xr:uid="{B7B48E49-4801-4A91-AB4D-BB158492FC7B}"/>
    <cellStyle name="Migliaia 56 2 2 3" xfId="6820" xr:uid="{32616EB8-562B-48C1-98AF-60FC73911A8F}"/>
    <cellStyle name="Migliaia 56 2 2 4" xfId="3921" xr:uid="{A224740C-6A80-498D-AF39-56C5ACF1E14D}"/>
    <cellStyle name="Migliaia 56 2 3" xfId="3922" xr:uid="{BC9062F7-A2AA-46DC-BC74-55FD0E1826E9}"/>
    <cellStyle name="Migliaia 56 2 3 2" xfId="5648" xr:uid="{90DD5F5C-1568-4D0C-9418-735883A9F84D}"/>
    <cellStyle name="Migliaia 56 2 3 3" xfId="6821" xr:uid="{25AC26C2-17F8-4F9C-941F-D9EADFA72C14}"/>
    <cellStyle name="Migliaia 56 2 4" xfId="5646" xr:uid="{71F9CD5F-308F-4DC5-AFFF-0FB4F5684498}"/>
    <cellStyle name="Migliaia 56 2 5" xfId="6819" xr:uid="{C21140F0-739B-4A24-A02C-2CD49457E7BB}"/>
    <cellStyle name="Migliaia 56 2 6" xfId="3920" xr:uid="{99BFC918-9F63-41C7-9BDD-B6CB7F05CAFC}"/>
    <cellStyle name="Migliaia 56 3" xfId="506" xr:uid="{00000000-0005-0000-0000-00008D040000}"/>
    <cellStyle name="Migliaia 56 3 2" xfId="507" xr:uid="{00000000-0005-0000-0000-00008E040000}"/>
    <cellStyle name="Migliaia 56 3 2 2" xfId="1911" xr:uid="{00000000-0005-0000-0000-00008F040000}"/>
    <cellStyle name="Migliaia 56 3 2 2 2" xfId="5651" xr:uid="{A0058D04-B87E-41FF-925A-359FFFFD1809}"/>
    <cellStyle name="Migliaia 56 3 2 2 3" xfId="6824" xr:uid="{76115F34-921D-42FD-9650-550B6DB245A3}"/>
    <cellStyle name="Migliaia 56 3 2 2 4" xfId="3925" xr:uid="{E9F77C00-317D-4570-A387-98CB76029B43}"/>
    <cellStyle name="Migliaia 56 3 2 3" xfId="5650" xr:uid="{B029BE73-B964-4964-A78A-52466D53A398}"/>
    <cellStyle name="Migliaia 56 3 2 4" xfId="6823" xr:uid="{21C3A369-903F-4679-9B80-D20F4CCC93B5}"/>
    <cellStyle name="Migliaia 56 3 2 5" xfId="3924" xr:uid="{70E8FD7B-ACB4-4DBC-8769-E07850401820}"/>
    <cellStyle name="Migliaia 56 3 3" xfId="3926" xr:uid="{F52C3B89-D58E-45C2-80E0-B810378303DF}"/>
    <cellStyle name="Migliaia 56 3 3 2" xfId="5652" xr:uid="{749B7FBA-DAE6-4C10-A29C-37E9F511C6E9}"/>
    <cellStyle name="Migliaia 56 3 3 3" xfId="6825" xr:uid="{B04EFE3F-79EE-428D-9800-E8097A6F73E5}"/>
    <cellStyle name="Migliaia 56 3 4" xfId="3927" xr:uid="{6F1F2548-4C7A-4DF9-A13A-B27F07E034E3}"/>
    <cellStyle name="Migliaia 56 3 4 2" xfId="5653" xr:uid="{B4417D29-F0C2-464C-B376-E5607649A165}"/>
    <cellStyle name="Migliaia 56 3 4 3" xfId="6826" xr:uid="{0E899DFF-6D70-462F-B758-72EE34AF912D}"/>
    <cellStyle name="Migliaia 56 3 5" xfId="3928" xr:uid="{52C8CA67-BC2C-4E60-B758-B27F75781DC9}"/>
    <cellStyle name="Migliaia 56 3 5 2" xfId="5654" xr:uid="{422E643C-F1A4-4CCE-A219-A30A895F5D90}"/>
    <cellStyle name="Migliaia 56 3 5 3" xfId="6827" xr:uid="{04B65902-1F4D-41B4-8B8A-737831198C5A}"/>
    <cellStyle name="Migliaia 56 3 6" xfId="5649" xr:uid="{C6A68D28-EC7F-4F07-A74D-AC1B756557C0}"/>
    <cellStyle name="Migliaia 56 3 7" xfId="6822" xr:uid="{6AB6FEC5-8357-49BC-9262-503A211AE607}"/>
    <cellStyle name="Migliaia 56 3 8" xfId="3923" xr:uid="{19CFA78E-1034-4266-9FD8-BB7B8819262F}"/>
    <cellStyle name="Migliaia 56 4" xfId="1912" xr:uid="{00000000-0005-0000-0000-000090040000}"/>
    <cellStyle name="Migliaia 56 4 2" xfId="1913" xr:uid="{00000000-0005-0000-0000-000091040000}"/>
    <cellStyle name="Migliaia 56 4 2 2" xfId="5656" xr:uid="{A8A97463-5354-4766-8004-EE79AF967DDE}"/>
    <cellStyle name="Migliaia 56 4 2 3" xfId="3930" xr:uid="{63DA9050-030A-4F0B-A01F-E2B0332E52BE}"/>
    <cellStyle name="Migliaia 56 4 3" xfId="5655" xr:uid="{3E393823-581A-467F-A5EC-89F606FB253B}"/>
    <cellStyle name="Migliaia 56 4 4" xfId="6828" xr:uid="{75BD60C2-CB7B-4E9E-AA6E-D94F8A76C9C0}"/>
    <cellStyle name="Migliaia 56 4 5" xfId="3929" xr:uid="{6A125E69-73AA-47C3-85F3-6EA3F106C8F5}"/>
    <cellStyle name="Migliaia 56 5" xfId="1914" xr:uid="{00000000-0005-0000-0000-000092040000}"/>
    <cellStyle name="Migliaia 56 5 2" xfId="5657" xr:uid="{48095C67-20EA-40D1-B5BE-A0851C125E71}"/>
    <cellStyle name="Migliaia 56 5 3" xfId="6829" xr:uid="{B5077DDD-6FA5-4800-A6E2-E52FA1B78F14}"/>
    <cellStyle name="Migliaia 56 5 4" xfId="3931" xr:uid="{AE09B1E3-7C6B-40A9-ADFA-6020A359E012}"/>
    <cellStyle name="Migliaia 56 6" xfId="3932" xr:uid="{B041CAF5-79E4-4C40-AF37-1EFF835A1A14}"/>
    <cellStyle name="Migliaia 56 6 2" xfId="5658" xr:uid="{313DD077-D8AF-4DB6-8E8F-5E81B25ACA03}"/>
    <cellStyle name="Migliaia 56 6 3" xfId="6830" xr:uid="{EEA92A1F-3532-4F3C-8E5C-BC97C2A2E2D4}"/>
    <cellStyle name="Migliaia 56 7" xfId="3933" xr:uid="{0061D3CF-4F2F-4EEA-9157-395A6D91E819}"/>
    <cellStyle name="Migliaia 56 7 2" xfId="5659" xr:uid="{2BBD2C37-B3CF-4164-A539-DB80FF1E9737}"/>
    <cellStyle name="Migliaia 56 7 3" xfId="6831" xr:uid="{CB42C656-21FB-4F76-90D6-A1E514BFCDB1}"/>
    <cellStyle name="Migliaia 56 8" xfId="3934" xr:uid="{F7E9E5FA-6142-40A6-B5D3-AA016D6BED87}"/>
    <cellStyle name="Migliaia 56 8 2" xfId="5660" xr:uid="{C1E7168A-AB92-4EED-BBFB-F5F6B9D4A487}"/>
    <cellStyle name="Migliaia 56 8 3" xfId="6832" xr:uid="{B8B83507-9E10-4F61-8763-D53533D27157}"/>
    <cellStyle name="Migliaia 56 9" xfId="5645" xr:uid="{82ED4B79-C498-4E90-932A-AC5885DEFD78}"/>
    <cellStyle name="Migliaia 57" xfId="508" xr:uid="{00000000-0005-0000-0000-000093040000}"/>
    <cellStyle name="Migliaia 57 10" xfId="6833" xr:uid="{E898081A-4834-4DE0-A219-4446A09BC029}"/>
    <cellStyle name="Migliaia 57 11" xfId="3935" xr:uid="{9BF00671-8E7C-417F-B22F-566C81EDAFBB}"/>
    <cellStyle name="Migliaia 57 2" xfId="509" xr:uid="{00000000-0005-0000-0000-000094040000}"/>
    <cellStyle name="Migliaia 57 2 2" xfId="1915" xr:uid="{00000000-0005-0000-0000-000095040000}"/>
    <cellStyle name="Migliaia 57 2 2 2" xfId="5663" xr:uid="{D77FABF2-3F95-4DE2-9819-B255D6D2CB99}"/>
    <cellStyle name="Migliaia 57 2 2 3" xfId="6835" xr:uid="{92012A35-829F-43C0-934B-4FBE290B143F}"/>
    <cellStyle name="Migliaia 57 2 2 4" xfId="3937" xr:uid="{190A57A3-BFCA-4526-8F9D-1686C6593331}"/>
    <cellStyle name="Migliaia 57 2 3" xfId="3938" xr:uid="{84A857F6-AC1D-4113-8D18-266D8B13A41A}"/>
    <cellStyle name="Migliaia 57 2 3 2" xfId="5664" xr:uid="{3D6E92E3-8240-4AB4-B0EC-7E0965F6A0A3}"/>
    <cellStyle name="Migliaia 57 2 3 3" xfId="6836" xr:uid="{9A4DE322-7430-4274-8F95-933A7FDBB532}"/>
    <cellStyle name="Migliaia 57 2 4" xfId="5662" xr:uid="{B83BFDAE-4557-4600-BDEB-4CBFA33A9926}"/>
    <cellStyle name="Migliaia 57 2 5" xfId="6834" xr:uid="{5D0B3699-2729-4E40-9B9B-56C39B03C29B}"/>
    <cellStyle name="Migliaia 57 2 6" xfId="3936" xr:uid="{16B11CBC-9F5F-45E5-ACF9-FC4BE515167E}"/>
    <cellStyle name="Migliaia 57 3" xfId="510" xr:uid="{00000000-0005-0000-0000-000096040000}"/>
    <cellStyle name="Migliaia 57 3 2" xfId="511" xr:uid="{00000000-0005-0000-0000-000097040000}"/>
    <cellStyle name="Migliaia 57 3 2 2" xfId="1916" xr:uid="{00000000-0005-0000-0000-000098040000}"/>
    <cellStyle name="Migliaia 57 3 2 2 2" xfId="5667" xr:uid="{4A9D6CAF-5817-4BF3-BC81-51E01E477CC2}"/>
    <cellStyle name="Migliaia 57 3 2 2 3" xfId="6839" xr:uid="{B3674FF5-1D58-4E10-B4D9-ABA2AD756ED5}"/>
    <cellStyle name="Migliaia 57 3 2 2 4" xfId="3941" xr:uid="{4C064C4A-7591-4FF1-A47A-6C7D0BB691B4}"/>
    <cellStyle name="Migliaia 57 3 2 3" xfId="5666" xr:uid="{09A10AC8-B0C1-4A30-A43C-F32FE9E49DDF}"/>
    <cellStyle name="Migliaia 57 3 2 4" xfId="6838" xr:uid="{4A058FBC-706D-4461-BF39-B23587F29F16}"/>
    <cellStyle name="Migliaia 57 3 2 5" xfId="3940" xr:uid="{68184B42-55C8-489E-A416-8C5EE303A1BD}"/>
    <cellStyle name="Migliaia 57 3 3" xfId="3942" xr:uid="{5FA081B1-B12E-41AF-B85B-126F43D38E39}"/>
    <cellStyle name="Migliaia 57 3 3 2" xfId="5668" xr:uid="{57F86EA8-9873-45C5-8173-FCEE4CB06B07}"/>
    <cellStyle name="Migliaia 57 3 3 3" xfId="6840" xr:uid="{9E283155-F271-4676-BCF0-E2512DBAD974}"/>
    <cellStyle name="Migliaia 57 3 4" xfId="3943" xr:uid="{B953C0B9-822F-4B0F-9661-60C746437117}"/>
    <cellStyle name="Migliaia 57 3 4 2" xfId="5669" xr:uid="{DA48DE7B-63A1-4041-A834-FDF9CCAC7C8C}"/>
    <cellStyle name="Migliaia 57 3 4 3" xfId="6841" xr:uid="{61DD9EFB-2738-4F11-9294-E4BF87A6A5B8}"/>
    <cellStyle name="Migliaia 57 3 5" xfId="3944" xr:uid="{4F0F4F44-F663-4BD9-8FD7-693748D3A300}"/>
    <cellStyle name="Migliaia 57 3 5 2" xfId="5670" xr:uid="{15717F24-AEC1-4B88-B331-FE4A3B4D8BD8}"/>
    <cellStyle name="Migliaia 57 3 5 3" xfId="6842" xr:uid="{DF6E40F6-C64B-4735-8B43-C36157638802}"/>
    <cellStyle name="Migliaia 57 3 6" xfId="5665" xr:uid="{044439EB-466C-4A6F-9D56-46FDB557CF26}"/>
    <cellStyle name="Migliaia 57 3 7" xfId="6837" xr:uid="{E78AFEA2-AA83-4901-BA8C-20AD1E7F94BA}"/>
    <cellStyle name="Migliaia 57 3 8" xfId="3939" xr:uid="{EAEA1F35-B3A6-45A0-974D-5956FF85DBEA}"/>
    <cellStyle name="Migliaia 57 4" xfId="1917" xr:uid="{00000000-0005-0000-0000-000099040000}"/>
    <cellStyle name="Migliaia 57 4 2" xfId="1918" xr:uid="{00000000-0005-0000-0000-00009A040000}"/>
    <cellStyle name="Migliaia 57 4 2 2" xfId="5672" xr:uid="{CB9A9E64-AC50-4996-B6F5-F4553A7CBFA1}"/>
    <cellStyle name="Migliaia 57 4 2 3" xfId="3946" xr:uid="{BED36A13-4821-4761-8E60-AE11002CB1B7}"/>
    <cellStyle name="Migliaia 57 4 3" xfId="5671" xr:uid="{AAF1B4C7-16CC-46C9-9153-B6D9FB46470B}"/>
    <cellStyle name="Migliaia 57 4 4" xfId="6843" xr:uid="{89A826A3-7CC6-444B-A75D-5B992B9033D1}"/>
    <cellStyle name="Migliaia 57 4 5" xfId="3945" xr:uid="{E5DC2196-567D-4139-B059-4D0A3045E553}"/>
    <cellStyle name="Migliaia 57 5" xfId="1919" xr:uid="{00000000-0005-0000-0000-00009B040000}"/>
    <cellStyle name="Migliaia 57 5 2" xfId="5673" xr:uid="{4FB3D0E9-EA40-4CC5-B5AB-B8DA7D59064A}"/>
    <cellStyle name="Migliaia 57 5 3" xfId="6844" xr:uid="{ABC01282-D23B-42F9-B713-AD60225FD30F}"/>
    <cellStyle name="Migliaia 57 5 4" xfId="3947" xr:uid="{38CDFE54-0F48-40A7-A4E0-1A222AEB9EBC}"/>
    <cellStyle name="Migliaia 57 6" xfId="3948" xr:uid="{F55036AE-C563-405E-A0BA-EEEB31E5B7EC}"/>
    <cellStyle name="Migliaia 57 6 2" xfId="5674" xr:uid="{600AA8AE-3BBC-4EB2-B58A-45DE04C1A931}"/>
    <cellStyle name="Migliaia 57 6 3" xfId="6845" xr:uid="{9A57E806-AAEE-4C40-81EE-BE1681B2718C}"/>
    <cellStyle name="Migliaia 57 7" xfId="3949" xr:uid="{763D5F6A-60D5-433D-8836-7AF14A6AAAF1}"/>
    <cellStyle name="Migliaia 57 7 2" xfId="5675" xr:uid="{F08C7BFC-D74B-4F9F-947C-333B1C7D29E1}"/>
    <cellStyle name="Migliaia 57 7 3" xfId="6846" xr:uid="{B4D8D6C0-3945-43E9-9741-E445A4C5769C}"/>
    <cellStyle name="Migliaia 57 8" xfId="3950" xr:uid="{65594BF0-C179-4302-9D2E-A55FF220BC91}"/>
    <cellStyle name="Migliaia 57 8 2" xfId="5676" xr:uid="{276204BD-A7CE-4F51-A29C-77BB3CB5DAC2}"/>
    <cellStyle name="Migliaia 57 8 3" xfId="6847" xr:uid="{D89D6693-DD1E-4D1E-B6A3-EEBCAB329441}"/>
    <cellStyle name="Migliaia 57 9" xfId="5661" xr:uid="{546AFB26-0AE7-4018-A13C-89AACB18E933}"/>
    <cellStyle name="Migliaia 58" xfId="512" xr:uid="{00000000-0005-0000-0000-00009C040000}"/>
    <cellStyle name="Migliaia 58 10" xfId="6848" xr:uid="{3394535C-1CB2-4BFE-B6F2-24F5B1D688E3}"/>
    <cellStyle name="Migliaia 58 11" xfId="3951" xr:uid="{DAACC7DD-B9E1-41BF-B219-D8D4A8E6532B}"/>
    <cellStyle name="Migliaia 58 2" xfId="513" xr:uid="{00000000-0005-0000-0000-00009D040000}"/>
    <cellStyle name="Migliaia 58 2 2" xfId="1920" xr:uid="{00000000-0005-0000-0000-00009E040000}"/>
    <cellStyle name="Migliaia 58 2 2 2" xfId="5679" xr:uid="{29566949-368E-4B10-9449-8F432DC0C969}"/>
    <cellStyle name="Migliaia 58 2 2 3" xfId="6850" xr:uid="{73FB7CEE-1C4A-48C8-9351-8DA6E2C90C03}"/>
    <cellStyle name="Migliaia 58 2 2 4" xfId="3953" xr:uid="{17E814A8-10A2-4826-BDBE-FB4BA9392572}"/>
    <cellStyle name="Migliaia 58 2 3" xfId="3954" xr:uid="{6D2EBAA9-5EC3-49BD-AAE5-20F7DEB0371E}"/>
    <cellStyle name="Migliaia 58 2 3 2" xfId="5680" xr:uid="{49428E3B-AA08-41F1-A900-E89D01088AF9}"/>
    <cellStyle name="Migliaia 58 2 3 3" xfId="6851" xr:uid="{C3478680-EB6A-4E0E-90EC-BAA01B56E7C6}"/>
    <cellStyle name="Migliaia 58 2 4" xfId="5678" xr:uid="{9F9B2B0A-2710-4889-861A-EEF6E9DA9587}"/>
    <cellStyle name="Migliaia 58 2 5" xfId="6849" xr:uid="{24353817-5494-4E8D-8DE3-2949C852C3FE}"/>
    <cellStyle name="Migliaia 58 2 6" xfId="3952" xr:uid="{54002C39-CC75-48B4-A8FA-47DD64A73B87}"/>
    <cellStyle name="Migliaia 58 3" xfId="514" xr:uid="{00000000-0005-0000-0000-00009F040000}"/>
    <cellStyle name="Migliaia 58 3 2" xfId="515" xr:uid="{00000000-0005-0000-0000-0000A0040000}"/>
    <cellStyle name="Migliaia 58 3 2 2" xfId="1921" xr:uid="{00000000-0005-0000-0000-0000A1040000}"/>
    <cellStyle name="Migliaia 58 3 2 2 2" xfId="5683" xr:uid="{88CCF012-DA0E-4341-8E34-E28A03BCBB27}"/>
    <cellStyle name="Migliaia 58 3 2 2 3" xfId="6854" xr:uid="{502DF71D-D22F-41DC-8B7D-A2FEC6E40DC0}"/>
    <cellStyle name="Migliaia 58 3 2 2 4" xfId="3957" xr:uid="{6E6ACAA6-BC33-428D-AECE-53001542183D}"/>
    <cellStyle name="Migliaia 58 3 2 3" xfId="5682" xr:uid="{A99B2CEF-CA46-4F1E-B604-881213E7D00B}"/>
    <cellStyle name="Migliaia 58 3 2 4" xfId="6853" xr:uid="{F52E4555-6FF1-46B4-ADD6-E35E4CAC7DF0}"/>
    <cellStyle name="Migliaia 58 3 2 5" xfId="3956" xr:uid="{8885D4AA-B1E4-4FD7-A0A8-5E4D7F3184EF}"/>
    <cellStyle name="Migliaia 58 3 3" xfId="3958" xr:uid="{9C65F5C0-E73B-41A6-9E1C-73D8C2A07F63}"/>
    <cellStyle name="Migliaia 58 3 3 2" xfId="5684" xr:uid="{5FE8F284-F0B7-4446-A352-F211CC31A8C3}"/>
    <cellStyle name="Migliaia 58 3 3 3" xfId="6855" xr:uid="{7069E256-9DAA-4E43-8FF3-90038EF3164B}"/>
    <cellStyle name="Migliaia 58 3 4" xfId="3959" xr:uid="{0873867C-06F0-4126-B3E6-280B637497A5}"/>
    <cellStyle name="Migliaia 58 3 4 2" xfId="5685" xr:uid="{AC63979C-4AD7-4A70-B623-C419105C60AF}"/>
    <cellStyle name="Migliaia 58 3 4 3" xfId="6856" xr:uid="{C8C59EDE-50E8-41B4-9CF0-A051BB32A133}"/>
    <cellStyle name="Migliaia 58 3 5" xfId="3960" xr:uid="{673AC2F7-0288-4BDE-939C-7DC41A3CC1D9}"/>
    <cellStyle name="Migliaia 58 3 5 2" xfId="5686" xr:uid="{67EBEB48-932C-46D8-9673-064B11673F8C}"/>
    <cellStyle name="Migliaia 58 3 5 3" xfId="6857" xr:uid="{02DD3391-4FDD-4EFC-BDAA-8666902EC72E}"/>
    <cellStyle name="Migliaia 58 3 6" xfId="5681" xr:uid="{97276CE5-AE1C-49D2-9A6B-CE6DC41CBD8F}"/>
    <cellStyle name="Migliaia 58 3 7" xfId="6852" xr:uid="{8BE22587-4071-4872-B1A5-BB87E70B31C7}"/>
    <cellStyle name="Migliaia 58 3 8" xfId="3955" xr:uid="{AC7BB67C-8D71-4F8B-AB06-29A03543AE85}"/>
    <cellStyle name="Migliaia 58 4" xfId="1922" xr:uid="{00000000-0005-0000-0000-0000A2040000}"/>
    <cellStyle name="Migliaia 58 4 2" xfId="1923" xr:uid="{00000000-0005-0000-0000-0000A3040000}"/>
    <cellStyle name="Migliaia 58 4 2 2" xfId="5688" xr:uid="{EAF163EB-0403-4D97-A391-4CA28B2EAE35}"/>
    <cellStyle name="Migliaia 58 4 2 3" xfId="3962" xr:uid="{435F6472-BF40-4E18-9878-58E4E1175C7A}"/>
    <cellStyle name="Migliaia 58 4 3" xfId="5687" xr:uid="{A2634E24-023F-463E-8603-447F43A4AC36}"/>
    <cellStyle name="Migliaia 58 4 4" xfId="6858" xr:uid="{BFE92F11-FD4A-4F61-BE6D-329D609609D8}"/>
    <cellStyle name="Migliaia 58 4 5" xfId="3961" xr:uid="{9BAB619A-8227-4476-9024-8BA43B0ED0AB}"/>
    <cellStyle name="Migliaia 58 5" xfId="1924" xr:uid="{00000000-0005-0000-0000-0000A4040000}"/>
    <cellStyle name="Migliaia 58 5 2" xfId="5689" xr:uid="{B9E56DF8-AE4F-47A5-A55A-3C477068E13A}"/>
    <cellStyle name="Migliaia 58 5 3" xfId="6859" xr:uid="{A3A956BB-F4C0-42DC-919D-5EA429379891}"/>
    <cellStyle name="Migliaia 58 5 4" xfId="3963" xr:uid="{F5C704B9-A9D2-41F9-9C99-869DF209C58D}"/>
    <cellStyle name="Migliaia 58 6" xfId="3964" xr:uid="{BD17C660-E4C7-494F-B59A-0E20DCCD2D90}"/>
    <cellStyle name="Migliaia 58 6 2" xfId="5690" xr:uid="{3F9874D6-224D-42A5-8CE8-A572E24B63BE}"/>
    <cellStyle name="Migliaia 58 6 3" xfId="6860" xr:uid="{E5ADC67B-E1A7-4B20-8EEF-091596DAC3EC}"/>
    <cellStyle name="Migliaia 58 7" xfId="3965" xr:uid="{F9978227-2727-44BC-B9FD-FDC5A13EE1EA}"/>
    <cellStyle name="Migliaia 58 7 2" xfId="5691" xr:uid="{CD04C17F-6D48-459A-88CA-EE16136E8E59}"/>
    <cellStyle name="Migliaia 58 7 3" xfId="6861" xr:uid="{58805836-6D15-455D-88A7-1E8320359481}"/>
    <cellStyle name="Migliaia 58 8" xfId="3966" xr:uid="{528C1CAA-AB00-4D79-A225-ABECA78028AD}"/>
    <cellStyle name="Migliaia 58 8 2" xfId="5692" xr:uid="{117FE1EE-F589-452E-9B5D-1FFA0BE33BE1}"/>
    <cellStyle name="Migliaia 58 8 3" xfId="6862" xr:uid="{0DDA52FA-71AB-404B-BA41-AFB94EB58E5A}"/>
    <cellStyle name="Migliaia 58 9" xfId="5677" xr:uid="{E9E51658-06D7-4D8D-AA58-9049D704E8AF}"/>
    <cellStyle name="Migliaia 59" xfId="516" xr:uid="{00000000-0005-0000-0000-0000A5040000}"/>
    <cellStyle name="Migliaia 59 10" xfId="6863" xr:uid="{05C71309-C703-44CD-99F3-B85D15E903B8}"/>
    <cellStyle name="Migliaia 59 11" xfId="3967" xr:uid="{7E1BCFA6-1942-451F-AE8D-51DC3B421CFA}"/>
    <cellStyle name="Migliaia 59 2" xfId="517" xr:uid="{00000000-0005-0000-0000-0000A6040000}"/>
    <cellStyle name="Migliaia 59 2 2" xfId="1925" xr:uid="{00000000-0005-0000-0000-0000A7040000}"/>
    <cellStyle name="Migliaia 59 2 2 2" xfId="5695" xr:uid="{62940791-FC1B-4C34-972E-FCCC77E17FC6}"/>
    <cellStyle name="Migliaia 59 2 2 3" xfId="6865" xr:uid="{30515DBB-08B4-4142-A5B8-6990347A2470}"/>
    <cellStyle name="Migliaia 59 2 2 4" xfId="3969" xr:uid="{FCF536A5-5C22-4EEC-9302-B366A1E40A4D}"/>
    <cellStyle name="Migliaia 59 2 3" xfId="3970" xr:uid="{19961814-DD21-495A-87D6-B1D0C0771451}"/>
    <cellStyle name="Migliaia 59 2 3 2" xfId="5696" xr:uid="{624BDB64-A7ED-4B6D-9F03-08FA24EC6177}"/>
    <cellStyle name="Migliaia 59 2 3 3" xfId="6866" xr:uid="{112A2AAD-6FEE-4B78-8593-23883F73081E}"/>
    <cellStyle name="Migliaia 59 2 4" xfId="5694" xr:uid="{463D1497-2C96-4022-933E-533D26C6D4B0}"/>
    <cellStyle name="Migliaia 59 2 5" xfId="6864" xr:uid="{D8E9447B-45FB-4574-8CE4-0C2B98182208}"/>
    <cellStyle name="Migliaia 59 2 6" xfId="3968" xr:uid="{17DCF0A0-2785-4164-A982-BEE0FA0580B5}"/>
    <cellStyle name="Migliaia 59 3" xfId="518" xr:uid="{00000000-0005-0000-0000-0000A8040000}"/>
    <cellStyle name="Migliaia 59 3 2" xfId="519" xr:uid="{00000000-0005-0000-0000-0000A9040000}"/>
    <cellStyle name="Migliaia 59 3 2 2" xfId="1926" xr:uid="{00000000-0005-0000-0000-0000AA040000}"/>
    <cellStyle name="Migliaia 59 3 2 2 2" xfId="5699" xr:uid="{92E8663A-D553-4F37-950F-BBBE85F92F31}"/>
    <cellStyle name="Migliaia 59 3 2 2 3" xfId="6869" xr:uid="{342355E0-FB30-4330-A676-95949EA33997}"/>
    <cellStyle name="Migliaia 59 3 2 2 4" xfId="3973" xr:uid="{52AB5E2A-47D2-4DD4-AD12-9E8F1525D9FB}"/>
    <cellStyle name="Migliaia 59 3 2 3" xfId="5698" xr:uid="{68793C65-A3A2-4B10-A914-3B1470F8C98E}"/>
    <cellStyle name="Migliaia 59 3 2 4" xfId="6868" xr:uid="{24B6FDB7-B8D4-4B20-90CE-505931E428EE}"/>
    <cellStyle name="Migliaia 59 3 2 5" xfId="3972" xr:uid="{398FDF36-589A-418D-BB43-25ACC5B8F9CD}"/>
    <cellStyle name="Migliaia 59 3 3" xfId="3974" xr:uid="{4625AA40-09DF-45F3-8795-F7ED6769B6AA}"/>
    <cellStyle name="Migliaia 59 3 3 2" xfId="5700" xr:uid="{768748BF-3882-47E3-B1F2-5F2DEBA9144A}"/>
    <cellStyle name="Migliaia 59 3 3 3" xfId="6870" xr:uid="{1CF6A832-5738-4727-8ACC-CC68843EFE45}"/>
    <cellStyle name="Migliaia 59 3 4" xfId="3975" xr:uid="{08D5E87A-8A05-42CB-82C5-F65B0689DE5A}"/>
    <cellStyle name="Migliaia 59 3 4 2" xfId="5701" xr:uid="{0BD71147-08C3-444D-8CE9-E77B8B1D9009}"/>
    <cellStyle name="Migliaia 59 3 4 3" xfId="6871" xr:uid="{E2162269-1CA9-4CF4-AB4C-D8135E6C3009}"/>
    <cellStyle name="Migliaia 59 3 5" xfId="3976" xr:uid="{180CE4AE-5577-4EEC-8C20-EB63DD9A6F90}"/>
    <cellStyle name="Migliaia 59 3 5 2" xfId="5702" xr:uid="{C3DB03DF-A2FF-44BB-96B7-8B5AC90F08F0}"/>
    <cellStyle name="Migliaia 59 3 5 3" xfId="6872" xr:uid="{BD3A0EFF-2F98-497C-95D2-CFD402E7BA71}"/>
    <cellStyle name="Migliaia 59 3 6" xfId="5697" xr:uid="{E22542AF-051A-4C04-93E6-EB2E70A465F8}"/>
    <cellStyle name="Migliaia 59 3 7" xfId="6867" xr:uid="{7EC32BAE-D2B3-46E7-91CD-66AD26415B1F}"/>
    <cellStyle name="Migliaia 59 3 8" xfId="3971" xr:uid="{1177A450-7BEA-4C8F-8600-CA25E211D92C}"/>
    <cellStyle name="Migliaia 59 4" xfId="1927" xr:uid="{00000000-0005-0000-0000-0000AB040000}"/>
    <cellStyle name="Migliaia 59 4 2" xfId="1928" xr:uid="{00000000-0005-0000-0000-0000AC040000}"/>
    <cellStyle name="Migliaia 59 4 2 2" xfId="5704" xr:uid="{662E79CB-951C-4229-B6FE-A5C313F4F09D}"/>
    <cellStyle name="Migliaia 59 4 2 3" xfId="3978" xr:uid="{D23AD6A4-D431-43B1-B282-4292F65938A4}"/>
    <cellStyle name="Migliaia 59 4 3" xfId="5703" xr:uid="{9C815720-B59F-4F77-B72F-23DF3E0A9947}"/>
    <cellStyle name="Migliaia 59 4 4" xfId="6873" xr:uid="{25D4A860-4165-47FC-8ECC-3F5621BE761F}"/>
    <cellStyle name="Migliaia 59 4 5" xfId="3977" xr:uid="{BAC42A76-1D67-419A-8DAD-646E3C8130CF}"/>
    <cellStyle name="Migliaia 59 5" xfId="1929" xr:uid="{00000000-0005-0000-0000-0000AD040000}"/>
    <cellStyle name="Migliaia 59 5 2" xfId="5705" xr:uid="{C90EB476-1402-426C-BD9A-9ABE73BAC860}"/>
    <cellStyle name="Migliaia 59 5 3" xfId="6874" xr:uid="{C29CDFA8-F6E7-4CA7-A011-41D89C4B4975}"/>
    <cellStyle name="Migliaia 59 5 4" xfId="3979" xr:uid="{10BB5540-6CFA-4F54-859F-C0B2F9F6A061}"/>
    <cellStyle name="Migliaia 59 6" xfId="3980" xr:uid="{B0ABC0F7-5AD6-4B68-9306-A51D0EA67613}"/>
    <cellStyle name="Migliaia 59 6 2" xfId="5706" xr:uid="{5C892C50-02F7-482B-A90B-11A765B6E67D}"/>
    <cellStyle name="Migliaia 59 6 3" xfId="6875" xr:uid="{8AAF8921-C6BB-43C2-80CA-2BA034A89896}"/>
    <cellStyle name="Migliaia 59 7" xfId="3981" xr:uid="{531DD226-7E94-421D-8AEF-FA6F6AB22B57}"/>
    <cellStyle name="Migliaia 59 7 2" xfId="5707" xr:uid="{6BA661C8-9962-4EEA-ADE5-12DB2789D107}"/>
    <cellStyle name="Migliaia 59 7 3" xfId="6876" xr:uid="{074FBB88-0FBD-4304-B6E7-224A599185BE}"/>
    <cellStyle name="Migliaia 59 8" xfId="3982" xr:uid="{133E183A-45E2-47B2-AF7C-589F9AEB6EAA}"/>
    <cellStyle name="Migliaia 59 8 2" xfId="5708" xr:uid="{C02CDA08-3CC9-46C2-B452-4F470D43E808}"/>
    <cellStyle name="Migliaia 59 8 3" xfId="6877" xr:uid="{05CA00B1-4C40-4CF3-B184-934067E5CA9F}"/>
    <cellStyle name="Migliaia 59 9" xfId="5693" xr:uid="{8C920DCD-05B7-413F-ACE9-AEA14321E67F}"/>
    <cellStyle name="Migliaia 6" xfId="520" xr:uid="{00000000-0005-0000-0000-0000AE040000}"/>
    <cellStyle name="Migliaia 6 10" xfId="6878" xr:uid="{6FF015D3-8F7A-40F4-B864-D55219DA374E}"/>
    <cellStyle name="Migliaia 6 11" xfId="3983" xr:uid="{6B02B19B-A35D-4A57-AB0D-19F091249173}"/>
    <cellStyle name="Migliaia 6 2" xfId="521" xr:uid="{00000000-0005-0000-0000-0000AF040000}"/>
    <cellStyle name="Migliaia 6 2 2" xfId="1930" xr:uid="{00000000-0005-0000-0000-0000B0040000}"/>
    <cellStyle name="Migliaia 6 2 2 2" xfId="5711" xr:uid="{F0CB9972-2878-4969-8C7A-9968094A41FE}"/>
    <cellStyle name="Migliaia 6 2 2 3" xfId="6880" xr:uid="{0DD95619-07B9-449F-9528-63A5D06B02D6}"/>
    <cellStyle name="Migliaia 6 2 2 4" xfId="3985" xr:uid="{1B1F52FC-005D-4298-8702-F68D1E653F4B}"/>
    <cellStyle name="Migliaia 6 2 3" xfId="3986" xr:uid="{4584618F-4FC8-42A5-AC42-D0573505E831}"/>
    <cellStyle name="Migliaia 6 2 3 2" xfId="5712" xr:uid="{67F87C38-AC7B-46AB-A738-43C8AB854E27}"/>
    <cellStyle name="Migliaia 6 2 3 3" xfId="6881" xr:uid="{C652D428-3914-4EEE-918A-066AE13E8C37}"/>
    <cellStyle name="Migliaia 6 2 4" xfId="5710" xr:uid="{C9B27D02-8CA4-491A-8DE2-F30EB3BC0FB9}"/>
    <cellStyle name="Migliaia 6 2 5" xfId="6879" xr:uid="{421F14A9-BDDC-4A26-94E4-F9B5DA554F86}"/>
    <cellStyle name="Migliaia 6 2 6" xfId="3984" xr:uid="{74A8D4F2-B69F-4E7D-8A6C-30153657A013}"/>
    <cellStyle name="Migliaia 6 3" xfId="522" xr:uid="{00000000-0005-0000-0000-0000B1040000}"/>
    <cellStyle name="Migliaia 6 3 2" xfId="523" xr:uid="{00000000-0005-0000-0000-0000B2040000}"/>
    <cellStyle name="Migliaia 6 3 2 2" xfId="1931" xr:uid="{00000000-0005-0000-0000-0000B3040000}"/>
    <cellStyle name="Migliaia 6 3 2 2 2" xfId="5715" xr:uid="{55DFB909-3E5D-4035-B7BB-718588E2F705}"/>
    <cellStyle name="Migliaia 6 3 2 2 3" xfId="6884" xr:uid="{42FF2B44-2FE0-4DCB-A5F1-CEDB0C7D20F1}"/>
    <cellStyle name="Migliaia 6 3 2 2 4" xfId="3989" xr:uid="{F7D749BB-DA14-4C79-BEC6-3277E7119227}"/>
    <cellStyle name="Migliaia 6 3 2 3" xfId="5714" xr:uid="{7764E4F6-B036-43D0-818E-78D576BCFC51}"/>
    <cellStyle name="Migliaia 6 3 2 4" xfId="6883" xr:uid="{E83D24DC-09BE-4F48-A4CB-FF04B3B128CF}"/>
    <cellStyle name="Migliaia 6 3 2 5" xfId="3988" xr:uid="{D5237CE1-7032-432B-A742-00324ED5D853}"/>
    <cellStyle name="Migliaia 6 3 3" xfId="3990" xr:uid="{4375E1AD-63F8-46C0-9A15-29840F8042FF}"/>
    <cellStyle name="Migliaia 6 3 3 2" xfId="5716" xr:uid="{48889843-A9E5-4493-9FEE-D567708D5555}"/>
    <cellStyle name="Migliaia 6 3 3 3" xfId="6885" xr:uid="{CA980769-F128-4C12-81AA-CB93BB3BCCEC}"/>
    <cellStyle name="Migliaia 6 3 4" xfId="3991" xr:uid="{D15491D4-9DC5-463C-9D34-6E9869B2EC0E}"/>
    <cellStyle name="Migliaia 6 3 4 2" xfId="5717" xr:uid="{2F9A4EE6-1E69-4773-84E8-3486C6015EEC}"/>
    <cellStyle name="Migliaia 6 3 4 3" xfId="6886" xr:uid="{595F4018-E261-4CD0-8AFA-75AFE1EEE35D}"/>
    <cellStyle name="Migliaia 6 3 5" xfId="3992" xr:uid="{555D6B7E-D4C7-49CD-AA27-4C4BD7D40316}"/>
    <cellStyle name="Migliaia 6 3 5 2" xfId="5718" xr:uid="{D0D8A614-E196-4622-B081-F734ADB0A9B6}"/>
    <cellStyle name="Migliaia 6 3 5 3" xfId="6887" xr:uid="{A8D124A1-51A0-4215-86AF-2F06F4343EC8}"/>
    <cellStyle name="Migliaia 6 3 6" xfId="5713" xr:uid="{9F3B3942-DC6C-4222-8F55-996956E1DEBE}"/>
    <cellStyle name="Migliaia 6 3 7" xfId="6882" xr:uid="{0ECE495E-084A-46E0-A01A-FC5E85625367}"/>
    <cellStyle name="Migliaia 6 3 8" xfId="3987" xr:uid="{8359E085-2CE7-4883-80F5-C06CFFF2E583}"/>
    <cellStyle name="Migliaia 6 4" xfId="1932" xr:uid="{00000000-0005-0000-0000-0000B4040000}"/>
    <cellStyle name="Migliaia 6 4 2" xfId="1933" xr:uid="{00000000-0005-0000-0000-0000B5040000}"/>
    <cellStyle name="Migliaia 6 4 2 2" xfId="5720" xr:uid="{159DE8BB-1FDD-45CF-9C4F-F1CA3114CA6D}"/>
    <cellStyle name="Migliaia 6 4 2 3" xfId="3994" xr:uid="{8D91E353-ED47-4478-A89A-F018C5CCBFB3}"/>
    <cellStyle name="Migliaia 6 4 3" xfId="5719" xr:uid="{A25F62C1-9D94-450E-A177-5DD255752869}"/>
    <cellStyle name="Migliaia 6 4 4" xfId="6888" xr:uid="{99A02547-A92D-4271-B98F-88DDFABEFE91}"/>
    <cellStyle name="Migliaia 6 4 5" xfId="3993" xr:uid="{E6EC6B55-1A16-4FF1-926F-7EF06CB7ACCA}"/>
    <cellStyle name="Migliaia 6 5" xfId="1934" xr:uid="{00000000-0005-0000-0000-0000B6040000}"/>
    <cellStyle name="Migliaia 6 5 2" xfId="5721" xr:uid="{E9452114-3106-42A3-9F0B-E9519DD3B81D}"/>
    <cellStyle name="Migliaia 6 5 3" xfId="6889" xr:uid="{1E1A828A-717A-4CAE-90EE-50792B070CD6}"/>
    <cellStyle name="Migliaia 6 5 4" xfId="3995" xr:uid="{63388B25-521D-456C-AFA3-3B13A6B435F2}"/>
    <cellStyle name="Migliaia 6 6" xfId="3996" xr:uid="{71A25357-8FAB-4752-A9AB-25498CEBFB33}"/>
    <cellStyle name="Migliaia 6 6 2" xfId="5722" xr:uid="{3E5C83BC-A4DB-42C8-82FB-48822C24C948}"/>
    <cellStyle name="Migliaia 6 6 3" xfId="6890" xr:uid="{AC7B38C9-F4B3-43C9-BAD9-0FA9926DF3D1}"/>
    <cellStyle name="Migliaia 6 7" xfId="3997" xr:uid="{640196F7-83F3-43AE-8089-7E55E0BBB1A1}"/>
    <cellStyle name="Migliaia 6 7 2" xfId="5723" xr:uid="{ECFE4E75-15C7-4891-B4B8-AABBBE8DC4D1}"/>
    <cellStyle name="Migliaia 6 7 3" xfId="6891" xr:uid="{DAA68D4A-5EE0-4FFE-A25B-6754111481EF}"/>
    <cellStyle name="Migliaia 6 8" xfId="3998" xr:uid="{8AA67740-0DD2-471F-9D0C-6D342C97ADEA}"/>
    <cellStyle name="Migliaia 6 8 2" xfId="5724" xr:uid="{64F3445A-06EC-4286-8CCA-D24FEE836B7C}"/>
    <cellStyle name="Migliaia 6 8 3" xfId="6892" xr:uid="{D072380F-86C2-4190-839B-B1B3DADB0D5F}"/>
    <cellStyle name="Migliaia 6 9" xfId="5709" xr:uid="{90CB8623-CDE7-4A82-8259-E06609741E91}"/>
    <cellStyle name="Migliaia 60" xfId="524" xr:uid="{00000000-0005-0000-0000-0000B7040000}"/>
    <cellStyle name="Migliaia 60 10" xfId="6893" xr:uid="{B9BC1757-6C28-43DB-94D2-258B7312A454}"/>
    <cellStyle name="Migliaia 60 11" xfId="3999" xr:uid="{01271245-E097-4E07-9C57-AD227ADFBFE9}"/>
    <cellStyle name="Migliaia 60 2" xfId="525" xr:uid="{00000000-0005-0000-0000-0000B8040000}"/>
    <cellStyle name="Migliaia 60 2 2" xfId="1935" xr:uid="{00000000-0005-0000-0000-0000B9040000}"/>
    <cellStyle name="Migliaia 60 2 2 2" xfId="5727" xr:uid="{E8E90049-B7E1-4B1F-BE1A-8AEAE8F5E2B0}"/>
    <cellStyle name="Migliaia 60 2 2 3" xfId="6895" xr:uid="{7A662D1B-B423-4AC6-830C-D6522F084461}"/>
    <cellStyle name="Migliaia 60 2 2 4" xfId="4001" xr:uid="{B33F874A-D2E5-459C-8CBC-BBCFA5659CB8}"/>
    <cellStyle name="Migliaia 60 2 3" xfId="4002" xr:uid="{9E09FCA5-168F-46C7-AEB9-E40DA8254710}"/>
    <cellStyle name="Migliaia 60 2 3 2" xfId="5728" xr:uid="{CB821AB2-4F81-4609-B47B-1D4788BDA8B6}"/>
    <cellStyle name="Migliaia 60 2 3 3" xfId="6896" xr:uid="{A0A20921-5323-4BC0-A00E-5879CDCBF050}"/>
    <cellStyle name="Migliaia 60 2 4" xfId="5726" xr:uid="{02C2B89A-C30A-45D6-BAEE-9D7ACCE35542}"/>
    <cellStyle name="Migliaia 60 2 5" xfId="6894" xr:uid="{071117BE-EA62-485D-8268-DB432E4DB7EF}"/>
    <cellStyle name="Migliaia 60 2 6" xfId="4000" xr:uid="{B571F1DE-CD08-4992-A2E6-BA66CF7EBBDB}"/>
    <cellStyle name="Migliaia 60 3" xfId="526" xr:uid="{00000000-0005-0000-0000-0000BA040000}"/>
    <cellStyle name="Migliaia 60 3 2" xfId="527" xr:uid="{00000000-0005-0000-0000-0000BB040000}"/>
    <cellStyle name="Migliaia 60 3 2 2" xfId="1936" xr:uid="{00000000-0005-0000-0000-0000BC040000}"/>
    <cellStyle name="Migliaia 60 3 2 2 2" xfId="5731" xr:uid="{E48901DD-7636-4631-92DD-82F268962BA0}"/>
    <cellStyle name="Migliaia 60 3 2 2 3" xfId="6899" xr:uid="{D9311C87-8566-4886-B993-CA3C54EDEC7C}"/>
    <cellStyle name="Migliaia 60 3 2 2 4" xfId="4005" xr:uid="{464AC856-3A1D-4100-BA53-BE6A9D8D2CD7}"/>
    <cellStyle name="Migliaia 60 3 2 3" xfId="5730" xr:uid="{6E69AE47-27DE-4953-8D16-5F88EAECC4A6}"/>
    <cellStyle name="Migliaia 60 3 2 4" xfId="6898" xr:uid="{2B741818-763D-4849-8FB7-2A4428D8C4F3}"/>
    <cellStyle name="Migliaia 60 3 2 5" xfId="4004" xr:uid="{9DF76BB5-32EE-463E-95DC-AFDD4B9387D9}"/>
    <cellStyle name="Migliaia 60 3 3" xfId="4006" xr:uid="{B88B0314-4626-49A4-A6EF-7EC04089FE98}"/>
    <cellStyle name="Migliaia 60 3 3 2" xfId="5732" xr:uid="{08FB6EE2-7D97-4734-9678-838D2B1E92FB}"/>
    <cellStyle name="Migliaia 60 3 3 3" xfId="6900" xr:uid="{D371E093-E284-49B4-B3EE-A42DB7F2566F}"/>
    <cellStyle name="Migliaia 60 3 4" xfId="4007" xr:uid="{AA60A637-919D-4D1F-9A0A-C78697BAE7B2}"/>
    <cellStyle name="Migliaia 60 3 4 2" xfId="5733" xr:uid="{06ABAEB4-95B8-4140-B147-AFA2FA315057}"/>
    <cellStyle name="Migliaia 60 3 4 3" xfId="6901" xr:uid="{063CFC75-FE31-4C53-8868-69CE6950C5AF}"/>
    <cellStyle name="Migliaia 60 3 5" xfId="4008" xr:uid="{C48E4ECE-2A4D-41A7-B64B-D234CEE0C308}"/>
    <cellStyle name="Migliaia 60 3 5 2" xfId="5734" xr:uid="{DA1AAEBE-6432-4801-A049-F282B9B35673}"/>
    <cellStyle name="Migliaia 60 3 5 3" xfId="6902" xr:uid="{405A201B-82E3-43F9-93A9-BF6790FA0F60}"/>
    <cellStyle name="Migliaia 60 3 6" xfId="5729" xr:uid="{72BE31CA-5C90-478D-9E97-2F5357207F69}"/>
    <cellStyle name="Migliaia 60 3 7" xfId="6897" xr:uid="{D0A361DC-1E0F-4413-9F05-3266F01B2E54}"/>
    <cellStyle name="Migliaia 60 3 8" xfId="4003" xr:uid="{3CAEBF58-AFF2-4E51-9F4B-1E5D4E84335B}"/>
    <cellStyle name="Migliaia 60 4" xfId="1937" xr:uid="{00000000-0005-0000-0000-0000BD040000}"/>
    <cellStyle name="Migliaia 60 4 2" xfId="1938" xr:uid="{00000000-0005-0000-0000-0000BE040000}"/>
    <cellStyle name="Migliaia 60 4 2 2" xfId="5736" xr:uid="{6FA717F5-2FAF-4F42-9C70-8D7551DBA312}"/>
    <cellStyle name="Migliaia 60 4 2 3" xfId="4010" xr:uid="{F1AC3A86-90B7-41BE-A358-C1EB138FA038}"/>
    <cellStyle name="Migliaia 60 4 3" xfId="5735" xr:uid="{46E40743-CED9-4BB0-8F45-BF3AD632E03A}"/>
    <cellStyle name="Migliaia 60 4 4" xfId="6903" xr:uid="{04EB69FA-DF80-4050-8B00-9006751E6441}"/>
    <cellStyle name="Migliaia 60 4 5" xfId="4009" xr:uid="{4EAE7764-ADEF-451E-99DD-4F8CD5E91DAF}"/>
    <cellStyle name="Migliaia 60 5" xfId="1939" xr:uid="{00000000-0005-0000-0000-0000BF040000}"/>
    <cellStyle name="Migliaia 60 5 2" xfId="5737" xr:uid="{E38962C9-A1AA-40F7-8F66-3194A4D277F1}"/>
    <cellStyle name="Migliaia 60 5 3" xfId="6904" xr:uid="{45B0DF2F-BC78-425F-81CA-C95247B1D9AB}"/>
    <cellStyle name="Migliaia 60 5 4" xfId="4011" xr:uid="{C8D9AF4B-81DF-450A-BA59-28BB253A7C59}"/>
    <cellStyle name="Migliaia 60 6" xfId="4012" xr:uid="{A4C9FF9A-E82B-4B1C-9162-B4E8FF9261E2}"/>
    <cellStyle name="Migliaia 60 6 2" xfId="5738" xr:uid="{74FB8CC8-0B0B-4663-B1BD-C0A8154AE315}"/>
    <cellStyle name="Migliaia 60 6 3" xfId="6905" xr:uid="{76448804-D996-469D-8EE7-12B4922071FC}"/>
    <cellStyle name="Migliaia 60 7" xfId="4013" xr:uid="{E9392378-1A6E-4B87-B7DF-411B98CC9D8C}"/>
    <cellStyle name="Migliaia 60 7 2" xfId="5739" xr:uid="{F1933EF3-34DB-4B5F-A96C-D8FB58DD540B}"/>
    <cellStyle name="Migliaia 60 7 3" xfId="6906" xr:uid="{5D8E54D9-1876-41D4-9615-43E137FF27AE}"/>
    <cellStyle name="Migliaia 60 8" xfId="4014" xr:uid="{D66217FA-D2E3-4FE0-89D1-2C0262EABC8A}"/>
    <cellStyle name="Migliaia 60 8 2" xfId="5740" xr:uid="{B1DB4880-F796-4E33-B39E-81D870CC7E9D}"/>
    <cellStyle name="Migliaia 60 8 3" xfId="6907" xr:uid="{72310718-219B-40C1-80A8-E4D1B54B195A}"/>
    <cellStyle name="Migliaia 60 9" xfId="5725" xr:uid="{51375491-4BFA-41A3-AA1D-A3FE3E051978}"/>
    <cellStyle name="Migliaia 61" xfId="528" xr:uid="{00000000-0005-0000-0000-0000C0040000}"/>
    <cellStyle name="Migliaia 61 10" xfId="6908" xr:uid="{CCBB74EF-B743-4EA6-A9BA-187DB221C7B2}"/>
    <cellStyle name="Migliaia 61 11" xfId="4015" xr:uid="{F69AFA85-74FD-4ECB-8A89-D7BC10BE4841}"/>
    <cellStyle name="Migliaia 61 2" xfId="529" xr:uid="{00000000-0005-0000-0000-0000C1040000}"/>
    <cellStyle name="Migliaia 61 2 2" xfId="1940" xr:uid="{00000000-0005-0000-0000-0000C2040000}"/>
    <cellStyle name="Migliaia 61 2 2 2" xfId="5743" xr:uid="{8252E4F2-869E-4FA0-AC07-68F58025B115}"/>
    <cellStyle name="Migliaia 61 2 2 3" xfId="6910" xr:uid="{ED7855B8-ECBF-4BE3-A268-48A30308F794}"/>
    <cellStyle name="Migliaia 61 2 2 4" xfId="4017" xr:uid="{F69A2CF5-5543-41EB-B28F-914BE4665B76}"/>
    <cellStyle name="Migliaia 61 2 3" xfId="4018" xr:uid="{C5CDB313-8AFE-4F4F-995D-00ACB9C0DE35}"/>
    <cellStyle name="Migliaia 61 2 3 2" xfId="5744" xr:uid="{4BF3182E-AA8D-4128-A969-F8AD7353AF3F}"/>
    <cellStyle name="Migliaia 61 2 3 3" xfId="6911" xr:uid="{4D105EC7-D0E6-4F3F-A169-A80418ECFD45}"/>
    <cellStyle name="Migliaia 61 2 4" xfId="5742" xr:uid="{1E234216-21A3-4F18-99C8-948B8733735A}"/>
    <cellStyle name="Migliaia 61 2 5" xfId="6909" xr:uid="{319FF08B-4146-4A70-961C-974FBCCEA648}"/>
    <cellStyle name="Migliaia 61 2 6" xfId="4016" xr:uid="{1B93B1C6-8910-44C7-B27C-1B16D079A8D8}"/>
    <cellStyle name="Migliaia 61 3" xfId="530" xr:uid="{00000000-0005-0000-0000-0000C3040000}"/>
    <cellStyle name="Migliaia 61 3 2" xfId="531" xr:uid="{00000000-0005-0000-0000-0000C4040000}"/>
    <cellStyle name="Migliaia 61 3 2 2" xfId="1941" xr:uid="{00000000-0005-0000-0000-0000C5040000}"/>
    <cellStyle name="Migliaia 61 3 2 2 2" xfId="5747" xr:uid="{10B71D0F-63DF-4164-BBAD-B356F0444C12}"/>
    <cellStyle name="Migliaia 61 3 2 2 3" xfId="6914" xr:uid="{A4763AFD-B718-4F15-B675-4EBA05ABAF90}"/>
    <cellStyle name="Migliaia 61 3 2 2 4" xfId="4021" xr:uid="{9AC3E9FC-1E27-48A5-9591-F09BAA5A1316}"/>
    <cellStyle name="Migliaia 61 3 2 3" xfId="5746" xr:uid="{3D1B12C4-9717-4CAF-88CB-BDB70B143DD4}"/>
    <cellStyle name="Migliaia 61 3 2 4" xfId="6913" xr:uid="{FAA1537C-B1DA-470B-92CF-EB18D0691F8A}"/>
    <cellStyle name="Migliaia 61 3 2 5" xfId="4020" xr:uid="{28F86807-3BB5-47E0-9FA2-1F5D75B1EFB4}"/>
    <cellStyle name="Migliaia 61 3 3" xfId="4022" xr:uid="{F2083E75-8C8B-4F9E-8E22-B1A4E67BD821}"/>
    <cellStyle name="Migliaia 61 3 3 2" xfId="5748" xr:uid="{5BBB10B1-1B57-42E0-8845-E6B96F07E206}"/>
    <cellStyle name="Migliaia 61 3 3 3" xfId="6915" xr:uid="{B252B2DC-62E3-4F3F-AFC2-DC7BB35B608A}"/>
    <cellStyle name="Migliaia 61 3 4" xfId="4023" xr:uid="{FC13DC0E-42E6-4E59-9AD2-83CA28653081}"/>
    <cellStyle name="Migliaia 61 3 4 2" xfId="5749" xr:uid="{AF40E1E8-27EB-4228-9FB8-25261046D3FE}"/>
    <cellStyle name="Migliaia 61 3 4 3" xfId="6916" xr:uid="{D8266C25-03F6-4922-AF56-6F993D234BFE}"/>
    <cellStyle name="Migliaia 61 3 5" xfId="4024" xr:uid="{3DE8B424-DBDF-4B02-B2D6-84FC6BB790CF}"/>
    <cellStyle name="Migliaia 61 3 5 2" xfId="5750" xr:uid="{74763CE4-8521-42F7-9F26-F6E7C2D3A27E}"/>
    <cellStyle name="Migliaia 61 3 5 3" xfId="6917" xr:uid="{3D574DF4-2297-46C1-AC01-27749EB1E3AF}"/>
    <cellStyle name="Migliaia 61 3 6" xfId="5745" xr:uid="{91B8830D-68B8-4611-993B-2BF637C35280}"/>
    <cellStyle name="Migliaia 61 3 7" xfId="6912" xr:uid="{86604F9A-465F-48A6-A7B6-2EB1CC263B37}"/>
    <cellStyle name="Migliaia 61 3 8" xfId="4019" xr:uid="{4E8EADA5-BAB0-45D3-8370-2CC07EDB714F}"/>
    <cellStyle name="Migliaia 61 4" xfId="1942" xr:uid="{00000000-0005-0000-0000-0000C6040000}"/>
    <cellStyle name="Migliaia 61 4 2" xfId="1943" xr:uid="{00000000-0005-0000-0000-0000C7040000}"/>
    <cellStyle name="Migliaia 61 4 2 2" xfId="5752" xr:uid="{AA9FB46E-D174-42DE-A46F-6F297BAA0346}"/>
    <cellStyle name="Migliaia 61 4 2 3" xfId="4026" xr:uid="{71549CE8-B4DC-4BCB-8C1F-E57321EC9B59}"/>
    <cellStyle name="Migliaia 61 4 3" xfId="5751" xr:uid="{932B2A33-4B64-48BB-9B19-35D6ED26253D}"/>
    <cellStyle name="Migliaia 61 4 4" xfId="6918" xr:uid="{EE779C50-69CD-428F-8121-A84115AC7295}"/>
    <cellStyle name="Migliaia 61 4 5" xfId="4025" xr:uid="{BD7FB8F1-43C3-48EA-925E-D7764F22C5BB}"/>
    <cellStyle name="Migliaia 61 5" xfId="1944" xr:uid="{00000000-0005-0000-0000-0000C8040000}"/>
    <cellStyle name="Migliaia 61 5 2" xfId="5753" xr:uid="{A3AD802E-F763-48E5-9F38-1C0E0AA74F7F}"/>
    <cellStyle name="Migliaia 61 5 3" xfId="6919" xr:uid="{13DCA814-3617-4045-AD42-C7E91851F58F}"/>
    <cellStyle name="Migliaia 61 5 4" xfId="4027" xr:uid="{59BDD42F-F781-4454-8255-513BB77C07C5}"/>
    <cellStyle name="Migliaia 61 6" xfId="4028" xr:uid="{7843036D-5F9C-4B94-9673-F3D09FDFDC3A}"/>
    <cellStyle name="Migliaia 61 6 2" xfId="5754" xr:uid="{528A52E9-CB1C-4509-910B-0DCA97586AB6}"/>
    <cellStyle name="Migliaia 61 6 3" xfId="6920" xr:uid="{CFCDAB9B-8FD6-42EA-9778-2D578AA6385B}"/>
    <cellStyle name="Migliaia 61 7" xfId="4029" xr:uid="{923371A1-25D8-4D4A-A8EC-638D0638642C}"/>
    <cellStyle name="Migliaia 61 7 2" xfId="5755" xr:uid="{4F84D7A4-E967-463D-ADCB-70B0C70A4B53}"/>
    <cellStyle name="Migliaia 61 7 3" xfId="6921" xr:uid="{99527448-33E1-424D-B900-5DC1597A49C2}"/>
    <cellStyle name="Migliaia 61 8" xfId="4030" xr:uid="{4EB147DB-DDB2-4B0E-9BC3-DA5723F9928A}"/>
    <cellStyle name="Migliaia 61 8 2" xfId="5756" xr:uid="{F265A75F-DAAB-4E08-82F4-E77F7E7BB5EA}"/>
    <cellStyle name="Migliaia 61 8 3" xfId="6922" xr:uid="{93063E19-0A7F-4104-B41F-BFAF1351EA44}"/>
    <cellStyle name="Migliaia 61 9" xfId="5741" xr:uid="{728D6198-5EC1-4445-9BEA-D67D8DAB3D1B}"/>
    <cellStyle name="Migliaia 7" xfId="532" xr:uid="{00000000-0005-0000-0000-0000C9040000}"/>
    <cellStyle name="Migliaia 7 10" xfId="6923" xr:uid="{61B092CD-C41F-4B75-AC8B-CF7BC56C95F1}"/>
    <cellStyle name="Migliaia 7 11" xfId="4031" xr:uid="{03C07C10-7A73-4C43-8427-9F8DBACF9983}"/>
    <cellStyle name="Migliaia 7 2" xfId="533" xr:uid="{00000000-0005-0000-0000-0000CA040000}"/>
    <cellStyle name="Migliaia 7 2 2" xfId="1945" xr:uid="{00000000-0005-0000-0000-0000CB040000}"/>
    <cellStyle name="Migliaia 7 2 2 2" xfId="5759" xr:uid="{3EF6181B-5B38-4CF6-A716-674262451153}"/>
    <cellStyle name="Migliaia 7 2 2 3" xfId="6925" xr:uid="{20F55CC5-373D-4830-9120-15967E423B31}"/>
    <cellStyle name="Migliaia 7 2 2 4" xfId="4033" xr:uid="{328666BE-35AF-4130-A4C6-D36F2D5E3CA5}"/>
    <cellStyle name="Migliaia 7 2 3" xfId="4034" xr:uid="{305EA2A1-8664-486C-9C60-5E43DE78BB7C}"/>
    <cellStyle name="Migliaia 7 2 3 2" xfId="5760" xr:uid="{DF455734-61CE-46AB-8D2D-70937A6FCE33}"/>
    <cellStyle name="Migliaia 7 2 3 3" xfId="6926" xr:uid="{0098B76F-FC61-47B4-A884-068F15403A62}"/>
    <cellStyle name="Migliaia 7 2 4" xfId="5758" xr:uid="{98E6110F-DCCB-4E8F-ACCD-92F873333EDC}"/>
    <cellStyle name="Migliaia 7 2 5" xfId="6924" xr:uid="{DB5C0626-FFB8-4613-9035-8BD2ED2634C2}"/>
    <cellStyle name="Migliaia 7 2 6" xfId="4032" xr:uid="{B562C66B-87E0-4845-90E8-4EC9B12C5C3A}"/>
    <cellStyle name="Migliaia 7 3" xfId="534" xr:uid="{00000000-0005-0000-0000-0000CC040000}"/>
    <cellStyle name="Migliaia 7 3 2" xfId="535" xr:uid="{00000000-0005-0000-0000-0000CD040000}"/>
    <cellStyle name="Migliaia 7 3 2 2" xfId="1946" xr:uid="{00000000-0005-0000-0000-0000CE040000}"/>
    <cellStyle name="Migliaia 7 3 2 2 2" xfId="5763" xr:uid="{D4E3C42F-282F-418F-B05D-EFAAA261656A}"/>
    <cellStyle name="Migliaia 7 3 2 2 3" xfId="6929" xr:uid="{86AD5B28-3C98-4473-AE49-406656A02C2F}"/>
    <cellStyle name="Migliaia 7 3 2 2 4" xfId="4037" xr:uid="{C4D1A235-C67C-43B2-B135-FF454A9D4086}"/>
    <cellStyle name="Migliaia 7 3 2 3" xfId="5762" xr:uid="{BB3B9352-54B1-4188-AF29-84609E44CCA3}"/>
    <cellStyle name="Migliaia 7 3 2 4" xfId="6928" xr:uid="{FA97F6C9-5E93-45DF-A565-B2F6889E2A60}"/>
    <cellStyle name="Migliaia 7 3 2 5" xfId="4036" xr:uid="{863F0336-2742-473E-AA34-4F5748070AC0}"/>
    <cellStyle name="Migliaia 7 3 3" xfId="4038" xr:uid="{4E100DFE-81D4-4D91-90A0-4F3B02A793FB}"/>
    <cellStyle name="Migliaia 7 3 3 2" xfId="5764" xr:uid="{CD575548-72E2-49CB-8034-C5BDBB5C835A}"/>
    <cellStyle name="Migliaia 7 3 3 3" xfId="6930" xr:uid="{1428600E-24D1-4A85-BEE5-D0A7EC1096BA}"/>
    <cellStyle name="Migliaia 7 3 4" xfId="4039" xr:uid="{333A6446-58D5-428E-B4C0-4469AC20C007}"/>
    <cellStyle name="Migliaia 7 3 4 2" xfId="5765" xr:uid="{E1BD2161-8F9E-4993-A555-19F8AD9A7D29}"/>
    <cellStyle name="Migliaia 7 3 4 3" xfId="6931" xr:uid="{A08F6748-4D51-446C-94C3-6D6B7E0EB054}"/>
    <cellStyle name="Migliaia 7 3 5" xfId="4040" xr:uid="{8AFF810F-FF20-48D0-9403-B4C4BD1B873E}"/>
    <cellStyle name="Migliaia 7 3 5 2" xfId="5766" xr:uid="{9B8F1404-B125-41F3-8C79-BF58551CEA0C}"/>
    <cellStyle name="Migliaia 7 3 5 3" xfId="6932" xr:uid="{9D989CE6-4BD3-41ED-B5D0-3C3B96A43034}"/>
    <cellStyle name="Migliaia 7 3 6" xfId="5761" xr:uid="{C437E233-4560-4CFE-A604-096AE3089A83}"/>
    <cellStyle name="Migliaia 7 3 7" xfId="6927" xr:uid="{D6053B9C-72F6-4438-8894-97705D338C55}"/>
    <cellStyle name="Migliaia 7 3 8" xfId="4035" xr:uid="{D7676ACD-2BE0-4B74-95B3-F2F384CED63A}"/>
    <cellStyle name="Migliaia 7 4" xfId="1947" xr:uid="{00000000-0005-0000-0000-0000CF040000}"/>
    <cellStyle name="Migliaia 7 4 2" xfId="1948" xr:uid="{00000000-0005-0000-0000-0000D0040000}"/>
    <cellStyle name="Migliaia 7 4 2 2" xfId="5768" xr:uid="{BCC4ADDC-E696-4619-9C43-5BEF7B9B1A5C}"/>
    <cellStyle name="Migliaia 7 4 2 3" xfId="4042" xr:uid="{45C78FEA-24A0-4636-B85D-9D9682CD9342}"/>
    <cellStyle name="Migliaia 7 4 3" xfId="5767" xr:uid="{835577E3-A207-477A-8D61-CDF29FE2CF12}"/>
    <cellStyle name="Migliaia 7 4 4" xfId="6933" xr:uid="{4736DBD1-8E8B-4099-BBBA-7F65146D4C5A}"/>
    <cellStyle name="Migliaia 7 4 5" xfId="4041" xr:uid="{A0FB0745-B555-42F7-9AC1-EF73EB14644A}"/>
    <cellStyle name="Migliaia 7 5" xfId="1949" xr:uid="{00000000-0005-0000-0000-0000D1040000}"/>
    <cellStyle name="Migliaia 7 5 2" xfId="5769" xr:uid="{002632B1-AB3C-4763-9AAF-83AA2D4BEB81}"/>
    <cellStyle name="Migliaia 7 5 3" xfId="6934" xr:uid="{E1918868-936D-42BD-ADC3-E03688033D38}"/>
    <cellStyle name="Migliaia 7 5 4" xfId="4043" xr:uid="{21AAB6AF-FB95-48C8-B2DC-F45D4F66FDFC}"/>
    <cellStyle name="Migliaia 7 6" xfId="4044" xr:uid="{45BB8103-A4D4-4395-A6DB-7E049D78584A}"/>
    <cellStyle name="Migliaia 7 6 2" xfId="5770" xr:uid="{4BD32CA3-F614-465A-B6B3-B55EEE94ABF5}"/>
    <cellStyle name="Migliaia 7 6 3" xfId="6935" xr:uid="{0BA02215-AA6A-4C63-A68E-AD1425C93165}"/>
    <cellStyle name="Migliaia 7 7" xfId="4045" xr:uid="{058B7C75-986B-4938-B9E1-BE8704A6BE63}"/>
    <cellStyle name="Migliaia 7 7 2" xfId="5771" xr:uid="{6C317DA2-D567-416A-99E9-5FF5B1EE2107}"/>
    <cellStyle name="Migliaia 7 7 3" xfId="6936" xr:uid="{CD139268-3FE5-4F21-9C06-770ED01198AA}"/>
    <cellStyle name="Migliaia 7 8" xfId="4046" xr:uid="{F291C5A0-E741-4085-896E-912335925A81}"/>
    <cellStyle name="Migliaia 7 8 2" xfId="5772" xr:uid="{004F08B0-91AA-44ED-8854-E2372DEC676E}"/>
    <cellStyle name="Migliaia 7 8 3" xfId="6937" xr:uid="{2753721D-0928-4BF5-BD70-305E454C310F}"/>
    <cellStyle name="Migliaia 7 9" xfId="5757" xr:uid="{9AF9A528-99A9-4B7B-B9D0-CC06B09BAFA3}"/>
    <cellStyle name="Migliaia 8" xfId="536" xr:uid="{00000000-0005-0000-0000-0000D2040000}"/>
    <cellStyle name="Migliaia 8 10" xfId="6938" xr:uid="{42732290-0D34-4357-9908-9669684615F5}"/>
    <cellStyle name="Migliaia 8 11" xfId="4047" xr:uid="{EA5BE971-B2A5-4A9F-B3AD-9A906962C9A3}"/>
    <cellStyle name="Migliaia 8 2" xfId="537" xr:uid="{00000000-0005-0000-0000-0000D3040000}"/>
    <cellStyle name="Migliaia 8 2 2" xfId="1950" xr:uid="{00000000-0005-0000-0000-0000D4040000}"/>
    <cellStyle name="Migliaia 8 2 2 2" xfId="5775" xr:uid="{198B8A53-891D-4DDE-8E39-BB5502252E55}"/>
    <cellStyle name="Migliaia 8 2 2 3" xfId="6940" xr:uid="{FF03437A-E241-474D-812F-59A357D88991}"/>
    <cellStyle name="Migliaia 8 2 2 4" xfId="4049" xr:uid="{C2966A30-CD7C-456B-8769-64314EC554C8}"/>
    <cellStyle name="Migliaia 8 2 3" xfId="4050" xr:uid="{19546196-290B-454C-BC62-71CA7E0989AE}"/>
    <cellStyle name="Migliaia 8 2 3 2" xfId="5776" xr:uid="{64BF85C6-DEB6-4A51-82CF-EDD32F712F22}"/>
    <cellStyle name="Migliaia 8 2 3 3" xfId="6941" xr:uid="{6976F27C-3C6B-41B5-939D-016EC96E0C2F}"/>
    <cellStyle name="Migliaia 8 2 4" xfId="5774" xr:uid="{A4B6968D-67E5-4C3E-B48F-38F3188C867D}"/>
    <cellStyle name="Migliaia 8 2 5" xfId="6939" xr:uid="{3CB1A946-BB27-429D-8F93-4F0C709B34FE}"/>
    <cellStyle name="Migliaia 8 2 6" xfId="4048" xr:uid="{2412CB90-CD2D-470C-B126-6D85C0B70FA8}"/>
    <cellStyle name="Migliaia 8 3" xfId="538" xr:uid="{00000000-0005-0000-0000-0000D5040000}"/>
    <cellStyle name="Migliaia 8 3 2" xfId="539" xr:uid="{00000000-0005-0000-0000-0000D6040000}"/>
    <cellStyle name="Migliaia 8 3 2 2" xfId="1951" xr:uid="{00000000-0005-0000-0000-0000D7040000}"/>
    <cellStyle name="Migliaia 8 3 2 2 2" xfId="5779" xr:uid="{55476D72-608F-4B23-A911-953C4EE76FA3}"/>
    <cellStyle name="Migliaia 8 3 2 2 3" xfId="6944" xr:uid="{5BF4C390-7D92-48D5-AC2B-D0AF5D51F4DC}"/>
    <cellStyle name="Migliaia 8 3 2 2 4" xfId="4053" xr:uid="{CC33838A-0484-4FD2-B4CB-4A04BC99661E}"/>
    <cellStyle name="Migliaia 8 3 2 3" xfId="5778" xr:uid="{240C5528-6D90-41D5-9DAB-AD2EC0A5B3A6}"/>
    <cellStyle name="Migliaia 8 3 2 4" xfId="6943" xr:uid="{FE8F7CF1-3510-44EC-94E4-6A6F3D91E842}"/>
    <cellStyle name="Migliaia 8 3 2 5" xfId="4052" xr:uid="{63748CD9-23B2-458A-9389-288A13E7C255}"/>
    <cellStyle name="Migliaia 8 3 3" xfId="4054" xr:uid="{4A2B5E83-2908-449A-86C4-CBCE3F3E554F}"/>
    <cellStyle name="Migliaia 8 3 3 2" xfId="5780" xr:uid="{5D9E08E2-8696-4AC9-B8A2-6311B65A2238}"/>
    <cellStyle name="Migliaia 8 3 3 3" xfId="6945" xr:uid="{9AC01286-4764-4805-B81A-9AB1788CD0CE}"/>
    <cellStyle name="Migliaia 8 3 4" xfId="4055" xr:uid="{D43ED737-AD63-48C3-9372-CD9B2B78B19D}"/>
    <cellStyle name="Migliaia 8 3 4 2" xfId="5781" xr:uid="{1F4BE67C-E4D0-4909-8759-788E90A4323F}"/>
    <cellStyle name="Migliaia 8 3 4 3" xfId="6946" xr:uid="{251EA692-6DCD-4682-8AD1-2D2D91A53C08}"/>
    <cellStyle name="Migliaia 8 3 5" xfId="4056" xr:uid="{3A2541F0-E259-4353-8C0F-7EC23A1265E5}"/>
    <cellStyle name="Migliaia 8 3 5 2" xfId="5782" xr:uid="{6F6E0E86-BA57-492E-8F0E-54BB2C166D42}"/>
    <cellStyle name="Migliaia 8 3 5 3" xfId="6947" xr:uid="{8B71E9BF-52E2-435E-8602-C73DF0DE60FD}"/>
    <cellStyle name="Migliaia 8 3 6" xfId="5777" xr:uid="{638CC610-A0CF-423C-BC53-4E019F5F7ADD}"/>
    <cellStyle name="Migliaia 8 3 7" xfId="6942" xr:uid="{7C753410-109D-4320-A6D1-F7F5A111A278}"/>
    <cellStyle name="Migliaia 8 3 8" xfId="4051" xr:uid="{625D4832-045F-4D5B-81E6-D0F7D30F88B0}"/>
    <cellStyle name="Migliaia 8 4" xfId="1952" xr:uid="{00000000-0005-0000-0000-0000D8040000}"/>
    <cellStyle name="Migliaia 8 4 2" xfId="1953" xr:uid="{00000000-0005-0000-0000-0000D9040000}"/>
    <cellStyle name="Migliaia 8 4 2 2" xfId="5784" xr:uid="{28D47832-F7D1-4D5E-939F-7A316EDDD151}"/>
    <cellStyle name="Migliaia 8 4 2 3" xfId="4058" xr:uid="{65C915E7-A5E6-4EBF-B3EE-CA36378182FE}"/>
    <cellStyle name="Migliaia 8 4 3" xfId="5783" xr:uid="{70B376AC-BFF8-46B7-B59C-4D1BD74A381B}"/>
    <cellStyle name="Migliaia 8 4 4" xfId="6948" xr:uid="{D16315A8-76E1-4735-A853-04F49591CE47}"/>
    <cellStyle name="Migliaia 8 4 5" xfId="4057" xr:uid="{4730F66D-B654-44CF-B7BC-91EECFBF4C68}"/>
    <cellStyle name="Migliaia 8 5" xfId="1954" xr:uid="{00000000-0005-0000-0000-0000DA040000}"/>
    <cellStyle name="Migliaia 8 5 2" xfId="5785" xr:uid="{3B4C5BEE-C3E6-4765-B446-ECC3C23FA290}"/>
    <cellStyle name="Migliaia 8 5 3" xfId="6949" xr:uid="{3B42F455-DB57-44A1-A34D-995449AC071B}"/>
    <cellStyle name="Migliaia 8 5 4" xfId="4059" xr:uid="{C9B8C833-2DD0-43F3-B948-2D65B4D6F71D}"/>
    <cellStyle name="Migliaia 8 6" xfId="4060" xr:uid="{8A638CAF-47FB-4EFE-B908-A171043B8A32}"/>
    <cellStyle name="Migliaia 8 6 2" xfId="5786" xr:uid="{ABB338E6-8C8C-4772-9C6E-BE1099AAE38F}"/>
    <cellStyle name="Migliaia 8 6 3" xfId="6950" xr:uid="{86094E8F-8854-4E9F-95F5-5BF9F7A5201D}"/>
    <cellStyle name="Migliaia 8 7" xfId="4061" xr:uid="{600A349C-40BC-4971-A0D3-DC370A847046}"/>
    <cellStyle name="Migliaia 8 7 2" xfId="5787" xr:uid="{12577BCA-A006-4E2E-BE2E-AA46DADBBCB4}"/>
    <cellStyle name="Migliaia 8 7 3" xfId="6951" xr:uid="{1BCEEC43-4416-4A33-8C78-E5A5EEA3BE56}"/>
    <cellStyle name="Migliaia 8 8" xfId="4062" xr:uid="{A11AF05E-045B-4E5C-8375-FEA30196341A}"/>
    <cellStyle name="Migliaia 8 8 2" xfId="5788" xr:uid="{13CEB729-B818-4F86-A7EF-15FAAD3E43A2}"/>
    <cellStyle name="Migliaia 8 8 3" xfId="6952" xr:uid="{9D9FB119-9772-4BC0-A045-13AA2CDF0527}"/>
    <cellStyle name="Migliaia 8 9" xfId="5773" xr:uid="{3238EFD4-53D7-4188-823C-A2F7716EF350}"/>
    <cellStyle name="Migliaia 9" xfId="540" xr:uid="{00000000-0005-0000-0000-0000DB040000}"/>
    <cellStyle name="Migliaia 9 10" xfId="6953" xr:uid="{9422089C-F3C7-4638-8D57-69992F6DA309}"/>
    <cellStyle name="Migliaia 9 11" xfId="4063" xr:uid="{5735C708-8682-4ABB-9B37-3CA1A8DAC16E}"/>
    <cellStyle name="Migliaia 9 2" xfId="541" xr:uid="{00000000-0005-0000-0000-0000DC040000}"/>
    <cellStyle name="Migliaia 9 2 2" xfId="1955" xr:uid="{00000000-0005-0000-0000-0000DD040000}"/>
    <cellStyle name="Migliaia 9 2 2 2" xfId="5791" xr:uid="{BFBFA100-FEB9-44C2-A459-B6BB61CB1B42}"/>
    <cellStyle name="Migliaia 9 2 2 3" xfId="6955" xr:uid="{44D855AE-E350-4944-9A25-F268D33B01A0}"/>
    <cellStyle name="Migliaia 9 2 2 4" xfId="4065" xr:uid="{EE74782A-71E4-437A-8373-E0D5CF5FF489}"/>
    <cellStyle name="Migliaia 9 2 3" xfId="4066" xr:uid="{9E22674B-5FF0-441B-83AD-475A9E6778D4}"/>
    <cellStyle name="Migliaia 9 2 3 2" xfId="5792" xr:uid="{363E7D07-71C9-45DC-95CB-58BAE52DF23C}"/>
    <cellStyle name="Migliaia 9 2 3 3" xfId="6956" xr:uid="{9B95BC2F-78B0-4070-A6C3-E57062AA2922}"/>
    <cellStyle name="Migliaia 9 2 4" xfId="5790" xr:uid="{A2FBE208-FC9C-4E2E-B897-66FEE0A66828}"/>
    <cellStyle name="Migliaia 9 2 5" xfId="6954" xr:uid="{9DFCFE63-43AD-4B0B-9DF2-77553895702E}"/>
    <cellStyle name="Migliaia 9 2 6" xfId="4064" xr:uid="{9F46BD22-C030-415A-9919-4371D66019F8}"/>
    <cellStyle name="Migliaia 9 3" xfId="542" xr:uid="{00000000-0005-0000-0000-0000DE040000}"/>
    <cellStyle name="Migliaia 9 3 2" xfId="543" xr:uid="{00000000-0005-0000-0000-0000DF040000}"/>
    <cellStyle name="Migliaia 9 3 2 2" xfId="1956" xr:uid="{00000000-0005-0000-0000-0000E0040000}"/>
    <cellStyle name="Migliaia 9 3 2 2 2" xfId="5795" xr:uid="{CDDC0203-C21C-4A10-87F1-0F7AFE69FF84}"/>
    <cellStyle name="Migliaia 9 3 2 2 3" xfId="6959" xr:uid="{321D3ECC-A31A-4337-85B1-97A8A40BE080}"/>
    <cellStyle name="Migliaia 9 3 2 2 4" xfId="4069" xr:uid="{F22EC6BA-7458-449F-80B0-06285C780B46}"/>
    <cellStyle name="Migliaia 9 3 2 3" xfId="5794" xr:uid="{6E8A4527-E654-499A-A49A-25D0CCB6B7C3}"/>
    <cellStyle name="Migliaia 9 3 2 4" xfId="6958" xr:uid="{52FD9F32-6FDE-4CC3-9498-4A84EDCE2A08}"/>
    <cellStyle name="Migliaia 9 3 2 5" xfId="4068" xr:uid="{94EA7D00-2BD0-463C-B332-1F8FECCED5D0}"/>
    <cellStyle name="Migliaia 9 3 3" xfId="4070" xr:uid="{ACCBB988-B4CC-4E81-8161-8B8CC9D214CB}"/>
    <cellStyle name="Migliaia 9 3 3 2" xfId="5796" xr:uid="{5CC1DB42-7175-4C9A-BF4E-CE88C1FD1985}"/>
    <cellStyle name="Migliaia 9 3 3 3" xfId="6960" xr:uid="{56A598A3-9B07-42EC-AA28-9AF25CBD90DE}"/>
    <cellStyle name="Migliaia 9 3 4" xfId="4071" xr:uid="{28EB31A9-0C2D-4A8A-8F64-C871DBEFFD12}"/>
    <cellStyle name="Migliaia 9 3 4 2" xfId="5797" xr:uid="{748AF8FE-108D-402E-BFF6-8EAC4EFFC186}"/>
    <cellStyle name="Migliaia 9 3 4 3" xfId="6961" xr:uid="{55D4BD7E-3B72-4671-B2A5-71BB2B8C1078}"/>
    <cellStyle name="Migliaia 9 3 5" xfId="4072" xr:uid="{FE7CB2C8-0CE2-4DF1-BAD3-427B3D8C5331}"/>
    <cellStyle name="Migliaia 9 3 5 2" xfId="5798" xr:uid="{870833B1-1FE1-44F1-AD59-B76F4DCF9663}"/>
    <cellStyle name="Migliaia 9 3 5 3" xfId="6962" xr:uid="{E6B56958-97E7-4BA1-8C07-B4634415B666}"/>
    <cellStyle name="Migliaia 9 3 6" xfId="5793" xr:uid="{7A860B01-E80A-4046-89AE-ECBD52ACEE64}"/>
    <cellStyle name="Migliaia 9 3 7" xfId="6957" xr:uid="{CB9DC3F6-A8F6-487A-A899-FF20B6FEB8CA}"/>
    <cellStyle name="Migliaia 9 3 8" xfId="4067" xr:uid="{FE2D2938-20C8-44E3-839F-05F5401798B3}"/>
    <cellStyle name="Migliaia 9 4" xfId="1957" xr:uid="{00000000-0005-0000-0000-0000E1040000}"/>
    <cellStyle name="Migliaia 9 4 2" xfId="1958" xr:uid="{00000000-0005-0000-0000-0000E2040000}"/>
    <cellStyle name="Migliaia 9 4 2 2" xfId="5800" xr:uid="{4441B9B0-3F93-4E61-8ADA-3E3A56CCF627}"/>
    <cellStyle name="Migliaia 9 4 2 3" xfId="4074" xr:uid="{CB3B3AF3-0326-470A-A417-3CE8AC3F69A0}"/>
    <cellStyle name="Migliaia 9 4 3" xfId="5799" xr:uid="{B800EBF7-E588-4B1B-954C-B1D3D115C02F}"/>
    <cellStyle name="Migliaia 9 4 4" xfId="6963" xr:uid="{E1A24F35-522C-490D-B37D-684CD12704B9}"/>
    <cellStyle name="Migliaia 9 4 5" xfId="4073" xr:uid="{13735715-4017-443A-BD7A-B70E08B12325}"/>
    <cellStyle name="Migliaia 9 5" xfId="1959" xr:uid="{00000000-0005-0000-0000-0000E3040000}"/>
    <cellStyle name="Migliaia 9 5 2" xfId="5801" xr:uid="{FB2698D1-A43A-4FAD-8626-45CACFE46F64}"/>
    <cellStyle name="Migliaia 9 5 3" xfId="6964" xr:uid="{4C01C900-B544-4381-B041-EE5DA3CF58F4}"/>
    <cellStyle name="Migliaia 9 5 4" xfId="4075" xr:uid="{C892A0DE-2216-424B-9103-E03B3A83A33C}"/>
    <cellStyle name="Migliaia 9 6" xfId="4076" xr:uid="{AC151E29-A1AF-4C68-924F-815A5E009242}"/>
    <cellStyle name="Migliaia 9 6 2" xfId="5802" xr:uid="{54886909-D92F-4806-9016-78D7081B275C}"/>
    <cellStyle name="Migliaia 9 6 3" xfId="6965" xr:uid="{870C5297-9DCE-4C76-B85E-63B612C18B9A}"/>
    <cellStyle name="Migliaia 9 7" xfId="4077" xr:uid="{992C413C-790E-4247-9C76-33C89B0CC7B1}"/>
    <cellStyle name="Migliaia 9 7 2" xfId="5803" xr:uid="{4F74F1E8-EE86-4F77-8E1B-31C5D8529E11}"/>
    <cellStyle name="Migliaia 9 7 3" xfId="6966" xr:uid="{9F1D38D3-D47E-44EB-8ABD-EC9889845EB0}"/>
    <cellStyle name="Migliaia 9 8" xfId="4078" xr:uid="{20B4D4BC-F145-4805-A6B0-84C6DA625243}"/>
    <cellStyle name="Migliaia 9 8 2" xfId="5804" xr:uid="{DD4C9894-6954-438B-957F-8A07AE879E66}"/>
    <cellStyle name="Migliaia 9 8 3" xfId="6967" xr:uid="{C71300A4-7314-4365-B508-262A5D358FB4}"/>
    <cellStyle name="Migliaia 9 9" xfId="5789" xr:uid="{69CC92EF-BF99-4C81-822E-6FF38615C59E}"/>
    <cellStyle name="Neutral 2" xfId="1960" xr:uid="{00000000-0005-0000-0000-0000E4040000}"/>
    <cellStyle name="Neutrale" xfId="544" xr:uid="{00000000-0005-0000-0000-0000E5040000}"/>
    <cellStyle name="Normal" xfId="0" builtinId="0"/>
    <cellStyle name="Normal 10" xfId="545" xr:uid="{00000000-0005-0000-0000-0000E7040000}"/>
    <cellStyle name="Normal 10 2" xfId="546" xr:uid="{00000000-0005-0000-0000-0000E8040000}"/>
    <cellStyle name="Normal 11" xfId="547" xr:uid="{00000000-0005-0000-0000-0000E9040000}"/>
    <cellStyle name="Normal 12" xfId="548" xr:uid="{00000000-0005-0000-0000-0000EA040000}"/>
    <cellStyle name="Normal 12 2" xfId="1961" xr:uid="{00000000-0005-0000-0000-0000EB040000}"/>
    <cellStyle name="Normal 13" xfId="1251" xr:uid="{00000000-0005-0000-0000-0000EC040000}"/>
    <cellStyle name="Normal 13 2" xfId="4079" xr:uid="{A5158115-D314-454E-8DC8-A75CAB1A8815}"/>
    <cellStyle name="Normal 14" xfId="1962" xr:uid="{00000000-0005-0000-0000-0000ED040000}"/>
    <cellStyle name="Normal 15" xfId="1963" xr:uid="{00000000-0005-0000-0000-0000EE040000}"/>
    <cellStyle name="Normal 16" xfId="1964" xr:uid="{00000000-0005-0000-0000-0000EF040000}"/>
    <cellStyle name="Normal 16 2" xfId="1965" xr:uid="{00000000-0005-0000-0000-0000F0040000}"/>
    <cellStyle name="Normal 16 3" xfId="1966" xr:uid="{00000000-0005-0000-0000-0000F1040000}"/>
    <cellStyle name="Normal 16 4" xfId="6974" xr:uid="{F4765E31-2A34-492B-A424-4C7D6015B3BB}"/>
    <cellStyle name="Normal 17" xfId="1967" xr:uid="{00000000-0005-0000-0000-0000F2040000}"/>
    <cellStyle name="Normal 17 2" xfId="1968" xr:uid="{00000000-0005-0000-0000-0000F3040000}"/>
    <cellStyle name="Normal 18" xfId="1969" xr:uid="{00000000-0005-0000-0000-0000F4040000}"/>
    <cellStyle name="Normal 18 2" xfId="1970" xr:uid="{00000000-0005-0000-0000-0000F5040000}"/>
    <cellStyle name="Normal 19" xfId="1971" xr:uid="{00000000-0005-0000-0000-0000F6040000}"/>
    <cellStyle name="Normal 19 2" xfId="1972" xr:uid="{00000000-0005-0000-0000-0000F7040000}"/>
    <cellStyle name="Normal 19 3" xfId="1973" xr:uid="{00000000-0005-0000-0000-0000F8040000}"/>
    <cellStyle name="Normal 2" xfId="549" xr:uid="{00000000-0005-0000-0000-0000F9040000}"/>
    <cellStyle name="Normal 2 10" xfId="6973" xr:uid="{0F9C759E-EB4C-4113-B679-8EC619A7383D}"/>
    <cellStyle name="Normal 2 2" xfId="550" xr:uid="{00000000-0005-0000-0000-0000FA040000}"/>
    <cellStyle name="Normal 2 2 2" xfId="551" xr:uid="{00000000-0005-0000-0000-0000FB040000}"/>
    <cellStyle name="Normal 2 2 2 2" xfId="1974" xr:uid="{00000000-0005-0000-0000-0000FC040000}"/>
    <cellStyle name="Normal 2 2 2 2 2" xfId="1975" xr:uid="{00000000-0005-0000-0000-0000FD040000}"/>
    <cellStyle name="Normal 2 2 2 2 2 2" xfId="1976" xr:uid="{00000000-0005-0000-0000-0000FE040000}"/>
    <cellStyle name="Normal 2 2 2 2 3" xfId="1977" xr:uid="{00000000-0005-0000-0000-0000FF040000}"/>
    <cellStyle name="Normal 2 2 2 2 4" xfId="4081" xr:uid="{9AA9FFB5-EF86-4C98-9A4F-85A1B6A4AB37}"/>
    <cellStyle name="Normal 2 2 3" xfId="552" xr:uid="{00000000-0005-0000-0000-000000050000}"/>
    <cellStyle name="Normal 2 2 3 2" xfId="1978" xr:uid="{00000000-0005-0000-0000-000001050000}"/>
    <cellStyle name="Normal 2 2 3 2 2" xfId="1979" xr:uid="{00000000-0005-0000-0000-000002050000}"/>
    <cellStyle name="Normal 2 2 3 3" xfId="1980" xr:uid="{00000000-0005-0000-0000-000003050000}"/>
    <cellStyle name="Normal 2 2 4" xfId="1981" xr:uid="{00000000-0005-0000-0000-000004050000}"/>
    <cellStyle name="Normal 2 2 4 2" xfId="1982" xr:uid="{00000000-0005-0000-0000-000005050000}"/>
    <cellStyle name="Normal 2 2 5" xfId="1983" xr:uid="{00000000-0005-0000-0000-000006050000}"/>
    <cellStyle name="Normal 2 2 6" xfId="4080" xr:uid="{5FF66FF3-7BC3-4D2F-9C86-3405FF7C5FD2}"/>
    <cellStyle name="Normal 2 3" xfId="553" xr:uid="{00000000-0005-0000-0000-000007050000}"/>
    <cellStyle name="Normal 2 3 2" xfId="4082" xr:uid="{CE812BEB-0B05-48F1-B85D-DA6489CC357A}"/>
    <cellStyle name="Normal 2 3 3" xfId="4083" xr:uid="{D7D085DD-B1AB-4CE5-8D7A-31645E4285A1}"/>
    <cellStyle name="Normal 2 4" xfId="554" xr:uid="{00000000-0005-0000-0000-000008050000}"/>
    <cellStyle name="Normal 2 4 2" xfId="1984" xr:uid="{00000000-0005-0000-0000-000009050000}"/>
    <cellStyle name="Normal 2 4 2 2" xfId="1985" xr:uid="{00000000-0005-0000-0000-00000A050000}"/>
    <cellStyle name="Normal 2 4 3" xfId="1986" xr:uid="{00000000-0005-0000-0000-00000B050000}"/>
    <cellStyle name="Normal 2 5" xfId="1987" xr:uid="{00000000-0005-0000-0000-00000C050000}"/>
    <cellStyle name="Normal 2_Plants" xfId="1988" xr:uid="{00000000-0005-0000-0000-00000D050000}"/>
    <cellStyle name="Normal 20" xfId="1989" xr:uid="{00000000-0005-0000-0000-00000E050000}"/>
    <cellStyle name="Normal 21" xfId="1990" xr:uid="{00000000-0005-0000-0000-00000F050000}"/>
    <cellStyle name="Normal 22" xfId="1991" xr:uid="{00000000-0005-0000-0000-000010050000}"/>
    <cellStyle name="Normal 23" xfId="1992" xr:uid="{00000000-0005-0000-0000-000011050000}"/>
    <cellStyle name="Normal 24" xfId="1993" xr:uid="{00000000-0005-0000-0000-000012050000}"/>
    <cellStyle name="Normal 25" xfId="1994" xr:uid="{00000000-0005-0000-0000-000013050000}"/>
    <cellStyle name="Normal 26" xfId="1995" xr:uid="{00000000-0005-0000-0000-000014050000}"/>
    <cellStyle name="Normal 27" xfId="1996" xr:uid="{00000000-0005-0000-0000-000015050000}"/>
    <cellStyle name="Normal 28" xfId="1997" xr:uid="{00000000-0005-0000-0000-000016050000}"/>
    <cellStyle name="Normal 29" xfId="1998" xr:uid="{00000000-0005-0000-0000-000017050000}"/>
    <cellStyle name="Normal 29 2" xfId="1999" xr:uid="{00000000-0005-0000-0000-000018050000}"/>
    <cellStyle name="Normal 3" xfId="555" xr:uid="{00000000-0005-0000-0000-000019050000}"/>
    <cellStyle name="Normal 3 10" xfId="2000" xr:uid="{00000000-0005-0000-0000-00001A050000}"/>
    <cellStyle name="Normal 3 11" xfId="2001" xr:uid="{00000000-0005-0000-0000-00001B050000}"/>
    <cellStyle name="Normal 3 12" xfId="2002" xr:uid="{00000000-0005-0000-0000-00001C050000}"/>
    <cellStyle name="Normal 3 13" xfId="2003" xr:uid="{00000000-0005-0000-0000-00001D050000}"/>
    <cellStyle name="Normal 3 14" xfId="2004" xr:uid="{00000000-0005-0000-0000-00001E050000}"/>
    <cellStyle name="Normal 3 15" xfId="2005" xr:uid="{00000000-0005-0000-0000-00001F050000}"/>
    <cellStyle name="Normal 3 16" xfId="2006" xr:uid="{00000000-0005-0000-0000-000020050000}"/>
    <cellStyle name="Normal 3 2" xfId="556" xr:uid="{00000000-0005-0000-0000-000021050000}"/>
    <cellStyle name="Normal 3 2 2" xfId="557" xr:uid="{00000000-0005-0000-0000-000022050000}"/>
    <cellStyle name="Normal 3 2 2 2" xfId="2007" xr:uid="{00000000-0005-0000-0000-000023050000}"/>
    <cellStyle name="Normal 3 2 2 2 2" xfId="4084" xr:uid="{20EFB8C9-9949-4054-98E5-B71FE73FB663}"/>
    <cellStyle name="Normal 3 2 2 3" xfId="2008" xr:uid="{00000000-0005-0000-0000-000024050000}"/>
    <cellStyle name="Normal 3 2 2 3 2" xfId="2009" xr:uid="{00000000-0005-0000-0000-000025050000}"/>
    <cellStyle name="Normal 3 2 2 4" xfId="2010" xr:uid="{00000000-0005-0000-0000-000026050000}"/>
    <cellStyle name="Normal 3 2 3" xfId="558" xr:uid="{00000000-0005-0000-0000-000027050000}"/>
    <cellStyle name="Normal 3 2 3 2" xfId="2011" xr:uid="{00000000-0005-0000-0000-000028050000}"/>
    <cellStyle name="Normal 3 2 3 2 2" xfId="2012" xr:uid="{00000000-0005-0000-0000-000029050000}"/>
    <cellStyle name="Normal 3 2 3 3" xfId="2013" xr:uid="{00000000-0005-0000-0000-00002A050000}"/>
    <cellStyle name="Normal 3 2 4" xfId="2014" xr:uid="{00000000-0005-0000-0000-00002B050000}"/>
    <cellStyle name="Normal 3 2 4 2" xfId="2015" xr:uid="{00000000-0005-0000-0000-00002C050000}"/>
    <cellStyle name="Normal 3 2 5" xfId="2016" xr:uid="{00000000-0005-0000-0000-00002D050000}"/>
    <cellStyle name="Normal 3 3" xfId="559" xr:uid="{00000000-0005-0000-0000-00002E050000}"/>
    <cellStyle name="Normal 3 3 2" xfId="2017" xr:uid="{00000000-0005-0000-0000-00002F050000}"/>
    <cellStyle name="Normal 3 3 2 2" xfId="2018" xr:uid="{00000000-0005-0000-0000-000030050000}"/>
    <cellStyle name="Normal 3 3 2 2 2" xfId="2019" xr:uid="{00000000-0005-0000-0000-000031050000}"/>
    <cellStyle name="Normal 3 3 2 3" xfId="2020" xr:uid="{00000000-0005-0000-0000-000032050000}"/>
    <cellStyle name="Normal 3 3 3" xfId="2021" xr:uid="{00000000-0005-0000-0000-000033050000}"/>
    <cellStyle name="Normal 3 3 3 2" xfId="2022" xr:uid="{00000000-0005-0000-0000-000034050000}"/>
    <cellStyle name="Normal 3 3 4" xfId="2023" xr:uid="{00000000-0005-0000-0000-000035050000}"/>
    <cellStyle name="Normal 3 3 5" xfId="6970" xr:uid="{3B8C2BD8-538B-4922-BE34-C9494A88C97C}"/>
    <cellStyle name="Normal 3 4" xfId="560" xr:uid="{00000000-0005-0000-0000-000036050000}"/>
    <cellStyle name="Normal 3 4 2" xfId="2024" xr:uid="{00000000-0005-0000-0000-000037050000}"/>
    <cellStyle name="Normal 3 4 2 2" xfId="4085" xr:uid="{982A97FA-4A6D-48BC-BB6D-A5B7619499EB}"/>
    <cellStyle name="Normal 3 5" xfId="561" xr:uid="{00000000-0005-0000-0000-000038050000}"/>
    <cellStyle name="Normal 3 5 2" xfId="4086" xr:uid="{D50390D2-3E3E-43F5-8220-10DC2BBCACB8}"/>
    <cellStyle name="Normal 3 6" xfId="2025" xr:uid="{00000000-0005-0000-0000-000039050000}"/>
    <cellStyle name="Normal 3 6 2" xfId="2026" xr:uid="{00000000-0005-0000-0000-00003A050000}"/>
    <cellStyle name="Normal 3 7" xfId="2027" xr:uid="{00000000-0005-0000-0000-00003B050000}"/>
    <cellStyle name="Normal 3 8" xfId="2028" xr:uid="{00000000-0005-0000-0000-00003C050000}"/>
    <cellStyle name="Normal 3 9" xfId="2029" xr:uid="{00000000-0005-0000-0000-00003D050000}"/>
    <cellStyle name="Normal 30" xfId="6971" xr:uid="{684052EE-4D11-48C1-8435-2AA3614A7EEB}"/>
    <cellStyle name="Normal 31" xfId="2030" xr:uid="{00000000-0005-0000-0000-00003E050000}"/>
    <cellStyle name="Normal 32" xfId="2031" xr:uid="{00000000-0005-0000-0000-00003F050000}"/>
    <cellStyle name="Normal 33" xfId="2032" xr:uid="{00000000-0005-0000-0000-000040050000}"/>
    <cellStyle name="Normal 34" xfId="2033" xr:uid="{00000000-0005-0000-0000-000041050000}"/>
    <cellStyle name="Normal 35" xfId="6976" xr:uid="{059DFA69-30DD-4472-A340-2FC6C31D3648}"/>
    <cellStyle name="Normal 4" xfId="562" xr:uid="{00000000-0005-0000-0000-000042050000}"/>
    <cellStyle name="Normal 4 10" xfId="2034" xr:uid="{00000000-0005-0000-0000-000043050000}"/>
    <cellStyle name="Normal 4 11" xfId="2035" xr:uid="{00000000-0005-0000-0000-000044050000}"/>
    <cellStyle name="Normal 4 12" xfId="2036" xr:uid="{00000000-0005-0000-0000-000045050000}"/>
    <cellStyle name="Normal 4 13" xfId="2037" xr:uid="{00000000-0005-0000-0000-000046050000}"/>
    <cellStyle name="Normal 4 14" xfId="2038" xr:uid="{00000000-0005-0000-0000-000047050000}"/>
    <cellStyle name="Normal 4 15" xfId="2039" xr:uid="{00000000-0005-0000-0000-000048050000}"/>
    <cellStyle name="Normal 4 2" xfId="563" xr:uid="{00000000-0005-0000-0000-000049050000}"/>
    <cellStyle name="Normal 4 2 2" xfId="6972" xr:uid="{118C0A52-DCF9-49D4-99CA-20C5D3C1FCAB}"/>
    <cellStyle name="Normal 4 3" xfId="564" xr:uid="{00000000-0005-0000-0000-00004A050000}"/>
    <cellStyle name="Normal 4 4" xfId="565" xr:uid="{00000000-0005-0000-0000-00004B050000}"/>
    <cellStyle name="Normal 4 5" xfId="2040" xr:uid="{00000000-0005-0000-0000-00004C050000}"/>
    <cellStyle name="Normal 4 6" xfId="2041" xr:uid="{00000000-0005-0000-0000-00004D050000}"/>
    <cellStyle name="Normal 4 7" xfId="2042" xr:uid="{00000000-0005-0000-0000-00004E050000}"/>
    <cellStyle name="Normal 4 8" xfId="2043" xr:uid="{00000000-0005-0000-0000-00004F050000}"/>
    <cellStyle name="Normal 4 9" xfId="2044" xr:uid="{00000000-0005-0000-0000-000050050000}"/>
    <cellStyle name="Normal 44" xfId="6968" xr:uid="{8BF21A7A-ECEA-4B1F-84DB-E007B4C2638F}"/>
    <cellStyle name="Normal 5" xfId="566" xr:uid="{00000000-0005-0000-0000-000051050000}"/>
    <cellStyle name="Normal 5 2" xfId="567" xr:uid="{00000000-0005-0000-0000-000052050000}"/>
    <cellStyle name="Normal 5 2 2" xfId="568" xr:uid="{00000000-0005-0000-0000-000053050000}"/>
    <cellStyle name="Normal 5 2 2 2" xfId="569" xr:uid="{00000000-0005-0000-0000-000054050000}"/>
    <cellStyle name="Normal 5 2 2 3" xfId="2045" xr:uid="{00000000-0005-0000-0000-000055050000}"/>
    <cellStyle name="Normal 5 2 3" xfId="2046" xr:uid="{00000000-0005-0000-0000-000056050000}"/>
    <cellStyle name="Normal 5 2 3 2" xfId="2047" xr:uid="{00000000-0005-0000-0000-000057050000}"/>
    <cellStyle name="Normal 5 3" xfId="2048" xr:uid="{00000000-0005-0000-0000-000058050000}"/>
    <cellStyle name="Normal 6" xfId="570" xr:uid="{00000000-0005-0000-0000-000059050000}"/>
    <cellStyle name="Normal 6 2" xfId="571" xr:uid="{00000000-0005-0000-0000-00005A050000}"/>
    <cellStyle name="Normal 6 2 2" xfId="2049" xr:uid="{00000000-0005-0000-0000-00005B050000}"/>
    <cellStyle name="Normal 6 2 2 2" xfId="4087" xr:uid="{60083ED1-180F-4F02-BB0F-6635A2563F18}"/>
    <cellStyle name="Normal 6 2 3" xfId="2050" xr:uid="{00000000-0005-0000-0000-00005C050000}"/>
    <cellStyle name="Normal 6 2 3 2" xfId="2051" xr:uid="{00000000-0005-0000-0000-00005D050000}"/>
    <cellStyle name="Normal 6 2 4" xfId="2052" xr:uid="{00000000-0005-0000-0000-00005E050000}"/>
    <cellStyle name="Normal 6 3" xfId="572" xr:uid="{00000000-0005-0000-0000-00005F050000}"/>
    <cellStyle name="Normal 6 3 2" xfId="2053" xr:uid="{00000000-0005-0000-0000-000060050000}"/>
    <cellStyle name="Normal 6 3 2 2" xfId="2054" xr:uid="{00000000-0005-0000-0000-000061050000}"/>
    <cellStyle name="Normal 6 3 2 2 2" xfId="2055" xr:uid="{00000000-0005-0000-0000-000062050000}"/>
    <cellStyle name="Normal 6 3 2 3" xfId="2056" xr:uid="{00000000-0005-0000-0000-000063050000}"/>
    <cellStyle name="Normal 6 4" xfId="2057" xr:uid="{00000000-0005-0000-0000-000064050000}"/>
    <cellStyle name="Normal 6 4 2" xfId="2058" xr:uid="{00000000-0005-0000-0000-000065050000}"/>
    <cellStyle name="Normal 6 5" xfId="2059" xr:uid="{00000000-0005-0000-0000-000066050000}"/>
    <cellStyle name="Normal 6 6" xfId="6969" xr:uid="{3A5B4D8B-21B1-493B-BF66-9A17E6E8EBD5}"/>
    <cellStyle name="Normal 7" xfId="573" xr:uid="{00000000-0005-0000-0000-000067050000}"/>
    <cellStyle name="Normal 7 2" xfId="574" xr:uid="{00000000-0005-0000-0000-000068050000}"/>
    <cellStyle name="Normal 7 3" xfId="575" xr:uid="{00000000-0005-0000-0000-000069050000}"/>
    <cellStyle name="Normal 7 3 2" xfId="2060" xr:uid="{00000000-0005-0000-0000-00006A050000}"/>
    <cellStyle name="Normal 7 3 2 2" xfId="2061" xr:uid="{00000000-0005-0000-0000-00006B050000}"/>
    <cellStyle name="Normal 7 3 3" xfId="2062" xr:uid="{00000000-0005-0000-0000-00006C050000}"/>
    <cellStyle name="Normal 7 4" xfId="4088" xr:uid="{29E4B45E-5ECC-409A-A027-13BD41D9D817}"/>
    <cellStyle name="Normal 8" xfId="576" xr:uid="{00000000-0005-0000-0000-00006D050000}"/>
    <cellStyle name="Normal 8 2" xfId="577" xr:uid="{00000000-0005-0000-0000-00006E050000}"/>
    <cellStyle name="Normal 8 2 2" xfId="2063" xr:uid="{00000000-0005-0000-0000-00006F050000}"/>
    <cellStyle name="Normal 8 2 2 2" xfId="2064" xr:uid="{00000000-0005-0000-0000-000070050000}"/>
    <cellStyle name="Normal 8 2 2 2 2" xfId="2065" xr:uid="{00000000-0005-0000-0000-000071050000}"/>
    <cellStyle name="Normal 8 2 2 3" xfId="2066" xr:uid="{00000000-0005-0000-0000-000072050000}"/>
    <cellStyle name="Normal 8 3" xfId="578" xr:uid="{00000000-0005-0000-0000-000073050000}"/>
    <cellStyle name="Normal 8 4" xfId="4089" xr:uid="{1C3B8848-506F-4067-8C6C-B7CD2EF24ACC}"/>
    <cellStyle name="Normal 9" xfId="579" xr:uid="{00000000-0005-0000-0000-000074050000}"/>
    <cellStyle name="Normal 9 2" xfId="2067" xr:uid="{00000000-0005-0000-0000-000075050000}"/>
    <cellStyle name="Normal 9 2 2" xfId="2068" xr:uid="{00000000-0005-0000-0000-000076050000}"/>
    <cellStyle name="Normal GHG Numbers (0.00)" xfId="580" xr:uid="{00000000-0005-0000-0000-000077050000}"/>
    <cellStyle name="Normal GHG Numbers (0.00) 2" xfId="581" xr:uid="{00000000-0005-0000-0000-000078050000}"/>
    <cellStyle name="Normal GHG Numbers (0.00) 3" xfId="582" xr:uid="{00000000-0005-0000-0000-000079050000}"/>
    <cellStyle name="Normal GHG Numbers (0.00) 4" xfId="4090" xr:uid="{10A23B8A-311A-4A12-A912-77C16296408E}"/>
    <cellStyle name="Normal GHG Textfiels Bold" xfId="583" xr:uid="{00000000-0005-0000-0000-00007A050000}"/>
    <cellStyle name="Normal GHG-Shade" xfId="584" xr:uid="{00000000-0005-0000-0000-00007B050000}"/>
    <cellStyle name="Normal GHG-Shade 2" xfId="4091" xr:uid="{959B814D-7EEC-4E72-8777-A08A97C06CCB}"/>
    <cellStyle name="Normale 10" xfId="585" xr:uid="{00000000-0005-0000-0000-00007C050000}"/>
    <cellStyle name="Normale 10 2" xfId="586" xr:uid="{00000000-0005-0000-0000-00007D050000}"/>
    <cellStyle name="Normale 10 2 2" xfId="587" xr:uid="{00000000-0005-0000-0000-00007E050000}"/>
    <cellStyle name="Normale 10 3" xfId="588" xr:uid="{00000000-0005-0000-0000-00007F050000}"/>
    <cellStyle name="Normale 10 3 2" xfId="589" xr:uid="{00000000-0005-0000-0000-000080050000}"/>
    <cellStyle name="Normale 10 4" xfId="590" xr:uid="{00000000-0005-0000-0000-000081050000}"/>
    <cellStyle name="Normale 10_EDEN industria 2008 rev" xfId="591" xr:uid="{00000000-0005-0000-0000-000082050000}"/>
    <cellStyle name="Normale 11" xfId="592" xr:uid="{00000000-0005-0000-0000-000083050000}"/>
    <cellStyle name="Normale 11 2" xfId="593" xr:uid="{00000000-0005-0000-0000-000084050000}"/>
    <cellStyle name="Normale 11 2 2" xfId="594" xr:uid="{00000000-0005-0000-0000-000085050000}"/>
    <cellStyle name="Normale 11 3" xfId="595" xr:uid="{00000000-0005-0000-0000-000086050000}"/>
    <cellStyle name="Normale 11 3 2" xfId="596" xr:uid="{00000000-0005-0000-0000-000087050000}"/>
    <cellStyle name="Normale 11 4" xfId="597" xr:uid="{00000000-0005-0000-0000-000088050000}"/>
    <cellStyle name="Normale 11_EDEN industria 2008 rev" xfId="598" xr:uid="{00000000-0005-0000-0000-000089050000}"/>
    <cellStyle name="Normale 12" xfId="599" xr:uid="{00000000-0005-0000-0000-00008A050000}"/>
    <cellStyle name="Normale 12 2" xfId="600" xr:uid="{00000000-0005-0000-0000-00008B050000}"/>
    <cellStyle name="Normale 12 2 2" xfId="601" xr:uid="{00000000-0005-0000-0000-00008C050000}"/>
    <cellStyle name="Normale 12 3" xfId="602" xr:uid="{00000000-0005-0000-0000-00008D050000}"/>
    <cellStyle name="Normale 12 3 2" xfId="603" xr:uid="{00000000-0005-0000-0000-00008E050000}"/>
    <cellStyle name="Normale 12 4" xfId="604" xr:uid="{00000000-0005-0000-0000-00008F050000}"/>
    <cellStyle name="Normale 12_EDEN industria 2008 rev" xfId="605" xr:uid="{00000000-0005-0000-0000-000090050000}"/>
    <cellStyle name="Normale 13" xfId="606" xr:uid="{00000000-0005-0000-0000-000091050000}"/>
    <cellStyle name="Normale 13 2" xfId="607" xr:uid="{00000000-0005-0000-0000-000092050000}"/>
    <cellStyle name="Normale 13 2 2" xfId="608" xr:uid="{00000000-0005-0000-0000-000093050000}"/>
    <cellStyle name="Normale 13 3" xfId="609" xr:uid="{00000000-0005-0000-0000-000094050000}"/>
    <cellStyle name="Normale 13 3 2" xfId="610" xr:uid="{00000000-0005-0000-0000-000095050000}"/>
    <cellStyle name="Normale 13 4" xfId="611" xr:uid="{00000000-0005-0000-0000-000096050000}"/>
    <cellStyle name="Normale 13_EDEN industria 2008 rev" xfId="612" xr:uid="{00000000-0005-0000-0000-000097050000}"/>
    <cellStyle name="Normale 14" xfId="613" xr:uid="{00000000-0005-0000-0000-000098050000}"/>
    <cellStyle name="Normale 14 2" xfId="614" xr:uid="{00000000-0005-0000-0000-000099050000}"/>
    <cellStyle name="Normale 14 2 2" xfId="615" xr:uid="{00000000-0005-0000-0000-00009A050000}"/>
    <cellStyle name="Normale 14 3" xfId="616" xr:uid="{00000000-0005-0000-0000-00009B050000}"/>
    <cellStyle name="Normale 14 3 2" xfId="617" xr:uid="{00000000-0005-0000-0000-00009C050000}"/>
    <cellStyle name="Normale 14 4" xfId="618" xr:uid="{00000000-0005-0000-0000-00009D050000}"/>
    <cellStyle name="Normale 14_EDEN industria 2008 rev" xfId="619" xr:uid="{00000000-0005-0000-0000-00009E050000}"/>
    <cellStyle name="Normale 15" xfId="620" xr:uid="{00000000-0005-0000-0000-00009F050000}"/>
    <cellStyle name="Normale 15 2" xfId="621" xr:uid="{00000000-0005-0000-0000-0000A0050000}"/>
    <cellStyle name="Normale 15 2 2" xfId="622" xr:uid="{00000000-0005-0000-0000-0000A1050000}"/>
    <cellStyle name="Normale 15 3" xfId="623" xr:uid="{00000000-0005-0000-0000-0000A2050000}"/>
    <cellStyle name="Normale 15 3 2" xfId="624" xr:uid="{00000000-0005-0000-0000-0000A3050000}"/>
    <cellStyle name="Normale 15 4" xfId="625" xr:uid="{00000000-0005-0000-0000-0000A4050000}"/>
    <cellStyle name="Normale 15_EDEN industria 2008 rev" xfId="626" xr:uid="{00000000-0005-0000-0000-0000A5050000}"/>
    <cellStyle name="Normale 16" xfId="627" xr:uid="{00000000-0005-0000-0000-0000A6050000}"/>
    <cellStyle name="Normale 16 2" xfId="628" xr:uid="{00000000-0005-0000-0000-0000A7050000}"/>
    <cellStyle name="Normale 17" xfId="629" xr:uid="{00000000-0005-0000-0000-0000A8050000}"/>
    <cellStyle name="Normale 17 2" xfId="630" xr:uid="{00000000-0005-0000-0000-0000A9050000}"/>
    <cellStyle name="Normale 18" xfId="631" xr:uid="{00000000-0005-0000-0000-0000AA050000}"/>
    <cellStyle name="Normale 18 2" xfId="632" xr:uid="{00000000-0005-0000-0000-0000AB050000}"/>
    <cellStyle name="Normale 19" xfId="633" xr:uid="{00000000-0005-0000-0000-0000AC050000}"/>
    <cellStyle name="Normale 19 2" xfId="634" xr:uid="{00000000-0005-0000-0000-0000AD050000}"/>
    <cellStyle name="Normale 2" xfId="635" xr:uid="{00000000-0005-0000-0000-0000AE050000}"/>
    <cellStyle name="Normale 2 2" xfId="636" xr:uid="{00000000-0005-0000-0000-0000AF050000}"/>
    <cellStyle name="Normale 2 2 2" xfId="637" xr:uid="{00000000-0005-0000-0000-0000B0050000}"/>
    <cellStyle name="Normale 2 3" xfId="638" xr:uid="{00000000-0005-0000-0000-0000B1050000}"/>
    <cellStyle name="Normale 2_EDEN industria 2008 rev" xfId="639" xr:uid="{00000000-0005-0000-0000-0000B2050000}"/>
    <cellStyle name="Normale 20" xfId="640" xr:uid="{00000000-0005-0000-0000-0000B3050000}"/>
    <cellStyle name="Normale 20 2" xfId="641" xr:uid="{00000000-0005-0000-0000-0000B4050000}"/>
    <cellStyle name="Normale 21" xfId="642" xr:uid="{00000000-0005-0000-0000-0000B5050000}"/>
    <cellStyle name="Normale 21 2" xfId="643" xr:uid="{00000000-0005-0000-0000-0000B6050000}"/>
    <cellStyle name="Normale 22" xfId="644" xr:uid="{00000000-0005-0000-0000-0000B7050000}"/>
    <cellStyle name="Normale 22 2" xfId="645" xr:uid="{00000000-0005-0000-0000-0000B8050000}"/>
    <cellStyle name="Normale 23" xfId="646" xr:uid="{00000000-0005-0000-0000-0000B9050000}"/>
    <cellStyle name="Normale 23 2" xfId="647" xr:uid="{00000000-0005-0000-0000-0000BA050000}"/>
    <cellStyle name="Normale 24" xfId="648" xr:uid="{00000000-0005-0000-0000-0000BB050000}"/>
    <cellStyle name="Normale 24 2" xfId="649" xr:uid="{00000000-0005-0000-0000-0000BC050000}"/>
    <cellStyle name="Normale 25" xfId="650" xr:uid="{00000000-0005-0000-0000-0000BD050000}"/>
    <cellStyle name="Normale 25 2" xfId="651" xr:uid="{00000000-0005-0000-0000-0000BE050000}"/>
    <cellStyle name="Normale 26" xfId="652" xr:uid="{00000000-0005-0000-0000-0000BF050000}"/>
    <cellStyle name="Normale 26 2" xfId="653" xr:uid="{00000000-0005-0000-0000-0000C0050000}"/>
    <cellStyle name="Normale 27" xfId="654" xr:uid="{00000000-0005-0000-0000-0000C1050000}"/>
    <cellStyle name="Normale 27 2" xfId="655" xr:uid="{00000000-0005-0000-0000-0000C2050000}"/>
    <cellStyle name="Normale 28" xfId="656" xr:uid="{00000000-0005-0000-0000-0000C3050000}"/>
    <cellStyle name="Normale 28 2" xfId="657" xr:uid="{00000000-0005-0000-0000-0000C4050000}"/>
    <cellStyle name="Normale 29" xfId="658" xr:uid="{00000000-0005-0000-0000-0000C5050000}"/>
    <cellStyle name="Normale 29 2" xfId="659" xr:uid="{00000000-0005-0000-0000-0000C6050000}"/>
    <cellStyle name="Normale 3" xfId="660" xr:uid="{00000000-0005-0000-0000-0000C7050000}"/>
    <cellStyle name="Normale 3 2" xfId="661" xr:uid="{00000000-0005-0000-0000-0000C8050000}"/>
    <cellStyle name="Normale 3 2 2" xfId="662" xr:uid="{00000000-0005-0000-0000-0000C9050000}"/>
    <cellStyle name="Normale 3 3" xfId="663" xr:uid="{00000000-0005-0000-0000-0000CA050000}"/>
    <cellStyle name="Normale 3 3 2" xfId="664" xr:uid="{00000000-0005-0000-0000-0000CB050000}"/>
    <cellStyle name="Normale 3 4" xfId="665" xr:uid="{00000000-0005-0000-0000-0000CC050000}"/>
    <cellStyle name="Normale 3_EDEN industria 2008 rev" xfId="666" xr:uid="{00000000-0005-0000-0000-0000CD050000}"/>
    <cellStyle name="Normale 30" xfId="667" xr:uid="{00000000-0005-0000-0000-0000CE050000}"/>
    <cellStyle name="Normale 30 2" xfId="668" xr:uid="{00000000-0005-0000-0000-0000CF050000}"/>
    <cellStyle name="Normale 31" xfId="669" xr:uid="{00000000-0005-0000-0000-0000D0050000}"/>
    <cellStyle name="Normale 31 2" xfId="670" xr:uid="{00000000-0005-0000-0000-0000D1050000}"/>
    <cellStyle name="Normale 32" xfId="671" xr:uid="{00000000-0005-0000-0000-0000D2050000}"/>
    <cellStyle name="Normale 32 2" xfId="672" xr:uid="{00000000-0005-0000-0000-0000D3050000}"/>
    <cellStyle name="Normale 33" xfId="673" xr:uid="{00000000-0005-0000-0000-0000D4050000}"/>
    <cellStyle name="Normale 33 2" xfId="674" xr:uid="{00000000-0005-0000-0000-0000D5050000}"/>
    <cellStyle name="Normale 34" xfId="675" xr:uid="{00000000-0005-0000-0000-0000D6050000}"/>
    <cellStyle name="Normale 34 2" xfId="676" xr:uid="{00000000-0005-0000-0000-0000D7050000}"/>
    <cellStyle name="Normale 35" xfId="677" xr:uid="{00000000-0005-0000-0000-0000D8050000}"/>
    <cellStyle name="Normale 35 2" xfId="678" xr:uid="{00000000-0005-0000-0000-0000D9050000}"/>
    <cellStyle name="Normale 36" xfId="679" xr:uid="{00000000-0005-0000-0000-0000DA050000}"/>
    <cellStyle name="Normale 36 2" xfId="680" xr:uid="{00000000-0005-0000-0000-0000DB050000}"/>
    <cellStyle name="Normale 37" xfId="681" xr:uid="{00000000-0005-0000-0000-0000DC050000}"/>
    <cellStyle name="Normale 37 2" xfId="682" xr:uid="{00000000-0005-0000-0000-0000DD050000}"/>
    <cellStyle name="Normale 38" xfId="683" xr:uid="{00000000-0005-0000-0000-0000DE050000}"/>
    <cellStyle name="Normale 38 2" xfId="684" xr:uid="{00000000-0005-0000-0000-0000DF050000}"/>
    <cellStyle name="Normale 39" xfId="685" xr:uid="{00000000-0005-0000-0000-0000E0050000}"/>
    <cellStyle name="Normale 39 2" xfId="686" xr:uid="{00000000-0005-0000-0000-0000E1050000}"/>
    <cellStyle name="Normale 4" xfId="687" xr:uid="{00000000-0005-0000-0000-0000E2050000}"/>
    <cellStyle name="Normale 4 2" xfId="688" xr:uid="{00000000-0005-0000-0000-0000E3050000}"/>
    <cellStyle name="Normale 4 2 2" xfId="689" xr:uid="{00000000-0005-0000-0000-0000E4050000}"/>
    <cellStyle name="Normale 4 3" xfId="690" xr:uid="{00000000-0005-0000-0000-0000E5050000}"/>
    <cellStyle name="Normale 4 3 2" xfId="691" xr:uid="{00000000-0005-0000-0000-0000E6050000}"/>
    <cellStyle name="Normale 4 4" xfId="692" xr:uid="{00000000-0005-0000-0000-0000E7050000}"/>
    <cellStyle name="Normale 4_EDEN industria 2008 rev" xfId="693" xr:uid="{00000000-0005-0000-0000-0000E8050000}"/>
    <cellStyle name="Normale 40" xfId="694" xr:uid="{00000000-0005-0000-0000-0000E9050000}"/>
    <cellStyle name="Normale 40 2" xfId="695" xr:uid="{00000000-0005-0000-0000-0000EA050000}"/>
    <cellStyle name="Normale 41" xfId="696" xr:uid="{00000000-0005-0000-0000-0000EB050000}"/>
    <cellStyle name="Normale 41 2" xfId="697" xr:uid="{00000000-0005-0000-0000-0000EC050000}"/>
    <cellStyle name="Normale 42" xfId="698" xr:uid="{00000000-0005-0000-0000-0000ED050000}"/>
    <cellStyle name="Normale 42 2" xfId="699" xr:uid="{00000000-0005-0000-0000-0000EE050000}"/>
    <cellStyle name="Normale 43" xfId="700" xr:uid="{00000000-0005-0000-0000-0000EF050000}"/>
    <cellStyle name="Normale 43 2" xfId="701" xr:uid="{00000000-0005-0000-0000-0000F0050000}"/>
    <cellStyle name="Normale 44" xfId="702" xr:uid="{00000000-0005-0000-0000-0000F1050000}"/>
    <cellStyle name="Normale 44 2" xfId="703" xr:uid="{00000000-0005-0000-0000-0000F2050000}"/>
    <cellStyle name="Normale 45" xfId="704" xr:uid="{00000000-0005-0000-0000-0000F3050000}"/>
    <cellStyle name="Normale 45 2" xfId="705" xr:uid="{00000000-0005-0000-0000-0000F4050000}"/>
    <cellStyle name="Normale 46" xfId="706" xr:uid="{00000000-0005-0000-0000-0000F5050000}"/>
    <cellStyle name="Normale 46 2" xfId="707" xr:uid="{00000000-0005-0000-0000-0000F6050000}"/>
    <cellStyle name="Normale 47" xfId="708" xr:uid="{00000000-0005-0000-0000-0000F7050000}"/>
    <cellStyle name="Normale 47 2" xfId="709" xr:uid="{00000000-0005-0000-0000-0000F8050000}"/>
    <cellStyle name="Normale 48" xfId="710" xr:uid="{00000000-0005-0000-0000-0000F9050000}"/>
    <cellStyle name="Normale 48 2" xfId="711" xr:uid="{00000000-0005-0000-0000-0000FA050000}"/>
    <cellStyle name="Normale 49" xfId="712" xr:uid="{00000000-0005-0000-0000-0000FB050000}"/>
    <cellStyle name="Normale 49 2" xfId="713" xr:uid="{00000000-0005-0000-0000-0000FC050000}"/>
    <cellStyle name="Normale 5" xfId="714" xr:uid="{00000000-0005-0000-0000-0000FD050000}"/>
    <cellStyle name="Normale 5 2" xfId="715" xr:uid="{00000000-0005-0000-0000-0000FE050000}"/>
    <cellStyle name="Normale 5 2 2" xfId="716" xr:uid="{00000000-0005-0000-0000-0000FF050000}"/>
    <cellStyle name="Normale 5 3" xfId="717" xr:uid="{00000000-0005-0000-0000-000000060000}"/>
    <cellStyle name="Normale 5 3 2" xfId="718" xr:uid="{00000000-0005-0000-0000-000001060000}"/>
    <cellStyle name="Normale 5 4" xfId="719" xr:uid="{00000000-0005-0000-0000-000002060000}"/>
    <cellStyle name="Normale 5_EDEN industria 2008 rev" xfId="720" xr:uid="{00000000-0005-0000-0000-000003060000}"/>
    <cellStyle name="Normale 50" xfId="721" xr:uid="{00000000-0005-0000-0000-000004060000}"/>
    <cellStyle name="Normale 50 2" xfId="722" xr:uid="{00000000-0005-0000-0000-000005060000}"/>
    <cellStyle name="Normale 51" xfId="723" xr:uid="{00000000-0005-0000-0000-000006060000}"/>
    <cellStyle name="Normale 51 2" xfId="724" xr:uid="{00000000-0005-0000-0000-000007060000}"/>
    <cellStyle name="Normale 52" xfId="725" xr:uid="{00000000-0005-0000-0000-000008060000}"/>
    <cellStyle name="Normale 52 2" xfId="726" xr:uid="{00000000-0005-0000-0000-000009060000}"/>
    <cellStyle name="Normale 53" xfId="727" xr:uid="{00000000-0005-0000-0000-00000A060000}"/>
    <cellStyle name="Normale 53 2" xfId="728" xr:uid="{00000000-0005-0000-0000-00000B060000}"/>
    <cellStyle name="Normale 54" xfId="729" xr:uid="{00000000-0005-0000-0000-00000C060000}"/>
    <cellStyle name="Normale 54 2" xfId="730" xr:uid="{00000000-0005-0000-0000-00000D060000}"/>
    <cellStyle name="Normale 55" xfId="731" xr:uid="{00000000-0005-0000-0000-00000E060000}"/>
    <cellStyle name="Normale 55 2" xfId="732" xr:uid="{00000000-0005-0000-0000-00000F060000}"/>
    <cellStyle name="Normale 56" xfId="733" xr:uid="{00000000-0005-0000-0000-000010060000}"/>
    <cellStyle name="Normale 56 2" xfId="734" xr:uid="{00000000-0005-0000-0000-000011060000}"/>
    <cellStyle name="Normale 57" xfId="735" xr:uid="{00000000-0005-0000-0000-000012060000}"/>
    <cellStyle name="Normale 57 2" xfId="736" xr:uid="{00000000-0005-0000-0000-000013060000}"/>
    <cellStyle name="Normale 58" xfId="737" xr:uid="{00000000-0005-0000-0000-000014060000}"/>
    <cellStyle name="Normale 58 2" xfId="738" xr:uid="{00000000-0005-0000-0000-000015060000}"/>
    <cellStyle name="Normale 59" xfId="739" xr:uid="{00000000-0005-0000-0000-000016060000}"/>
    <cellStyle name="Normale 59 2" xfId="740" xr:uid="{00000000-0005-0000-0000-000017060000}"/>
    <cellStyle name="Normale 6" xfId="741" xr:uid="{00000000-0005-0000-0000-000018060000}"/>
    <cellStyle name="Normale 6 2" xfId="742" xr:uid="{00000000-0005-0000-0000-000019060000}"/>
    <cellStyle name="Normale 6 2 2" xfId="743" xr:uid="{00000000-0005-0000-0000-00001A060000}"/>
    <cellStyle name="Normale 6 3" xfId="744" xr:uid="{00000000-0005-0000-0000-00001B060000}"/>
    <cellStyle name="Normale 6 3 2" xfId="745" xr:uid="{00000000-0005-0000-0000-00001C060000}"/>
    <cellStyle name="Normale 6 4" xfId="746" xr:uid="{00000000-0005-0000-0000-00001D060000}"/>
    <cellStyle name="Normale 6_EDEN industria 2008 rev" xfId="747" xr:uid="{00000000-0005-0000-0000-00001E060000}"/>
    <cellStyle name="Normale 60" xfId="748" xr:uid="{00000000-0005-0000-0000-00001F060000}"/>
    <cellStyle name="Normale 60 2" xfId="749" xr:uid="{00000000-0005-0000-0000-000020060000}"/>
    <cellStyle name="Normale 61" xfId="750" xr:uid="{00000000-0005-0000-0000-000021060000}"/>
    <cellStyle name="Normale 61 2" xfId="751" xr:uid="{00000000-0005-0000-0000-000022060000}"/>
    <cellStyle name="Normale 62" xfId="752" xr:uid="{00000000-0005-0000-0000-000023060000}"/>
    <cellStyle name="Normale 62 2" xfId="753" xr:uid="{00000000-0005-0000-0000-000024060000}"/>
    <cellStyle name="Normale 63" xfId="754" xr:uid="{00000000-0005-0000-0000-000025060000}"/>
    <cellStyle name="Normale 63 2" xfId="755" xr:uid="{00000000-0005-0000-0000-000026060000}"/>
    <cellStyle name="Normale 64" xfId="756" xr:uid="{00000000-0005-0000-0000-000027060000}"/>
    <cellStyle name="Normale 64 2" xfId="757" xr:uid="{00000000-0005-0000-0000-000028060000}"/>
    <cellStyle name="Normale 65" xfId="758" xr:uid="{00000000-0005-0000-0000-000029060000}"/>
    <cellStyle name="Normale 65 2" xfId="759" xr:uid="{00000000-0005-0000-0000-00002A060000}"/>
    <cellStyle name="Normale 7" xfId="760" xr:uid="{00000000-0005-0000-0000-00002B060000}"/>
    <cellStyle name="Normale 7 2" xfId="761" xr:uid="{00000000-0005-0000-0000-00002C060000}"/>
    <cellStyle name="Normale 7 2 2" xfId="762" xr:uid="{00000000-0005-0000-0000-00002D060000}"/>
    <cellStyle name="Normale 7 3" xfId="763" xr:uid="{00000000-0005-0000-0000-00002E060000}"/>
    <cellStyle name="Normale 7 3 2" xfId="764" xr:uid="{00000000-0005-0000-0000-00002F060000}"/>
    <cellStyle name="Normale 7 4" xfId="765" xr:uid="{00000000-0005-0000-0000-000030060000}"/>
    <cellStyle name="Normale 7_EDEN industria 2008 rev" xfId="766" xr:uid="{00000000-0005-0000-0000-000031060000}"/>
    <cellStyle name="Normale 8" xfId="767" xr:uid="{00000000-0005-0000-0000-000032060000}"/>
    <cellStyle name="Normale 8 2" xfId="768" xr:uid="{00000000-0005-0000-0000-000033060000}"/>
    <cellStyle name="Normale 8 2 2" xfId="769" xr:uid="{00000000-0005-0000-0000-000034060000}"/>
    <cellStyle name="Normale 8 3" xfId="770" xr:uid="{00000000-0005-0000-0000-000035060000}"/>
    <cellStyle name="Normale 8 3 2" xfId="771" xr:uid="{00000000-0005-0000-0000-000036060000}"/>
    <cellStyle name="Normale 8 4" xfId="772" xr:uid="{00000000-0005-0000-0000-000037060000}"/>
    <cellStyle name="Normale 8_EDEN industria 2008 rev" xfId="773" xr:uid="{00000000-0005-0000-0000-000038060000}"/>
    <cellStyle name="Normale 9" xfId="774" xr:uid="{00000000-0005-0000-0000-000039060000}"/>
    <cellStyle name="Normale 9 2" xfId="775" xr:uid="{00000000-0005-0000-0000-00003A060000}"/>
    <cellStyle name="Normale 9 2 2" xfId="776" xr:uid="{00000000-0005-0000-0000-00003B060000}"/>
    <cellStyle name="Normale 9 3" xfId="777" xr:uid="{00000000-0005-0000-0000-00003C060000}"/>
    <cellStyle name="Normale 9 3 2" xfId="778" xr:uid="{00000000-0005-0000-0000-00003D060000}"/>
    <cellStyle name="Normale 9 4" xfId="779" xr:uid="{00000000-0005-0000-0000-00003E060000}"/>
    <cellStyle name="Normale 9_EDEN industria 2008 rev" xfId="780" xr:uid="{00000000-0005-0000-0000-00003F060000}"/>
    <cellStyle name="Normale_B2020" xfId="781" xr:uid="{00000000-0005-0000-0000-000040060000}"/>
    <cellStyle name="Nota" xfId="782" xr:uid="{00000000-0005-0000-0000-000041060000}"/>
    <cellStyle name="Nota 2" xfId="783" xr:uid="{00000000-0005-0000-0000-000042060000}"/>
    <cellStyle name="Nota 2 2" xfId="2069" xr:uid="{00000000-0005-0000-0000-000043060000}"/>
    <cellStyle name="Nota 3" xfId="784" xr:uid="{00000000-0005-0000-0000-000044060000}"/>
    <cellStyle name="Nota 3 2" xfId="785" xr:uid="{00000000-0005-0000-0000-000045060000}"/>
    <cellStyle name="Nota 3 2 2" xfId="2070" xr:uid="{00000000-0005-0000-0000-000046060000}"/>
    <cellStyle name="Nota 3 2 2 2" xfId="2071" xr:uid="{00000000-0005-0000-0000-000047060000}"/>
    <cellStyle name="Nota 3 2 3" xfId="2072" xr:uid="{00000000-0005-0000-0000-000048060000}"/>
    <cellStyle name="Nota 3 3" xfId="2073" xr:uid="{00000000-0005-0000-0000-000049060000}"/>
    <cellStyle name="Nota 3 4" xfId="4092" xr:uid="{5AAEDC52-1C55-42E7-B8E6-D0223E699AC7}"/>
    <cellStyle name="Nota 4" xfId="786" xr:uid="{00000000-0005-0000-0000-00004A060000}"/>
    <cellStyle name="Nota 4 2" xfId="2074" xr:uid="{00000000-0005-0000-0000-00004B060000}"/>
    <cellStyle name="Nota 4 2 2" xfId="2075" xr:uid="{00000000-0005-0000-0000-00004C060000}"/>
    <cellStyle name="Nota 4 3" xfId="2076" xr:uid="{00000000-0005-0000-0000-00004D060000}"/>
    <cellStyle name="Nota 5" xfId="2077" xr:uid="{00000000-0005-0000-0000-00004E060000}"/>
    <cellStyle name="Nota 5 2" xfId="2078" xr:uid="{00000000-0005-0000-0000-00004F060000}"/>
    <cellStyle name="Nota 6" xfId="2079" xr:uid="{00000000-0005-0000-0000-000050060000}"/>
    <cellStyle name="Nota 7" xfId="4093" xr:uid="{B8D2523C-DF13-48FA-A53C-8A3604A97DB6}"/>
    <cellStyle name="Note 2" xfId="2080" xr:uid="{00000000-0005-0000-0000-000051060000}"/>
    <cellStyle name="Note 2 2" xfId="2081" xr:uid="{00000000-0005-0000-0000-000052060000}"/>
    <cellStyle name="Note 2 2 2" xfId="2082" xr:uid="{00000000-0005-0000-0000-000053060000}"/>
    <cellStyle name="Note 2 3" xfId="2083" xr:uid="{00000000-0005-0000-0000-000054060000}"/>
    <cellStyle name="Nuovo" xfId="787" xr:uid="{00000000-0005-0000-0000-000055060000}"/>
    <cellStyle name="Nuovo 10" xfId="788" xr:uid="{00000000-0005-0000-0000-000056060000}"/>
    <cellStyle name="Nuovo 10 2" xfId="789" xr:uid="{00000000-0005-0000-0000-000057060000}"/>
    <cellStyle name="Nuovo 10 2 2" xfId="4094" xr:uid="{723A12F6-28DB-44D7-B59B-154C35212950}"/>
    <cellStyle name="Nuovo 10 3" xfId="790" xr:uid="{00000000-0005-0000-0000-000058060000}"/>
    <cellStyle name="Nuovo 10 3 2" xfId="791" xr:uid="{00000000-0005-0000-0000-000059060000}"/>
    <cellStyle name="Nuovo 10 3 2 2" xfId="2084" xr:uid="{00000000-0005-0000-0000-00005A060000}"/>
    <cellStyle name="Nuovo 10 3 3" xfId="4095" xr:uid="{F075B04C-37FC-401E-BD8C-3E355D86CC7C}"/>
    <cellStyle name="Nuovo 10 3 4" xfId="4096" xr:uid="{E024607C-4B24-4063-8375-7852027ADA13}"/>
    <cellStyle name="Nuovo 10 4" xfId="2085" xr:uid="{00000000-0005-0000-0000-00005B060000}"/>
    <cellStyle name="Nuovo 10 4 2" xfId="2086" xr:uid="{00000000-0005-0000-0000-00005C060000}"/>
    <cellStyle name="Nuovo 10 5" xfId="2087" xr:uid="{00000000-0005-0000-0000-00005D060000}"/>
    <cellStyle name="Nuovo 10 6" xfId="4097" xr:uid="{3455894D-00B6-4B93-9B16-2A725F420E69}"/>
    <cellStyle name="Nuovo 11" xfId="792" xr:uid="{00000000-0005-0000-0000-00005E060000}"/>
    <cellStyle name="Nuovo 11 2" xfId="793" xr:uid="{00000000-0005-0000-0000-00005F060000}"/>
    <cellStyle name="Nuovo 11 2 2" xfId="4098" xr:uid="{0A1E126E-5882-483B-9E07-21B2D77FA1AB}"/>
    <cellStyle name="Nuovo 11 3" xfId="794" xr:uid="{00000000-0005-0000-0000-000060060000}"/>
    <cellStyle name="Nuovo 11 3 2" xfId="795" xr:uid="{00000000-0005-0000-0000-000061060000}"/>
    <cellStyle name="Nuovo 11 3 2 2" xfId="2088" xr:uid="{00000000-0005-0000-0000-000062060000}"/>
    <cellStyle name="Nuovo 11 3 3" xfId="4099" xr:uid="{103F5CDB-A1C1-41D3-9E40-6F0FDD65AABA}"/>
    <cellStyle name="Nuovo 11 3 4" xfId="4100" xr:uid="{C08DC5C1-4605-439C-BBFD-14A18D78FADF}"/>
    <cellStyle name="Nuovo 11 4" xfId="2089" xr:uid="{00000000-0005-0000-0000-000063060000}"/>
    <cellStyle name="Nuovo 11 4 2" xfId="2090" xr:uid="{00000000-0005-0000-0000-000064060000}"/>
    <cellStyle name="Nuovo 11 5" xfId="2091" xr:uid="{00000000-0005-0000-0000-000065060000}"/>
    <cellStyle name="Nuovo 11 6" xfId="4101" xr:uid="{7DC4FA71-46B2-4A44-B776-322E5564491C}"/>
    <cellStyle name="Nuovo 12" xfId="796" xr:uid="{00000000-0005-0000-0000-000066060000}"/>
    <cellStyle name="Nuovo 12 2" xfId="797" xr:uid="{00000000-0005-0000-0000-000067060000}"/>
    <cellStyle name="Nuovo 12 2 2" xfId="4102" xr:uid="{CE9F6DA8-2307-4B1F-8EE0-D0903E3B7D3F}"/>
    <cellStyle name="Nuovo 12 3" xfId="798" xr:uid="{00000000-0005-0000-0000-000068060000}"/>
    <cellStyle name="Nuovo 12 3 2" xfId="799" xr:uid="{00000000-0005-0000-0000-000069060000}"/>
    <cellStyle name="Nuovo 12 3 2 2" xfId="2092" xr:uid="{00000000-0005-0000-0000-00006A060000}"/>
    <cellStyle name="Nuovo 12 3 3" xfId="4103" xr:uid="{5EE056CA-855F-427E-9B21-25D361241825}"/>
    <cellStyle name="Nuovo 12 3 4" xfId="4104" xr:uid="{52F7B937-3D51-4B64-96EC-BA61D5C9C092}"/>
    <cellStyle name="Nuovo 12 4" xfId="2093" xr:uid="{00000000-0005-0000-0000-00006B060000}"/>
    <cellStyle name="Nuovo 12 4 2" xfId="2094" xr:uid="{00000000-0005-0000-0000-00006C060000}"/>
    <cellStyle name="Nuovo 12 5" xfId="2095" xr:uid="{00000000-0005-0000-0000-00006D060000}"/>
    <cellStyle name="Nuovo 12 6" xfId="4105" xr:uid="{3730AC5A-78BB-47C2-9940-80600D3C069C}"/>
    <cellStyle name="Nuovo 13" xfId="800" xr:uid="{00000000-0005-0000-0000-00006E060000}"/>
    <cellStyle name="Nuovo 13 2" xfId="801" xr:uid="{00000000-0005-0000-0000-00006F060000}"/>
    <cellStyle name="Nuovo 13 2 2" xfId="4106" xr:uid="{B3462424-B903-4D82-A94E-BCECF8331C67}"/>
    <cellStyle name="Nuovo 13 3" xfId="802" xr:uid="{00000000-0005-0000-0000-000070060000}"/>
    <cellStyle name="Nuovo 13 3 2" xfId="803" xr:uid="{00000000-0005-0000-0000-000071060000}"/>
    <cellStyle name="Nuovo 13 3 2 2" xfId="2096" xr:uid="{00000000-0005-0000-0000-000072060000}"/>
    <cellStyle name="Nuovo 13 3 3" xfId="4107" xr:uid="{8C85CC36-9D93-48FB-9F67-A21796D5E438}"/>
    <cellStyle name="Nuovo 13 3 4" xfId="4108" xr:uid="{0EADFF64-4EF5-46E4-B7E2-5C5D69BB536C}"/>
    <cellStyle name="Nuovo 13 4" xfId="2097" xr:uid="{00000000-0005-0000-0000-000073060000}"/>
    <cellStyle name="Nuovo 13 4 2" xfId="2098" xr:uid="{00000000-0005-0000-0000-000074060000}"/>
    <cellStyle name="Nuovo 13 5" xfId="2099" xr:uid="{00000000-0005-0000-0000-000075060000}"/>
    <cellStyle name="Nuovo 13 6" xfId="4109" xr:uid="{A1EA4960-875F-47FA-B5CE-F431BDC81CF2}"/>
    <cellStyle name="Nuovo 14" xfId="804" xr:uid="{00000000-0005-0000-0000-000076060000}"/>
    <cellStyle name="Nuovo 14 2" xfId="805" xr:uid="{00000000-0005-0000-0000-000077060000}"/>
    <cellStyle name="Nuovo 14 2 2" xfId="4110" xr:uid="{D6A59815-0321-4B32-8EC5-0E679D9B4B50}"/>
    <cellStyle name="Nuovo 14 3" xfId="806" xr:uid="{00000000-0005-0000-0000-000078060000}"/>
    <cellStyle name="Nuovo 14 3 2" xfId="807" xr:uid="{00000000-0005-0000-0000-000079060000}"/>
    <cellStyle name="Nuovo 14 3 2 2" xfId="2100" xr:uid="{00000000-0005-0000-0000-00007A060000}"/>
    <cellStyle name="Nuovo 14 3 3" xfId="4111" xr:uid="{297A7DB0-45E5-415E-870B-5D0B90C128A3}"/>
    <cellStyle name="Nuovo 14 3 4" xfId="4112" xr:uid="{740D2CAD-EB4C-448A-AB31-17E15720012C}"/>
    <cellStyle name="Nuovo 14 4" xfId="2101" xr:uid="{00000000-0005-0000-0000-00007B060000}"/>
    <cellStyle name="Nuovo 14 4 2" xfId="2102" xr:uid="{00000000-0005-0000-0000-00007C060000}"/>
    <cellStyle name="Nuovo 14 5" xfId="2103" xr:uid="{00000000-0005-0000-0000-00007D060000}"/>
    <cellStyle name="Nuovo 14 6" xfId="4113" xr:uid="{DB155427-2CA2-4D2B-A63C-86F196AD5154}"/>
    <cellStyle name="Nuovo 15" xfId="808" xr:uid="{00000000-0005-0000-0000-00007E060000}"/>
    <cellStyle name="Nuovo 15 2" xfId="809" xr:uid="{00000000-0005-0000-0000-00007F060000}"/>
    <cellStyle name="Nuovo 15 2 2" xfId="4114" xr:uid="{B6450B25-85C1-410F-94F3-6F3C3EE65A91}"/>
    <cellStyle name="Nuovo 15 3" xfId="810" xr:uid="{00000000-0005-0000-0000-000080060000}"/>
    <cellStyle name="Nuovo 15 3 2" xfId="811" xr:uid="{00000000-0005-0000-0000-000081060000}"/>
    <cellStyle name="Nuovo 15 3 2 2" xfId="2104" xr:uid="{00000000-0005-0000-0000-000082060000}"/>
    <cellStyle name="Nuovo 15 3 3" xfId="4115" xr:uid="{D1C30CCD-9832-4582-BED6-A70C5191CA94}"/>
    <cellStyle name="Nuovo 15 3 4" xfId="4116" xr:uid="{8AEAE1A3-272A-4158-A711-3BB33F95F417}"/>
    <cellStyle name="Nuovo 15 4" xfId="2105" xr:uid="{00000000-0005-0000-0000-000083060000}"/>
    <cellStyle name="Nuovo 15 4 2" xfId="2106" xr:uid="{00000000-0005-0000-0000-000084060000}"/>
    <cellStyle name="Nuovo 15 5" xfId="2107" xr:uid="{00000000-0005-0000-0000-000085060000}"/>
    <cellStyle name="Nuovo 15 6" xfId="4117" xr:uid="{EAC982BB-9C75-41FB-80A2-09932D31C774}"/>
    <cellStyle name="Nuovo 16" xfId="812" xr:uid="{00000000-0005-0000-0000-000086060000}"/>
    <cellStyle name="Nuovo 16 2" xfId="813" xr:uid="{00000000-0005-0000-0000-000087060000}"/>
    <cellStyle name="Nuovo 16 2 2" xfId="4118" xr:uid="{674E81C1-15FC-48CE-82A3-C9A86B0EC722}"/>
    <cellStyle name="Nuovo 16 3" xfId="814" xr:uid="{00000000-0005-0000-0000-000088060000}"/>
    <cellStyle name="Nuovo 16 3 2" xfId="815" xr:uid="{00000000-0005-0000-0000-000089060000}"/>
    <cellStyle name="Nuovo 16 3 2 2" xfId="2108" xr:uid="{00000000-0005-0000-0000-00008A060000}"/>
    <cellStyle name="Nuovo 16 3 3" xfId="4119" xr:uid="{732E2F74-9831-459D-996F-B14AB6D6AA93}"/>
    <cellStyle name="Nuovo 16 3 4" xfId="4120" xr:uid="{D0C9F8CE-B331-4CEC-BA70-E5E2AF66290F}"/>
    <cellStyle name="Nuovo 16 4" xfId="2109" xr:uid="{00000000-0005-0000-0000-00008B060000}"/>
    <cellStyle name="Nuovo 16 4 2" xfId="2110" xr:uid="{00000000-0005-0000-0000-00008C060000}"/>
    <cellStyle name="Nuovo 16 5" xfId="2111" xr:uid="{00000000-0005-0000-0000-00008D060000}"/>
    <cellStyle name="Nuovo 16 6" xfId="4121" xr:uid="{6A3142C1-60C7-4085-8046-8BB8F78E1344}"/>
    <cellStyle name="Nuovo 17" xfId="816" xr:uid="{00000000-0005-0000-0000-00008E060000}"/>
    <cellStyle name="Nuovo 17 2" xfId="817" xr:uid="{00000000-0005-0000-0000-00008F060000}"/>
    <cellStyle name="Nuovo 17 2 2" xfId="4122" xr:uid="{5680E20D-068A-478C-92E7-F135E9BF847C}"/>
    <cellStyle name="Nuovo 17 3" xfId="818" xr:uid="{00000000-0005-0000-0000-000090060000}"/>
    <cellStyle name="Nuovo 17 3 2" xfId="819" xr:uid="{00000000-0005-0000-0000-000091060000}"/>
    <cellStyle name="Nuovo 17 3 2 2" xfId="2112" xr:uid="{00000000-0005-0000-0000-000092060000}"/>
    <cellStyle name="Nuovo 17 3 3" xfId="4123" xr:uid="{6E633A86-78F0-48E6-A391-B054F0BF6D9A}"/>
    <cellStyle name="Nuovo 17 3 4" xfId="4124" xr:uid="{540D7934-7F25-4A18-B460-B6BA43E1E95E}"/>
    <cellStyle name="Nuovo 17 4" xfId="2113" xr:uid="{00000000-0005-0000-0000-000093060000}"/>
    <cellStyle name="Nuovo 17 4 2" xfId="2114" xr:uid="{00000000-0005-0000-0000-000094060000}"/>
    <cellStyle name="Nuovo 17 5" xfId="2115" xr:uid="{00000000-0005-0000-0000-000095060000}"/>
    <cellStyle name="Nuovo 17 6" xfId="4125" xr:uid="{685BADFE-6FEA-4AF5-852B-24E28B30987F}"/>
    <cellStyle name="Nuovo 18" xfId="820" xr:uid="{00000000-0005-0000-0000-000096060000}"/>
    <cellStyle name="Nuovo 18 2" xfId="821" xr:uid="{00000000-0005-0000-0000-000097060000}"/>
    <cellStyle name="Nuovo 18 2 2" xfId="4126" xr:uid="{16C23854-7301-45A9-A809-4071B3DB4052}"/>
    <cellStyle name="Nuovo 18 3" xfId="822" xr:uid="{00000000-0005-0000-0000-000098060000}"/>
    <cellStyle name="Nuovo 18 3 2" xfId="823" xr:uid="{00000000-0005-0000-0000-000099060000}"/>
    <cellStyle name="Nuovo 18 3 2 2" xfId="2116" xr:uid="{00000000-0005-0000-0000-00009A060000}"/>
    <cellStyle name="Nuovo 18 3 3" xfId="4127" xr:uid="{E7417115-6237-478F-BE88-ABFB7AE2A3E1}"/>
    <cellStyle name="Nuovo 18 3 4" xfId="4128" xr:uid="{12395711-7F7B-41F0-A4FD-E716E0CD77AD}"/>
    <cellStyle name="Nuovo 18 4" xfId="2117" xr:uid="{00000000-0005-0000-0000-00009B060000}"/>
    <cellStyle name="Nuovo 18 4 2" xfId="2118" xr:uid="{00000000-0005-0000-0000-00009C060000}"/>
    <cellStyle name="Nuovo 18 5" xfId="2119" xr:uid="{00000000-0005-0000-0000-00009D060000}"/>
    <cellStyle name="Nuovo 18 6" xfId="4129" xr:uid="{97BBC2CC-FD9F-4A01-82CE-0168A96D7A4B}"/>
    <cellStyle name="Nuovo 19" xfId="824" xr:uid="{00000000-0005-0000-0000-00009E060000}"/>
    <cellStyle name="Nuovo 19 2" xfId="825" xr:uid="{00000000-0005-0000-0000-00009F060000}"/>
    <cellStyle name="Nuovo 19 2 2" xfId="4130" xr:uid="{0469468D-0A85-41AA-881E-0E4239FFFFB2}"/>
    <cellStyle name="Nuovo 19 3" xfId="826" xr:uid="{00000000-0005-0000-0000-0000A0060000}"/>
    <cellStyle name="Nuovo 19 3 2" xfId="827" xr:uid="{00000000-0005-0000-0000-0000A1060000}"/>
    <cellStyle name="Nuovo 19 3 2 2" xfId="2120" xr:uid="{00000000-0005-0000-0000-0000A2060000}"/>
    <cellStyle name="Nuovo 19 3 3" xfId="4131" xr:uid="{3527E782-8BAD-4E82-B406-EAA2BB25A9BC}"/>
    <cellStyle name="Nuovo 19 3 4" xfId="4132" xr:uid="{48E805F6-9715-4CBD-AC54-5C6A713CB2F7}"/>
    <cellStyle name="Nuovo 19 4" xfId="2121" xr:uid="{00000000-0005-0000-0000-0000A3060000}"/>
    <cellStyle name="Nuovo 19 4 2" xfId="2122" xr:uid="{00000000-0005-0000-0000-0000A4060000}"/>
    <cellStyle name="Nuovo 19 5" xfId="2123" xr:uid="{00000000-0005-0000-0000-0000A5060000}"/>
    <cellStyle name="Nuovo 19 6" xfId="4133" xr:uid="{2523D6B6-F43D-4715-946F-6ED9B7ED078C}"/>
    <cellStyle name="Nuovo 2" xfId="828" xr:uid="{00000000-0005-0000-0000-0000A6060000}"/>
    <cellStyle name="Nuovo 2 2" xfId="829" xr:uid="{00000000-0005-0000-0000-0000A7060000}"/>
    <cellStyle name="Nuovo 2 2 2" xfId="4134" xr:uid="{E53EEAB2-42F8-43AC-A993-346B1C133123}"/>
    <cellStyle name="Nuovo 2 3" xfId="830" xr:uid="{00000000-0005-0000-0000-0000A8060000}"/>
    <cellStyle name="Nuovo 2 3 2" xfId="831" xr:uid="{00000000-0005-0000-0000-0000A9060000}"/>
    <cellStyle name="Nuovo 2 3 2 2" xfId="2124" xr:uid="{00000000-0005-0000-0000-0000AA060000}"/>
    <cellStyle name="Nuovo 2 3 3" xfId="4135" xr:uid="{71E8C56B-7BD8-4CA0-A7C2-ABF6955CB7A2}"/>
    <cellStyle name="Nuovo 2 3 4" xfId="4136" xr:uid="{D5F7A0F4-288E-43E4-AA47-4F708922E956}"/>
    <cellStyle name="Nuovo 2 4" xfId="2125" xr:uid="{00000000-0005-0000-0000-0000AB060000}"/>
    <cellStyle name="Nuovo 2 4 2" xfId="2126" xr:uid="{00000000-0005-0000-0000-0000AC060000}"/>
    <cellStyle name="Nuovo 2 5" xfId="2127" xr:uid="{00000000-0005-0000-0000-0000AD060000}"/>
    <cellStyle name="Nuovo 2 6" xfId="4137" xr:uid="{9DAE8486-7251-47E8-B4DF-8963FA0B0B0F}"/>
    <cellStyle name="Nuovo 20" xfId="832" xr:uid="{00000000-0005-0000-0000-0000AE060000}"/>
    <cellStyle name="Nuovo 20 2" xfId="833" xr:uid="{00000000-0005-0000-0000-0000AF060000}"/>
    <cellStyle name="Nuovo 20 2 2" xfId="4138" xr:uid="{E2D7AAF1-48E6-4223-98C5-DFB33D211CC2}"/>
    <cellStyle name="Nuovo 20 3" xfId="834" xr:uid="{00000000-0005-0000-0000-0000B0060000}"/>
    <cellStyle name="Nuovo 20 3 2" xfId="835" xr:uid="{00000000-0005-0000-0000-0000B1060000}"/>
    <cellStyle name="Nuovo 20 3 2 2" xfId="2128" xr:uid="{00000000-0005-0000-0000-0000B2060000}"/>
    <cellStyle name="Nuovo 20 3 3" xfId="4139" xr:uid="{FA7120B4-F2EA-4B18-8870-925291E037C3}"/>
    <cellStyle name="Nuovo 20 3 4" xfId="4140" xr:uid="{F4742C02-B8A7-4197-A3B4-02427543E0C7}"/>
    <cellStyle name="Nuovo 20 4" xfId="2129" xr:uid="{00000000-0005-0000-0000-0000B3060000}"/>
    <cellStyle name="Nuovo 20 4 2" xfId="2130" xr:uid="{00000000-0005-0000-0000-0000B4060000}"/>
    <cellStyle name="Nuovo 20 5" xfId="2131" xr:uid="{00000000-0005-0000-0000-0000B5060000}"/>
    <cellStyle name="Nuovo 20 6" xfId="4141" xr:uid="{042B3763-822C-4B3D-ADD5-8D2060976542}"/>
    <cellStyle name="Nuovo 21" xfId="836" xr:uid="{00000000-0005-0000-0000-0000B6060000}"/>
    <cellStyle name="Nuovo 21 2" xfId="837" xr:uid="{00000000-0005-0000-0000-0000B7060000}"/>
    <cellStyle name="Nuovo 21 2 2" xfId="4142" xr:uid="{4FCC9E5D-23AC-4097-858A-DEEE69DC2237}"/>
    <cellStyle name="Nuovo 21 3" xfId="838" xr:uid="{00000000-0005-0000-0000-0000B8060000}"/>
    <cellStyle name="Nuovo 21 3 2" xfId="839" xr:uid="{00000000-0005-0000-0000-0000B9060000}"/>
    <cellStyle name="Nuovo 21 3 2 2" xfId="2132" xr:uid="{00000000-0005-0000-0000-0000BA060000}"/>
    <cellStyle name="Nuovo 21 3 3" xfId="4143" xr:uid="{E46D2CAC-B7D0-43C9-892D-D9B54741D312}"/>
    <cellStyle name="Nuovo 21 3 4" xfId="4144" xr:uid="{6FE9A12F-CFE3-4CC9-9C01-DDF910E5B743}"/>
    <cellStyle name="Nuovo 21 4" xfId="2133" xr:uid="{00000000-0005-0000-0000-0000BB060000}"/>
    <cellStyle name="Nuovo 21 4 2" xfId="2134" xr:uid="{00000000-0005-0000-0000-0000BC060000}"/>
    <cellStyle name="Nuovo 21 5" xfId="2135" xr:uid="{00000000-0005-0000-0000-0000BD060000}"/>
    <cellStyle name="Nuovo 21 6" xfId="4145" xr:uid="{3A3FB840-1EB6-4965-9D89-22B6DB6D0BD6}"/>
    <cellStyle name="Nuovo 22" xfId="840" xr:uid="{00000000-0005-0000-0000-0000BE060000}"/>
    <cellStyle name="Nuovo 22 2" xfId="841" xr:uid="{00000000-0005-0000-0000-0000BF060000}"/>
    <cellStyle name="Nuovo 22 2 2" xfId="4146" xr:uid="{190D5F54-5CAE-4DBC-A781-BFE482AAF63F}"/>
    <cellStyle name="Nuovo 22 3" xfId="842" xr:uid="{00000000-0005-0000-0000-0000C0060000}"/>
    <cellStyle name="Nuovo 22 3 2" xfId="843" xr:uid="{00000000-0005-0000-0000-0000C1060000}"/>
    <cellStyle name="Nuovo 22 3 2 2" xfId="2136" xr:uid="{00000000-0005-0000-0000-0000C2060000}"/>
    <cellStyle name="Nuovo 22 3 3" xfId="4147" xr:uid="{C98F360E-D3DB-4833-9FCC-FBFA2AB35062}"/>
    <cellStyle name="Nuovo 22 3 4" xfId="4148" xr:uid="{978C556F-C091-4EF3-A925-EB25B90AD6F3}"/>
    <cellStyle name="Nuovo 22 4" xfId="2137" xr:uid="{00000000-0005-0000-0000-0000C3060000}"/>
    <cellStyle name="Nuovo 22 4 2" xfId="2138" xr:uid="{00000000-0005-0000-0000-0000C4060000}"/>
    <cellStyle name="Nuovo 22 5" xfId="2139" xr:uid="{00000000-0005-0000-0000-0000C5060000}"/>
    <cellStyle name="Nuovo 22 6" xfId="4149" xr:uid="{22ED8B9C-7D0C-44A3-B896-1D738241FB86}"/>
    <cellStyle name="Nuovo 23" xfId="844" xr:uid="{00000000-0005-0000-0000-0000C6060000}"/>
    <cellStyle name="Nuovo 23 2" xfId="845" xr:uid="{00000000-0005-0000-0000-0000C7060000}"/>
    <cellStyle name="Nuovo 23 2 2" xfId="4150" xr:uid="{7157CD31-4BAF-4EF6-839C-1BF23EFCA065}"/>
    <cellStyle name="Nuovo 23 3" xfId="846" xr:uid="{00000000-0005-0000-0000-0000C8060000}"/>
    <cellStyle name="Nuovo 23 3 2" xfId="847" xr:uid="{00000000-0005-0000-0000-0000C9060000}"/>
    <cellStyle name="Nuovo 23 3 2 2" xfId="2140" xr:uid="{00000000-0005-0000-0000-0000CA060000}"/>
    <cellStyle name="Nuovo 23 3 3" xfId="4151" xr:uid="{14F9BE04-39CB-446F-93DE-2163740E8775}"/>
    <cellStyle name="Nuovo 23 3 4" xfId="4152" xr:uid="{9DDA326C-DB94-4779-89B3-F731903B993B}"/>
    <cellStyle name="Nuovo 23 4" xfId="2141" xr:uid="{00000000-0005-0000-0000-0000CB060000}"/>
    <cellStyle name="Nuovo 23 4 2" xfId="2142" xr:uid="{00000000-0005-0000-0000-0000CC060000}"/>
    <cellStyle name="Nuovo 23 5" xfId="2143" xr:uid="{00000000-0005-0000-0000-0000CD060000}"/>
    <cellStyle name="Nuovo 23 6" xfId="4153" xr:uid="{D23FF2C2-A02C-4783-990C-742974AB7F70}"/>
    <cellStyle name="Nuovo 24" xfId="848" xr:uid="{00000000-0005-0000-0000-0000CE060000}"/>
    <cellStyle name="Nuovo 24 2" xfId="849" xr:uid="{00000000-0005-0000-0000-0000CF060000}"/>
    <cellStyle name="Nuovo 24 2 2" xfId="4154" xr:uid="{07EF2E84-99D0-417C-8416-17D77CA7FEFD}"/>
    <cellStyle name="Nuovo 24 3" xfId="850" xr:uid="{00000000-0005-0000-0000-0000D0060000}"/>
    <cellStyle name="Nuovo 24 3 2" xfId="851" xr:uid="{00000000-0005-0000-0000-0000D1060000}"/>
    <cellStyle name="Nuovo 24 3 2 2" xfId="2144" xr:uid="{00000000-0005-0000-0000-0000D2060000}"/>
    <cellStyle name="Nuovo 24 3 3" xfId="4155" xr:uid="{56D43F84-2932-4CD3-BA6E-BF4F10A37A82}"/>
    <cellStyle name="Nuovo 24 3 4" xfId="4156" xr:uid="{470A1564-651A-4F1E-8B49-BC23ECDFCF37}"/>
    <cellStyle name="Nuovo 24 4" xfId="2145" xr:uid="{00000000-0005-0000-0000-0000D3060000}"/>
    <cellStyle name="Nuovo 24 4 2" xfId="2146" xr:uid="{00000000-0005-0000-0000-0000D4060000}"/>
    <cellStyle name="Nuovo 24 5" xfId="2147" xr:uid="{00000000-0005-0000-0000-0000D5060000}"/>
    <cellStyle name="Nuovo 24 6" xfId="4157" xr:uid="{0962563C-1A01-4B00-B3AD-1CE8D47F7A08}"/>
    <cellStyle name="Nuovo 25" xfId="852" xr:uid="{00000000-0005-0000-0000-0000D6060000}"/>
    <cellStyle name="Nuovo 25 2" xfId="853" xr:uid="{00000000-0005-0000-0000-0000D7060000}"/>
    <cellStyle name="Nuovo 25 2 2" xfId="4158" xr:uid="{D8170EE6-B489-4C48-990E-0EA828ED6D8B}"/>
    <cellStyle name="Nuovo 25 3" xfId="854" xr:uid="{00000000-0005-0000-0000-0000D8060000}"/>
    <cellStyle name="Nuovo 25 3 2" xfId="855" xr:uid="{00000000-0005-0000-0000-0000D9060000}"/>
    <cellStyle name="Nuovo 25 3 2 2" xfId="2148" xr:uid="{00000000-0005-0000-0000-0000DA060000}"/>
    <cellStyle name="Nuovo 25 3 3" xfId="4159" xr:uid="{76D5FDE6-7908-477A-B000-AC5DEAA09139}"/>
    <cellStyle name="Nuovo 25 3 4" xfId="4160" xr:uid="{A6A4EB4B-270C-43EE-B8BA-36DEC1EAEC6B}"/>
    <cellStyle name="Nuovo 25 4" xfId="2149" xr:uid="{00000000-0005-0000-0000-0000DB060000}"/>
    <cellStyle name="Nuovo 25 4 2" xfId="2150" xr:uid="{00000000-0005-0000-0000-0000DC060000}"/>
    <cellStyle name="Nuovo 25 5" xfId="2151" xr:uid="{00000000-0005-0000-0000-0000DD060000}"/>
    <cellStyle name="Nuovo 25 6" xfId="4161" xr:uid="{74402205-FB7F-4276-8DFE-E6124C7D96FD}"/>
    <cellStyle name="Nuovo 26" xfId="856" xr:uid="{00000000-0005-0000-0000-0000DE060000}"/>
    <cellStyle name="Nuovo 26 2" xfId="857" xr:uid="{00000000-0005-0000-0000-0000DF060000}"/>
    <cellStyle name="Nuovo 26 2 2" xfId="4162" xr:uid="{EF14F0FD-8A37-4CE3-A40E-3CE8534B8C5B}"/>
    <cellStyle name="Nuovo 26 3" xfId="858" xr:uid="{00000000-0005-0000-0000-0000E0060000}"/>
    <cellStyle name="Nuovo 26 3 2" xfId="859" xr:uid="{00000000-0005-0000-0000-0000E1060000}"/>
    <cellStyle name="Nuovo 26 3 2 2" xfId="2152" xr:uid="{00000000-0005-0000-0000-0000E2060000}"/>
    <cellStyle name="Nuovo 26 3 3" xfId="4163" xr:uid="{D276A25C-4144-498C-9A7D-2D275B778B96}"/>
    <cellStyle name="Nuovo 26 3 4" xfId="4164" xr:uid="{6B877239-17AA-4D20-8268-EBA90573F64C}"/>
    <cellStyle name="Nuovo 26 4" xfId="2153" xr:uid="{00000000-0005-0000-0000-0000E3060000}"/>
    <cellStyle name="Nuovo 26 4 2" xfId="2154" xr:uid="{00000000-0005-0000-0000-0000E4060000}"/>
    <cellStyle name="Nuovo 26 5" xfId="2155" xr:uid="{00000000-0005-0000-0000-0000E5060000}"/>
    <cellStyle name="Nuovo 26 6" xfId="4165" xr:uid="{BFD5F675-45CF-4014-BDC9-8E5281593A98}"/>
    <cellStyle name="Nuovo 27" xfId="860" xr:uid="{00000000-0005-0000-0000-0000E6060000}"/>
    <cellStyle name="Nuovo 27 2" xfId="861" xr:uid="{00000000-0005-0000-0000-0000E7060000}"/>
    <cellStyle name="Nuovo 27 2 2" xfId="4166" xr:uid="{1F728945-5824-486B-9260-438B6B452C93}"/>
    <cellStyle name="Nuovo 27 3" xfId="862" xr:uid="{00000000-0005-0000-0000-0000E8060000}"/>
    <cellStyle name="Nuovo 27 3 2" xfId="863" xr:uid="{00000000-0005-0000-0000-0000E9060000}"/>
    <cellStyle name="Nuovo 27 3 2 2" xfId="2156" xr:uid="{00000000-0005-0000-0000-0000EA060000}"/>
    <cellStyle name="Nuovo 27 3 3" xfId="4167" xr:uid="{3D8CBF6F-3206-4603-B160-2B5A35715C28}"/>
    <cellStyle name="Nuovo 27 3 4" xfId="4168" xr:uid="{87E1DEC4-2B49-4E49-8D5C-702822A341A5}"/>
    <cellStyle name="Nuovo 27 4" xfId="2157" xr:uid="{00000000-0005-0000-0000-0000EB060000}"/>
    <cellStyle name="Nuovo 27 4 2" xfId="2158" xr:uid="{00000000-0005-0000-0000-0000EC060000}"/>
    <cellStyle name="Nuovo 27 5" xfId="2159" xr:uid="{00000000-0005-0000-0000-0000ED060000}"/>
    <cellStyle name="Nuovo 27 6" xfId="4169" xr:uid="{82E0C6F6-CF92-44FB-A4C7-EA23D3D1C610}"/>
    <cellStyle name="Nuovo 28" xfId="864" xr:uid="{00000000-0005-0000-0000-0000EE060000}"/>
    <cellStyle name="Nuovo 28 2" xfId="865" xr:uid="{00000000-0005-0000-0000-0000EF060000}"/>
    <cellStyle name="Nuovo 28 2 2" xfId="4170" xr:uid="{9DE10C6A-FE3D-43FF-946A-165F4E283575}"/>
    <cellStyle name="Nuovo 28 3" xfId="866" xr:uid="{00000000-0005-0000-0000-0000F0060000}"/>
    <cellStyle name="Nuovo 28 3 2" xfId="867" xr:uid="{00000000-0005-0000-0000-0000F1060000}"/>
    <cellStyle name="Nuovo 28 3 2 2" xfId="2160" xr:uid="{00000000-0005-0000-0000-0000F2060000}"/>
    <cellStyle name="Nuovo 28 3 3" xfId="4171" xr:uid="{3D0B2B9F-C859-40DC-818C-F674FD5D97AC}"/>
    <cellStyle name="Nuovo 28 3 4" xfId="4172" xr:uid="{3E3BC6D1-600C-4056-BFE1-E2376EFB2EBF}"/>
    <cellStyle name="Nuovo 28 4" xfId="2161" xr:uid="{00000000-0005-0000-0000-0000F3060000}"/>
    <cellStyle name="Nuovo 28 4 2" xfId="2162" xr:uid="{00000000-0005-0000-0000-0000F4060000}"/>
    <cellStyle name="Nuovo 28 5" xfId="2163" xr:uid="{00000000-0005-0000-0000-0000F5060000}"/>
    <cellStyle name="Nuovo 28 6" xfId="4173" xr:uid="{98B1C2A4-D4FE-41D6-8D83-6ED5CDB8F70C}"/>
    <cellStyle name="Nuovo 29" xfId="868" xr:uid="{00000000-0005-0000-0000-0000F6060000}"/>
    <cellStyle name="Nuovo 29 2" xfId="869" xr:uid="{00000000-0005-0000-0000-0000F7060000}"/>
    <cellStyle name="Nuovo 29 2 2" xfId="4174" xr:uid="{F435162C-D3E3-4A9E-AA6A-5B0C3198D196}"/>
    <cellStyle name="Nuovo 29 3" xfId="870" xr:uid="{00000000-0005-0000-0000-0000F8060000}"/>
    <cellStyle name="Nuovo 29 3 2" xfId="871" xr:uid="{00000000-0005-0000-0000-0000F9060000}"/>
    <cellStyle name="Nuovo 29 3 2 2" xfId="2164" xr:uid="{00000000-0005-0000-0000-0000FA060000}"/>
    <cellStyle name="Nuovo 29 3 3" xfId="4175" xr:uid="{5E205E26-4F26-47BD-A075-68C265ED28E6}"/>
    <cellStyle name="Nuovo 29 3 4" xfId="4176" xr:uid="{A702743B-FFF0-4DA4-AE77-ABC8D8146F26}"/>
    <cellStyle name="Nuovo 29 4" xfId="2165" xr:uid="{00000000-0005-0000-0000-0000FB060000}"/>
    <cellStyle name="Nuovo 29 4 2" xfId="2166" xr:uid="{00000000-0005-0000-0000-0000FC060000}"/>
    <cellStyle name="Nuovo 29 5" xfId="2167" xr:uid="{00000000-0005-0000-0000-0000FD060000}"/>
    <cellStyle name="Nuovo 29 6" xfId="4177" xr:uid="{7BD67813-54AA-4A51-803B-115A1461BE48}"/>
    <cellStyle name="Nuovo 3" xfId="872" xr:uid="{00000000-0005-0000-0000-0000FE060000}"/>
    <cellStyle name="Nuovo 3 2" xfId="873" xr:uid="{00000000-0005-0000-0000-0000FF060000}"/>
    <cellStyle name="Nuovo 3 2 2" xfId="4178" xr:uid="{B7732E74-5E32-47C5-9255-120C3F735E80}"/>
    <cellStyle name="Nuovo 3 3" xfId="874" xr:uid="{00000000-0005-0000-0000-000000070000}"/>
    <cellStyle name="Nuovo 3 3 2" xfId="875" xr:uid="{00000000-0005-0000-0000-000001070000}"/>
    <cellStyle name="Nuovo 3 3 2 2" xfId="2168" xr:uid="{00000000-0005-0000-0000-000002070000}"/>
    <cellStyle name="Nuovo 3 3 3" xfId="4179" xr:uid="{9744309A-C547-42CE-8175-02E4C23E7535}"/>
    <cellStyle name="Nuovo 3 3 4" xfId="4180" xr:uid="{EFAD7141-6CE2-487E-9383-987D46DE267F}"/>
    <cellStyle name="Nuovo 3 4" xfId="2169" xr:uid="{00000000-0005-0000-0000-000003070000}"/>
    <cellStyle name="Nuovo 3 4 2" xfId="2170" xr:uid="{00000000-0005-0000-0000-000004070000}"/>
    <cellStyle name="Nuovo 3 5" xfId="2171" xr:uid="{00000000-0005-0000-0000-000005070000}"/>
    <cellStyle name="Nuovo 3 6" xfId="4181" xr:uid="{38791E31-885B-4766-B109-B252BEE0E935}"/>
    <cellStyle name="Nuovo 30" xfId="876" xr:uid="{00000000-0005-0000-0000-000006070000}"/>
    <cellStyle name="Nuovo 30 2" xfId="877" xr:uid="{00000000-0005-0000-0000-000007070000}"/>
    <cellStyle name="Nuovo 30 2 2" xfId="4182" xr:uid="{FDDDBA86-EDE1-4E4A-BF91-2E8C2901BE3C}"/>
    <cellStyle name="Nuovo 30 3" xfId="878" xr:uid="{00000000-0005-0000-0000-000008070000}"/>
    <cellStyle name="Nuovo 30 3 2" xfId="879" xr:uid="{00000000-0005-0000-0000-000009070000}"/>
    <cellStyle name="Nuovo 30 3 2 2" xfId="2172" xr:uid="{00000000-0005-0000-0000-00000A070000}"/>
    <cellStyle name="Nuovo 30 3 3" xfId="4183" xr:uid="{465EDB66-FB94-4FF7-8B14-18C1B4E6070A}"/>
    <cellStyle name="Nuovo 30 3 4" xfId="4184" xr:uid="{02347DE2-C03F-465F-A55C-73A80116BC11}"/>
    <cellStyle name="Nuovo 30 4" xfId="2173" xr:uid="{00000000-0005-0000-0000-00000B070000}"/>
    <cellStyle name="Nuovo 30 4 2" xfId="2174" xr:uid="{00000000-0005-0000-0000-00000C070000}"/>
    <cellStyle name="Nuovo 30 5" xfId="2175" xr:uid="{00000000-0005-0000-0000-00000D070000}"/>
    <cellStyle name="Nuovo 30 6" xfId="4185" xr:uid="{E3B22F56-BF24-467E-BF96-5333ECD8B194}"/>
    <cellStyle name="Nuovo 31" xfId="880" xr:uid="{00000000-0005-0000-0000-00000E070000}"/>
    <cellStyle name="Nuovo 31 2" xfId="881" xr:uid="{00000000-0005-0000-0000-00000F070000}"/>
    <cellStyle name="Nuovo 31 2 2" xfId="4186" xr:uid="{E9E1DCB1-4C5F-4D84-B38A-F351F78CC572}"/>
    <cellStyle name="Nuovo 31 3" xfId="882" xr:uid="{00000000-0005-0000-0000-000010070000}"/>
    <cellStyle name="Nuovo 31 3 2" xfId="883" xr:uid="{00000000-0005-0000-0000-000011070000}"/>
    <cellStyle name="Nuovo 31 3 2 2" xfId="2176" xr:uid="{00000000-0005-0000-0000-000012070000}"/>
    <cellStyle name="Nuovo 31 3 3" xfId="4187" xr:uid="{9037ED7C-BA02-401F-845D-0144FB6019FC}"/>
    <cellStyle name="Nuovo 31 3 4" xfId="4188" xr:uid="{B65D84CB-B22C-4FE3-806F-168847179C1E}"/>
    <cellStyle name="Nuovo 31 4" xfId="2177" xr:uid="{00000000-0005-0000-0000-000013070000}"/>
    <cellStyle name="Nuovo 31 4 2" xfId="2178" xr:uid="{00000000-0005-0000-0000-000014070000}"/>
    <cellStyle name="Nuovo 31 5" xfId="2179" xr:uid="{00000000-0005-0000-0000-000015070000}"/>
    <cellStyle name="Nuovo 31 6" xfId="4189" xr:uid="{1D018E73-AF8A-407F-873F-7FE11FCAD5A8}"/>
    <cellStyle name="Nuovo 32" xfId="884" xr:uid="{00000000-0005-0000-0000-000016070000}"/>
    <cellStyle name="Nuovo 32 2" xfId="885" xr:uid="{00000000-0005-0000-0000-000017070000}"/>
    <cellStyle name="Nuovo 32 2 2" xfId="4190" xr:uid="{8073B24D-5183-4C64-A33C-1EAB1CCE37F9}"/>
    <cellStyle name="Nuovo 32 3" xfId="886" xr:uid="{00000000-0005-0000-0000-000018070000}"/>
    <cellStyle name="Nuovo 32 3 2" xfId="887" xr:uid="{00000000-0005-0000-0000-000019070000}"/>
    <cellStyle name="Nuovo 32 3 2 2" xfId="2180" xr:uid="{00000000-0005-0000-0000-00001A070000}"/>
    <cellStyle name="Nuovo 32 3 3" xfId="4191" xr:uid="{BD37E39D-AB41-4F8B-BF68-5F6FBE80EE1A}"/>
    <cellStyle name="Nuovo 32 3 4" xfId="4192" xr:uid="{F612A47E-9F57-463F-AFC0-6F060DFC7345}"/>
    <cellStyle name="Nuovo 32 4" xfId="2181" xr:uid="{00000000-0005-0000-0000-00001B070000}"/>
    <cellStyle name="Nuovo 32 4 2" xfId="2182" xr:uid="{00000000-0005-0000-0000-00001C070000}"/>
    <cellStyle name="Nuovo 32 5" xfId="2183" xr:uid="{00000000-0005-0000-0000-00001D070000}"/>
    <cellStyle name="Nuovo 32 6" xfId="4193" xr:uid="{EE24F8B6-634D-49B3-B532-AEA4C0175AEF}"/>
    <cellStyle name="Nuovo 33" xfId="888" xr:uid="{00000000-0005-0000-0000-00001E070000}"/>
    <cellStyle name="Nuovo 33 2" xfId="889" xr:uid="{00000000-0005-0000-0000-00001F070000}"/>
    <cellStyle name="Nuovo 33 2 2" xfId="4194" xr:uid="{62ADB340-5E6B-4703-81F7-D70A6E1E35DC}"/>
    <cellStyle name="Nuovo 33 3" xfId="890" xr:uid="{00000000-0005-0000-0000-000020070000}"/>
    <cellStyle name="Nuovo 33 3 2" xfId="891" xr:uid="{00000000-0005-0000-0000-000021070000}"/>
    <cellStyle name="Nuovo 33 3 2 2" xfId="2184" xr:uid="{00000000-0005-0000-0000-000022070000}"/>
    <cellStyle name="Nuovo 33 3 3" xfId="4195" xr:uid="{9F85EC94-8A08-4689-A3AB-00452B12ECE7}"/>
    <cellStyle name="Nuovo 33 3 4" xfId="4196" xr:uid="{754AD26F-2146-4481-BF38-22CA85809A56}"/>
    <cellStyle name="Nuovo 33 4" xfId="2185" xr:uid="{00000000-0005-0000-0000-000023070000}"/>
    <cellStyle name="Nuovo 33 4 2" xfId="2186" xr:uid="{00000000-0005-0000-0000-000024070000}"/>
    <cellStyle name="Nuovo 33 5" xfId="2187" xr:uid="{00000000-0005-0000-0000-000025070000}"/>
    <cellStyle name="Nuovo 33 6" xfId="4197" xr:uid="{FBED8D55-7227-4078-840F-0D474F8727B7}"/>
    <cellStyle name="Nuovo 34" xfId="892" xr:uid="{00000000-0005-0000-0000-000026070000}"/>
    <cellStyle name="Nuovo 34 2" xfId="893" xr:uid="{00000000-0005-0000-0000-000027070000}"/>
    <cellStyle name="Nuovo 34 2 2" xfId="4198" xr:uid="{4760C67D-B602-4944-B63E-417E03357B6B}"/>
    <cellStyle name="Nuovo 34 3" xfId="894" xr:uid="{00000000-0005-0000-0000-000028070000}"/>
    <cellStyle name="Nuovo 34 3 2" xfId="895" xr:uid="{00000000-0005-0000-0000-000029070000}"/>
    <cellStyle name="Nuovo 34 3 2 2" xfId="2188" xr:uid="{00000000-0005-0000-0000-00002A070000}"/>
    <cellStyle name="Nuovo 34 3 3" xfId="4199" xr:uid="{D0EF8D5A-0058-465E-BCC6-BFEED23F1AF9}"/>
    <cellStyle name="Nuovo 34 3 4" xfId="4200" xr:uid="{3F8DD797-F9E4-468E-95F0-FC1E5EE53A73}"/>
    <cellStyle name="Nuovo 34 4" xfId="2189" xr:uid="{00000000-0005-0000-0000-00002B070000}"/>
    <cellStyle name="Nuovo 34 4 2" xfId="2190" xr:uid="{00000000-0005-0000-0000-00002C070000}"/>
    <cellStyle name="Nuovo 34 5" xfId="2191" xr:uid="{00000000-0005-0000-0000-00002D070000}"/>
    <cellStyle name="Nuovo 34 6" xfId="4201" xr:uid="{6F1E2B6F-DB7F-49B8-BFCE-7D6C72323D19}"/>
    <cellStyle name="Nuovo 35" xfId="896" xr:uid="{00000000-0005-0000-0000-00002E070000}"/>
    <cellStyle name="Nuovo 35 2" xfId="897" xr:uid="{00000000-0005-0000-0000-00002F070000}"/>
    <cellStyle name="Nuovo 35 2 2" xfId="4202" xr:uid="{3C68626D-0530-49F3-9A9F-8B05D0D1F455}"/>
    <cellStyle name="Nuovo 35 3" xfId="898" xr:uid="{00000000-0005-0000-0000-000030070000}"/>
    <cellStyle name="Nuovo 35 3 2" xfId="899" xr:uid="{00000000-0005-0000-0000-000031070000}"/>
    <cellStyle name="Nuovo 35 3 2 2" xfId="2192" xr:uid="{00000000-0005-0000-0000-000032070000}"/>
    <cellStyle name="Nuovo 35 3 3" xfId="4203" xr:uid="{D3ABC173-4E1D-4ED0-B63C-0D64734FEE24}"/>
    <cellStyle name="Nuovo 35 3 4" xfId="4204" xr:uid="{4D1924AE-1D26-48C5-89BA-E0C03E0815B4}"/>
    <cellStyle name="Nuovo 35 4" xfId="2193" xr:uid="{00000000-0005-0000-0000-000033070000}"/>
    <cellStyle name="Nuovo 35 4 2" xfId="2194" xr:uid="{00000000-0005-0000-0000-000034070000}"/>
    <cellStyle name="Nuovo 35 5" xfId="2195" xr:uid="{00000000-0005-0000-0000-000035070000}"/>
    <cellStyle name="Nuovo 35 6" xfId="4205" xr:uid="{A00A477E-7DA4-4521-8B51-E29DF5333F8A}"/>
    <cellStyle name="Nuovo 36" xfId="900" xr:uid="{00000000-0005-0000-0000-000036070000}"/>
    <cellStyle name="Nuovo 36 2" xfId="901" xr:uid="{00000000-0005-0000-0000-000037070000}"/>
    <cellStyle name="Nuovo 36 2 2" xfId="4206" xr:uid="{BAB3A3CA-3D4A-489D-AE94-AA1754033E98}"/>
    <cellStyle name="Nuovo 36 3" xfId="902" xr:uid="{00000000-0005-0000-0000-000038070000}"/>
    <cellStyle name="Nuovo 36 3 2" xfId="903" xr:uid="{00000000-0005-0000-0000-000039070000}"/>
    <cellStyle name="Nuovo 36 3 2 2" xfId="2196" xr:uid="{00000000-0005-0000-0000-00003A070000}"/>
    <cellStyle name="Nuovo 36 3 3" xfId="4207" xr:uid="{1A6BB515-873D-4047-B086-90A7F6DAD89A}"/>
    <cellStyle name="Nuovo 36 3 4" xfId="4208" xr:uid="{348D861D-3051-4B69-A74B-58B7624BB565}"/>
    <cellStyle name="Nuovo 36 4" xfId="2197" xr:uid="{00000000-0005-0000-0000-00003B070000}"/>
    <cellStyle name="Nuovo 36 4 2" xfId="2198" xr:uid="{00000000-0005-0000-0000-00003C070000}"/>
    <cellStyle name="Nuovo 36 5" xfId="2199" xr:uid="{00000000-0005-0000-0000-00003D070000}"/>
    <cellStyle name="Nuovo 36 6" xfId="4209" xr:uid="{9EB4B771-343D-4179-846D-2C6EB25139AB}"/>
    <cellStyle name="Nuovo 37" xfId="904" xr:uid="{00000000-0005-0000-0000-00003E070000}"/>
    <cellStyle name="Nuovo 37 2" xfId="905" xr:uid="{00000000-0005-0000-0000-00003F070000}"/>
    <cellStyle name="Nuovo 37 2 2" xfId="4210" xr:uid="{451C8C83-4265-4C80-897F-9F90B06ACB10}"/>
    <cellStyle name="Nuovo 37 3" xfId="906" xr:uid="{00000000-0005-0000-0000-000040070000}"/>
    <cellStyle name="Nuovo 37 3 2" xfId="907" xr:uid="{00000000-0005-0000-0000-000041070000}"/>
    <cellStyle name="Nuovo 37 3 2 2" xfId="2200" xr:uid="{00000000-0005-0000-0000-000042070000}"/>
    <cellStyle name="Nuovo 37 3 3" xfId="4211" xr:uid="{709C5631-21BA-463E-ABE6-53AAADF9E01E}"/>
    <cellStyle name="Nuovo 37 3 4" xfId="4212" xr:uid="{E14B18BF-3A3A-4791-B319-5A5A89AF164F}"/>
    <cellStyle name="Nuovo 37 4" xfId="2201" xr:uid="{00000000-0005-0000-0000-000043070000}"/>
    <cellStyle name="Nuovo 37 4 2" xfId="2202" xr:uid="{00000000-0005-0000-0000-000044070000}"/>
    <cellStyle name="Nuovo 37 5" xfId="2203" xr:uid="{00000000-0005-0000-0000-000045070000}"/>
    <cellStyle name="Nuovo 37 6" xfId="4213" xr:uid="{755877FC-1C24-4FEF-A1CD-1F4E95F8A063}"/>
    <cellStyle name="Nuovo 38" xfId="908" xr:uid="{00000000-0005-0000-0000-000046070000}"/>
    <cellStyle name="Nuovo 38 2" xfId="909" xr:uid="{00000000-0005-0000-0000-000047070000}"/>
    <cellStyle name="Nuovo 38 2 2" xfId="4214" xr:uid="{857CA0DB-A952-4D08-A180-C69C09EBF2FA}"/>
    <cellStyle name="Nuovo 38 3" xfId="910" xr:uid="{00000000-0005-0000-0000-000048070000}"/>
    <cellStyle name="Nuovo 38 3 2" xfId="911" xr:uid="{00000000-0005-0000-0000-000049070000}"/>
    <cellStyle name="Nuovo 38 3 2 2" xfId="2204" xr:uid="{00000000-0005-0000-0000-00004A070000}"/>
    <cellStyle name="Nuovo 38 3 3" xfId="4215" xr:uid="{8E2433B2-F028-445A-9123-AF98EDF70BD8}"/>
    <cellStyle name="Nuovo 38 3 4" xfId="4216" xr:uid="{2AB2AD28-91AE-46D4-AF6B-DC30B0D982D8}"/>
    <cellStyle name="Nuovo 38 4" xfId="2205" xr:uid="{00000000-0005-0000-0000-00004B070000}"/>
    <cellStyle name="Nuovo 38 4 2" xfId="2206" xr:uid="{00000000-0005-0000-0000-00004C070000}"/>
    <cellStyle name="Nuovo 38 5" xfId="2207" xr:uid="{00000000-0005-0000-0000-00004D070000}"/>
    <cellStyle name="Nuovo 38 6" xfId="4217" xr:uid="{8D70B16F-9F06-48CE-B7E4-B3E2D2BA6946}"/>
    <cellStyle name="Nuovo 39" xfId="912" xr:uid="{00000000-0005-0000-0000-00004E070000}"/>
    <cellStyle name="Nuovo 39 2" xfId="913" xr:uid="{00000000-0005-0000-0000-00004F070000}"/>
    <cellStyle name="Nuovo 39 2 2" xfId="4218" xr:uid="{BF9C7FF7-BD0C-441F-9DA4-F117A547FE12}"/>
    <cellStyle name="Nuovo 39 3" xfId="914" xr:uid="{00000000-0005-0000-0000-000050070000}"/>
    <cellStyle name="Nuovo 39 3 2" xfId="915" xr:uid="{00000000-0005-0000-0000-000051070000}"/>
    <cellStyle name="Nuovo 39 3 2 2" xfId="2208" xr:uid="{00000000-0005-0000-0000-000052070000}"/>
    <cellStyle name="Nuovo 39 3 3" xfId="4219" xr:uid="{84BD995A-CF21-444C-BEE3-8301AA9C3CB4}"/>
    <cellStyle name="Nuovo 39 3 4" xfId="4220" xr:uid="{06B3BC52-BED8-486D-894F-576CCD3B75FA}"/>
    <cellStyle name="Nuovo 39 4" xfId="2209" xr:uid="{00000000-0005-0000-0000-000053070000}"/>
    <cellStyle name="Nuovo 39 4 2" xfId="2210" xr:uid="{00000000-0005-0000-0000-000054070000}"/>
    <cellStyle name="Nuovo 39 5" xfId="2211" xr:uid="{00000000-0005-0000-0000-000055070000}"/>
    <cellStyle name="Nuovo 39 6" xfId="4221" xr:uid="{983A5BD4-589B-4E00-AFAF-446FEB0DF76C}"/>
    <cellStyle name="Nuovo 4" xfId="916" xr:uid="{00000000-0005-0000-0000-000056070000}"/>
    <cellStyle name="Nuovo 4 2" xfId="917" xr:uid="{00000000-0005-0000-0000-000057070000}"/>
    <cellStyle name="Nuovo 4 2 2" xfId="4222" xr:uid="{FCC138C4-366E-47A8-87F8-7E63EDD151A2}"/>
    <cellStyle name="Nuovo 4 3" xfId="918" xr:uid="{00000000-0005-0000-0000-000058070000}"/>
    <cellStyle name="Nuovo 4 3 2" xfId="919" xr:uid="{00000000-0005-0000-0000-000059070000}"/>
    <cellStyle name="Nuovo 4 3 2 2" xfId="2212" xr:uid="{00000000-0005-0000-0000-00005A070000}"/>
    <cellStyle name="Nuovo 4 3 3" xfId="4223" xr:uid="{5574D065-638B-4D74-B8E5-18B7E011A848}"/>
    <cellStyle name="Nuovo 4 3 4" xfId="4224" xr:uid="{F8DC0B41-B601-49DC-8830-DFCBEB854319}"/>
    <cellStyle name="Nuovo 4 4" xfId="2213" xr:uid="{00000000-0005-0000-0000-00005B070000}"/>
    <cellStyle name="Nuovo 4 4 2" xfId="2214" xr:uid="{00000000-0005-0000-0000-00005C070000}"/>
    <cellStyle name="Nuovo 4 5" xfId="2215" xr:uid="{00000000-0005-0000-0000-00005D070000}"/>
    <cellStyle name="Nuovo 4 6" xfId="4225" xr:uid="{C431B80A-2152-4ED3-9A4F-8782E172FAD0}"/>
    <cellStyle name="Nuovo 40" xfId="920" xr:uid="{00000000-0005-0000-0000-00005E070000}"/>
    <cellStyle name="Nuovo 40 2" xfId="921" xr:uid="{00000000-0005-0000-0000-00005F070000}"/>
    <cellStyle name="Nuovo 40 2 2" xfId="4226" xr:uid="{F2C6464D-D72D-4FEC-80EE-67679F85F15C}"/>
    <cellStyle name="Nuovo 40 3" xfId="922" xr:uid="{00000000-0005-0000-0000-000060070000}"/>
    <cellStyle name="Nuovo 40 3 2" xfId="923" xr:uid="{00000000-0005-0000-0000-000061070000}"/>
    <cellStyle name="Nuovo 40 3 2 2" xfId="2216" xr:uid="{00000000-0005-0000-0000-000062070000}"/>
    <cellStyle name="Nuovo 40 3 3" xfId="4227" xr:uid="{9D55557E-02EB-43F2-8E75-AE93BAEA0100}"/>
    <cellStyle name="Nuovo 40 3 4" xfId="4228" xr:uid="{B1FDBF2D-E656-426E-97B4-F901BE4B45F3}"/>
    <cellStyle name="Nuovo 40 4" xfId="2217" xr:uid="{00000000-0005-0000-0000-000063070000}"/>
    <cellStyle name="Nuovo 40 4 2" xfId="2218" xr:uid="{00000000-0005-0000-0000-000064070000}"/>
    <cellStyle name="Nuovo 40 5" xfId="2219" xr:uid="{00000000-0005-0000-0000-000065070000}"/>
    <cellStyle name="Nuovo 40 6" xfId="4229" xr:uid="{B86B75D1-C360-480C-91C7-B9FA73136C2E}"/>
    <cellStyle name="Nuovo 41" xfId="924" xr:uid="{00000000-0005-0000-0000-000066070000}"/>
    <cellStyle name="Nuovo 41 2" xfId="925" xr:uid="{00000000-0005-0000-0000-000067070000}"/>
    <cellStyle name="Nuovo 41 2 2" xfId="4230" xr:uid="{47F07A4F-570A-42E1-B5AE-FF8155903F97}"/>
    <cellStyle name="Nuovo 41 3" xfId="926" xr:uid="{00000000-0005-0000-0000-000068070000}"/>
    <cellStyle name="Nuovo 41 3 2" xfId="927" xr:uid="{00000000-0005-0000-0000-000069070000}"/>
    <cellStyle name="Nuovo 41 3 2 2" xfId="2220" xr:uid="{00000000-0005-0000-0000-00006A070000}"/>
    <cellStyle name="Nuovo 41 3 3" xfId="4231" xr:uid="{D662131F-5360-44BD-B5DA-E1DC1C354A71}"/>
    <cellStyle name="Nuovo 41 3 4" xfId="4232" xr:uid="{1E350850-1D2C-4188-B57A-68067EDA607A}"/>
    <cellStyle name="Nuovo 41 4" xfId="2221" xr:uid="{00000000-0005-0000-0000-00006B070000}"/>
    <cellStyle name="Nuovo 41 4 2" xfId="2222" xr:uid="{00000000-0005-0000-0000-00006C070000}"/>
    <cellStyle name="Nuovo 41 5" xfId="2223" xr:uid="{00000000-0005-0000-0000-00006D070000}"/>
    <cellStyle name="Nuovo 41 6" xfId="4233" xr:uid="{B50168E3-ED89-4D6F-9970-96210F30D562}"/>
    <cellStyle name="Nuovo 42" xfId="928" xr:uid="{00000000-0005-0000-0000-00006E070000}"/>
    <cellStyle name="Nuovo 42 2" xfId="929" xr:uid="{00000000-0005-0000-0000-00006F070000}"/>
    <cellStyle name="Nuovo 42 2 2" xfId="4234" xr:uid="{E983E35F-B760-4232-8485-B35E3A0B314F}"/>
    <cellStyle name="Nuovo 42 3" xfId="930" xr:uid="{00000000-0005-0000-0000-000070070000}"/>
    <cellStyle name="Nuovo 42 3 2" xfId="931" xr:uid="{00000000-0005-0000-0000-000071070000}"/>
    <cellStyle name="Nuovo 42 3 2 2" xfId="2224" xr:uid="{00000000-0005-0000-0000-000072070000}"/>
    <cellStyle name="Nuovo 42 3 3" xfId="4235" xr:uid="{E383CD04-E6AC-4A24-9C9C-944607354ADF}"/>
    <cellStyle name="Nuovo 42 3 4" xfId="4236" xr:uid="{186D1FFC-3361-4697-A5B2-B054656489ED}"/>
    <cellStyle name="Nuovo 42 4" xfId="2225" xr:uid="{00000000-0005-0000-0000-000073070000}"/>
    <cellStyle name="Nuovo 42 4 2" xfId="2226" xr:uid="{00000000-0005-0000-0000-000074070000}"/>
    <cellStyle name="Nuovo 42 5" xfId="2227" xr:uid="{00000000-0005-0000-0000-000075070000}"/>
    <cellStyle name="Nuovo 42 6" xfId="4237" xr:uid="{FD1B599A-9539-4DB2-96AA-B6E53B61EDBD}"/>
    <cellStyle name="Nuovo 43" xfId="932" xr:uid="{00000000-0005-0000-0000-000076070000}"/>
    <cellStyle name="Nuovo 43 2" xfId="933" xr:uid="{00000000-0005-0000-0000-000077070000}"/>
    <cellStyle name="Nuovo 43 2 2" xfId="4238" xr:uid="{F58D121A-CAED-4167-B93F-F720212665F9}"/>
    <cellStyle name="Nuovo 43 3" xfId="934" xr:uid="{00000000-0005-0000-0000-000078070000}"/>
    <cellStyle name="Nuovo 43 3 2" xfId="935" xr:uid="{00000000-0005-0000-0000-000079070000}"/>
    <cellStyle name="Nuovo 43 3 2 2" xfId="2228" xr:uid="{00000000-0005-0000-0000-00007A070000}"/>
    <cellStyle name="Nuovo 43 3 3" xfId="4239" xr:uid="{60C1BE02-10F5-414A-AD7C-02D87E30FDC6}"/>
    <cellStyle name="Nuovo 43 3 4" xfId="4240" xr:uid="{1395E531-5F25-4717-A8AD-37407DC09562}"/>
    <cellStyle name="Nuovo 43 4" xfId="2229" xr:uid="{00000000-0005-0000-0000-00007B070000}"/>
    <cellStyle name="Nuovo 43 4 2" xfId="2230" xr:uid="{00000000-0005-0000-0000-00007C070000}"/>
    <cellStyle name="Nuovo 43 5" xfId="2231" xr:uid="{00000000-0005-0000-0000-00007D070000}"/>
    <cellStyle name="Nuovo 43 6" xfId="4241" xr:uid="{E49E4BD8-4582-4D5D-8EC1-8DC7BA72CDD2}"/>
    <cellStyle name="Nuovo 44" xfId="936" xr:uid="{00000000-0005-0000-0000-00007E070000}"/>
    <cellStyle name="Nuovo 44 2" xfId="937" xr:uid="{00000000-0005-0000-0000-00007F070000}"/>
    <cellStyle name="Nuovo 44 2 2" xfId="4242" xr:uid="{725E2A75-4E69-4022-A8F2-DC2F4886D07F}"/>
    <cellStyle name="Nuovo 44 3" xfId="938" xr:uid="{00000000-0005-0000-0000-000080070000}"/>
    <cellStyle name="Nuovo 44 3 2" xfId="939" xr:uid="{00000000-0005-0000-0000-000081070000}"/>
    <cellStyle name="Nuovo 44 3 2 2" xfId="2232" xr:uid="{00000000-0005-0000-0000-000082070000}"/>
    <cellStyle name="Nuovo 44 3 3" xfId="4243" xr:uid="{1442BC76-35CB-4B68-9136-1160ABA90BE2}"/>
    <cellStyle name="Nuovo 44 3 4" xfId="4244" xr:uid="{C416F728-FC04-462E-98EE-9FF7C36164B7}"/>
    <cellStyle name="Nuovo 44 4" xfId="2233" xr:uid="{00000000-0005-0000-0000-000083070000}"/>
    <cellStyle name="Nuovo 44 4 2" xfId="2234" xr:uid="{00000000-0005-0000-0000-000084070000}"/>
    <cellStyle name="Nuovo 44 5" xfId="2235" xr:uid="{00000000-0005-0000-0000-000085070000}"/>
    <cellStyle name="Nuovo 44 6" xfId="4245" xr:uid="{551B11CE-2F5D-4A4E-85E5-B9BA6FA0AD87}"/>
    <cellStyle name="Nuovo 45" xfId="940" xr:uid="{00000000-0005-0000-0000-000086070000}"/>
    <cellStyle name="Nuovo 45 2" xfId="4246" xr:uid="{51B4E3DC-427A-4DD9-8464-9980F714BA31}"/>
    <cellStyle name="Nuovo 46" xfId="941" xr:uid="{00000000-0005-0000-0000-000087070000}"/>
    <cellStyle name="Nuovo 46 2" xfId="942" xr:uid="{00000000-0005-0000-0000-000088070000}"/>
    <cellStyle name="Nuovo 46 2 2" xfId="2236" xr:uid="{00000000-0005-0000-0000-000089070000}"/>
    <cellStyle name="Nuovo 46 3" xfId="4247" xr:uid="{A95D3D39-4DC9-4775-81EB-EDF330EE94AC}"/>
    <cellStyle name="Nuovo 46 4" xfId="4248" xr:uid="{74D4AFBE-8B66-454D-B78A-7016B6B581AA}"/>
    <cellStyle name="Nuovo 47" xfId="2237" xr:uid="{00000000-0005-0000-0000-00008A070000}"/>
    <cellStyle name="Nuovo 47 2" xfId="2238" xr:uid="{00000000-0005-0000-0000-00008B070000}"/>
    <cellStyle name="Nuovo 48" xfId="2239" xr:uid="{00000000-0005-0000-0000-00008C070000}"/>
    <cellStyle name="Nuovo 49" xfId="4249" xr:uid="{D584F898-B09F-4EE0-BA51-80009E1C7D50}"/>
    <cellStyle name="Nuovo 5" xfId="943" xr:uid="{00000000-0005-0000-0000-00008D070000}"/>
    <cellStyle name="Nuovo 5 2" xfId="944" xr:uid="{00000000-0005-0000-0000-00008E070000}"/>
    <cellStyle name="Nuovo 5 2 2" xfId="4250" xr:uid="{C9D2D1BE-103A-4ABA-BD46-8DB596B4AEBC}"/>
    <cellStyle name="Nuovo 5 3" xfId="945" xr:uid="{00000000-0005-0000-0000-00008F070000}"/>
    <cellStyle name="Nuovo 5 3 2" xfId="946" xr:uid="{00000000-0005-0000-0000-000090070000}"/>
    <cellStyle name="Nuovo 5 3 2 2" xfId="2240" xr:uid="{00000000-0005-0000-0000-000091070000}"/>
    <cellStyle name="Nuovo 5 3 3" xfId="4251" xr:uid="{1EBC5A5F-FCDC-4CEA-BC01-804D469B4A94}"/>
    <cellStyle name="Nuovo 5 3 4" xfId="4252" xr:uid="{646838B4-BA06-47DF-8AA6-417C13BD827C}"/>
    <cellStyle name="Nuovo 5 4" xfId="2241" xr:uid="{00000000-0005-0000-0000-000092070000}"/>
    <cellStyle name="Nuovo 5 4 2" xfId="2242" xr:uid="{00000000-0005-0000-0000-000093070000}"/>
    <cellStyle name="Nuovo 5 5" xfId="2243" xr:uid="{00000000-0005-0000-0000-000094070000}"/>
    <cellStyle name="Nuovo 5 6" xfId="4253" xr:uid="{2B6B3E87-CB89-4B76-A64C-941635A9A278}"/>
    <cellStyle name="Nuovo 6" xfId="947" xr:uid="{00000000-0005-0000-0000-000095070000}"/>
    <cellStyle name="Nuovo 6 2" xfId="948" xr:uid="{00000000-0005-0000-0000-000096070000}"/>
    <cellStyle name="Nuovo 6 2 2" xfId="4254" xr:uid="{A16280CF-C1D4-4D43-9678-4CB49D308F39}"/>
    <cellStyle name="Nuovo 6 3" xfId="949" xr:uid="{00000000-0005-0000-0000-000097070000}"/>
    <cellStyle name="Nuovo 6 3 2" xfId="950" xr:uid="{00000000-0005-0000-0000-000098070000}"/>
    <cellStyle name="Nuovo 6 3 2 2" xfId="2244" xr:uid="{00000000-0005-0000-0000-000099070000}"/>
    <cellStyle name="Nuovo 6 3 3" xfId="4255" xr:uid="{7EB22C18-A38E-4F93-B665-29C8D5D77733}"/>
    <cellStyle name="Nuovo 6 3 4" xfId="4256" xr:uid="{9B83DCD6-2BEA-429B-AAED-A8F73C5D282E}"/>
    <cellStyle name="Nuovo 6 4" xfId="2245" xr:uid="{00000000-0005-0000-0000-00009A070000}"/>
    <cellStyle name="Nuovo 6 4 2" xfId="2246" xr:uid="{00000000-0005-0000-0000-00009B070000}"/>
    <cellStyle name="Nuovo 6 5" xfId="2247" xr:uid="{00000000-0005-0000-0000-00009C070000}"/>
    <cellStyle name="Nuovo 6 6" xfId="4257" xr:uid="{4BFB4BF1-0EB4-4082-BB69-B8A50C280552}"/>
    <cellStyle name="Nuovo 7" xfId="951" xr:uid="{00000000-0005-0000-0000-00009D070000}"/>
    <cellStyle name="Nuovo 7 2" xfId="952" xr:uid="{00000000-0005-0000-0000-00009E070000}"/>
    <cellStyle name="Nuovo 7 2 2" xfId="4258" xr:uid="{A18CFF9B-3E30-408B-8959-FC08DDCCC841}"/>
    <cellStyle name="Nuovo 7 3" xfId="953" xr:uid="{00000000-0005-0000-0000-00009F070000}"/>
    <cellStyle name="Nuovo 7 3 2" xfId="954" xr:uid="{00000000-0005-0000-0000-0000A0070000}"/>
    <cellStyle name="Nuovo 7 3 2 2" xfId="2248" xr:uid="{00000000-0005-0000-0000-0000A1070000}"/>
    <cellStyle name="Nuovo 7 3 3" xfId="4259" xr:uid="{1D8F7DD5-D19C-49C4-B565-7EA6012AF29A}"/>
    <cellStyle name="Nuovo 7 3 4" xfId="4260" xr:uid="{BB9B5E1E-25C1-41E7-8460-057039421166}"/>
    <cellStyle name="Nuovo 7 4" xfId="2249" xr:uid="{00000000-0005-0000-0000-0000A2070000}"/>
    <cellStyle name="Nuovo 7 4 2" xfId="2250" xr:uid="{00000000-0005-0000-0000-0000A3070000}"/>
    <cellStyle name="Nuovo 7 5" xfId="2251" xr:uid="{00000000-0005-0000-0000-0000A4070000}"/>
    <cellStyle name="Nuovo 7 6" xfId="4261" xr:uid="{48B2D8B1-6E01-43EF-9F92-21446BD5348B}"/>
    <cellStyle name="Nuovo 8" xfId="955" xr:uid="{00000000-0005-0000-0000-0000A5070000}"/>
    <cellStyle name="Nuovo 8 2" xfId="956" xr:uid="{00000000-0005-0000-0000-0000A6070000}"/>
    <cellStyle name="Nuovo 8 2 2" xfId="4262" xr:uid="{0557C983-A97E-48DB-82E8-9889A9AE4B81}"/>
    <cellStyle name="Nuovo 8 3" xfId="957" xr:uid="{00000000-0005-0000-0000-0000A7070000}"/>
    <cellStyle name="Nuovo 8 3 2" xfId="958" xr:uid="{00000000-0005-0000-0000-0000A8070000}"/>
    <cellStyle name="Nuovo 8 3 2 2" xfId="2252" xr:uid="{00000000-0005-0000-0000-0000A9070000}"/>
    <cellStyle name="Nuovo 8 3 3" xfId="4263" xr:uid="{98EB0646-F80A-4B37-ACE4-F8CA8FD2ABD0}"/>
    <cellStyle name="Nuovo 8 3 4" xfId="4264" xr:uid="{C6D261C3-4162-4C07-BBEA-2E0CBAEC3DAE}"/>
    <cellStyle name="Nuovo 8 4" xfId="2253" xr:uid="{00000000-0005-0000-0000-0000AA070000}"/>
    <cellStyle name="Nuovo 8 4 2" xfId="2254" xr:uid="{00000000-0005-0000-0000-0000AB070000}"/>
    <cellStyle name="Nuovo 8 5" xfId="2255" xr:uid="{00000000-0005-0000-0000-0000AC070000}"/>
    <cellStyle name="Nuovo 8 6" xfId="4265" xr:uid="{62832EDB-E12B-49BA-A4E4-AC88F202EDC6}"/>
    <cellStyle name="Nuovo 9" xfId="959" xr:uid="{00000000-0005-0000-0000-0000AD070000}"/>
    <cellStyle name="Nuovo 9 2" xfId="960" xr:uid="{00000000-0005-0000-0000-0000AE070000}"/>
    <cellStyle name="Nuovo 9 2 2" xfId="4266" xr:uid="{0515F40D-5790-4E64-9041-F42946477797}"/>
    <cellStyle name="Nuovo 9 3" xfId="961" xr:uid="{00000000-0005-0000-0000-0000AF070000}"/>
    <cellStyle name="Nuovo 9 3 2" xfId="962" xr:uid="{00000000-0005-0000-0000-0000B0070000}"/>
    <cellStyle name="Nuovo 9 3 2 2" xfId="2256" xr:uid="{00000000-0005-0000-0000-0000B1070000}"/>
    <cellStyle name="Nuovo 9 3 3" xfId="4267" xr:uid="{07640148-ECD8-4142-8CC5-28D875F382CD}"/>
    <cellStyle name="Nuovo 9 3 4" xfId="4268" xr:uid="{F7A607BC-E8A0-40E4-9A85-0C1205978F47}"/>
    <cellStyle name="Nuovo 9 4" xfId="2257" xr:uid="{00000000-0005-0000-0000-0000B2070000}"/>
    <cellStyle name="Nuovo 9 4 2" xfId="2258" xr:uid="{00000000-0005-0000-0000-0000B3070000}"/>
    <cellStyle name="Nuovo 9 5" xfId="2259" xr:uid="{00000000-0005-0000-0000-0000B4070000}"/>
    <cellStyle name="Nuovo 9 6" xfId="4269" xr:uid="{B2F955AB-3A64-4B07-8A37-6CF034E9843C}"/>
    <cellStyle name="Output 2" xfId="963" xr:uid="{00000000-0005-0000-0000-0000B5070000}"/>
    <cellStyle name="Output 2 2" xfId="964" xr:uid="{00000000-0005-0000-0000-0000B6070000}"/>
    <cellStyle name="Output 2 2 2" xfId="2260" xr:uid="{00000000-0005-0000-0000-0000B7070000}"/>
    <cellStyle name="Output 2 3" xfId="2261" xr:uid="{00000000-0005-0000-0000-0000B8070000}"/>
    <cellStyle name="Output 3" xfId="965" xr:uid="{00000000-0005-0000-0000-0000B9070000}"/>
    <cellStyle name="Output 3 2" xfId="2262" xr:uid="{00000000-0005-0000-0000-0000BA070000}"/>
    <cellStyle name="Output 3 2 2" xfId="4270" xr:uid="{842EFEF2-FB51-42F1-A44C-0AB70BAEADAB}"/>
    <cellStyle name="Percen - Type1" xfId="966" xr:uid="{00000000-0005-0000-0000-0000BB070000}"/>
    <cellStyle name="Percent" xfId="967" builtinId="5"/>
    <cellStyle name="Percent 2" xfId="968" xr:uid="{00000000-0005-0000-0000-0000BD070000}"/>
    <cellStyle name="Percent 2 2" xfId="969" xr:uid="{00000000-0005-0000-0000-0000BE070000}"/>
    <cellStyle name="Percent 2 2 2" xfId="2263" xr:uid="{00000000-0005-0000-0000-0000BF070000}"/>
    <cellStyle name="Percent 2 2 3" xfId="2264" xr:uid="{00000000-0005-0000-0000-0000C0070000}"/>
    <cellStyle name="Percent 2 2 3 2" xfId="2265" xr:uid="{00000000-0005-0000-0000-0000C1070000}"/>
    <cellStyle name="Percent 2 2 4" xfId="2266" xr:uid="{00000000-0005-0000-0000-0000C2070000}"/>
    <cellStyle name="Percent 2 3" xfId="2267" xr:uid="{00000000-0005-0000-0000-0000C3070000}"/>
    <cellStyle name="Percent 2 3 2" xfId="2268" xr:uid="{00000000-0005-0000-0000-0000C4070000}"/>
    <cellStyle name="Percent 3" xfId="970" xr:uid="{00000000-0005-0000-0000-0000C5070000}"/>
    <cellStyle name="Percent 3 2" xfId="971" xr:uid="{00000000-0005-0000-0000-0000C6070000}"/>
    <cellStyle name="Percent 3 3" xfId="972" xr:uid="{00000000-0005-0000-0000-0000C7070000}"/>
    <cellStyle name="Percent 3 3 2" xfId="2269" xr:uid="{00000000-0005-0000-0000-0000C8070000}"/>
    <cellStyle name="Percent 3 3 2 2" xfId="2270" xr:uid="{00000000-0005-0000-0000-0000C9070000}"/>
    <cellStyle name="Percent 3 3 3" xfId="4271" xr:uid="{D1A584F2-1BB1-4950-830C-9E5C2F5A2B90}"/>
    <cellStyle name="Percent 3 3 4" xfId="4272" xr:uid="{768DAE1E-6339-4415-87C6-0250EB247B4A}"/>
    <cellStyle name="Percent 3 4" xfId="2271" xr:uid="{00000000-0005-0000-0000-0000CA070000}"/>
    <cellStyle name="Percent 3 4 2" xfId="2272" xr:uid="{00000000-0005-0000-0000-0000CB070000}"/>
    <cellStyle name="Percent 4" xfId="2273" xr:uid="{00000000-0005-0000-0000-0000CC070000}"/>
    <cellStyle name="Percent 5" xfId="2274" xr:uid="{00000000-0005-0000-0000-0000CD070000}"/>
    <cellStyle name="Percentuale 10" xfId="973" xr:uid="{00000000-0005-0000-0000-0000CE070000}"/>
    <cellStyle name="Percentuale 10 2" xfId="974" xr:uid="{00000000-0005-0000-0000-0000CF070000}"/>
    <cellStyle name="Percentuale 10 2 2" xfId="4273" xr:uid="{39BCB8B2-FCB9-4C82-9A5D-BE1D03B8E592}"/>
    <cellStyle name="Percentuale 10 3" xfId="975" xr:uid="{00000000-0005-0000-0000-0000D0070000}"/>
    <cellStyle name="Percentuale 10 3 2" xfId="976" xr:uid="{00000000-0005-0000-0000-0000D1070000}"/>
    <cellStyle name="Percentuale 10 3 2 2" xfId="2275" xr:uid="{00000000-0005-0000-0000-0000D2070000}"/>
    <cellStyle name="Percentuale 10 3 3" xfId="4274" xr:uid="{56DC984E-2C46-4C9E-B3FC-C485EF4F5400}"/>
    <cellStyle name="Percentuale 10 3 4" xfId="4275" xr:uid="{764F49AA-8220-4A6F-A3C9-EDBB7EE07980}"/>
    <cellStyle name="Percentuale 10 4" xfId="2276" xr:uid="{00000000-0005-0000-0000-0000D3070000}"/>
    <cellStyle name="Percentuale 10 4 2" xfId="2277" xr:uid="{00000000-0005-0000-0000-0000D4070000}"/>
    <cellStyle name="Percentuale 10 5" xfId="2278" xr:uid="{00000000-0005-0000-0000-0000D5070000}"/>
    <cellStyle name="Percentuale 10 6" xfId="4276" xr:uid="{A028B1D7-AA1A-466E-9AE8-1E4FB82CCB4B}"/>
    <cellStyle name="Percentuale 11" xfId="977" xr:uid="{00000000-0005-0000-0000-0000D6070000}"/>
    <cellStyle name="Percentuale 11 2" xfId="978" xr:uid="{00000000-0005-0000-0000-0000D7070000}"/>
    <cellStyle name="Percentuale 11 2 2" xfId="4277" xr:uid="{5D1BD082-A620-4A4A-9176-08B178CC8C13}"/>
    <cellStyle name="Percentuale 11 3" xfId="979" xr:uid="{00000000-0005-0000-0000-0000D8070000}"/>
    <cellStyle name="Percentuale 11 3 2" xfId="980" xr:uid="{00000000-0005-0000-0000-0000D9070000}"/>
    <cellStyle name="Percentuale 11 3 2 2" xfId="2279" xr:uid="{00000000-0005-0000-0000-0000DA070000}"/>
    <cellStyle name="Percentuale 11 3 3" xfId="4278" xr:uid="{6C65DE3F-381D-444B-86BC-9FA9F8266DA0}"/>
    <cellStyle name="Percentuale 11 3 4" xfId="4279" xr:uid="{40615840-9947-4D02-8B04-B0A9B2DD6E0C}"/>
    <cellStyle name="Percentuale 11 4" xfId="2280" xr:uid="{00000000-0005-0000-0000-0000DB070000}"/>
    <cellStyle name="Percentuale 11 4 2" xfId="2281" xr:uid="{00000000-0005-0000-0000-0000DC070000}"/>
    <cellStyle name="Percentuale 11 5" xfId="2282" xr:uid="{00000000-0005-0000-0000-0000DD070000}"/>
    <cellStyle name="Percentuale 11 6" xfId="4280" xr:uid="{E4A69DDD-E4A7-47EC-8803-46270AE48339}"/>
    <cellStyle name="Percentuale 12" xfId="981" xr:uid="{00000000-0005-0000-0000-0000DE070000}"/>
    <cellStyle name="Percentuale 12 2" xfId="982" xr:uid="{00000000-0005-0000-0000-0000DF070000}"/>
    <cellStyle name="Percentuale 12 2 2" xfId="4281" xr:uid="{BE677AFB-96FF-43CD-A658-A16D1E66D8A4}"/>
    <cellStyle name="Percentuale 12 3" xfId="983" xr:uid="{00000000-0005-0000-0000-0000E0070000}"/>
    <cellStyle name="Percentuale 12 3 2" xfId="984" xr:uid="{00000000-0005-0000-0000-0000E1070000}"/>
    <cellStyle name="Percentuale 12 3 2 2" xfId="2283" xr:uid="{00000000-0005-0000-0000-0000E2070000}"/>
    <cellStyle name="Percentuale 12 3 3" xfId="4282" xr:uid="{25C4BBA1-F3D0-4E18-B2D8-ACA6D3DED9FF}"/>
    <cellStyle name="Percentuale 12 3 4" xfId="4283" xr:uid="{9D075CE4-5150-48DD-846E-109A88DFB1EE}"/>
    <cellStyle name="Percentuale 12 4" xfId="2284" xr:uid="{00000000-0005-0000-0000-0000E3070000}"/>
    <cellStyle name="Percentuale 12 4 2" xfId="2285" xr:uid="{00000000-0005-0000-0000-0000E4070000}"/>
    <cellStyle name="Percentuale 12 5" xfId="2286" xr:uid="{00000000-0005-0000-0000-0000E5070000}"/>
    <cellStyle name="Percentuale 12 6" xfId="4284" xr:uid="{1B474F75-1463-429B-8B6C-3B104A6FF5C8}"/>
    <cellStyle name="Percentuale 13" xfId="985" xr:uid="{00000000-0005-0000-0000-0000E6070000}"/>
    <cellStyle name="Percentuale 13 2" xfId="986" xr:uid="{00000000-0005-0000-0000-0000E7070000}"/>
    <cellStyle name="Percentuale 13 2 2" xfId="4285" xr:uid="{3E81DE9F-9A5D-45BE-A009-1D72EFA31886}"/>
    <cellStyle name="Percentuale 13 3" xfId="987" xr:uid="{00000000-0005-0000-0000-0000E8070000}"/>
    <cellStyle name="Percentuale 13 3 2" xfId="988" xr:uid="{00000000-0005-0000-0000-0000E9070000}"/>
    <cellStyle name="Percentuale 13 3 2 2" xfId="2287" xr:uid="{00000000-0005-0000-0000-0000EA070000}"/>
    <cellStyle name="Percentuale 13 3 3" xfId="4286" xr:uid="{A17B56E9-5C5C-4951-818E-CB71D7811CEB}"/>
    <cellStyle name="Percentuale 13 3 4" xfId="4287" xr:uid="{AE2DE5A2-130F-4C8F-9F41-64265A15728F}"/>
    <cellStyle name="Percentuale 13 4" xfId="2288" xr:uid="{00000000-0005-0000-0000-0000EB070000}"/>
    <cellStyle name="Percentuale 13 4 2" xfId="2289" xr:uid="{00000000-0005-0000-0000-0000EC070000}"/>
    <cellStyle name="Percentuale 13 5" xfId="2290" xr:uid="{00000000-0005-0000-0000-0000ED070000}"/>
    <cellStyle name="Percentuale 13 6" xfId="4288" xr:uid="{FE2019E6-7996-4B4D-A9AC-843051272977}"/>
    <cellStyle name="Percentuale 14" xfId="989" xr:uid="{00000000-0005-0000-0000-0000EE070000}"/>
    <cellStyle name="Percentuale 14 2" xfId="990" xr:uid="{00000000-0005-0000-0000-0000EF070000}"/>
    <cellStyle name="Percentuale 14 2 2" xfId="4289" xr:uid="{A24B67C0-A369-45C9-A12B-6B7C0CC4D7B0}"/>
    <cellStyle name="Percentuale 14 3" xfId="991" xr:uid="{00000000-0005-0000-0000-0000F0070000}"/>
    <cellStyle name="Percentuale 14 3 2" xfId="992" xr:uid="{00000000-0005-0000-0000-0000F1070000}"/>
    <cellStyle name="Percentuale 14 3 2 2" xfId="2291" xr:uid="{00000000-0005-0000-0000-0000F2070000}"/>
    <cellStyle name="Percentuale 14 3 3" xfId="4290" xr:uid="{D14B0D05-D337-47D6-8ECE-359B3FC7840F}"/>
    <cellStyle name="Percentuale 14 3 4" xfId="4291" xr:uid="{D98BC1E2-DE09-41DC-8329-E29219727C8E}"/>
    <cellStyle name="Percentuale 14 4" xfId="2292" xr:uid="{00000000-0005-0000-0000-0000F3070000}"/>
    <cellStyle name="Percentuale 14 4 2" xfId="2293" xr:uid="{00000000-0005-0000-0000-0000F4070000}"/>
    <cellStyle name="Percentuale 14 5" xfId="2294" xr:uid="{00000000-0005-0000-0000-0000F5070000}"/>
    <cellStyle name="Percentuale 14 6" xfId="4292" xr:uid="{9B05C7E9-5E19-4FFA-B096-3EC00D6FD146}"/>
    <cellStyle name="Percentuale 15" xfId="993" xr:uid="{00000000-0005-0000-0000-0000F6070000}"/>
    <cellStyle name="Percentuale 15 2" xfId="994" xr:uid="{00000000-0005-0000-0000-0000F7070000}"/>
    <cellStyle name="Percentuale 15 2 2" xfId="4293" xr:uid="{43242DA0-D136-4308-90A8-F1B031FCC2CC}"/>
    <cellStyle name="Percentuale 15 3" xfId="995" xr:uid="{00000000-0005-0000-0000-0000F8070000}"/>
    <cellStyle name="Percentuale 15 3 2" xfId="996" xr:uid="{00000000-0005-0000-0000-0000F9070000}"/>
    <cellStyle name="Percentuale 15 3 2 2" xfId="2295" xr:uid="{00000000-0005-0000-0000-0000FA070000}"/>
    <cellStyle name="Percentuale 15 3 3" xfId="4294" xr:uid="{73C5C2B4-D700-4F4F-A83F-90D827BA0BD0}"/>
    <cellStyle name="Percentuale 15 3 4" xfId="4295" xr:uid="{7CF19E3B-2E55-4257-BDD1-5D458B11A8BE}"/>
    <cellStyle name="Percentuale 15 4" xfId="2296" xr:uid="{00000000-0005-0000-0000-0000FB070000}"/>
    <cellStyle name="Percentuale 15 4 2" xfId="2297" xr:uid="{00000000-0005-0000-0000-0000FC070000}"/>
    <cellStyle name="Percentuale 15 5" xfId="2298" xr:uid="{00000000-0005-0000-0000-0000FD070000}"/>
    <cellStyle name="Percentuale 15 6" xfId="4296" xr:uid="{4002C3B1-580B-4A98-B30C-2043FCD3CEF9}"/>
    <cellStyle name="Percentuale 16" xfId="997" xr:uid="{00000000-0005-0000-0000-0000FE070000}"/>
    <cellStyle name="Percentuale 16 2" xfId="998" xr:uid="{00000000-0005-0000-0000-0000FF070000}"/>
    <cellStyle name="Percentuale 16 2 2" xfId="4297" xr:uid="{B5746CE2-CE53-4D9B-8202-5892DDA81895}"/>
    <cellStyle name="Percentuale 16 3" xfId="999" xr:uid="{00000000-0005-0000-0000-000000080000}"/>
    <cellStyle name="Percentuale 16 3 2" xfId="1000" xr:uid="{00000000-0005-0000-0000-000001080000}"/>
    <cellStyle name="Percentuale 16 3 2 2" xfId="2299" xr:uid="{00000000-0005-0000-0000-000002080000}"/>
    <cellStyle name="Percentuale 16 3 3" xfId="4298" xr:uid="{56F89B6D-57DA-48F9-96E6-0CE47180B1E4}"/>
    <cellStyle name="Percentuale 16 3 4" xfId="4299" xr:uid="{E49952B0-787F-4084-8F94-27158F8BBB59}"/>
    <cellStyle name="Percentuale 16 4" xfId="2300" xr:uid="{00000000-0005-0000-0000-000003080000}"/>
    <cellStyle name="Percentuale 16 4 2" xfId="2301" xr:uid="{00000000-0005-0000-0000-000004080000}"/>
    <cellStyle name="Percentuale 16 5" xfId="2302" xr:uid="{00000000-0005-0000-0000-000005080000}"/>
    <cellStyle name="Percentuale 16 6" xfId="4300" xr:uid="{D91E1423-E155-4228-9F4E-E18DC6732DEC}"/>
    <cellStyle name="Percentuale 17" xfId="1001" xr:uid="{00000000-0005-0000-0000-000006080000}"/>
    <cellStyle name="Percentuale 17 2" xfId="1002" xr:uid="{00000000-0005-0000-0000-000007080000}"/>
    <cellStyle name="Percentuale 17 2 2" xfId="4301" xr:uid="{3A37A5AB-7F0C-44EC-8E58-74B5AC118992}"/>
    <cellStyle name="Percentuale 17 3" xfId="1003" xr:uid="{00000000-0005-0000-0000-000008080000}"/>
    <cellStyle name="Percentuale 17 3 2" xfId="1004" xr:uid="{00000000-0005-0000-0000-000009080000}"/>
    <cellStyle name="Percentuale 17 3 2 2" xfId="2303" xr:uid="{00000000-0005-0000-0000-00000A080000}"/>
    <cellStyle name="Percentuale 17 3 3" xfId="4302" xr:uid="{50C6E437-C6D1-488B-A064-64FAA92F4946}"/>
    <cellStyle name="Percentuale 17 3 4" xfId="4303" xr:uid="{FF0A1BD1-E9C3-412F-9B1B-427E542BAAA3}"/>
    <cellStyle name="Percentuale 17 4" xfId="2304" xr:uid="{00000000-0005-0000-0000-00000B080000}"/>
    <cellStyle name="Percentuale 17 4 2" xfId="2305" xr:uid="{00000000-0005-0000-0000-00000C080000}"/>
    <cellStyle name="Percentuale 17 5" xfId="2306" xr:uid="{00000000-0005-0000-0000-00000D080000}"/>
    <cellStyle name="Percentuale 17 6" xfId="4304" xr:uid="{27178EE9-8489-4826-9C90-E8DA6D9B7D3D}"/>
    <cellStyle name="Percentuale 18" xfId="1005" xr:uid="{00000000-0005-0000-0000-00000E080000}"/>
    <cellStyle name="Percentuale 18 2" xfId="1006" xr:uid="{00000000-0005-0000-0000-00000F080000}"/>
    <cellStyle name="Percentuale 18 2 2" xfId="4305" xr:uid="{A8658E94-A5F4-4F98-835C-AA0F367502F2}"/>
    <cellStyle name="Percentuale 18 3" xfId="1007" xr:uid="{00000000-0005-0000-0000-000010080000}"/>
    <cellStyle name="Percentuale 18 3 2" xfId="1008" xr:uid="{00000000-0005-0000-0000-000011080000}"/>
    <cellStyle name="Percentuale 18 3 2 2" xfId="2307" xr:uid="{00000000-0005-0000-0000-000012080000}"/>
    <cellStyle name="Percentuale 18 3 3" xfId="4306" xr:uid="{7EEA995A-CC7D-4ADF-B806-9FE64361B0AA}"/>
    <cellStyle name="Percentuale 18 3 4" xfId="4307" xr:uid="{64C40F14-9F40-45ED-A191-7869D8C182BD}"/>
    <cellStyle name="Percentuale 18 4" xfId="2308" xr:uid="{00000000-0005-0000-0000-000013080000}"/>
    <cellStyle name="Percentuale 18 4 2" xfId="2309" xr:uid="{00000000-0005-0000-0000-000014080000}"/>
    <cellStyle name="Percentuale 18 5" xfId="2310" xr:uid="{00000000-0005-0000-0000-000015080000}"/>
    <cellStyle name="Percentuale 18 6" xfId="4308" xr:uid="{87F10369-CB61-4986-95AF-149A6D0610C4}"/>
    <cellStyle name="Percentuale 19" xfId="1009" xr:uid="{00000000-0005-0000-0000-000016080000}"/>
    <cellStyle name="Percentuale 19 2" xfId="1010" xr:uid="{00000000-0005-0000-0000-000017080000}"/>
    <cellStyle name="Percentuale 19 2 2" xfId="4309" xr:uid="{BA9D46D7-7A0C-42F2-B2D2-8010FC9DD4AB}"/>
    <cellStyle name="Percentuale 19 3" xfId="1011" xr:uid="{00000000-0005-0000-0000-000018080000}"/>
    <cellStyle name="Percentuale 19 3 2" xfId="1012" xr:uid="{00000000-0005-0000-0000-000019080000}"/>
    <cellStyle name="Percentuale 19 3 2 2" xfId="2311" xr:uid="{00000000-0005-0000-0000-00001A080000}"/>
    <cellStyle name="Percentuale 19 3 3" xfId="4310" xr:uid="{6F703134-6C21-4517-A20B-161786AA7ABC}"/>
    <cellStyle name="Percentuale 19 3 4" xfId="4311" xr:uid="{A8FDC91B-88E8-47D5-9884-E5A60997680F}"/>
    <cellStyle name="Percentuale 19 4" xfId="2312" xr:uid="{00000000-0005-0000-0000-00001B080000}"/>
    <cellStyle name="Percentuale 19 4 2" xfId="2313" xr:uid="{00000000-0005-0000-0000-00001C080000}"/>
    <cellStyle name="Percentuale 19 5" xfId="2314" xr:uid="{00000000-0005-0000-0000-00001D080000}"/>
    <cellStyle name="Percentuale 19 6" xfId="4312" xr:uid="{52CEBB85-B015-4CAF-A5B6-B5BDE12EA177}"/>
    <cellStyle name="Percentuale 2" xfId="1013" xr:uid="{00000000-0005-0000-0000-00001E080000}"/>
    <cellStyle name="Percentuale 2 2" xfId="1014" xr:uid="{00000000-0005-0000-0000-00001F080000}"/>
    <cellStyle name="Percentuale 2 2 2" xfId="4313" xr:uid="{9C7650BE-CB76-4641-B9C2-ABEA3134E183}"/>
    <cellStyle name="Percentuale 2 3" xfId="1015" xr:uid="{00000000-0005-0000-0000-000020080000}"/>
    <cellStyle name="Percentuale 2 3 2" xfId="1016" xr:uid="{00000000-0005-0000-0000-000021080000}"/>
    <cellStyle name="Percentuale 2 3 2 2" xfId="2315" xr:uid="{00000000-0005-0000-0000-000022080000}"/>
    <cellStyle name="Percentuale 2 3 3" xfId="4314" xr:uid="{F3BF4111-45C3-4091-A992-0CE1048F3883}"/>
    <cellStyle name="Percentuale 2 3 4" xfId="4315" xr:uid="{940DADBD-F47C-48C6-893B-1055CEF95CF5}"/>
    <cellStyle name="Percentuale 2 4" xfId="2316" xr:uid="{00000000-0005-0000-0000-000023080000}"/>
    <cellStyle name="Percentuale 2 4 2" xfId="2317" xr:uid="{00000000-0005-0000-0000-000024080000}"/>
    <cellStyle name="Percentuale 2 5" xfId="2318" xr:uid="{00000000-0005-0000-0000-000025080000}"/>
    <cellStyle name="Percentuale 2 6" xfId="4316" xr:uid="{9DDDDF3B-A0B4-46A9-9634-0A29D3852675}"/>
    <cellStyle name="Percentuale 20" xfId="1017" xr:uid="{00000000-0005-0000-0000-000026080000}"/>
    <cellStyle name="Percentuale 20 2" xfId="1018" xr:uid="{00000000-0005-0000-0000-000027080000}"/>
    <cellStyle name="Percentuale 20 2 2" xfId="4317" xr:uid="{303484B0-2F85-447D-B322-6BEBD1E44FE3}"/>
    <cellStyle name="Percentuale 20 3" xfId="1019" xr:uid="{00000000-0005-0000-0000-000028080000}"/>
    <cellStyle name="Percentuale 20 3 2" xfId="1020" xr:uid="{00000000-0005-0000-0000-000029080000}"/>
    <cellStyle name="Percentuale 20 3 2 2" xfId="2319" xr:uid="{00000000-0005-0000-0000-00002A080000}"/>
    <cellStyle name="Percentuale 20 3 3" xfId="4318" xr:uid="{8A14543A-0246-477E-8897-44A04252041F}"/>
    <cellStyle name="Percentuale 20 3 4" xfId="4319" xr:uid="{69A0211B-5FA7-40B5-A334-5A4B9BD7DEB8}"/>
    <cellStyle name="Percentuale 20 4" xfId="2320" xr:uid="{00000000-0005-0000-0000-00002B080000}"/>
    <cellStyle name="Percentuale 20 4 2" xfId="2321" xr:uid="{00000000-0005-0000-0000-00002C080000}"/>
    <cellStyle name="Percentuale 20 5" xfId="2322" xr:uid="{00000000-0005-0000-0000-00002D080000}"/>
    <cellStyle name="Percentuale 20 6" xfId="4320" xr:uid="{95A6154F-01F0-4BAB-BEE1-FF3F97AA0F46}"/>
    <cellStyle name="Percentuale 21" xfId="1021" xr:uid="{00000000-0005-0000-0000-00002E080000}"/>
    <cellStyle name="Percentuale 21 2" xfId="1022" xr:uid="{00000000-0005-0000-0000-00002F080000}"/>
    <cellStyle name="Percentuale 21 2 2" xfId="4321" xr:uid="{411AFDE7-1BA9-453D-997F-735EBF12A0E7}"/>
    <cellStyle name="Percentuale 21 3" xfId="1023" xr:uid="{00000000-0005-0000-0000-000030080000}"/>
    <cellStyle name="Percentuale 21 3 2" xfId="1024" xr:uid="{00000000-0005-0000-0000-000031080000}"/>
    <cellStyle name="Percentuale 21 3 2 2" xfId="2323" xr:uid="{00000000-0005-0000-0000-000032080000}"/>
    <cellStyle name="Percentuale 21 3 3" xfId="4322" xr:uid="{B19CC735-7D8F-4506-857A-79A19285F46E}"/>
    <cellStyle name="Percentuale 21 3 4" xfId="4323" xr:uid="{266EAE50-6CB0-4462-A3BC-909FF3B48C3E}"/>
    <cellStyle name="Percentuale 21 4" xfId="2324" xr:uid="{00000000-0005-0000-0000-000033080000}"/>
    <cellStyle name="Percentuale 21 4 2" xfId="2325" xr:uid="{00000000-0005-0000-0000-000034080000}"/>
    <cellStyle name="Percentuale 21 5" xfId="2326" xr:uid="{00000000-0005-0000-0000-000035080000}"/>
    <cellStyle name="Percentuale 21 6" xfId="4324" xr:uid="{535C5308-7322-421C-B59C-EF8D14E1D787}"/>
    <cellStyle name="Percentuale 22" xfId="1025" xr:uid="{00000000-0005-0000-0000-000036080000}"/>
    <cellStyle name="Percentuale 22 2" xfId="1026" xr:uid="{00000000-0005-0000-0000-000037080000}"/>
    <cellStyle name="Percentuale 22 2 2" xfId="4325" xr:uid="{E2E6DF2D-0955-4ACC-A969-83E6192D94A8}"/>
    <cellStyle name="Percentuale 22 3" xfId="1027" xr:uid="{00000000-0005-0000-0000-000038080000}"/>
    <cellStyle name="Percentuale 22 3 2" xfId="1028" xr:uid="{00000000-0005-0000-0000-000039080000}"/>
    <cellStyle name="Percentuale 22 3 2 2" xfId="2327" xr:uid="{00000000-0005-0000-0000-00003A080000}"/>
    <cellStyle name="Percentuale 22 3 3" xfId="4326" xr:uid="{9FB22EE6-38EC-4DBE-B920-91B04C4AB4C4}"/>
    <cellStyle name="Percentuale 22 3 4" xfId="4327" xr:uid="{B2E6B3A1-F0E1-460E-B1A4-8FF717DF202E}"/>
    <cellStyle name="Percentuale 22 4" xfId="2328" xr:uid="{00000000-0005-0000-0000-00003B080000}"/>
    <cellStyle name="Percentuale 22 4 2" xfId="2329" xr:uid="{00000000-0005-0000-0000-00003C080000}"/>
    <cellStyle name="Percentuale 22 5" xfId="2330" xr:uid="{00000000-0005-0000-0000-00003D080000}"/>
    <cellStyle name="Percentuale 22 6" xfId="4328" xr:uid="{15AD8ACB-4DAF-4765-A05B-25FF1B4F81E2}"/>
    <cellStyle name="Percentuale 23" xfId="1029" xr:uid="{00000000-0005-0000-0000-00003E080000}"/>
    <cellStyle name="Percentuale 23 2" xfId="1030" xr:uid="{00000000-0005-0000-0000-00003F080000}"/>
    <cellStyle name="Percentuale 23 2 2" xfId="4329" xr:uid="{EA5C1A5B-C5FB-4876-AE9E-A13BB4F6FCAC}"/>
    <cellStyle name="Percentuale 23 3" xfId="1031" xr:uid="{00000000-0005-0000-0000-000040080000}"/>
    <cellStyle name="Percentuale 23 3 2" xfId="1032" xr:uid="{00000000-0005-0000-0000-000041080000}"/>
    <cellStyle name="Percentuale 23 3 2 2" xfId="2331" xr:uid="{00000000-0005-0000-0000-000042080000}"/>
    <cellStyle name="Percentuale 23 3 3" xfId="4330" xr:uid="{F874927C-7A57-4E01-BC96-C52FB8260D43}"/>
    <cellStyle name="Percentuale 23 3 4" xfId="4331" xr:uid="{B11250AF-04B5-4181-B427-3D0D2B26089F}"/>
    <cellStyle name="Percentuale 23 4" xfId="2332" xr:uid="{00000000-0005-0000-0000-000043080000}"/>
    <cellStyle name="Percentuale 23 4 2" xfId="2333" xr:uid="{00000000-0005-0000-0000-000044080000}"/>
    <cellStyle name="Percentuale 23 5" xfId="2334" xr:uid="{00000000-0005-0000-0000-000045080000}"/>
    <cellStyle name="Percentuale 23 6" xfId="4332" xr:uid="{8B582DA5-B09C-49DD-9BDF-C33F5690D056}"/>
    <cellStyle name="Percentuale 24" xfId="1033" xr:uid="{00000000-0005-0000-0000-000046080000}"/>
    <cellStyle name="Percentuale 24 2" xfId="1034" xr:uid="{00000000-0005-0000-0000-000047080000}"/>
    <cellStyle name="Percentuale 24 2 2" xfId="4333" xr:uid="{80AB36F7-E95B-42F2-9E36-2D8AE21EE450}"/>
    <cellStyle name="Percentuale 24 3" xfId="1035" xr:uid="{00000000-0005-0000-0000-000048080000}"/>
    <cellStyle name="Percentuale 24 3 2" xfId="1036" xr:uid="{00000000-0005-0000-0000-000049080000}"/>
    <cellStyle name="Percentuale 24 3 2 2" xfId="2335" xr:uid="{00000000-0005-0000-0000-00004A080000}"/>
    <cellStyle name="Percentuale 24 3 3" xfId="4334" xr:uid="{68423A94-4291-4BC1-98E6-2B168F91C377}"/>
    <cellStyle name="Percentuale 24 3 4" xfId="4335" xr:uid="{E4E5BED4-62EA-4707-B05B-82F24A38A5D8}"/>
    <cellStyle name="Percentuale 24 4" xfId="2336" xr:uid="{00000000-0005-0000-0000-00004B080000}"/>
    <cellStyle name="Percentuale 24 4 2" xfId="2337" xr:uid="{00000000-0005-0000-0000-00004C080000}"/>
    <cellStyle name="Percentuale 24 5" xfId="2338" xr:uid="{00000000-0005-0000-0000-00004D080000}"/>
    <cellStyle name="Percentuale 24 6" xfId="4336" xr:uid="{DE1861B5-E275-4951-AE40-99028ED65DE1}"/>
    <cellStyle name="Percentuale 25" xfId="1037" xr:uid="{00000000-0005-0000-0000-00004E080000}"/>
    <cellStyle name="Percentuale 25 2" xfId="1038" xr:uid="{00000000-0005-0000-0000-00004F080000}"/>
    <cellStyle name="Percentuale 25 2 2" xfId="4337" xr:uid="{D75FEB61-2635-4A05-BC35-447C92348384}"/>
    <cellStyle name="Percentuale 25 3" xfId="1039" xr:uid="{00000000-0005-0000-0000-000050080000}"/>
    <cellStyle name="Percentuale 25 3 2" xfId="1040" xr:uid="{00000000-0005-0000-0000-000051080000}"/>
    <cellStyle name="Percentuale 25 3 2 2" xfId="2339" xr:uid="{00000000-0005-0000-0000-000052080000}"/>
    <cellStyle name="Percentuale 25 3 3" xfId="4338" xr:uid="{C6C9AA98-5DA7-4219-AFB3-CE9712F908C6}"/>
    <cellStyle name="Percentuale 25 3 4" xfId="4339" xr:uid="{401DD4ED-D35E-4359-95C5-4B760AFA836C}"/>
    <cellStyle name="Percentuale 25 4" xfId="2340" xr:uid="{00000000-0005-0000-0000-000053080000}"/>
    <cellStyle name="Percentuale 25 4 2" xfId="2341" xr:uid="{00000000-0005-0000-0000-000054080000}"/>
    <cellStyle name="Percentuale 25 5" xfId="2342" xr:uid="{00000000-0005-0000-0000-000055080000}"/>
    <cellStyle name="Percentuale 25 6" xfId="4340" xr:uid="{0344AB72-D7EE-4F5C-A1DA-12D7E804C5E1}"/>
    <cellStyle name="Percentuale 26" xfId="1041" xr:uid="{00000000-0005-0000-0000-000056080000}"/>
    <cellStyle name="Percentuale 26 2" xfId="1042" xr:uid="{00000000-0005-0000-0000-000057080000}"/>
    <cellStyle name="Percentuale 26 2 2" xfId="4341" xr:uid="{72C4A156-A104-4DFD-A6AC-816EAE1B456F}"/>
    <cellStyle name="Percentuale 26 3" xfId="1043" xr:uid="{00000000-0005-0000-0000-000058080000}"/>
    <cellStyle name="Percentuale 26 3 2" xfId="1044" xr:uid="{00000000-0005-0000-0000-000059080000}"/>
    <cellStyle name="Percentuale 26 3 2 2" xfId="2343" xr:uid="{00000000-0005-0000-0000-00005A080000}"/>
    <cellStyle name="Percentuale 26 3 3" xfId="4342" xr:uid="{20F20252-975D-46B3-9784-EFF3FCF71703}"/>
    <cellStyle name="Percentuale 26 3 4" xfId="4343" xr:uid="{42E27C82-5218-408B-9D6F-B44AC517E865}"/>
    <cellStyle name="Percentuale 26 4" xfId="2344" xr:uid="{00000000-0005-0000-0000-00005B080000}"/>
    <cellStyle name="Percentuale 26 4 2" xfId="2345" xr:uid="{00000000-0005-0000-0000-00005C080000}"/>
    <cellStyle name="Percentuale 26 5" xfId="2346" xr:uid="{00000000-0005-0000-0000-00005D080000}"/>
    <cellStyle name="Percentuale 26 6" xfId="4344" xr:uid="{6F3222A7-5539-4DA3-B5ED-41D2B52F9043}"/>
    <cellStyle name="Percentuale 27" xfId="1045" xr:uid="{00000000-0005-0000-0000-00005E080000}"/>
    <cellStyle name="Percentuale 27 2" xfId="1046" xr:uid="{00000000-0005-0000-0000-00005F080000}"/>
    <cellStyle name="Percentuale 27 2 2" xfId="4345" xr:uid="{A9465755-FDE7-48E6-BA08-A512809C0D88}"/>
    <cellStyle name="Percentuale 27 3" xfId="1047" xr:uid="{00000000-0005-0000-0000-000060080000}"/>
    <cellStyle name="Percentuale 27 3 2" xfId="1048" xr:uid="{00000000-0005-0000-0000-000061080000}"/>
    <cellStyle name="Percentuale 27 3 2 2" xfId="2347" xr:uid="{00000000-0005-0000-0000-000062080000}"/>
    <cellStyle name="Percentuale 27 3 3" xfId="4346" xr:uid="{8CF57C26-C15C-424F-9D5E-CD265DC0E123}"/>
    <cellStyle name="Percentuale 27 3 4" xfId="4347" xr:uid="{204A3C27-331E-4B02-A048-0679E2E2A764}"/>
    <cellStyle name="Percentuale 27 4" xfId="2348" xr:uid="{00000000-0005-0000-0000-000063080000}"/>
    <cellStyle name="Percentuale 27 4 2" xfId="2349" xr:uid="{00000000-0005-0000-0000-000064080000}"/>
    <cellStyle name="Percentuale 27 5" xfId="2350" xr:uid="{00000000-0005-0000-0000-000065080000}"/>
    <cellStyle name="Percentuale 27 6" xfId="4348" xr:uid="{A15516B8-342A-443C-8DD4-67589E27CD21}"/>
    <cellStyle name="Percentuale 28" xfId="1049" xr:uid="{00000000-0005-0000-0000-000066080000}"/>
    <cellStyle name="Percentuale 28 2" xfId="1050" xr:uid="{00000000-0005-0000-0000-000067080000}"/>
    <cellStyle name="Percentuale 28 2 2" xfId="4349" xr:uid="{E94A0CCE-3B7B-4A45-B100-91C9C783C72B}"/>
    <cellStyle name="Percentuale 28 3" xfId="1051" xr:uid="{00000000-0005-0000-0000-000068080000}"/>
    <cellStyle name="Percentuale 28 3 2" xfId="1052" xr:uid="{00000000-0005-0000-0000-000069080000}"/>
    <cellStyle name="Percentuale 28 3 2 2" xfId="2351" xr:uid="{00000000-0005-0000-0000-00006A080000}"/>
    <cellStyle name="Percentuale 28 3 3" xfId="4350" xr:uid="{48C8B1D7-D9C3-4C76-A0E1-46B7433FA24F}"/>
    <cellStyle name="Percentuale 28 3 4" xfId="4351" xr:uid="{40E4C095-936D-4B7D-BB59-6B14F94B1C52}"/>
    <cellStyle name="Percentuale 28 4" xfId="2352" xr:uid="{00000000-0005-0000-0000-00006B080000}"/>
    <cellStyle name="Percentuale 28 4 2" xfId="2353" xr:uid="{00000000-0005-0000-0000-00006C080000}"/>
    <cellStyle name="Percentuale 28 5" xfId="2354" xr:uid="{00000000-0005-0000-0000-00006D080000}"/>
    <cellStyle name="Percentuale 28 6" xfId="4352" xr:uid="{C095D96B-78CF-44E2-99C3-707D738A998B}"/>
    <cellStyle name="Percentuale 29" xfId="1053" xr:uid="{00000000-0005-0000-0000-00006E080000}"/>
    <cellStyle name="Percentuale 29 2" xfId="1054" xr:uid="{00000000-0005-0000-0000-00006F080000}"/>
    <cellStyle name="Percentuale 29 2 2" xfId="4353" xr:uid="{9A96BE77-A48A-48C9-8028-6B0698D48C4E}"/>
    <cellStyle name="Percentuale 29 3" xfId="1055" xr:uid="{00000000-0005-0000-0000-000070080000}"/>
    <cellStyle name="Percentuale 29 3 2" xfId="1056" xr:uid="{00000000-0005-0000-0000-000071080000}"/>
    <cellStyle name="Percentuale 29 3 2 2" xfId="2355" xr:uid="{00000000-0005-0000-0000-000072080000}"/>
    <cellStyle name="Percentuale 29 3 3" xfId="4354" xr:uid="{7D1B6FC9-B054-4450-B3D9-7BE1A94D78C9}"/>
    <cellStyle name="Percentuale 29 3 4" xfId="4355" xr:uid="{D98C8AEB-4BDA-4712-AFCE-5BA535BF5B9E}"/>
    <cellStyle name="Percentuale 29 4" xfId="2356" xr:uid="{00000000-0005-0000-0000-000073080000}"/>
    <cellStyle name="Percentuale 29 4 2" xfId="2357" xr:uid="{00000000-0005-0000-0000-000074080000}"/>
    <cellStyle name="Percentuale 29 5" xfId="2358" xr:uid="{00000000-0005-0000-0000-000075080000}"/>
    <cellStyle name="Percentuale 29 6" xfId="4356" xr:uid="{F2E99350-E75A-40DA-839E-15F890049C73}"/>
    <cellStyle name="Percentuale 3" xfId="1057" xr:uid="{00000000-0005-0000-0000-000076080000}"/>
    <cellStyle name="Percentuale 3 2" xfId="1058" xr:uid="{00000000-0005-0000-0000-000077080000}"/>
    <cellStyle name="Percentuale 3 2 2" xfId="4357" xr:uid="{87BDB526-EE27-4DE7-B4EF-30473D1AFE44}"/>
    <cellStyle name="Percentuale 3 3" xfId="1059" xr:uid="{00000000-0005-0000-0000-000078080000}"/>
    <cellStyle name="Percentuale 3 3 2" xfId="1060" xr:uid="{00000000-0005-0000-0000-000079080000}"/>
    <cellStyle name="Percentuale 3 3 2 2" xfId="2359" xr:uid="{00000000-0005-0000-0000-00007A080000}"/>
    <cellStyle name="Percentuale 3 3 3" xfId="4358" xr:uid="{52A21AE1-C3B1-46C1-8C0E-C8C3A3AB28B6}"/>
    <cellStyle name="Percentuale 3 3 4" xfId="4359" xr:uid="{F7B45F65-47C9-4AFF-A02D-8DC3F9659A02}"/>
    <cellStyle name="Percentuale 3 4" xfId="2360" xr:uid="{00000000-0005-0000-0000-00007B080000}"/>
    <cellStyle name="Percentuale 3 4 2" xfId="2361" xr:uid="{00000000-0005-0000-0000-00007C080000}"/>
    <cellStyle name="Percentuale 3 5" xfId="2362" xr:uid="{00000000-0005-0000-0000-00007D080000}"/>
    <cellStyle name="Percentuale 3 6" xfId="4360" xr:uid="{147E2013-FEE0-4908-9E35-1410EBD24C68}"/>
    <cellStyle name="Percentuale 30" xfId="1061" xr:uid="{00000000-0005-0000-0000-00007E080000}"/>
    <cellStyle name="Percentuale 30 2" xfId="1062" xr:uid="{00000000-0005-0000-0000-00007F080000}"/>
    <cellStyle name="Percentuale 30 2 2" xfId="4361" xr:uid="{4A96FD9D-B74A-41B9-9AEB-40865818B422}"/>
    <cellStyle name="Percentuale 30 3" xfId="1063" xr:uid="{00000000-0005-0000-0000-000080080000}"/>
    <cellStyle name="Percentuale 30 3 2" xfId="1064" xr:uid="{00000000-0005-0000-0000-000081080000}"/>
    <cellStyle name="Percentuale 30 3 2 2" xfId="2363" xr:uid="{00000000-0005-0000-0000-000082080000}"/>
    <cellStyle name="Percentuale 30 3 3" xfId="4362" xr:uid="{41731041-6718-47B5-8C1E-3F4C4C8EBE75}"/>
    <cellStyle name="Percentuale 30 3 4" xfId="4363" xr:uid="{B8B1D075-DD58-44DE-8C89-260F994EEE8B}"/>
    <cellStyle name="Percentuale 30 4" xfId="2364" xr:uid="{00000000-0005-0000-0000-000083080000}"/>
    <cellStyle name="Percentuale 30 4 2" xfId="2365" xr:uid="{00000000-0005-0000-0000-000084080000}"/>
    <cellStyle name="Percentuale 30 5" xfId="2366" xr:uid="{00000000-0005-0000-0000-000085080000}"/>
    <cellStyle name="Percentuale 30 6" xfId="4364" xr:uid="{032C8BCC-3DE9-47EE-86BD-DDE5EE211E75}"/>
    <cellStyle name="Percentuale 31" xfId="1065" xr:uid="{00000000-0005-0000-0000-000086080000}"/>
    <cellStyle name="Percentuale 31 2" xfId="1066" xr:uid="{00000000-0005-0000-0000-000087080000}"/>
    <cellStyle name="Percentuale 31 2 2" xfId="4365" xr:uid="{E757F239-085D-4419-91ED-7E8211346AFA}"/>
    <cellStyle name="Percentuale 31 3" xfId="1067" xr:uid="{00000000-0005-0000-0000-000088080000}"/>
    <cellStyle name="Percentuale 31 3 2" xfId="1068" xr:uid="{00000000-0005-0000-0000-000089080000}"/>
    <cellStyle name="Percentuale 31 3 2 2" xfId="2367" xr:uid="{00000000-0005-0000-0000-00008A080000}"/>
    <cellStyle name="Percentuale 31 3 3" xfId="4366" xr:uid="{3152029B-4C06-48B6-8DDF-E41516C1377F}"/>
    <cellStyle name="Percentuale 31 3 4" xfId="4367" xr:uid="{1683807F-A0FF-494B-8420-1877978F524A}"/>
    <cellStyle name="Percentuale 31 4" xfId="2368" xr:uid="{00000000-0005-0000-0000-00008B080000}"/>
    <cellStyle name="Percentuale 31 4 2" xfId="2369" xr:uid="{00000000-0005-0000-0000-00008C080000}"/>
    <cellStyle name="Percentuale 31 5" xfId="2370" xr:uid="{00000000-0005-0000-0000-00008D080000}"/>
    <cellStyle name="Percentuale 31 6" xfId="4368" xr:uid="{B3CAEE8F-14AA-446C-83B0-6B094B9A3273}"/>
    <cellStyle name="Percentuale 32" xfId="1069" xr:uid="{00000000-0005-0000-0000-00008E080000}"/>
    <cellStyle name="Percentuale 32 2" xfId="1070" xr:uid="{00000000-0005-0000-0000-00008F080000}"/>
    <cellStyle name="Percentuale 32 2 2" xfId="4369" xr:uid="{A3B7BC30-FAF3-4192-9677-C4BEB14DC741}"/>
    <cellStyle name="Percentuale 32 3" xfId="1071" xr:uid="{00000000-0005-0000-0000-000090080000}"/>
    <cellStyle name="Percentuale 32 3 2" xfId="1072" xr:uid="{00000000-0005-0000-0000-000091080000}"/>
    <cellStyle name="Percentuale 32 3 2 2" xfId="2371" xr:uid="{00000000-0005-0000-0000-000092080000}"/>
    <cellStyle name="Percentuale 32 3 3" xfId="4370" xr:uid="{A9575134-9B60-458E-931C-C09BB7570058}"/>
    <cellStyle name="Percentuale 32 3 4" xfId="4371" xr:uid="{638DC675-51EF-4741-B5BE-1BBE38623FDA}"/>
    <cellStyle name="Percentuale 32 4" xfId="2372" xr:uid="{00000000-0005-0000-0000-000093080000}"/>
    <cellStyle name="Percentuale 32 4 2" xfId="2373" xr:uid="{00000000-0005-0000-0000-000094080000}"/>
    <cellStyle name="Percentuale 32 5" xfId="2374" xr:uid="{00000000-0005-0000-0000-000095080000}"/>
    <cellStyle name="Percentuale 32 6" xfId="4372" xr:uid="{8E742EB3-A264-4367-B1FA-35E31BE2DDBD}"/>
    <cellStyle name="Percentuale 33" xfId="1073" xr:uid="{00000000-0005-0000-0000-000096080000}"/>
    <cellStyle name="Percentuale 33 2" xfId="1074" xr:uid="{00000000-0005-0000-0000-000097080000}"/>
    <cellStyle name="Percentuale 33 2 2" xfId="4373" xr:uid="{8A000B55-869B-4A48-B19D-EF0A407A85A7}"/>
    <cellStyle name="Percentuale 33 3" xfId="1075" xr:uid="{00000000-0005-0000-0000-000098080000}"/>
    <cellStyle name="Percentuale 33 3 2" xfId="1076" xr:uid="{00000000-0005-0000-0000-000099080000}"/>
    <cellStyle name="Percentuale 33 3 2 2" xfId="2375" xr:uid="{00000000-0005-0000-0000-00009A080000}"/>
    <cellStyle name="Percentuale 33 3 3" xfId="4374" xr:uid="{E54E9F58-1394-4090-8EAE-F1A446B846BB}"/>
    <cellStyle name="Percentuale 33 3 4" xfId="4375" xr:uid="{C5469DA0-5670-4F86-AECC-813651A7E08C}"/>
    <cellStyle name="Percentuale 33 4" xfId="2376" xr:uid="{00000000-0005-0000-0000-00009B080000}"/>
    <cellStyle name="Percentuale 33 4 2" xfId="2377" xr:uid="{00000000-0005-0000-0000-00009C080000}"/>
    <cellStyle name="Percentuale 33 5" xfId="2378" xr:uid="{00000000-0005-0000-0000-00009D080000}"/>
    <cellStyle name="Percentuale 33 6" xfId="4376" xr:uid="{A8E30811-84FF-4B67-BF4F-958F62A5100F}"/>
    <cellStyle name="Percentuale 34" xfId="1077" xr:uid="{00000000-0005-0000-0000-00009E080000}"/>
    <cellStyle name="Percentuale 34 2" xfId="1078" xr:uid="{00000000-0005-0000-0000-00009F080000}"/>
    <cellStyle name="Percentuale 34 2 2" xfId="4377" xr:uid="{3121E7CF-396E-4238-A79D-B12E07E631B2}"/>
    <cellStyle name="Percentuale 34 3" xfId="1079" xr:uid="{00000000-0005-0000-0000-0000A0080000}"/>
    <cellStyle name="Percentuale 34 3 2" xfId="1080" xr:uid="{00000000-0005-0000-0000-0000A1080000}"/>
    <cellStyle name="Percentuale 34 3 2 2" xfId="2379" xr:uid="{00000000-0005-0000-0000-0000A2080000}"/>
    <cellStyle name="Percentuale 34 3 3" xfId="4378" xr:uid="{AEF09BDD-A55F-4918-B253-242BC10696FA}"/>
    <cellStyle name="Percentuale 34 3 4" xfId="4379" xr:uid="{F4EB1C1C-B38D-46BD-9C75-5A6EDAEB1E54}"/>
    <cellStyle name="Percentuale 34 4" xfId="2380" xr:uid="{00000000-0005-0000-0000-0000A3080000}"/>
    <cellStyle name="Percentuale 34 4 2" xfId="2381" xr:uid="{00000000-0005-0000-0000-0000A4080000}"/>
    <cellStyle name="Percentuale 34 5" xfId="2382" xr:uid="{00000000-0005-0000-0000-0000A5080000}"/>
    <cellStyle name="Percentuale 34 6" xfId="4380" xr:uid="{5767F785-9A81-4681-A86B-4D18C808E931}"/>
    <cellStyle name="Percentuale 35" xfId="1081" xr:uid="{00000000-0005-0000-0000-0000A6080000}"/>
    <cellStyle name="Percentuale 35 2" xfId="1082" xr:uid="{00000000-0005-0000-0000-0000A7080000}"/>
    <cellStyle name="Percentuale 35 2 2" xfId="4381" xr:uid="{6AEFA0E4-83AF-4909-A181-7C011A9C6E7F}"/>
    <cellStyle name="Percentuale 35 3" xfId="1083" xr:uid="{00000000-0005-0000-0000-0000A8080000}"/>
    <cellStyle name="Percentuale 35 3 2" xfId="1084" xr:uid="{00000000-0005-0000-0000-0000A9080000}"/>
    <cellStyle name="Percentuale 35 3 2 2" xfId="2383" xr:uid="{00000000-0005-0000-0000-0000AA080000}"/>
    <cellStyle name="Percentuale 35 3 3" xfId="4382" xr:uid="{3510A725-8D8D-4ED8-B92A-60EEF437E04D}"/>
    <cellStyle name="Percentuale 35 3 4" xfId="4383" xr:uid="{810744D7-314D-4497-B8DE-492FBE42E039}"/>
    <cellStyle name="Percentuale 35 4" xfId="2384" xr:uid="{00000000-0005-0000-0000-0000AB080000}"/>
    <cellStyle name="Percentuale 35 4 2" xfId="2385" xr:uid="{00000000-0005-0000-0000-0000AC080000}"/>
    <cellStyle name="Percentuale 35 5" xfId="2386" xr:uid="{00000000-0005-0000-0000-0000AD080000}"/>
    <cellStyle name="Percentuale 35 6" xfId="4384" xr:uid="{A9FADC21-0FCC-4BF3-93F6-BF612F134C5D}"/>
    <cellStyle name="Percentuale 36" xfId="1085" xr:uid="{00000000-0005-0000-0000-0000AE080000}"/>
    <cellStyle name="Percentuale 36 2" xfId="1086" xr:uid="{00000000-0005-0000-0000-0000AF080000}"/>
    <cellStyle name="Percentuale 36 2 2" xfId="4385" xr:uid="{70B91778-C724-43C7-84B1-3F1841C8145C}"/>
    <cellStyle name="Percentuale 36 3" xfId="1087" xr:uid="{00000000-0005-0000-0000-0000B0080000}"/>
    <cellStyle name="Percentuale 36 3 2" xfId="1088" xr:uid="{00000000-0005-0000-0000-0000B1080000}"/>
    <cellStyle name="Percentuale 36 3 2 2" xfId="2387" xr:uid="{00000000-0005-0000-0000-0000B2080000}"/>
    <cellStyle name="Percentuale 36 3 3" xfId="4386" xr:uid="{6D50C532-C90E-4914-8CE4-EE8708174B29}"/>
    <cellStyle name="Percentuale 36 3 4" xfId="4387" xr:uid="{5D8C4EF4-BA4C-457B-8A87-D0B4761765C9}"/>
    <cellStyle name="Percentuale 36 4" xfId="2388" xr:uid="{00000000-0005-0000-0000-0000B3080000}"/>
    <cellStyle name="Percentuale 36 4 2" xfId="2389" xr:uid="{00000000-0005-0000-0000-0000B4080000}"/>
    <cellStyle name="Percentuale 36 5" xfId="2390" xr:uid="{00000000-0005-0000-0000-0000B5080000}"/>
    <cellStyle name="Percentuale 36 6" xfId="4388" xr:uid="{E4506130-EDE4-4ECD-BABF-66DC99F01C22}"/>
    <cellStyle name="Percentuale 37" xfId="1089" xr:uid="{00000000-0005-0000-0000-0000B6080000}"/>
    <cellStyle name="Percentuale 37 2" xfId="1090" xr:uid="{00000000-0005-0000-0000-0000B7080000}"/>
    <cellStyle name="Percentuale 37 2 2" xfId="4389" xr:uid="{D2267C83-6C59-46FC-8EDD-24D78926DA0D}"/>
    <cellStyle name="Percentuale 37 3" xfId="1091" xr:uid="{00000000-0005-0000-0000-0000B8080000}"/>
    <cellStyle name="Percentuale 37 3 2" xfId="1092" xr:uid="{00000000-0005-0000-0000-0000B9080000}"/>
    <cellStyle name="Percentuale 37 3 2 2" xfId="2391" xr:uid="{00000000-0005-0000-0000-0000BA080000}"/>
    <cellStyle name="Percentuale 37 3 3" xfId="4390" xr:uid="{2D2207B3-3FBC-471C-BBD0-428E7C0B37F4}"/>
    <cellStyle name="Percentuale 37 3 4" xfId="4391" xr:uid="{74EBADBB-ACA1-4334-AD14-9FED7F524FB1}"/>
    <cellStyle name="Percentuale 37 4" xfId="2392" xr:uid="{00000000-0005-0000-0000-0000BB080000}"/>
    <cellStyle name="Percentuale 37 4 2" xfId="2393" xr:uid="{00000000-0005-0000-0000-0000BC080000}"/>
    <cellStyle name="Percentuale 37 5" xfId="2394" xr:uid="{00000000-0005-0000-0000-0000BD080000}"/>
    <cellStyle name="Percentuale 37 6" xfId="4392" xr:uid="{8F855EFA-EFE3-420F-B98A-7BEC1498299F}"/>
    <cellStyle name="Percentuale 38" xfId="1093" xr:uid="{00000000-0005-0000-0000-0000BE080000}"/>
    <cellStyle name="Percentuale 38 2" xfId="1094" xr:uid="{00000000-0005-0000-0000-0000BF080000}"/>
    <cellStyle name="Percentuale 38 2 2" xfId="4393" xr:uid="{396F2188-4485-43D0-B02F-F2911C9FD288}"/>
    <cellStyle name="Percentuale 38 3" xfId="1095" xr:uid="{00000000-0005-0000-0000-0000C0080000}"/>
    <cellStyle name="Percentuale 38 3 2" xfId="1096" xr:uid="{00000000-0005-0000-0000-0000C1080000}"/>
    <cellStyle name="Percentuale 38 3 2 2" xfId="2395" xr:uid="{00000000-0005-0000-0000-0000C2080000}"/>
    <cellStyle name="Percentuale 38 3 3" xfId="4394" xr:uid="{B5AF9D39-FE22-4ADE-9AFF-F1B22B221539}"/>
    <cellStyle name="Percentuale 38 3 4" xfId="4395" xr:uid="{ACE69057-A42C-41D3-A999-C6A09B03E23D}"/>
    <cellStyle name="Percentuale 38 4" xfId="2396" xr:uid="{00000000-0005-0000-0000-0000C3080000}"/>
    <cellStyle name="Percentuale 38 4 2" xfId="2397" xr:uid="{00000000-0005-0000-0000-0000C4080000}"/>
    <cellStyle name="Percentuale 38 5" xfId="2398" xr:uid="{00000000-0005-0000-0000-0000C5080000}"/>
    <cellStyle name="Percentuale 38 6" xfId="4396" xr:uid="{F4023244-3A9B-407E-88F5-7AB5EC288220}"/>
    <cellStyle name="Percentuale 39" xfId="1097" xr:uid="{00000000-0005-0000-0000-0000C6080000}"/>
    <cellStyle name="Percentuale 39 2" xfId="1098" xr:uid="{00000000-0005-0000-0000-0000C7080000}"/>
    <cellStyle name="Percentuale 39 2 2" xfId="4397" xr:uid="{D35F51B9-941B-4266-9744-C731D95920A7}"/>
    <cellStyle name="Percentuale 39 3" xfId="1099" xr:uid="{00000000-0005-0000-0000-0000C8080000}"/>
    <cellStyle name="Percentuale 39 3 2" xfId="1100" xr:uid="{00000000-0005-0000-0000-0000C9080000}"/>
    <cellStyle name="Percentuale 39 3 2 2" xfId="2399" xr:uid="{00000000-0005-0000-0000-0000CA080000}"/>
    <cellStyle name="Percentuale 39 3 3" xfId="4398" xr:uid="{B5140186-3D85-4826-B4F4-35A67F833FFE}"/>
    <cellStyle name="Percentuale 39 3 4" xfId="4399" xr:uid="{8B72E063-125E-4F2D-9EB1-531FBD5A20C3}"/>
    <cellStyle name="Percentuale 39 4" xfId="2400" xr:uid="{00000000-0005-0000-0000-0000CB080000}"/>
    <cellStyle name="Percentuale 39 4 2" xfId="2401" xr:uid="{00000000-0005-0000-0000-0000CC080000}"/>
    <cellStyle name="Percentuale 39 5" xfId="2402" xr:uid="{00000000-0005-0000-0000-0000CD080000}"/>
    <cellStyle name="Percentuale 39 6" xfId="4400" xr:uid="{96EA2831-37F3-4B29-A5F1-8E29208E2D28}"/>
    <cellStyle name="Percentuale 4" xfId="1101" xr:uid="{00000000-0005-0000-0000-0000CE080000}"/>
    <cellStyle name="Percentuale 4 2" xfId="1102" xr:uid="{00000000-0005-0000-0000-0000CF080000}"/>
    <cellStyle name="Percentuale 4 2 2" xfId="4401" xr:uid="{C607B04C-5B02-4D4B-851B-047F76622570}"/>
    <cellStyle name="Percentuale 4 3" xfId="1103" xr:uid="{00000000-0005-0000-0000-0000D0080000}"/>
    <cellStyle name="Percentuale 4 3 2" xfId="1104" xr:uid="{00000000-0005-0000-0000-0000D1080000}"/>
    <cellStyle name="Percentuale 4 3 2 2" xfId="2403" xr:uid="{00000000-0005-0000-0000-0000D2080000}"/>
    <cellStyle name="Percentuale 4 3 3" xfId="4402" xr:uid="{40187590-EDE3-4AA4-838B-9ED785322267}"/>
    <cellStyle name="Percentuale 4 3 4" xfId="4403" xr:uid="{2B91E132-9674-47F5-9B27-128BD0C1FA24}"/>
    <cellStyle name="Percentuale 4 4" xfId="2404" xr:uid="{00000000-0005-0000-0000-0000D3080000}"/>
    <cellStyle name="Percentuale 4 4 2" xfId="2405" xr:uid="{00000000-0005-0000-0000-0000D4080000}"/>
    <cellStyle name="Percentuale 4 5" xfId="2406" xr:uid="{00000000-0005-0000-0000-0000D5080000}"/>
    <cellStyle name="Percentuale 4 6" xfId="4404" xr:uid="{4D3EA76B-CFB6-4FC9-B12D-5E9C4B52F92B}"/>
    <cellStyle name="Percentuale 40" xfId="1105" xr:uid="{00000000-0005-0000-0000-0000D6080000}"/>
    <cellStyle name="Percentuale 40 2" xfId="1106" xr:uid="{00000000-0005-0000-0000-0000D7080000}"/>
    <cellStyle name="Percentuale 40 2 2" xfId="4405" xr:uid="{23833A70-AD97-41B9-9877-FAAC31951EBE}"/>
    <cellStyle name="Percentuale 40 3" xfId="1107" xr:uid="{00000000-0005-0000-0000-0000D8080000}"/>
    <cellStyle name="Percentuale 40 3 2" xfId="1108" xr:uid="{00000000-0005-0000-0000-0000D9080000}"/>
    <cellStyle name="Percentuale 40 3 2 2" xfId="2407" xr:uid="{00000000-0005-0000-0000-0000DA080000}"/>
    <cellStyle name="Percentuale 40 3 3" xfId="4406" xr:uid="{2BC6CAB1-CE2C-4E5B-BC7F-8BD719E0A4EA}"/>
    <cellStyle name="Percentuale 40 3 4" xfId="4407" xr:uid="{E9C044D8-0645-4A91-A4A4-B8FC934611D7}"/>
    <cellStyle name="Percentuale 40 4" xfId="2408" xr:uid="{00000000-0005-0000-0000-0000DB080000}"/>
    <cellStyle name="Percentuale 40 4 2" xfId="2409" xr:uid="{00000000-0005-0000-0000-0000DC080000}"/>
    <cellStyle name="Percentuale 40 5" xfId="2410" xr:uid="{00000000-0005-0000-0000-0000DD080000}"/>
    <cellStyle name="Percentuale 40 6" xfId="4408" xr:uid="{7C828DBF-AD70-4BB6-8CBA-09163EE6D6E5}"/>
    <cellStyle name="Percentuale 41" xfId="1109" xr:uid="{00000000-0005-0000-0000-0000DE080000}"/>
    <cellStyle name="Percentuale 41 2" xfId="1110" xr:uid="{00000000-0005-0000-0000-0000DF080000}"/>
    <cellStyle name="Percentuale 41 2 2" xfId="4409" xr:uid="{3114E41D-E641-4194-B1D8-72F6F3BB5571}"/>
    <cellStyle name="Percentuale 41 3" xfId="1111" xr:uid="{00000000-0005-0000-0000-0000E0080000}"/>
    <cellStyle name="Percentuale 41 3 2" xfId="1112" xr:uid="{00000000-0005-0000-0000-0000E1080000}"/>
    <cellStyle name="Percentuale 41 3 2 2" xfId="2411" xr:uid="{00000000-0005-0000-0000-0000E2080000}"/>
    <cellStyle name="Percentuale 41 3 3" xfId="4410" xr:uid="{2FBE0850-9EF0-4AA2-8791-F53CD3615AF5}"/>
    <cellStyle name="Percentuale 41 3 4" xfId="4411" xr:uid="{720CE512-E5B5-4C2F-8D01-E94FE21D5193}"/>
    <cellStyle name="Percentuale 41 4" xfId="2412" xr:uid="{00000000-0005-0000-0000-0000E3080000}"/>
    <cellStyle name="Percentuale 41 4 2" xfId="2413" xr:uid="{00000000-0005-0000-0000-0000E4080000}"/>
    <cellStyle name="Percentuale 41 5" xfId="2414" xr:uid="{00000000-0005-0000-0000-0000E5080000}"/>
    <cellStyle name="Percentuale 41 6" xfId="4412" xr:uid="{643F4D44-58A0-45B5-A02E-711566CF5FC4}"/>
    <cellStyle name="Percentuale 42" xfId="1113" xr:uid="{00000000-0005-0000-0000-0000E6080000}"/>
    <cellStyle name="Percentuale 42 2" xfId="1114" xr:uid="{00000000-0005-0000-0000-0000E7080000}"/>
    <cellStyle name="Percentuale 42 2 2" xfId="4413" xr:uid="{0B3569E2-50FF-4260-8356-7E7731DC9E92}"/>
    <cellStyle name="Percentuale 42 3" xfId="1115" xr:uid="{00000000-0005-0000-0000-0000E8080000}"/>
    <cellStyle name="Percentuale 42 3 2" xfId="1116" xr:uid="{00000000-0005-0000-0000-0000E9080000}"/>
    <cellStyle name="Percentuale 42 3 2 2" xfId="2415" xr:uid="{00000000-0005-0000-0000-0000EA080000}"/>
    <cellStyle name="Percentuale 42 3 3" xfId="4414" xr:uid="{5002C057-A0CB-46D9-881C-85A7CE11C29A}"/>
    <cellStyle name="Percentuale 42 3 4" xfId="4415" xr:uid="{7171AEE8-4800-453F-A8DC-DE6306711E7F}"/>
    <cellStyle name="Percentuale 42 4" xfId="2416" xr:uid="{00000000-0005-0000-0000-0000EB080000}"/>
    <cellStyle name="Percentuale 42 4 2" xfId="2417" xr:uid="{00000000-0005-0000-0000-0000EC080000}"/>
    <cellStyle name="Percentuale 42 5" xfId="2418" xr:uid="{00000000-0005-0000-0000-0000ED080000}"/>
    <cellStyle name="Percentuale 42 6" xfId="4416" xr:uid="{C2621BD9-8E20-43F2-B067-DA5D10B051E6}"/>
    <cellStyle name="Percentuale 43" xfId="1117" xr:uid="{00000000-0005-0000-0000-0000EE080000}"/>
    <cellStyle name="Percentuale 43 2" xfId="1118" xr:uid="{00000000-0005-0000-0000-0000EF080000}"/>
    <cellStyle name="Percentuale 43 2 2" xfId="4417" xr:uid="{EA3243B9-7EB8-4779-A147-0CEBC04E27DB}"/>
    <cellStyle name="Percentuale 43 3" xfId="1119" xr:uid="{00000000-0005-0000-0000-0000F0080000}"/>
    <cellStyle name="Percentuale 43 3 2" xfId="1120" xr:uid="{00000000-0005-0000-0000-0000F1080000}"/>
    <cellStyle name="Percentuale 43 3 2 2" xfId="2419" xr:uid="{00000000-0005-0000-0000-0000F2080000}"/>
    <cellStyle name="Percentuale 43 3 3" xfId="4418" xr:uid="{F80E7A3E-FFE7-44DE-8912-5936215840B0}"/>
    <cellStyle name="Percentuale 43 3 4" xfId="4419" xr:uid="{54FE9739-AFF9-4B86-A96B-C756B7509C57}"/>
    <cellStyle name="Percentuale 43 4" xfId="2420" xr:uid="{00000000-0005-0000-0000-0000F3080000}"/>
    <cellStyle name="Percentuale 43 4 2" xfId="2421" xr:uid="{00000000-0005-0000-0000-0000F4080000}"/>
    <cellStyle name="Percentuale 43 5" xfId="2422" xr:uid="{00000000-0005-0000-0000-0000F5080000}"/>
    <cellStyle name="Percentuale 43 6" xfId="4420" xr:uid="{1AC9A355-302A-42B8-AD9B-00CCE092A1D8}"/>
    <cellStyle name="Percentuale 44" xfId="1121" xr:uid="{00000000-0005-0000-0000-0000F6080000}"/>
    <cellStyle name="Percentuale 44 2" xfId="1122" xr:uid="{00000000-0005-0000-0000-0000F7080000}"/>
    <cellStyle name="Percentuale 44 2 2" xfId="4421" xr:uid="{FA9296BB-225F-4861-BCAB-C38637C1AF2B}"/>
    <cellStyle name="Percentuale 44 3" xfId="1123" xr:uid="{00000000-0005-0000-0000-0000F8080000}"/>
    <cellStyle name="Percentuale 44 3 2" xfId="1124" xr:uid="{00000000-0005-0000-0000-0000F9080000}"/>
    <cellStyle name="Percentuale 44 3 2 2" xfId="2423" xr:uid="{00000000-0005-0000-0000-0000FA080000}"/>
    <cellStyle name="Percentuale 44 3 3" xfId="4422" xr:uid="{573F4939-57B8-4001-9282-07477ADACEF1}"/>
    <cellStyle name="Percentuale 44 3 4" xfId="4423" xr:uid="{CFBD84A9-81FD-466A-A4BE-3721A000A152}"/>
    <cellStyle name="Percentuale 44 4" xfId="2424" xr:uid="{00000000-0005-0000-0000-0000FB080000}"/>
    <cellStyle name="Percentuale 44 4 2" xfId="2425" xr:uid="{00000000-0005-0000-0000-0000FC080000}"/>
    <cellStyle name="Percentuale 44 5" xfId="2426" xr:uid="{00000000-0005-0000-0000-0000FD080000}"/>
    <cellStyle name="Percentuale 44 6" xfId="4424" xr:uid="{A51BA692-0198-4FA5-AFCB-6830824D66CE}"/>
    <cellStyle name="Percentuale 45" xfId="1125" xr:uid="{00000000-0005-0000-0000-0000FE080000}"/>
    <cellStyle name="Percentuale 45 2" xfId="1126" xr:uid="{00000000-0005-0000-0000-0000FF080000}"/>
    <cellStyle name="Percentuale 45 2 2" xfId="4425" xr:uid="{5EFB8B56-BEDA-4B2C-A9C1-11E8A56C8AE0}"/>
    <cellStyle name="Percentuale 45 3" xfId="1127" xr:uid="{00000000-0005-0000-0000-000000090000}"/>
    <cellStyle name="Percentuale 45 3 2" xfId="1128" xr:uid="{00000000-0005-0000-0000-000001090000}"/>
    <cellStyle name="Percentuale 45 3 2 2" xfId="2427" xr:uid="{00000000-0005-0000-0000-000002090000}"/>
    <cellStyle name="Percentuale 45 3 3" xfId="4426" xr:uid="{56321FF6-9BB8-4130-85CB-FF1C8C82BD83}"/>
    <cellStyle name="Percentuale 45 3 4" xfId="4427" xr:uid="{5BB8571F-E019-4ECA-84AB-DB50FD8C7ED6}"/>
    <cellStyle name="Percentuale 45 4" xfId="2428" xr:uid="{00000000-0005-0000-0000-000003090000}"/>
    <cellStyle name="Percentuale 45 4 2" xfId="2429" xr:uid="{00000000-0005-0000-0000-000004090000}"/>
    <cellStyle name="Percentuale 45 5" xfId="2430" xr:uid="{00000000-0005-0000-0000-000005090000}"/>
    <cellStyle name="Percentuale 45 6" xfId="4428" xr:uid="{6B6FC2EC-4E3B-4694-87EE-C57F7995C6E3}"/>
    <cellStyle name="Percentuale 46" xfId="1129" xr:uid="{00000000-0005-0000-0000-000006090000}"/>
    <cellStyle name="Percentuale 46 2" xfId="1130" xr:uid="{00000000-0005-0000-0000-000007090000}"/>
    <cellStyle name="Percentuale 46 2 2" xfId="4429" xr:uid="{760EA28B-5463-43A2-ABD6-FE37E8F0006C}"/>
    <cellStyle name="Percentuale 46 3" xfId="1131" xr:uid="{00000000-0005-0000-0000-000008090000}"/>
    <cellStyle name="Percentuale 46 3 2" xfId="1132" xr:uid="{00000000-0005-0000-0000-000009090000}"/>
    <cellStyle name="Percentuale 46 3 2 2" xfId="2431" xr:uid="{00000000-0005-0000-0000-00000A090000}"/>
    <cellStyle name="Percentuale 46 3 3" xfId="4430" xr:uid="{DC23AB04-9F3F-424C-8D3E-403E4A7BB693}"/>
    <cellStyle name="Percentuale 46 3 4" xfId="4431" xr:uid="{30F39DA6-2623-4291-8B3B-B27974246976}"/>
    <cellStyle name="Percentuale 46 4" xfId="2432" xr:uid="{00000000-0005-0000-0000-00000B090000}"/>
    <cellStyle name="Percentuale 46 4 2" xfId="2433" xr:uid="{00000000-0005-0000-0000-00000C090000}"/>
    <cellStyle name="Percentuale 46 5" xfId="2434" xr:uid="{00000000-0005-0000-0000-00000D090000}"/>
    <cellStyle name="Percentuale 46 6" xfId="4432" xr:uid="{096CDA77-F88D-4010-9CF9-5C6A606516B0}"/>
    <cellStyle name="Percentuale 47" xfId="1133" xr:uid="{00000000-0005-0000-0000-00000E090000}"/>
    <cellStyle name="Percentuale 47 2" xfId="1134" xr:uid="{00000000-0005-0000-0000-00000F090000}"/>
    <cellStyle name="Percentuale 47 2 2" xfId="4433" xr:uid="{B094009C-E68A-4037-9076-C8AAAED39F30}"/>
    <cellStyle name="Percentuale 47 3" xfId="1135" xr:uid="{00000000-0005-0000-0000-000010090000}"/>
    <cellStyle name="Percentuale 47 3 2" xfId="1136" xr:uid="{00000000-0005-0000-0000-000011090000}"/>
    <cellStyle name="Percentuale 47 3 2 2" xfId="2435" xr:uid="{00000000-0005-0000-0000-000012090000}"/>
    <cellStyle name="Percentuale 47 3 3" xfId="4434" xr:uid="{F022C333-ADCA-425B-B780-900E1C5D78B0}"/>
    <cellStyle name="Percentuale 47 3 4" xfId="4435" xr:uid="{AF0E532D-853F-4522-A12D-E68A9EB97769}"/>
    <cellStyle name="Percentuale 47 4" xfId="2436" xr:uid="{00000000-0005-0000-0000-000013090000}"/>
    <cellStyle name="Percentuale 47 4 2" xfId="2437" xr:uid="{00000000-0005-0000-0000-000014090000}"/>
    <cellStyle name="Percentuale 47 5" xfId="2438" xr:uid="{00000000-0005-0000-0000-000015090000}"/>
    <cellStyle name="Percentuale 47 6" xfId="4436" xr:uid="{7360B186-F4AA-4A6C-8487-02465BE41720}"/>
    <cellStyle name="Percentuale 48" xfId="1137" xr:uid="{00000000-0005-0000-0000-000016090000}"/>
    <cellStyle name="Percentuale 48 2" xfId="1138" xr:uid="{00000000-0005-0000-0000-000017090000}"/>
    <cellStyle name="Percentuale 48 2 2" xfId="4437" xr:uid="{726D400F-8AAB-4727-B0FD-CED49B17E748}"/>
    <cellStyle name="Percentuale 48 3" xfId="1139" xr:uid="{00000000-0005-0000-0000-000018090000}"/>
    <cellStyle name="Percentuale 48 3 2" xfId="1140" xr:uid="{00000000-0005-0000-0000-000019090000}"/>
    <cellStyle name="Percentuale 48 3 2 2" xfId="2439" xr:uid="{00000000-0005-0000-0000-00001A090000}"/>
    <cellStyle name="Percentuale 48 3 3" xfId="4438" xr:uid="{A6436C44-8D95-41B5-9996-51064F542FE6}"/>
    <cellStyle name="Percentuale 48 3 4" xfId="4439" xr:uid="{C5EA6DBE-E426-499E-A3B3-1B7451E8C5FE}"/>
    <cellStyle name="Percentuale 48 4" xfId="2440" xr:uid="{00000000-0005-0000-0000-00001B090000}"/>
    <cellStyle name="Percentuale 48 4 2" xfId="2441" xr:uid="{00000000-0005-0000-0000-00001C090000}"/>
    <cellStyle name="Percentuale 48 5" xfId="2442" xr:uid="{00000000-0005-0000-0000-00001D090000}"/>
    <cellStyle name="Percentuale 48 6" xfId="4440" xr:uid="{7267F761-77BB-4BE3-9ED5-46A589F9F548}"/>
    <cellStyle name="Percentuale 49" xfId="1141" xr:uid="{00000000-0005-0000-0000-00001E090000}"/>
    <cellStyle name="Percentuale 49 2" xfId="1142" xr:uid="{00000000-0005-0000-0000-00001F090000}"/>
    <cellStyle name="Percentuale 49 2 2" xfId="4441" xr:uid="{56C6A778-CCEC-4924-96BD-BF5B699F9CBC}"/>
    <cellStyle name="Percentuale 49 3" xfId="1143" xr:uid="{00000000-0005-0000-0000-000020090000}"/>
    <cellStyle name="Percentuale 49 3 2" xfId="1144" xr:uid="{00000000-0005-0000-0000-000021090000}"/>
    <cellStyle name="Percentuale 49 3 2 2" xfId="2443" xr:uid="{00000000-0005-0000-0000-000022090000}"/>
    <cellStyle name="Percentuale 49 3 3" xfId="4442" xr:uid="{F01A5C83-2823-4E10-9E51-BB8C5677BE26}"/>
    <cellStyle name="Percentuale 49 3 4" xfId="4443" xr:uid="{C104C444-6531-4253-BCD2-2567DDBDB7F9}"/>
    <cellStyle name="Percentuale 49 4" xfId="2444" xr:uid="{00000000-0005-0000-0000-000023090000}"/>
    <cellStyle name="Percentuale 49 4 2" xfId="2445" xr:uid="{00000000-0005-0000-0000-000024090000}"/>
    <cellStyle name="Percentuale 49 5" xfId="2446" xr:uid="{00000000-0005-0000-0000-000025090000}"/>
    <cellStyle name="Percentuale 49 6" xfId="4444" xr:uid="{B0A69839-8799-4BB8-A746-D9337588C0BD}"/>
    <cellStyle name="Percentuale 5" xfId="1145" xr:uid="{00000000-0005-0000-0000-000026090000}"/>
    <cellStyle name="Percentuale 5 2" xfId="1146" xr:uid="{00000000-0005-0000-0000-000027090000}"/>
    <cellStyle name="Percentuale 5 2 2" xfId="4445" xr:uid="{E251CB64-84D1-4EEB-B6F5-0C6611F4CDC3}"/>
    <cellStyle name="Percentuale 5 3" xfId="1147" xr:uid="{00000000-0005-0000-0000-000028090000}"/>
    <cellStyle name="Percentuale 5 3 2" xfId="1148" xr:uid="{00000000-0005-0000-0000-000029090000}"/>
    <cellStyle name="Percentuale 5 3 2 2" xfId="2447" xr:uid="{00000000-0005-0000-0000-00002A090000}"/>
    <cellStyle name="Percentuale 5 3 3" xfId="4446" xr:uid="{1BCA16C4-B910-4012-B52F-6E5399E67E8A}"/>
    <cellStyle name="Percentuale 5 3 4" xfId="4447" xr:uid="{4BD6F7BE-EB6A-4D14-878A-FE17DA0AEA50}"/>
    <cellStyle name="Percentuale 5 4" xfId="2448" xr:uid="{00000000-0005-0000-0000-00002B090000}"/>
    <cellStyle name="Percentuale 5 4 2" xfId="2449" xr:uid="{00000000-0005-0000-0000-00002C090000}"/>
    <cellStyle name="Percentuale 5 5" xfId="2450" xr:uid="{00000000-0005-0000-0000-00002D090000}"/>
    <cellStyle name="Percentuale 5 6" xfId="4448" xr:uid="{3C0AC27A-EDD8-4B94-BD8F-9A02C1C62850}"/>
    <cellStyle name="Percentuale 50" xfId="1149" xr:uid="{00000000-0005-0000-0000-00002E090000}"/>
    <cellStyle name="Percentuale 50 2" xfId="1150" xr:uid="{00000000-0005-0000-0000-00002F090000}"/>
    <cellStyle name="Percentuale 50 2 2" xfId="4449" xr:uid="{4554B198-268A-4855-AE4B-5DD0D1F70F50}"/>
    <cellStyle name="Percentuale 50 3" xfId="1151" xr:uid="{00000000-0005-0000-0000-000030090000}"/>
    <cellStyle name="Percentuale 50 3 2" xfId="1152" xr:uid="{00000000-0005-0000-0000-000031090000}"/>
    <cellStyle name="Percentuale 50 3 2 2" xfId="2451" xr:uid="{00000000-0005-0000-0000-000032090000}"/>
    <cellStyle name="Percentuale 50 3 3" xfId="4450" xr:uid="{F72B520B-BCB3-4CB2-865A-1E0C08D3EAA1}"/>
    <cellStyle name="Percentuale 50 3 4" xfId="4451" xr:uid="{6A44ADA6-E7FA-48ED-8020-30324C301F8E}"/>
    <cellStyle name="Percentuale 50 4" xfId="2452" xr:uid="{00000000-0005-0000-0000-000033090000}"/>
    <cellStyle name="Percentuale 50 4 2" xfId="2453" xr:uid="{00000000-0005-0000-0000-000034090000}"/>
    <cellStyle name="Percentuale 50 5" xfId="2454" xr:uid="{00000000-0005-0000-0000-000035090000}"/>
    <cellStyle name="Percentuale 50 6" xfId="4452" xr:uid="{C87B59BC-DD55-477C-9851-3F1DA0C48FF5}"/>
    <cellStyle name="Percentuale 51" xfId="1153" xr:uid="{00000000-0005-0000-0000-000036090000}"/>
    <cellStyle name="Percentuale 51 2" xfId="1154" xr:uid="{00000000-0005-0000-0000-000037090000}"/>
    <cellStyle name="Percentuale 51 2 2" xfId="4453" xr:uid="{0161E5EC-29D0-4721-A1E9-A5036DEF8520}"/>
    <cellStyle name="Percentuale 51 3" xfId="1155" xr:uid="{00000000-0005-0000-0000-000038090000}"/>
    <cellStyle name="Percentuale 51 3 2" xfId="1156" xr:uid="{00000000-0005-0000-0000-000039090000}"/>
    <cellStyle name="Percentuale 51 3 2 2" xfId="2455" xr:uid="{00000000-0005-0000-0000-00003A090000}"/>
    <cellStyle name="Percentuale 51 3 3" xfId="4454" xr:uid="{EE04CF97-2153-42C9-8EF3-6B5C8D5A1591}"/>
    <cellStyle name="Percentuale 51 3 4" xfId="4455" xr:uid="{D84EC765-5A93-415B-AEB7-4F5B04EBB4AA}"/>
    <cellStyle name="Percentuale 51 4" xfId="2456" xr:uid="{00000000-0005-0000-0000-00003B090000}"/>
    <cellStyle name="Percentuale 51 4 2" xfId="2457" xr:uid="{00000000-0005-0000-0000-00003C090000}"/>
    <cellStyle name="Percentuale 51 5" xfId="2458" xr:uid="{00000000-0005-0000-0000-00003D090000}"/>
    <cellStyle name="Percentuale 51 6" xfId="4456" xr:uid="{5A1A967A-97F1-480D-9B37-7BE2A0CE0039}"/>
    <cellStyle name="Percentuale 52" xfId="1157" xr:uid="{00000000-0005-0000-0000-00003E090000}"/>
    <cellStyle name="Percentuale 52 2" xfId="1158" xr:uid="{00000000-0005-0000-0000-00003F090000}"/>
    <cellStyle name="Percentuale 52 2 2" xfId="4457" xr:uid="{4BD7B718-94F2-4FC0-BA6A-D6626BD21034}"/>
    <cellStyle name="Percentuale 52 3" xfId="1159" xr:uid="{00000000-0005-0000-0000-000040090000}"/>
    <cellStyle name="Percentuale 52 3 2" xfId="1160" xr:uid="{00000000-0005-0000-0000-000041090000}"/>
    <cellStyle name="Percentuale 52 3 2 2" xfId="2459" xr:uid="{00000000-0005-0000-0000-000042090000}"/>
    <cellStyle name="Percentuale 52 3 3" xfId="4458" xr:uid="{5AD33577-89EB-4739-85FA-A96EEE004D42}"/>
    <cellStyle name="Percentuale 52 3 4" xfId="4459" xr:uid="{610B74FE-D79D-4230-8123-00B0ED04DD83}"/>
    <cellStyle name="Percentuale 52 4" xfId="2460" xr:uid="{00000000-0005-0000-0000-000043090000}"/>
    <cellStyle name="Percentuale 52 4 2" xfId="2461" xr:uid="{00000000-0005-0000-0000-000044090000}"/>
    <cellStyle name="Percentuale 52 5" xfId="2462" xr:uid="{00000000-0005-0000-0000-000045090000}"/>
    <cellStyle name="Percentuale 52 6" xfId="4460" xr:uid="{B246CC44-E1D8-4B9C-91CB-09C8BBEE464F}"/>
    <cellStyle name="Percentuale 53" xfId="1161" xr:uid="{00000000-0005-0000-0000-000046090000}"/>
    <cellStyle name="Percentuale 53 2" xfId="1162" xr:uid="{00000000-0005-0000-0000-000047090000}"/>
    <cellStyle name="Percentuale 53 2 2" xfId="4461" xr:uid="{61903179-40AF-436F-9F66-4D48965D5CE7}"/>
    <cellStyle name="Percentuale 53 3" xfId="1163" xr:uid="{00000000-0005-0000-0000-000048090000}"/>
    <cellStyle name="Percentuale 53 3 2" xfId="1164" xr:uid="{00000000-0005-0000-0000-000049090000}"/>
    <cellStyle name="Percentuale 53 3 2 2" xfId="2463" xr:uid="{00000000-0005-0000-0000-00004A090000}"/>
    <cellStyle name="Percentuale 53 3 3" xfId="4462" xr:uid="{73EEBFFD-F94D-4600-A89A-9102246D6226}"/>
    <cellStyle name="Percentuale 53 3 4" xfId="4463" xr:uid="{A480B3C7-376C-4DB9-9A33-2F857A572DAD}"/>
    <cellStyle name="Percentuale 53 4" xfId="2464" xr:uid="{00000000-0005-0000-0000-00004B090000}"/>
    <cellStyle name="Percentuale 53 4 2" xfId="2465" xr:uid="{00000000-0005-0000-0000-00004C090000}"/>
    <cellStyle name="Percentuale 53 5" xfId="2466" xr:uid="{00000000-0005-0000-0000-00004D090000}"/>
    <cellStyle name="Percentuale 53 6" xfId="4464" xr:uid="{6BB39013-892E-48F3-BEE5-BB1EBF0493BD}"/>
    <cellStyle name="Percentuale 54" xfId="1165" xr:uid="{00000000-0005-0000-0000-00004E090000}"/>
    <cellStyle name="Percentuale 54 2" xfId="1166" xr:uid="{00000000-0005-0000-0000-00004F090000}"/>
    <cellStyle name="Percentuale 54 2 2" xfId="4465" xr:uid="{9CB51E58-AE54-4921-B5AE-AD6820279209}"/>
    <cellStyle name="Percentuale 54 3" xfId="1167" xr:uid="{00000000-0005-0000-0000-000050090000}"/>
    <cellStyle name="Percentuale 54 3 2" xfId="1168" xr:uid="{00000000-0005-0000-0000-000051090000}"/>
    <cellStyle name="Percentuale 54 3 2 2" xfId="2467" xr:uid="{00000000-0005-0000-0000-000052090000}"/>
    <cellStyle name="Percentuale 54 3 3" xfId="4466" xr:uid="{1AFC0FB9-37D3-41E3-929E-2571C5F13EBD}"/>
    <cellStyle name="Percentuale 54 3 4" xfId="4467" xr:uid="{93EA9C93-C781-475A-8DD1-937844A4F1CC}"/>
    <cellStyle name="Percentuale 54 4" xfId="2468" xr:uid="{00000000-0005-0000-0000-000053090000}"/>
    <cellStyle name="Percentuale 54 4 2" xfId="2469" xr:uid="{00000000-0005-0000-0000-000054090000}"/>
    <cellStyle name="Percentuale 54 5" xfId="2470" xr:uid="{00000000-0005-0000-0000-000055090000}"/>
    <cellStyle name="Percentuale 54 6" xfId="4468" xr:uid="{6CECE403-2B12-45D1-88B1-DFF6DD22191D}"/>
    <cellStyle name="Percentuale 55" xfId="1169" xr:uid="{00000000-0005-0000-0000-000056090000}"/>
    <cellStyle name="Percentuale 55 2" xfId="1170" xr:uid="{00000000-0005-0000-0000-000057090000}"/>
    <cellStyle name="Percentuale 55 2 2" xfId="4469" xr:uid="{F977554A-A1E0-4371-A64D-8DFB23416A3E}"/>
    <cellStyle name="Percentuale 55 3" xfId="1171" xr:uid="{00000000-0005-0000-0000-000058090000}"/>
    <cellStyle name="Percentuale 55 3 2" xfId="1172" xr:uid="{00000000-0005-0000-0000-000059090000}"/>
    <cellStyle name="Percentuale 55 3 2 2" xfId="2471" xr:uid="{00000000-0005-0000-0000-00005A090000}"/>
    <cellStyle name="Percentuale 55 3 3" xfId="4470" xr:uid="{C2FFB8A8-5D03-4ED2-BE07-006F14C9E749}"/>
    <cellStyle name="Percentuale 55 3 4" xfId="4471" xr:uid="{001A7FF7-02E7-4400-AC99-85F2DD4CE3F9}"/>
    <cellStyle name="Percentuale 55 4" xfId="2472" xr:uid="{00000000-0005-0000-0000-00005B090000}"/>
    <cellStyle name="Percentuale 55 4 2" xfId="2473" xr:uid="{00000000-0005-0000-0000-00005C090000}"/>
    <cellStyle name="Percentuale 55 5" xfId="2474" xr:uid="{00000000-0005-0000-0000-00005D090000}"/>
    <cellStyle name="Percentuale 55 6" xfId="4472" xr:uid="{5CBE3484-BF68-442A-9E8D-E89ABD37FFB0}"/>
    <cellStyle name="Percentuale 56" xfId="1173" xr:uid="{00000000-0005-0000-0000-00005E090000}"/>
    <cellStyle name="Percentuale 56 2" xfId="1174" xr:uid="{00000000-0005-0000-0000-00005F090000}"/>
    <cellStyle name="Percentuale 56 2 2" xfId="4473" xr:uid="{F0A729FD-68FA-4960-B068-48806F9B3947}"/>
    <cellStyle name="Percentuale 56 3" xfId="1175" xr:uid="{00000000-0005-0000-0000-000060090000}"/>
    <cellStyle name="Percentuale 56 3 2" xfId="1176" xr:uid="{00000000-0005-0000-0000-000061090000}"/>
    <cellStyle name="Percentuale 56 3 2 2" xfId="2475" xr:uid="{00000000-0005-0000-0000-000062090000}"/>
    <cellStyle name="Percentuale 56 3 3" xfId="4474" xr:uid="{15F86343-1FE0-4152-AC6A-79AD02705EF5}"/>
    <cellStyle name="Percentuale 56 3 4" xfId="4475" xr:uid="{BCAEFA1A-ADA8-4152-89B9-840C6CC2BACA}"/>
    <cellStyle name="Percentuale 56 4" xfId="2476" xr:uid="{00000000-0005-0000-0000-000063090000}"/>
    <cellStyle name="Percentuale 56 4 2" xfId="2477" xr:uid="{00000000-0005-0000-0000-000064090000}"/>
    <cellStyle name="Percentuale 56 5" xfId="2478" xr:uid="{00000000-0005-0000-0000-000065090000}"/>
    <cellStyle name="Percentuale 56 6" xfId="4476" xr:uid="{878B95F7-D7C0-476D-86EA-11C9A1EAF050}"/>
    <cellStyle name="Percentuale 57" xfId="1177" xr:uid="{00000000-0005-0000-0000-000066090000}"/>
    <cellStyle name="Percentuale 57 2" xfId="1178" xr:uid="{00000000-0005-0000-0000-000067090000}"/>
    <cellStyle name="Percentuale 57 2 2" xfId="4477" xr:uid="{802071B6-1DB8-4E88-9284-268E36F95370}"/>
    <cellStyle name="Percentuale 57 3" xfId="1179" xr:uid="{00000000-0005-0000-0000-000068090000}"/>
    <cellStyle name="Percentuale 57 3 2" xfId="1180" xr:uid="{00000000-0005-0000-0000-000069090000}"/>
    <cellStyle name="Percentuale 57 3 2 2" xfId="2479" xr:uid="{00000000-0005-0000-0000-00006A090000}"/>
    <cellStyle name="Percentuale 57 3 3" xfId="4478" xr:uid="{9A432AAB-FE07-49DF-A2EB-9027ACFACA74}"/>
    <cellStyle name="Percentuale 57 3 4" xfId="4479" xr:uid="{2256E624-F931-48E6-B76A-6CB5BC4F81A5}"/>
    <cellStyle name="Percentuale 57 4" xfId="2480" xr:uid="{00000000-0005-0000-0000-00006B090000}"/>
    <cellStyle name="Percentuale 57 4 2" xfId="2481" xr:uid="{00000000-0005-0000-0000-00006C090000}"/>
    <cellStyle name="Percentuale 57 5" xfId="2482" xr:uid="{00000000-0005-0000-0000-00006D090000}"/>
    <cellStyle name="Percentuale 57 6" xfId="4480" xr:uid="{19668B3A-51C5-4C47-8D19-2C9C755482C7}"/>
    <cellStyle name="Percentuale 58" xfId="1181" xr:uid="{00000000-0005-0000-0000-00006E090000}"/>
    <cellStyle name="Percentuale 58 2" xfId="1182" xr:uid="{00000000-0005-0000-0000-00006F090000}"/>
    <cellStyle name="Percentuale 58 2 2" xfId="4481" xr:uid="{98E9A2AD-3D94-4ADC-BE39-60F20F81CE80}"/>
    <cellStyle name="Percentuale 58 3" xfId="1183" xr:uid="{00000000-0005-0000-0000-000070090000}"/>
    <cellStyle name="Percentuale 58 3 2" xfId="1184" xr:uid="{00000000-0005-0000-0000-000071090000}"/>
    <cellStyle name="Percentuale 58 3 2 2" xfId="2483" xr:uid="{00000000-0005-0000-0000-000072090000}"/>
    <cellStyle name="Percentuale 58 3 3" xfId="4482" xr:uid="{CD494641-1FDC-404E-98F8-9AB0E0C84F4E}"/>
    <cellStyle name="Percentuale 58 3 4" xfId="4483" xr:uid="{2219F934-EDFE-4E81-82CF-3B29C1C2BB26}"/>
    <cellStyle name="Percentuale 58 4" xfId="2484" xr:uid="{00000000-0005-0000-0000-000073090000}"/>
    <cellStyle name="Percentuale 58 4 2" xfId="2485" xr:uid="{00000000-0005-0000-0000-000074090000}"/>
    <cellStyle name="Percentuale 58 5" xfId="2486" xr:uid="{00000000-0005-0000-0000-000075090000}"/>
    <cellStyle name="Percentuale 58 6" xfId="4484" xr:uid="{56342253-28BE-493F-B0E0-DFA831CD7057}"/>
    <cellStyle name="Percentuale 59" xfId="1185" xr:uid="{00000000-0005-0000-0000-000076090000}"/>
    <cellStyle name="Percentuale 59 2" xfId="1186" xr:uid="{00000000-0005-0000-0000-000077090000}"/>
    <cellStyle name="Percentuale 59 2 2" xfId="4485" xr:uid="{1B778C9F-89EA-440F-8B92-160FDE694F43}"/>
    <cellStyle name="Percentuale 59 3" xfId="1187" xr:uid="{00000000-0005-0000-0000-000078090000}"/>
    <cellStyle name="Percentuale 59 3 2" xfId="1188" xr:uid="{00000000-0005-0000-0000-000079090000}"/>
    <cellStyle name="Percentuale 59 3 2 2" xfId="2487" xr:uid="{00000000-0005-0000-0000-00007A090000}"/>
    <cellStyle name="Percentuale 59 3 3" xfId="4486" xr:uid="{36B2E09D-236E-4D14-9F1E-1F19B8523443}"/>
    <cellStyle name="Percentuale 59 3 4" xfId="4487" xr:uid="{7FECFE92-472B-453A-BE80-D34BDCF4D2E0}"/>
    <cellStyle name="Percentuale 59 4" xfId="2488" xr:uid="{00000000-0005-0000-0000-00007B090000}"/>
    <cellStyle name="Percentuale 59 4 2" xfId="2489" xr:uid="{00000000-0005-0000-0000-00007C090000}"/>
    <cellStyle name="Percentuale 59 5" xfId="2490" xr:uid="{00000000-0005-0000-0000-00007D090000}"/>
    <cellStyle name="Percentuale 59 6" xfId="4488" xr:uid="{D3DB3407-4102-4590-85A2-34C11F4AFE5C}"/>
    <cellStyle name="Percentuale 6" xfId="1189" xr:uid="{00000000-0005-0000-0000-00007E090000}"/>
    <cellStyle name="Percentuale 6 2" xfId="1190" xr:uid="{00000000-0005-0000-0000-00007F090000}"/>
    <cellStyle name="Percentuale 6 2 2" xfId="4489" xr:uid="{90E5CF0C-8429-4222-80BE-5FAD1F5A72F7}"/>
    <cellStyle name="Percentuale 6 3" xfId="1191" xr:uid="{00000000-0005-0000-0000-000080090000}"/>
    <cellStyle name="Percentuale 6 3 2" xfId="1192" xr:uid="{00000000-0005-0000-0000-000081090000}"/>
    <cellStyle name="Percentuale 6 3 2 2" xfId="2491" xr:uid="{00000000-0005-0000-0000-000082090000}"/>
    <cellStyle name="Percentuale 6 3 3" xfId="4490" xr:uid="{75300586-8009-43AB-A456-E2610EDA0574}"/>
    <cellStyle name="Percentuale 6 3 4" xfId="4491" xr:uid="{CA0CD72A-87E1-426E-BF0F-8ECD92FC0FAC}"/>
    <cellStyle name="Percentuale 6 4" xfId="2492" xr:uid="{00000000-0005-0000-0000-000083090000}"/>
    <cellStyle name="Percentuale 6 4 2" xfId="2493" xr:uid="{00000000-0005-0000-0000-000084090000}"/>
    <cellStyle name="Percentuale 6 5" xfId="2494" xr:uid="{00000000-0005-0000-0000-000085090000}"/>
    <cellStyle name="Percentuale 6 6" xfId="4492" xr:uid="{199D01E3-4552-44BA-8468-34581227733B}"/>
    <cellStyle name="Percentuale 60" xfId="1193" xr:uid="{00000000-0005-0000-0000-000086090000}"/>
    <cellStyle name="Percentuale 60 2" xfId="1194" xr:uid="{00000000-0005-0000-0000-000087090000}"/>
    <cellStyle name="Percentuale 60 2 2" xfId="4493" xr:uid="{9881725C-C786-498F-9F95-96CF2C503E8E}"/>
    <cellStyle name="Percentuale 60 3" xfId="1195" xr:uid="{00000000-0005-0000-0000-000088090000}"/>
    <cellStyle name="Percentuale 60 3 2" xfId="1196" xr:uid="{00000000-0005-0000-0000-000089090000}"/>
    <cellStyle name="Percentuale 60 3 2 2" xfId="2495" xr:uid="{00000000-0005-0000-0000-00008A090000}"/>
    <cellStyle name="Percentuale 60 3 3" xfId="4494" xr:uid="{5A765B27-BD85-4EA1-B9A8-1ECA6E11B6AF}"/>
    <cellStyle name="Percentuale 60 3 4" xfId="4495" xr:uid="{2B767809-4FBE-4C42-ADB9-045DCC193EEC}"/>
    <cellStyle name="Percentuale 60 4" xfId="2496" xr:uid="{00000000-0005-0000-0000-00008B090000}"/>
    <cellStyle name="Percentuale 60 4 2" xfId="2497" xr:uid="{00000000-0005-0000-0000-00008C090000}"/>
    <cellStyle name="Percentuale 60 5" xfId="2498" xr:uid="{00000000-0005-0000-0000-00008D090000}"/>
    <cellStyle name="Percentuale 60 6" xfId="4496" xr:uid="{7DD6DA45-4593-45F1-9140-05DC713798E4}"/>
    <cellStyle name="Percentuale 61" xfId="1197" xr:uid="{00000000-0005-0000-0000-00008E090000}"/>
    <cellStyle name="Percentuale 61 2" xfId="1198" xr:uid="{00000000-0005-0000-0000-00008F090000}"/>
    <cellStyle name="Percentuale 61 2 2" xfId="4497" xr:uid="{1043D732-06C1-494A-8B64-0E79BE32EE23}"/>
    <cellStyle name="Percentuale 61 3" xfId="1199" xr:uid="{00000000-0005-0000-0000-000090090000}"/>
    <cellStyle name="Percentuale 61 3 2" xfId="1200" xr:uid="{00000000-0005-0000-0000-000091090000}"/>
    <cellStyle name="Percentuale 61 3 2 2" xfId="2499" xr:uid="{00000000-0005-0000-0000-000092090000}"/>
    <cellStyle name="Percentuale 61 3 3" xfId="4498" xr:uid="{0B579BCD-FA2E-4E8B-A833-5BA539FBD773}"/>
    <cellStyle name="Percentuale 61 3 4" xfId="4499" xr:uid="{58A199FC-403B-4D02-8716-D144488EF6B6}"/>
    <cellStyle name="Percentuale 61 4" xfId="2500" xr:uid="{00000000-0005-0000-0000-000093090000}"/>
    <cellStyle name="Percentuale 61 4 2" xfId="2501" xr:uid="{00000000-0005-0000-0000-000094090000}"/>
    <cellStyle name="Percentuale 61 5" xfId="2502" xr:uid="{00000000-0005-0000-0000-000095090000}"/>
    <cellStyle name="Percentuale 61 6" xfId="4500" xr:uid="{64048847-2465-466E-9465-CDED2EE68F49}"/>
    <cellStyle name="Percentuale 62" xfId="1201" xr:uid="{00000000-0005-0000-0000-000096090000}"/>
    <cellStyle name="Percentuale 62 2" xfId="1202" xr:uid="{00000000-0005-0000-0000-000097090000}"/>
    <cellStyle name="Percentuale 63" xfId="1203" xr:uid="{00000000-0005-0000-0000-000098090000}"/>
    <cellStyle name="Percentuale 63 2" xfId="1204" xr:uid="{00000000-0005-0000-0000-000099090000}"/>
    <cellStyle name="Percentuale 64" xfId="1205" xr:uid="{00000000-0005-0000-0000-00009A090000}"/>
    <cellStyle name="Percentuale 64 2" xfId="1206" xr:uid="{00000000-0005-0000-0000-00009B090000}"/>
    <cellStyle name="Percentuale 65" xfId="1207" xr:uid="{00000000-0005-0000-0000-00009C090000}"/>
    <cellStyle name="Percentuale 65 2" xfId="1208" xr:uid="{00000000-0005-0000-0000-00009D090000}"/>
    <cellStyle name="Percentuale 66" xfId="1209" xr:uid="{00000000-0005-0000-0000-00009E090000}"/>
    <cellStyle name="Percentuale 66 2" xfId="1210" xr:uid="{00000000-0005-0000-0000-00009F090000}"/>
    <cellStyle name="Percentuale 67" xfId="1211" xr:uid="{00000000-0005-0000-0000-0000A0090000}"/>
    <cellStyle name="Percentuale 67 2" xfId="1212" xr:uid="{00000000-0005-0000-0000-0000A1090000}"/>
    <cellStyle name="Percentuale 68" xfId="1213" xr:uid="{00000000-0005-0000-0000-0000A2090000}"/>
    <cellStyle name="Percentuale 68 2" xfId="1214" xr:uid="{00000000-0005-0000-0000-0000A3090000}"/>
    <cellStyle name="Percentuale 68 2 2" xfId="4501" xr:uid="{BACC67DC-0D10-4A0C-8653-C032F3F4ECAE}"/>
    <cellStyle name="Percentuale 68 3" xfId="1215" xr:uid="{00000000-0005-0000-0000-0000A4090000}"/>
    <cellStyle name="Percentuale 68 3 2" xfId="1216" xr:uid="{00000000-0005-0000-0000-0000A5090000}"/>
    <cellStyle name="Percentuale 68 3 2 2" xfId="2503" xr:uid="{00000000-0005-0000-0000-0000A6090000}"/>
    <cellStyle name="Percentuale 68 3 3" xfId="4502" xr:uid="{DC9ED9B7-0593-4684-B2BF-E5BDE9B5FE35}"/>
    <cellStyle name="Percentuale 68 3 4" xfId="4503" xr:uid="{476AD549-44A6-4B35-B9D7-2515E2929DA2}"/>
    <cellStyle name="Percentuale 68 4" xfId="2504" xr:uid="{00000000-0005-0000-0000-0000A7090000}"/>
    <cellStyle name="Percentuale 68 4 2" xfId="2505" xr:uid="{00000000-0005-0000-0000-0000A8090000}"/>
    <cellStyle name="Percentuale 68 5" xfId="2506" xr:uid="{00000000-0005-0000-0000-0000A9090000}"/>
    <cellStyle name="Percentuale 68 6" xfId="4504" xr:uid="{B04B8D4B-5750-4393-9BCE-86DA715AD844}"/>
    <cellStyle name="Percentuale 69" xfId="1217" xr:uid="{00000000-0005-0000-0000-0000AA090000}"/>
    <cellStyle name="Percentuale 69 2" xfId="1218" xr:uid="{00000000-0005-0000-0000-0000AB090000}"/>
    <cellStyle name="Percentuale 69 2 2" xfId="4505" xr:uid="{23DB9E88-DEBE-4954-BEC1-3C3828A60C5B}"/>
    <cellStyle name="Percentuale 69 3" xfId="1219" xr:uid="{00000000-0005-0000-0000-0000AC090000}"/>
    <cellStyle name="Percentuale 69 3 2" xfId="1220" xr:uid="{00000000-0005-0000-0000-0000AD090000}"/>
    <cellStyle name="Percentuale 69 3 2 2" xfId="2507" xr:uid="{00000000-0005-0000-0000-0000AE090000}"/>
    <cellStyle name="Percentuale 69 3 3" xfId="4506" xr:uid="{F23C2736-47A1-4534-B738-9D35C0CD0C5F}"/>
    <cellStyle name="Percentuale 69 3 4" xfId="4507" xr:uid="{6EB096BA-F89C-46F3-B69D-C62A77C9EFB4}"/>
    <cellStyle name="Percentuale 69 4" xfId="2508" xr:uid="{00000000-0005-0000-0000-0000AF090000}"/>
    <cellStyle name="Percentuale 69 4 2" xfId="2509" xr:uid="{00000000-0005-0000-0000-0000B0090000}"/>
    <cellStyle name="Percentuale 69 5" xfId="2510" xr:uid="{00000000-0005-0000-0000-0000B1090000}"/>
    <cellStyle name="Percentuale 69 6" xfId="4508" xr:uid="{ECB2712E-6612-44FE-8D01-07451168264D}"/>
    <cellStyle name="Percentuale 7" xfId="1221" xr:uid="{00000000-0005-0000-0000-0000B2090000}"/>
    <cellStyle name="Percentuale 7 2" xfId="1222" xr:uid="{00000000-0005-0000-0000-0000B3090000}"/>
    <cellStyle name="Percentuale 7 2 2" xfId="4509" xr:uid="{39A505AE-B8B8-42CF-92B4-06C819A4CA23}"/>
    <cellStyle name="Percentuale 7 3" xfId="1223" xr:uid="{00000000-0005-0000-0000-0000B4090000}"/>
    <cellStyle name="Percentuale 7 3 2" xfId="1224" xr:uid="{00000000-0005-0000-0000-0000B5090000}"/>
    <cellStyle name="Percentuale 7 3 2 2" xfId="2511" xr:uid="{00000000-0005-0000-0000-0000B6090000}"/>
    <cellStyle name="Percentuale 7 3 3" xfId="4510" xr:uid="{27C4F1D5-4DF4-44E2-AE15-B3E5F9C2936B}"/>
    <cellStyle name="Percentuale 7 3 4" xfId="4511" xr:uid="{23D630BB-0139-496F-A9FA-0C19BCD36DAF}"/>
    <cellStyle name="Percentuale 7 4" xfId="2512" xr:uid="{00000000-0005-0000-0000-0000B7090000}"/>
    <cellStyle name="Percentuale 7 4 2" xfId="2513" xr:uid="{00000000-0005-0000-0000-0000B8090000}"/>
    <cellStyle name="Percentuale 7 5" xfId="2514" xr:uid="{00000000-0005-0000-0000-0000B9090000}"/>
    <cellStyle name="Percentuale 7 6" xfId="4512" xr:uid="{B971EC7F-33B1-45D2-99AE-E8B1207E15BA}"/>
    <cellStyle name="Percentuale 8" xfId="1225" xr:uid="{00000000-0005-0000-0000-0000BA090000}"/>
    <cellStyle name="Percentuale 8 2" xfId="1226" xr:uid="{00000000-0005-0000-0000-0000BB090000}"/>
    <cellStyle name="Percentuale 8 2 2" xfId="4513" xr:uid="{EC87832A-4D3F-42EC-84F1-A7153A9C2B19}"/>
    <cellStyle name="Percentuale 8 3" xfId="1227" xr:uid="{00000000-0005-0000-0000-0000BC090000}"/>
    <cellStyle name="Percentuale 8 3 2" xfId="1228" xr:uid="{00000000-0005-0000-0000-0000BD090000}"/>
    <cellStyle name="Percentuale 8 3 2 2" xfId="2515" xr:uid="{00000000-0005-0000-0000-0000BE090000}"/>
    <cellStyle name="Percentuale 8 3 3" xfId="4514" xr:uid="{741C152F-232A-4B81-B58A-36B8BFCCE056}"/>
    <cellStyle name="Percentuale 8 3 4" xfId="4515" xr:uid="{4CFB019E-7393-468B-81F1-1169D28536A4}"/>
    <cellStyle name="Percentuale 8 4" xfId="2516" xr:uid="{00000000-0005-0000-0000-0000BF090000}"/>
    <cellStyle name="Percentuale 8 4 2" xfId="2517" xr:uid="{00000000-0005-0000-0000-0000C0090000}"/>
    <cellStyle name="Percentuale 8 5" xfId="2518" xr:uid="{00000000-0005-0000-0000-0000C1090000}"/>
    <cellStyle name="Percentuale 8 6" xfId="4516" xr:uid="{3B0E0195-3231-418E-81FD-1D9A483AA130}"/>
    <cellStyle name="Percentuale 9" xfId="1229" xr:uid="{00000000-0005-0000-0000-0000C2090000}"/>
    <cellStyle name="Percentuale 9 2" xfId="1230" xr:uid="{00000000-0005-0000-0000-0000C3090000}"/>
    <cellStyle name="Percentuale 9 2 2" xfId="4517" xr:uid="{7C19F368-3FB0-4038-A5D5-3D8B341AAC7A}"/>
    <cellStyle name="Percentuale 9 3" xfId="1231" xr:uid="{00000000-0005-0000-0000-0000C4090000}"/>
    <cellStyle name="Percentuale 9 3 2" xfId="1232" xr:uid="{00000000-0005-0000-0000-0000C5090000}"/>
    <cellStyle name="Percentuale 9 3 2 2" xfId="2519" xr:uid="{00000000-0005-0000-0000-0000C6090000}"/>
    <cellStyle name="Percentuale 9 3 3" xfId="4518" xr:uid="{09BEE86E-5621-4A2E-9E12-DEB898ADB992}"/>
    <cellStyle name="Percentuale 9 3 4" xfId="4519" xr:uid="{9895FC97-83C2-4E5D-BA95-411E3648771D}"/>
    <cellStyle name="Percentuale 9 4" xfId="2520" xr:uid="{00000000-0005-0000-0000-0000C7090000}"/>
    <cellStyle name="Percentuale 9 4 2" xfId="2521" xr:uid="{00000000-0005-0000-0000-0000C8090000}"/>
    <cellStyle name="Percentuale 9 5" xfId="2522" xr:uid="{00000000-0005-0000-0000-0000C9090000}"/>
    <cellStyle name="Percentuale 9 6" xfId="4520" xr:uid="{467D75F9-414A-4C6D-9D8C-A93815D42E74}"/>
    <cellStyle name="Procent 2" xfId="1233" xr:uid="{00000000-0005-0000-0000-0000CA090000}"/>
    <cellStyle name="Procent 2 2" xfId="2523" xr:uid="{00000000-0005-0000-0000-0000CB090000}"/>
    <cellStyle name="Procent 2 2 2" xfId="2524" xr:uid="{00000000-0005-0000-0000-0000CC090000}"/>
    <cellStyle name="Procent 3" xfId="2525" xr:uid="{00000000-0005-0000-0000-0000CD090000}"/>
    <cellStyle name="Procent 3 2" xfId="2526" xr:uid="{00000000-0005-0000-0000-0000CE090000}"/>
    <cellStyle name="Procent 3 3" xfId="4521" xr:uid="{2BE8DBFD-9061-48F6-B3D5-F878BE6E63E6}"/>
    <cellStyle name="Standard_Sce_D_Extraction" xfId="1234" xr:uid="{00000000-0005-0000-0000-0000CF090000}"/>
    <cellStyle name="Style 155" xfId="2527" xr:uid="{00000000-0005-0000-0000-0000D0090000}"/>
    <cellStyle name="Style 156" xfId="2528" xr:uid="{00000000-0005-0000-0000-0000D1090000}"/>
    <cellStyle name="Style 157" xfId="2529" xr:uid="{00000000-0005-0000-0000-0000D2090000}"/>
    <cellStyle name="Style 158" xfId="2530" xr:uid="{00000000-0005-0000-0000-0000D3090000}"/>
    <cellStyle name="Style 159" xfId="2531" xr:uid="{00000000-0005-0000-0000-0000D4090000}"/>
    <cellStyle name="Style 161" xfId="2532" xr:uid="{00000000-0005-0000-0000-0000D5090000}"/>
    <cellStyle name="Style 162" xfId="2533" xr:uid="{00000000-0005-0000-0000-0000D6090000}"/>
    <cellStyle name="Style 163" xfId="2534" xr:uid="{00000000-0005-0000-0000-0000D7090000}"/>
    <cellStyle name="Style 223" xfId="2535" xr:uid="{00000000-0005-0000-0000-0000D8090000}"/>
    <cellStyle name="Style 224" xfId="2536" xr:uid="{00000000-0005-0000-0000-0000D9090000}"/>
    <cellStyle name="Style 225" xfId="2537" xr:uid="{00000000-0005-0000-0000-0000DA090000}"/>
    <cellStyle name="Style 226" xfId="2538" xr:uid="{00000000-0005-0000-0000-0000DB090000}"/>
    <cellStyle name="Style 227" xfId="2539" xr:uid="{00000000-0005-0000-0000-0000DC090000}"/>
    <cellStyle name="Style 229" xfId="2540" xr:uid="{00000000-0005-0000-0000-0000DD090000}"/>
    <cellStyle name="Style 230" xfId="2541" xr:uid="{00000000-0005-0000-0000-0000DE090000}"/>
    <cellStyle name="Style 231" xfId="2542" xr:uid="{00000000-0005-0000-0000-0000DF090000}"/>
    <cellStyle name="Style 257" xfId="2543" xr:uid="{00000000-0005-0000-0000-0000E0090000}"/>
    <cellStyle name="Style 258" xfId="2544" xr:uid="{00000000-0005-0000-0000-0000E1090000}"/>
    <cellStyle name="Style 259" xfId="2545" xr:uid="{00000000-0005-0000-0000-0000E2090000}"/>
    <cellStyle name="Style 260" xfId="2546" xr:uid="{00000000-0005-0000-0000-0000E3090000}"/>
    <cellStyle name="Style 261" xfId="2547" xr:uid="{00000000-0005-0000-0000-0000E4090000}"/>
    <cellStyle name="Style 263" xfId="2548" xr:uid="{00000000-0005-0000-0000-0000E5090000}"/>
    <cellStyle name="Style 264" xfId="2549" xr:uid="{00000000-0005-0000-0000-0000E6090000}"/>
    <cellStyle name="Style 265" xfId="2550" xr:uid="{00000000-0005-0000-0000-0000E7090000}"/>
    <cellStyle name="Style 461" xfId="2551" xr:uid="{00000000-0005-0000-0000-0000E8090000}"/>
    <cellStyle name="Style 467" xfId="2552" xr:uid="{00000000-0005-0000-0000-0000E9090000}"/>
    <cellStyle name="Style 468" xfId="2553" xr:uid="{00000000-0005-0000-0000-0000EA090000}"/>
    <cellStyle name="Style 469" xfId="2554" xr:uid="{00000000-0005-0000-0000-0000EB090000}"/>
    <cellStyle name="Style 478" xfId="2555" xr:uid="{00000000-0005-0000-0000-0000EC090000}"/>
    <cellStyle name="Style 479" xfId="2556" xr:uid="{00000000-0005-0000-0000-0000ED090000}"/>
    <cellStyle name="Style 480" xfId="2557" xr:uid="{00000000-0005-0000-0000-0000EE090000}"/>
    <cellStyle name="Style 481" xfId="2558" xr:uid="{00000000-0005-0000-0000-0000EF090000}"/>
    <cellStyle name="Style 482" xfId="2559" xr:uid="{00000000-0005-0000-0000-0000F0090000}"/>
    <cellStyle name="Style 484" xfId="2560" xr:uid="{00000000-0005-0000-0000-0000F1090000}"/>
    <cellStyle name="Style 485" xfId="2561" xr:uid="{00000000-0005-0000-0000-0000F2090000}"/>
    <cellStyle name="Style 486" xfId="2562" xr:uid="{00000000-0005-0000-0000-0000F3090000}"/>
    <cellStyle name="Style 495" xfId="2563" xr:uid="{00000000-0005-0000-0000-0000F4090000}"/>
    <cellStyle name="Style 496" xfId="2564" xr:uid="{00000000-0005-0000-0000-0000F5090000}"/>
    <cellStyle name="Style 497" xfId="2565" xr:uid="{00000000-0005-0000-0000-0000F6090000}"/>
    <cellStyle name="Style 498" xfId="2566" xr:uid="{00000000-0005-0000-0000-0000F7090000}"/>
    <cellStyle name="Style 499" xfId="2567" xr:uid="{00000000-0005-0000-0000-0000F8090000}"/>
    <cellStyle name="Style 501" xfId="2568" xr:uid="{00000000-0005-0000-0000-0000F9090000}"/>
    <cellStyle name="Style 502" xfId="2569" xr:uid="{00000000-0005-0000-0000-0000FA090000}"/>
    <cellStyle name="Style 503" xfId="2570" xr:uid="{00000000-0005-0000-0000-0000FB090000}"/>
    <cellStyle name="Style 580" xfId="2571" xr:uid="{00000000-0005-0000-0000-0000FC090000}"/>
    <cellStyle name="Style 581" xfId="2572" xr:uid="{00000000-0005-0000-0000-0000FD090000}"/>
    <cellStyle name="Style 582" xfId="2573" xr:uid="{00000000-0005-0000-0000-0000FE090000}"/>
    <cellStyle name="Style 583" xfId="2574" xr:uid="{00000000-0005-0000-0000-0000FF090000}"/>
    <cellStyle name="Style 584" xfId="2575" xr:uid="{00000000-0005-0000-0000-0000000A0000}"/>
    <cellStyle name="Style 586" xfId="2576" xr:uid="{00000000-0005-0000-0000-0000010A0000}"/>
    <cellStyle name="Style 587" xfId="2577" xr:uid="{00000000-0005-0000-0000-0000020A0000}"/>
    <cellStyle name="Style 588" xfId="2578" xr:uid="{00000000-0005-0000-0000-0000030A0000}"/>
    <cellStyle name="Testo avviso" xfId="1235" xr:uid="{00000000-0005-0000-0000-0000040A0000}"/>
    <cellStyle name="Testo descrittivo" xfId="1236" xr:uid="{00000000-0005-0000-0000-0000050A0000}"/>
    <cellStyle name="Titolo" xfId="1237" xr:uid="{00000000-0005-0000-0000-0000060A0000}"/>
    <cellStyle name="Titolo 1" xfId="1238" xr:uid="{00000000-0005-0000-0000-0000070A0000}"/>
    <cellStyle name="Titolo 1 2" xfId="1239" xr:uid="{00000000-0005-0000-0000-0000080A0000}"/>
    <cellStyle name="Titolo 2" xfId="1240" xr:uid="{00000000-0005-0000-0000-0000090A0000}"/>
    <cellStyle name="Titolo 2 2" xfId="1241" xr:uid="{00000000-0005-0000-0000-00000A0A0000}"/>
    <cellStyle name="Titolo 3" xfId="1242" xr:uid="{00000000-0005-0000-0000-00000B0A0000}"/>
    <cellStyle name="Titolo 3 2" xfId="1243" xr:uid="{00000000-0005-0000-0000-00000C0A0000}"/>
    <cellStyle name="Titolo 3 3" xfId="4522" xr:uid="{1EF959C1-F0C8-4104-B19C-1CB50B47E8C3}"/>
    <cellStyle name="Titolo 4" xfId="1244" xr:uid="{00000000-0005-0000-0000-00000D0A0000}"/>
    <cellStyle name="Total 2" xfId="2579" xr:uid="{00000000-0005-0000-0000-00000E0A0000}"/>
    <cellStyle name="Total 2 2" xfId="2580" xr:uid="{00000000-0005-0000-0000-00000F0A0000}"/>
    <cellStyle name="Totale" xfId="1245" xr:uid="{00000000-0005-0000-0000-0000100A0000}"/>
    <cellStyle name="Totale 2" xfId="1246" xr:uid="{00000000-0005-0000-0000-0000110A0000}"/>
    <cellStyle name="Totale 2 2" xfId="2581" xr:uid="{00000000-0005-0000-0000-0000120A0000}"/>
    <cellStyle name="Totale 3" xfId="1247" xr:uid="{00000000-0005-0000-0000-0000130A0000}"/>
    <cellStyle name="Totale 3 2" xfId="2582" xr:uid="{00000000-0005-0000-0000-0000140A0000}"/>
    <cellStyle name="Totale 4" xfId="2583" xr:uid="{00000000-0005-0000-0000-0000150A0000}"/>
    <cellStyle name="Usikre tal" xfId="1257" xr:uid="{00000000-0005-0000-0000-0000160A0000}"/>
    <cellStyle name="Valore non valido" xfId="1248" xr:uid="{00000000-0005-0000-0000-0000170A0000}"/>
    <cellStyle name="Valore valido" xfId="1249" xr:uid="{00000000-0005-0000-0000-0000180A0000}"/>
    <cellStyle name="Обычный_CRF2002 (1)" xfId="1250" xr:uid="{00000000-0005-0000-0000-000019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32</xdr:col>
      <xdr:colOff>0</xdr:colOff>
      <xdr:row>79</xdr:row>
      <xdr:rowOff>0</xdr:rowOff>
    </xdr:from>
    <xdr:ext cx="4865404" cy="2963333"/>
    <xdr:pic>
      <xdr:nvPicPr>
        <xdr:cNvPr id="2" name="Picture 1">
          <a:extLst>
            <a:ext uri="{FF2B5EF4-FFF2-40B4-BE49-F238E27FC236}">
              <a16:creationId xmlns:a16="http://schemas.microsoft.com/office/drawing/2014/main" id="{C7B356A5-455F-4C8F-8703-CB2FCF570166}"/>
            </a:ext>
          </a:extLst>
        </xdr:cNvPr>
        <xdr:cNvPicPr>
          <a:picLocks noChangeAspect="1"/>
        </xdr:cNvPicPr>
      </xdr:nvPicPr>
      <xdr:blipFill>
        <a:blip xmlns:r="http://schemas.openxmlformats.org/officeDocument/2006/relationships" r:embed="rId1"/>
        <a:stretch>
          <a:fillRect/>
        </a:stretch>
      </xdr:blipFill>
      <xdr:spPr>
        <a:xfrm>
          <a:off x="18449925" y="3181350"/>
          <a:ext cx="4865404" cy="2963333"/>
        </a:xfrm>
        <a:prstGeom prst="rect">
          <a:avLst/>
        </a:prstGeom>
      </xdr:spPr>
    </xdr:pic>
    <xdr:clientData/>
  </xdr:oneCellAnchor>
  <xdr:twoCellAnchor>
    <xdr:from>
      <xdr:col>32</xdr:col>
      <xdr:colOff>571499</xdr:colOff>
      <xdr:row>94</xdr:row>
      <xdr:rowOff>179918</xdr:rowOff>
    </xdr:from>
    <xdr:to>
      <xdr:col>40</xdr:col>
      <xdr:colOff>24794</xdr:colOff>
      <xdr:row>98</xdr:row>
      <xdr:rowOff>8468</xdr:rowOff>
    </xdr:to>
    <xdr:sp macro="" textlink="">
      <xdr:nvSpPr>
        <xdr:cNvPr id="3" name="TextBox 2">
          <a:extLst>
            <a:ext uri="{FF2B5EF4-FFF2-40B4-BE49-F238E27FC236}">
              <a16:creationId xmlns:a16="http://schemas.microsoft.com/office/drawing/2014/main" id="{FF1E59F4-BD58-4C04-B8B7-32A5D273BEB5}"/>
            </a:ext>
          </a:extLst>
        </xdr:cNvPr>
        <xdr:cNvSpPr txBox="1"/>
      </xdr:nvSpPr>
      <xdr:spPr>
        <a:xfrm>
          <a:off x="19021424" y="6218768"/>
          <a:ext cx="372049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32</xdr:col>
      <xdr:colOff>582082</xdr:colOff>
      <xdr:row>98</xdr:row>
      <xdr:rowOff>84668</xdr:rowOff>
    </xdr:from>
    <xdr:to>
      <xdr:col>40</xdr:col>
      <xdr:colOff>105833</xdr:colOff>
      <xdr:row>108</xdr:row>
      <xdr:rowOff>158750</xdr:rowOff>
    </xdr:to>
    <xdr:sp macro="" textlink="">
      <xdr:nvSpPr>
        <xdr:cNvPr id="4" name="TextBox 3">
          <a:extLst>
            <a:ext uri="{FF2B5EF4-FFF2-40B4-BE49-F238E27FC236}">
              <a16:creationId xmlns:a16="http://schemas.microsoft.com/office/drawing/2014/main" id="{9206AEAE-4221-469C-B340-806138304DD5}"/>
            </a:ext>
          </a:extLst>
        </xdr:cNvPr>
        <xdr:cNvSpPr txBox="1"/>
      </xdr:nvSpPr>
      <xdr:spPr>
        <a:xfrm>
          <a:off x="19032007" y="6885518"/>
          <a:ext cx="3790951" cy="1979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oneCellAnchor>
    <xdr:from>
      <xdr:col>32</xdr:col>
      <xdr:colOff>0</xdr:colOff>
      <xdr:row>78</xdr:row>
      <xdr:rowOff>0</xdr:rowOff>
    </xdr:from>
    <xdr:ext cx="4865404" cy="2963333"/>
    <xdr:pic>
      <xdr:nvPicPr>
        <xdr:cNvPr id="5" name="Picture 4">
          <a:extLst>
            <a:ext uri="{FF2B5EF4-FFF2-40B4-BE49-F238E27FC236}">
              <a16:creationId xmlns:a16="http://schemas.microsoft.com/office/drawing/2014/main" id="{A968AC8D-176A-416F-935E-7B2FACFBC0C0}"/>
            </a:ext>
          </a:extLst>
        </xdr:cNvPr>
        <xdr:cNvPicPr>
          <a:picLocks noChangeAspect="1"/>
        </xdr:cNvPicPr>
      </xdr:nvPicPr>
      <xdr:blipFill>
        <a:blip xmlns:r="http://schemas.openxmlformats.org/officeDocument/2006/relationships" r:embed="rId1"/>
        <a:stretch>
          <a:fillRect/>
        </a:stretch>
      </xdr:blipFill>
      <xdr:spPr>
        <a:xfrm>
          <a:off x="18773775" y="1962150"/>
          <a:ext cx="4865404" cy="2963333"/>
        </a:xfrm>
        <a:prstGeom prst="rect">
          <a:avLst/>
        </a:prstGeom>
      </xdr:spPr>
    </xdr:pic>
    <xdr:clientData/>
  </xdr:oneCellAnchor>
  <xdr:twoCellAnchor>
    <xdr:from>
      <xdr:col>32</xdr:col>
      <xdr:colOff>571499</xdr:colOff>
      <xdr:row>93</xdr:row>
      <xdr:rowOff>179918</xdr:rowOff>
    </xdr:from>
    <xdr:to>
      <xdr:col>40</xdr:col>
      <xdr:colOff>24794</xdr:colOff>
      <xdr:row>97</xdr:row>
      <xdr:rowOff>8468</xdr:rowOff>
    </xdr:to>
    <xdr:sp macro="" textlink="">
      <xdr:nvSpPr>
        <xdr:cNvPr id="6" name="TextBox 5">
          <a:extLst>
            <a:ext uri="{FF2B5EF4-FFF2-40B4-BE49-F238E27FC236}">
              <a16:creationId xmlns:a16="http://schemas.microsoft.com/office/drawing/2014/main" id="{E1576E59-9639-44AE-BC91-6F1C9DF93AA2}"/>
            </a:ext>
          </a:extLst>
        </xdr:cNvPr>
        <xdr:cNvSpPr txBox="1"/>
      </xdr:nvSpPr>
      <xdr:spPr>
        <a:xfrm>
          <a:off x="19345274" y="4999568"/>
          <a:ext cx="372049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32</xdr:col>
      <xdr:colOff>582082</xdr:colOff>
      <xdr:row>97</xdr:row>
      <xdr:rowOff>84668</xdr:rowOff>
    </xdr:from>
    <xdr:to>
      <xdr:col>40</xdr:col>
      <xdr:colOff>105833</xdr:colOff>
      <xdr:row>107</xdr:row>
      <xdr:rowOff>158750</xdr:rowOff>
    </xdr:to>
    <xdr:sp macro="" textlink="">
      <xdr:nvSpPr>
        <xdr:cNvPr id="7" name="TextBox 6">
          <a:extLst>
            <a:ext uri="{FF2B5EF4-FFF2-40B4-BE49-F238E27FC236}">
              <a16:creationId xmlns:a16="http://schemas.microsoft.com/office/drawing/2014/main" id="{B422D8E4-4258-48B2-B911-82026C3718F4}"/>
            </a:ext>
          </a:extLst>
        </xdr:cNvPr>
        <xdr:cNvSpPr txBox="1"/>
      </xdr:nvSpPr>
      <xdr:spPr>
        <a:xfrm>
          <a:off x="19355857" y="5666318"/>
          <a:ext cx="3790951" cy="1988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EMS/SubRES_TMPL/SubRes_ELC_Tech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vlse-my.sharepoint.com/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IND_ELC"/>
      <sheetName val="RES_ELC"/>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31"/>
  <sheetViews>
    <sheetView zoomScaleNormal="100" workbookViewId="0">
      <selection activeCell="E30" sqref="E30"/>
    </sheetView>
  </sheetViews>
  <sheetFormatPr defaultRowHeight="15"/>
  <cols>
    <col min="1" max="1" width="11.5703125" customWidth="1"/>
    <col min="2" max="2" width="24.28515625" bestFit="1" customWidth="1"/>
    <col min="3" max="3" width="13.85546875" customWidth="1"/>
    <col min="4" max="4" width="19.85546875" customWidth="1"/>
    <col min="5" max="5" width="235" bestFit="1" customWidth="1"/>
  </cols>
  <sheetData>
    <row r="3" spans="1:5">
      <c r="A3" s="1" t="s">
        <v>1</v>
      </c>
      <c r="B3" s="1" t="s">
        <v>2</v>
      </c>
      <c r="C3" s="1" t="s">
        <v>3</v>
      </c>
      <c r="D3" s="1" t="s">
        <v>4</v>
      </c>
      <c r="E3" s="1" t="s">
        <v>5</v>
      </c>
    </row>
    <row r="4" spans="1:5" s="6" customFormat="1">
      <c r="A4" s="8">
        <v>44056</v>
      </c>
      <c r="B4" s="10" t="s">
        <v>37</v>
      </c>
      <c r="C4" s="1"/>
      <c r="D4" s="1"/>
      <c r="E4" s="10" t="s">
        <v>45</v>
      </c>
    </row>
    <row r="5" spans="1:5" s="7" customFormat="1">
      <c r="A5" s="8"/>
    </row>
    <row r="6" spans="1:5" s="7" customFormat="1">
      <c r="A6" s="8"/>
    </row>
    <row r="7" spans="1:5" s="6" customFormat="1">
      <c r="A7" s="8"/>
      <c r="B7" s="10"/>
      <c r="C7" s="10"/>
      <c r="D7" s="10"/>
      <c r="E7" s="10"/>
    </row>
    <row r="8" spans="1:5" s="6" customFormat="1">
      <c r="A8" s="8"/>
      <c r="B8" s="10"/>
      <c r="C8" s="10"/>
      <c r="D8" s="10"/>
      <c r="E8" s="10"/>
    </row>
    <row r="9" spans="1:5" s="6" customFormat="1">
      <c r="A9" s="8"/>
      <c r="B9" s="10"/>
      <c r="C9" s="10"/>
      <c r="D9" s="10"/>
      <c r="E9" s="10"/>
    </row>
    <row r="10" spans="1:5" s="6" customFormat="1">
      <c r="A10" s="8"/>
      <c r="B10" s="10"/>
      <c r="C10" s="10"/>
      <c r="D10" s="10"/>
      <c r="E10" s="10"/>
    </row>
    <row r="11" spans="1:5" s="6" customFormat="1">
      <c r="A11" s="8"/>
      <c r="B11" s="10"/>
      <c r="C11" s="10"/>
      <c r="D11" s="10"/>
      <c r="E11" s="10"/>
    </row>
    <row r="12" spans="1:5" s="6" customFormat="1">
      <c r="A12" s="8"/>
      <c r="B12" s="10"/>
      <c r="C12" s="10"/>
      <c r="D12" s="10"/>
      <c r="E12" s="10"/>
    </row>
    <row r="13" spans="1:5" s="6" customFormat="1">
      <c r="A13" s="8"/>
      <c r="B13" s="10"/>
      <c r="C13" s="10"/>
      <c r="D13" s="10"/>
      <c r="E13" s="10"/>
    </row>
    <row r="14" spans="1:5" s="6" customFormat="1">
      <c r="A14" s="8"/>
      <c r="B14" s="10"/>
      <c r="C14" s="10"/>
      <c r="D14" s="10"/>
      <c r="E14" s="10"/>
    </row>
    <row r="15" spans="1:5" s="6" customFormat="1">
      <c r="A15" s="8"/>
      <c r="B15" s="10"/>
      <c r="C15" s="10"/>
      <c r="D15" s="10"/>
      <c r="E15" s="10"/>
    </row>
    <row r="16" spans="1:5" s="6" customFormat="1">
      <c r="A16" s="8"/>
      <c r="B16" s="10"/>
      <c r="C16" s="10"/>
      <c r="D16" s="10"/>
      <c r="E16" s="10"/>
    </row>
    <row r="17" spans="1:5" s="6" customFormat="1">
      <c r="A17" s="8"/>
      <c r="B17" s="10"/>
      <c r="C17" s="10"/>
      <c r="D17" s="10"/>
      <c r="E17" s="10"/>
    </row>
    <row r="18" spans="1:5" s="6" customFormat="1">
      <c r="A18" s="8"/>
      <c r="B18" s="10"/>
      <c r="C18" s="10"/>
      <c r="D18" s="10"/>
      <c r="E18" s="10"/>
    </row>
    <row r="19" spans="1:5" s="10" customFormat="1">
      <c r="A19" s="8"/>
    </row>
    <row r="20" spans="1:5" s="6" customFormat="1">
      <c r="A20" s="8"/>
      <c r="B20" s="10"/>
      <c r="C20" s="10"/>
      <c r="D20" s="10"/>
      <c r="E20" s="10"/>
    </row>
    <row r="21" spans="1:5" s="6" customFormat="1">
      <c r="A21" s="8"/>
      <c r="B21" s="10"/>
      <c r="C21" s="10"/>
      <c r="D21" s="10"/>
      <c r="E21" s="10"/>
    </row>
    <row r="22" spans="1:5" s="6" customFormat="1">
      <c r="A22" s="8"/>
      <c r="B22" s="10"/>
      <c r="C22" s="10"/>
      <c r="D22" s="10"/>
      <c r="E22" s="10"/>
    </row>
    <row r="23" spans="1:5" s="7" customFormat="1">
      <c r="A23" s="8"/>
    </row>
    <row r="24" spans="1:5" s="7" customFormat="1">
      <c r="A24" s="8"/>
    </row>
    <row r="25" spans="1:5" s="7" customFormat="1">
      <c r="A25" s="8"/>
    </row>
    <row r="26" spans="1:5" s="7" customFormat="1">
      <c r="A26" s="8"/>
    </row>
    <row r="27" spans="1:5" s="7" customFormat="1">
      <c r="A27" s="8"/>
    </row>
    <row r="28" spans="1:5">
      <c r="A28" s="9"/>
      <c r="B28" s="6"/>
      <c r="C28" s="6"/>
      <c r="D28" s="6"/>
      <c r="E28" s="6"/>
    </row>
    <row r="29" spans="1:5">
      <c r="A29" s="9"/>
      <c r="B29" s="6"/>
      <c r="C29" s="6"/>
      <c r="D29" s="6"/>
      <c r="E29" s="6"/>
    </row>
    <row r="30" spans="1:5">
      <c r="A30" s="9"/>
      <c r="B30" s="6"/>
      <c r="C30" s="6"/>
      <c r="D30" s="6"/>
      <c r="E30" s="6"/>
    </row>
    <row r="31" spans="1:5">
      <c r="A31" s="9"/>
      <c r="B31" s="6"/>
      <c r="C31" s="6"/>
      <c r="D31" s="4"/>
      <c r="E31" s="6"/>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B14E-4FB2-4025-8ABD-FE0D6C52302A}">
  <dimension ref="B1:AD128"/>
  <sheetViews>
    <sheetView tabSelected="1" zoomScale="70" zoomScaleNormal="70" workbookViewId="0">
      <selection activeCell="P35" sqref="P35"/>
    </sheetView>
  </sheetViews>
  <sheetFormatPr defaultColWidth="9.140625" defaultRowHeight="15"/>
  <cols>
    <col min="1" max="1" width="9.140625" style="6"/>
    <col min="2" max="2" width="10.140625" style="6" bestFit="1" customWidth="1"/>
    <col min="3" max="3" width="8.85546875" style="6" bestFit="1" customWidth="1"/>
    <col min="4" max="6" width="10.7109375" style="6" bestFit="1" customWidth="1"/>
    <col min="7" max="16" width="10.7109375" style="6" customWidth="1"/>
    <col min="17" max="17" width="11.42578125" style="6" bestFit="1" customWidth="1"/>
    <col min="18" max="18" width="11.140625" style="6" bestFit="1" customWidth="1"/>
    <col min="19" max="19" width="8.42578125" style="3" customWidth="1"/>
    <col min="20" max="21" width="9.140625" style="6"/>
    <col min="22" max="22" width="10.7109375" style="6" customWidth="1"/>
    <col min="23" max="23" width="9.140625" style="6"/>
    <col min="24" max="24" width="17" style="6" customWidth="1"/>
    <col min="25" max="25" width="17.5703125" style="6" customWidth="1"/>
    <col min="26" max="26" width="20.7109375" style="6" customWidth="1"/>
    <col min="27" max="27" width="23.42578125" style="6" customWidth="1"/>
    <col min="28" max="28" width="16.5703125" style="6" customWidth="1"/>
    <col min="29" max="16384" width="9.140625" style="6"/>
  </cols>
  <sheetData>
    <row r="1" spans="2:24" ht="18.75">
      <c r="B1" s="35" t="s">
        <v>44</v>
      </c>
    </row>
    <row r="3" spans="2:24">
      <c r="B3" s="12" t="s">
        <v>13</v>
      </c>
      <c r="Q3" s="13"/>
      <c r="U3" s="33" t="s">
        <v>65</v>
      </c>
    </row>
    <row r="4" spans="2:24" ht="15.75" thickBot="1">
      <c r="B4" s="14" t="s">
        <v>14</v>
      </c>
      <c r="C4" s="14" t="s">
        <v>0</v>
      </c>
      <c r="D4" s="14" t="s">
        <v>15</v>
      </c>
      <c r="E4" s="14" t="s">
        <v>6</v>
      </c>
      <c r="F4" s="15" t="s">
        <v>16</v>
      </c>
      <c r="G4" s="15" t="s">
        <v>17</v>
      </c>
      <c r="H4" s="15" t="s">
        <v>38</v>
      </c>
      <c r="I4" s="15" t="s">
        <v>39</v>
      </c>
      <c r="J4" s="15" t="s">
        <v>40</v>
      </c>
      <c r="K4" s="15" t="s">
        <v>41</v>
      </c>
      <c r="L4" s="15" t="s">
        <v>42</v>
      </c>
      <c r="M4" s="15" t="s">
        <v>43</v>
      </c>
      <c r="N4" s="15" t="s">
        <v>63</v>
      </c>
      <c r="O4" s="15" t="s">
        <v>64</v>
      </c>
      <c r="P4" s="15" t="s">
        <v>68</v>
      </c>
      <c r="Q4" s="16" t="s">
        <v>18</v>
      </c>
      <c r="R4" s="16" t="s">
        <v>19</v>
      </c>
      <c r="S4" s="31"/>
      <c r="T4" s="6" t="s">
        <v>51</v>
      </c>
      <c r="U4" s="15" t="s">
        <v>16</v>
      </c>
      <c r="V4" s="15" t="s">
        <v>17</v>
      </c>
      <c r="X4" s="6" t="s">
        <v>48</v>
      </c>
    </row>
    <row r="5" spans="2:24" ht="63.75" customHeight="1">
      <c r="B5" s="17" t="s">
        <v>8</v>
      </c>
      <c r="C5" s="18"/>
      <c r="D5" s="18"/>
      <c r="E5" s="17"/>
      <c r="F5" s="17"/>
      <c r="G5" s="17"/>
      <c r="H5" s="17"/>
      <c r="I5" s="17"/>
      <c r="J5" s="17"/>
      <c r="K5" s="17"/>
      <c r="L5" s="17"/>
      <c r="M5" s="17"/>
      <c r="N5" s="17"/>
      <c r="O5" s="17"/>
      <c r="P5" s="17"/>
      <c r="Q5" s="17"/>
      <c r="R5" s="17"/>
      <c r="S5" s="32"/>
      <c r="T5" s="6" t="s">
        <v>66</v>
      </c>
      <c r="U5" s="17"/>
      <c r="V5" s="17"/>
      <c r="X5" s="6" t="s">
        <v>46</v>
      </c>
    </row>
    <row r="6" spans="2:24" ht="18.75">
      <c r="D6" s="6" t="s">
        <v>27</v>
      </c>
      <c r="E6" s="6">
        <v>2017</v>
      </c>
      <c r="F6" s="6">
        <f t="shared" ref="F6:F29" si="0">T6*N105</f>
        <v>0</v>
      </c>
      <c r="G6" s="6">
        <v>0</v>
      </c>
      <c r="H6" s="6">
        <f t="shared" ref="H6:H29" si="1">T6*$M105/2</f>
        <v>0</v>
      </c>
      <c r="I6" s="6">
        <v>0</v>
      </c>
      <c r="J6" s="6">
        <f t="shared" ref="J6:J29" si="2">T6*$M105/2</f>
        <v>0</v>
      </c>
      <c r="K6" s="6">
        <v>0</v>
      </c>
      <c r="L6" s="6">
        <f t="shared" ref="L6:L29" si="3">T6*$Q105/2</f>
        <v>0</v>
      </c>
      <c r="M6" s="6">
        <f t="shared" ref="M6:M29" si="4">T6*$Q105/2</f>
        <v>0</v>
      </c>
      <c r="N6" s="6">
        <f t="shared" ref="N6:N29" si="5">T6*O105</f>
        <v>0</v>
      </c>
      <c r="O6" s="6">
        <v>0</v>
      </c>
      <c r="P6" s="6">
        <f t="shared" ref="P6:P29" si="6">T6*P105</f>
        <v>0</v>
      </c>
      <c r="Q6" s="6" t="s">
        <v>9</v>
      </c>
      <c r="R6" s="34" t="s">
        <v>10</v>
      </c>
      <c r="T6" s="36">
        <f>U6/H77*(F77+SUM(H77:K77))</f>
        <v>0</v>
      </c>
      <c r="U6" s="20">
        <v>0</v>
      </c>
      <c r="V6" s="6">
        <v>0</v>
      </c>
      <c r="W6" s="35"/>
      <c r="X6" s="6" t="s">
        <v>47</v>
      </c>
    </row>
    <row r="7" spans="2:24" ht="18.75">
      <c r="D7" s="6" t="s">
        <v>27</v>
      </c>
      <c r="E7" s="6">
        <v>2018</v>
      </c>
      <c r="F7" s="6">
        <f t="shared" si="0"/>
        <v>0</v>
      </c>
      <c r="G7" s="6">
        <v>0</v>
      </c>
      <c r="H7" s="6">
        <f t="shared" si="1"/>
        <v>0</v>
      </c>
      <c r="I7" s="6">
        <v>0</v>
      </c>
      <c r="J7" s="6">
        <f t="shared" si="2"/>
        <v>0</v>
      </c>
      <c r="K7" s="6">
        <v>0</v>
      </c>
      <c r="L7" s="6">
        <f t="shared" si="3"/>
        <v>0</v>
      </c>
      <c r="M7" s="6">
        <f t="shared" si="4"/>
        <v>0</v>
      </c>
      <c r="N7" s="6">
        <f t="shared" si="5"/>
        <v>0</v>
      </c>
      <c r="O7" s="6">
        <v>0</v>
      </c>
      <c r="P7" s="6">
        <f t="shared" si="6"/>
        <v>0</v>
      </c>
      <c r="Q7" s="6" t="s">
        <v>9</v>
      </c>
      <c r="R7" s="34" t="s">
        <v>10</v>
      </c>
      <c r="T7" s="36">
        <f t="shared" ref="T7:T28" si="7">U7/H78*(F78+SUM(H78:K78))</f>
        <v>0</v>
      </c>
      <c r="U7" s="2">
        <f t="shared" ref="U7:U29" si="8">W77/1000*3.6</f>
        <v>0</v>
      </c>
      <c r="V7" s="6">
        <v>0</v>
      </c>
    </row>
    <row r="8" spans="2:24" ht="18.75">
      <c r="D8" s="6" t="s">
        <v>27</v>
      </c>
      <c r="E8" s="6">
        <v>2019</v>
      </c>
      <c r="F8" s="6">
        <f t="shared" si="0"/>
        <v>0.43127819548872176</v>
      </c>
      <c r="G8" s="6">
        <v>0</v>
      </c>
      <c r="H8" s="6">
        <f t="shared" si="1"/>
        <v>0.14375939849624061</v>
      </c>
      <c r="I8" s="6">
        <v>0</v>
      </c>
      <c r="J8" s="6">
        <f t="shared" si="2"/>
        <v>0.14375939849624061</v>
      </c>
      <c r="K8" s="6">
        <v>0</v>
      </c>
      <c r="L8" s="6">
        <f t="shared" si="3"/>
        <v>0</v>
      </c>
      <c r="M8" s="6">
        <f t="shared" si="4"/>
        <v>0</v>
      </c>
      <c r="N8" s="6">
        <f t="shared" si="5"/>
        <v>0</v>
      </c>
      <c r="O8" s="6">
        <v>0</v>
      </c>
      <c r="P8" s="6">
        <f t="shared" si="6"/>
        <v>0</v>
      </c>
      <c r="Q8" s="6" t="s">
        <v>9</v>
      </c>
      <c r="R8" s="34" t="s">
        <v>10</v>
      </c>
      <c r="T8" s="36">
        <f t="shared" si="7"/>
        <v>0.71879699248120299</v>
      </c>
      <c r="U8" s="2">
        <f t="shared" si="8"/>
        <v>0.43127819548872176</v>
      </c>
      <c r="V8" s="6">
        <v>0</v>
      </c>
    </row>
    <row r="9" spans="2:24" ht="18.75">
      <c r="D9" s="6" t="s">
        <v>27</v>
      </c>
      <c r="E9" s="6">
        <v>2020</v>
      </c>
      <c r="F9" s="6">
        <f t="shared" si="0"/>
        <v>1.7231524265208475</v>
      </c>
      <c r="G9" s="6">
        <v>0</v>
      </c>
      <c r="H9" s="6">
        <f t="shared" si="1"/>
        <v>0.57438414217361589</v>
      </c>
      <c r="I9" s="6">
        <v>0</v>
      </c>
      <c r="J9" s="6">
        <f t="shared" si="2"/>
        <v>0.57438414217361589</v>
      </c>
      <c r="K9" s="6">
        <v>0</v>
      </c>
      <c r="L9" s="6">
        <f t="shared" si="3"/>
        <v>0</v>
      </c>
      <c r="M9" s="6">
        <f t="shared" si="4"/>
        <v>0</v>
      </c>
      <c r="N9" s="6">
        <f t="shared" si="5"/>
        <v>0</v>
      </c>
      <c r="O9" s="6">
        <v>0</v>
      </c>
      <c r="P9" s="6">
        <f t="shared" si="6"/>
        <v>0</v>
      </c>
      <c r="Q9" s="6" t="s">
        <v>9</v>
      </c>
      <c r="R9" s="34" t="s">
        <v>10</v>
      </c>
      <c r="T9" s="36">
        <f t="shared" si="7"/>
        <v>2.8719207108680793</v>
      </c>
      <c r="U9" s="2">
        <f t="shared" si="8"/>
        <v>1.7231524265208475</v>
      </c>
      <c r="V9" s="6">
        <v>0</v>
      </c>
      <c r="X9" s="1" t="s">
        <v>49</v>
      </c>
    </row>
    <row r="10" spans="2:24" ht="18.75">
      <c r="D10" s="6" t="s">
        <v>27</v>
      </c>
      <c r="E10" s="6">
        <v>2021</v>
      </c>
      <c r="F10" s="6">
        <f t="shared" si="0"/>
        <v>3.4482652084757341</v>
      </c>
      <c r="G10" s="6">
        <v>0</v>
      </c>
      <c r="H10" s="6">
        <f t="shared" si="1"/>
        <v>1.1494217361585781</v>
      </c>
      <c r="I10" s="6">
        <v>0</v>
      </c>
      <c r="J10" s="6">
        <f t="shared" si="2"/>
        <v>1.1494217361585781</v>
      </c>
      <c r="K10" s="6">
        <v>0</v>
      </c>
      <c r="L10" s="6">
        <f t="shared" si="3"/>
        <v>0</v>
      </c>
      <c r="M10" s="6">
        <f t="shared" si="4"/>
        <v>0</v>
      </c>
      <c r="N10" s="6">
        <f t="shared" si="5"/>
        <v>0</v>
      </c>
      <c r="O10" s="6">
        <v>0</v>
      </c>
      <c r="P10" s="6">
        <f t="shared" si="6"/>
        <v>0</v>
      </c>
      <c r="Q10" s="6" t="s">
        <v>9</v>
      </c>
      <c r="R10" s="34" t="s">
        <v>10</v>
      </c>
      <c r="T10" s="36">
        <f t="shared" si="7"/>
        <v>5.7471086807928904</v>
      </c>
      <c r="U10" s="2">
        <f t="shared" si="8"/>
        <v>3.4482652084757341</v>
      </c>
      <c r="V10" s="6">
        <v>0</v>
      </c>
      <c r="X10" s="1" t="s">
        <v>50</v>
      </c>
    </row>
    <row r="11" spans="2:24" ht="18.75">
      <c r="D11" s="6" t="s">
        <v>27</v>
      </c>
      <c r="E11" s="6">
        <v>2022</v>
      </c>
      <c r="F11" s="6">
        <f t="shared" si="0"/>
        <v>5.1282898154477108</v>
      </c>
      <c r="G11" s="6">
        <v>0</v>
      </c>
      <c r="H11" s="6">
        <f t="shared" si="1"/>
        <v>1.7094299384825704</v>
      </c>
      <c r="I11" s="6">
        <v>0</v>
      </c>
      <c r="J11" s="6">
        <f t="shared" si="2"/>
        <v>1.7094299384825704</v>
      </c>
      <c r="K11" s="6">
        <v>0</v>
      </c>
      <c r="L11" s="6">
        <f t="shared" si="3"/>
        <v>0</v>
      </c>
      <c r="M11" s="6">
        <f t="shared" si="4"/>
        <v>0</v>
      </c>
      <c r="N11" s="6">
        <f t="shared" si="5"/>
        <v>0</v>
      </c>
      <c r="O11" s="6">
        <v>0</v>
      </c>
      <c r="P11" s="6">
        <f t="shared" si="6"/>
        <v>0</v>
      </c>
      <c r="Q11" s="6" t="s">
        <v>9</v>
      </c>
      <c r="R11" s="34" t="s">
        <v>10</v>
      </c>
      <c r="T11" s="36">
        <f t="shared" si="7"/>
        <v>8.5471496924128516</v>
      </c>
      <c r="U11" s="2">
        <f t="shared" si="8"/>
        <v>5.1282898154477108</v>
      </c>
      <c r="V11" s="6">
        <v>0</v>
      </c>
    </row>
    <row r="12" spans="2:24" ht="18.75">
      <c r="D12" s="6" t="s">
        <v>27</v>
      </c>
      <c r="E12" s="6">
        <v>2023</v>
      </c>
      <c r="F12" s="6">
        <f t="shared" si="0"/>
        <v>3.5631420369104587</v>
      </c>
      <c r="G12" s="6">
        <v>0</v>
      </c>
      <c r="H12" s="6">
        <f t="shared" si="1"/>
        <v>1.7815710184552294</v>
      </c>
      <c r="I12" s="6">
        <v>0</v>
      </c>
      <c r="J12" s="6">
        <f t="shared" si="2"/>
        <v>1.7815710184552294</v>
      </c>
      <c r="K12" s="6">
        <v>0</v>
      </c>
      <c r="L12" s="6">
        <f t="shared" si="3"/>
        <v>1.7815710184552294</v>
      </c>
      <c r="M12" s="6">
        <f t="shared" si="4"/>
        <v>1.7815710184552294</v>
      </c>
      <c r="N12" s="6">
        <f t="shared" si="5"/>
        <v>3.5631420369104587</v>
      </c>
      <c r="O12" s="6">
        <v>0</v>
      </c>
      <c r="P12" s="6">
        <f t="shared" si="6"/>
        <v>3.5631420369104587</v>
      </c>
      <c r="Q12" s="6" t="s">
        <v>9</v>
      </c>
      <c r="R12" s="34" t="s">
        <v>10</v>
      </c>
      <c r="T12" s="36">
        <f t="shared" si="7"/>
        <v>17.815710184552294</v>
      </c>
      <c r="U12" s="2">
        <f t="shared" si="8"/>
        <v>6.6808913192071095</v>
      </c>
      <c r="V12" s="6">
        <v>0</v>
      </c>
    </row>
    <row r="13" spans="2:24" ht="18.75">
      <c r="D13" s="6" t="s">
        <v>27</v>
      </c>
      <c r="E13" s="6">
        <v>2024</v>
      </c>
      <c r="F13" s="6">
        <f t="shared" si="0"/>
        <v>4.2981446343130552</v>
      </c>
      <c r="G13" s="6">
        <v>0</v>
      </c>
      <c r="H13" s="6">
        <f t="shared" si="1"/>
        <v>2.1490723171565276</v>
      </c>
      <c r="I13" s="6">
        <v>0</v>
      </c>
      <c r="J13" s="6">
        <f t="shared" si="2"/>
        <v>2.1490723171565276</v>
      </c>
      <c r="K13" s="6">
        <v>0</v>
      </c>
      <c r="L13" s="6">
        <f t="shared" si="3"/>
        <v>2.1490723171565276</v>
      </c>
      <c r="M13" s="6">
        <f t="shared" si="4"/>
        <v>2.1490723171565276</v>
      </c>
      <c r="N13" s="6">
        <f t="shared" si="5"/>
        <v>4.2981446343130552</v>
      </c>
      <c r="O13" s="6">
        <v>0</v>
      </c>
      <c r="P13" s="6">
        <f t="shared" si="6"/>
        <v>4.2981446343130552</v>
      </c>
      <c r="Q13" s="6" t="s">
        <v>9</v>
      </c>
      <c r="R13" s="34" t="s">
        <v>10</v>
      </c>
      <c r="T13" s="36">
        <f t="shared" si="7"/>
        <v>21.490723171565278</v>
      </c>
      <c r="U13" s="2">
        <f t="shared" si="8"/>
        <v>8.0590211893369776</v>
      </c>
      <c r="V13" s="6">
        <v>0</v>
      </c>
    </row>
    <row r="14" spans="2:24" ht="18.75">
      <c r="D14" s="6" t="s">
        <v>27</v>
      </c>
      <c r="E14" s="6">
        <v>2025</v>
      </c>
      <c r="F14" s="6">
        <f t="shared" si="0"/>
        <v>4.9421867395762114</v>
      </c>
      <c r="G14" s="6">
        <v>0</v>
      </c>
      <c r="H14" s="6">
        <f t="shared" si="1"/>
        <v>2.4710933697881057</v>
      </c>
      <c r="I14" s="6">
        <v>0</v>
      </c>
      <c r="J14" s="6">
        <f t="shared" si="2"/>
        <v>2.4710933697881057</v>
      </c>
      <c r="K14" s="6">
        <v>0</v>
      </c>
      <c r="L14" s="6">
        <f t="shared" si="3"/>
        <v>2.4710933697881057</v>
      </c>
      <c r="M14" s="6">
        <f t="shared" si="4"/>
        <v>2.4710933697881057</v>
      </c>
      <c r="N14" s="6">
        <f t="shared" si="5"/>
        <v>4.9421867395762114</v>
      </c>
      <c r="O14" s="6">
        <v>0</v>
      </c>
      <c r="P14" s="6">
        <f t="shared" si="6"/>
        <v>4.9421867395762114</v>
      </c>
      <c r="Q14" s="6" t="s">
        <v>9</v>
      </c>
      <c r="R14" s="34" t="s">
        <v>10</v>
      </c>
      <c r="T14" s="36">
        <f t="shared" si="7"/>
        <v>24.71093369788106</v>
      </c>
      <c r="U14" s="2">
        <f t="shared" si="8"/>
        <v>9.2666001367053976</v>
      </c>
      <c r="V14" s="6">
        <v>0</v>
      </c>
    </row>
    <row r="15" spans="2:24" ht="18.75">
      <c r="D15" s="6" t="s">
        <v>27</v>
      </c>
      <c r="E15" s="6">
        <v>2026</v>
      </c>
      <c r="F15" s="6">
        <f t="shared" si="0"/>
        <v>9.1706181818181847</v>
      </c>
      <c r="G15" s="6">
        <v>0</v>
      </c>
      <c r="H15" s="6">
        <f t="shared" si="1"/>
        <v>4.5853090909090923</v>
      </c>
      <c r="I15" s="6">
        <v>0</v>
      </c>
      <c r="J15" s="6">
        <f t="shared" si="2"/>
        <v>4.5853090909090923</v>
      </c>
      <c r="K15" s="6">
        <v>0</v>
      </c>
      <c r="L15" s="6">
        <f t="shared" si="3"/>
        <v>4.5853090909090923</v>
      </c>
      <c r="M15" s="6">
        <f t="shared" si="4"/>
        <v>4.5853090909090923</v>
      </c>
      <c r="N15" s="6">
        <f t="shared" si="5"/>
        <v>9.1706181818181847</v>
      </c>
      <c r="O15" s="6">
        <v>0</v>
      </c>
      <c r="P15" s="6">
        <f t="shared" si="6"/>
        <v>9.1706181818181847</v>
      </c>
      <c r="Q15" s="6" t="s">
        <v>9</v>
      </c>
      <c r="R15" s="34" t="s">
        <v>10</v>
      </c>
      <c r="T15" s="36">
        <f t="shared" si="7"/>
        <v>45.853090909090923</v>
      </c>
      <c r="U15" s="2">
        <f t="shared" si="8"/>
        <v>17.194909090909093</v>
      </c>
      <c r="V15" s="6">
        <v>0</v>
      </c>
    </row>
    <row r="16" spans="2:24" ht="18.75">
      <c r="D16" s="6" t="s">
        <v>27</v>
      </c>
      <c r="E16" s="6">
        <v>2027</v>
      </c>
      <c r="F16" s="6">
        <f t="shared" si="0"/>
        <v>9.9770181818181811</v>
      </c>
      <c r="G16" s="6">
        <v>0</v>
      </c>
      <c r="H16" s="6">
        <f t="shared" si="1"/>
        <v>4.9885090909090906</v>
      </c>
      <c r="I16" s="6">
        <v>0</v>
      </c>
      <c r="J16" s="6">
        <f t="shared" si="2"/>
        <v>4.9885090909090906</v>
      </c>
      <c r="K16" s="6">
        <v>0</v>
      </c>
      <c r="L16" s="6">
        <f t="shared" si="3"/>
        <v>4.9885090909090906</v>
      </c>
      <c r="M16" s="6">
        <f t="shared" si="4"/>
        <v>4.9885090909090906</v>
      </c>
      <c r="N16" s="6">
        <f t="shared" si="5"/>
        <v>9.9770181818181811</v>
      </c>
      <c r="O16" s="6">
        <v>0</v>
      </c>
      <c r="P16" s="6">
        <f t="shared" si="6"/>
        <v>9.9770181818181811</v>
      </c>
      <c r="Q16" s="6" t="s">
        <v>9</v>
      </c>
      <c r="R16" s="34" t="s">
        <v>10</v>
      </c>
      <c r="T16" s="36">
        <f t="shared" si="7"/>
        <v>49.885090909090906</v>
      </c>
      <c r="U16" s="2">
        <f t="shared" si="8"/>
        <v>18.70690909090909</v>
      </c>
      <c r="V16" s="6">
        <v>0</v>
      </c>
    </row>
    <row r="17" spans="4:22" ht="18.75">
      <c r="D17" s="6" t="s">
        <v>27</v>
      </c>
      <c r="E17" s="6">
        <v>2028</v>
      </c>
      <c r="F17" s="6">
        <f t="shared" si="0"/>
        <v>10.74501818181818</v>
      </c>
      <c r="G17" s="6">
        <v>0</v>
      </c>
      <c r="H17" s="6">
        <f t="shared" si="1"/>
        <v>5.37250909090909</v>
      </c>
      <c r="I17" s="6">
        <v>0</v>
      </c>
      <c r="J17" s="6">
        <f t="shared" si="2"/>
        <v>5.37250909090909</v>
      </c>
      <c r="K17" s="6">
        <v>0</v>
      </c>
      <c r="L17" s="6">
        <f t="shared" si="3"/>
        <v>5.37250909090909</v>
      </c>
      <c r="M17" s="6">
        <f t="shared" si="4"/>
        <v>5.37250909090909</v>
      </c>
      <c r="N17" s="6">
        <f t="shared" si="5"/>
        <v>10.74501818181818</v>
      </c>
      <c r="O17" s="6">
        <v>0</v>
      </c>
      <c r="P17" s="6">
        <f t="shared" si="6"/>
        <v>10.74501818181818</v>
      </c>
      <c r="Q17" s="6" t="s">
        <v>9</v>
      </c>
      <c r="R17" s="34" t="s">
        <v>10</v>
      </c>
      <c r="T17" s="36">
        <f t="shared" si="7"/>
        <v>53.725090909090909</v>
      </c>
      <c r="U17" s="2">
        <f t="shared" si="8"/>
        <v>20.146909090909091</v>
      </c>
      <c r="V17" s="6">
        <v>0</v>
      </c>
    </row>
    <row r="18" spans="4:22" ht="18.75">
      <c r="D18" s="6" t="s">
        <v>27</v>
      </c>
      <c r="E18" s="6">
        <v>2029</v>
      </c>
      <c r="F18" s="6">
        <f t="shared" si="0"/>
        <v>11.511272727272726</v>
      </c>
      <c r="G18" s="6">
        <v>0</v>
      </c>
      <c r="H18" s="6">
        <f t="shared" si="1"/>
        <v>5.7556363636363628</v>
      </c>
      <c r="I18" s="6">
        <v>0</v>
      </c>
      <c r="J18" s="6">
        <f t="shared" si="2"/>
        <v>5.7556363636363628</v>
      </c>
      <c r="K18" s="6">
        <v>0</v>
      </c>
      <c r="L18" s="6">
        <f t="shared" si="3"/>
        <v>5.7556363636363628</v>
      </c>
      <c r="M18" s="6">
        <f t="shared" si="4"/>
        <v>5.7556363636363628</v>
      </c>
      <c r="N18" s="6">
        <f t="shared" si="5"/>
        <v>11.511272727272726</v>
      </c>
      <c r="O18" s="6">
        <v>0</v>
      </c>
      <c r="P18" s="6">
        <f t="shared" si="6"/>
        <v>11.511272727272726</v>
      </c>
      <c r="Q18" s="6" t="s">
        <v>9</v>
      </c>
      <c r="R18" s="34" t="s">
        <v>10</v>
      </c>
      <c r="T18" s="36">
        <f t="shared" si="7"/>
        <v>57.556363636363635</v>
      </c>
      <c r="U18" s="2">
        <f t="shared" si="8"/>
        <v>21.583636363636362</v>
      </c>
      <c r="V18" s="6">
        <v>0</v>
      </c>
    </row>
    <row r="19" spans="4:22" ht="18.75">
      <c r="D19" s="6" t="s">
        <v>27</v>
      </c>
      <c r="E19" s="6">
        <v>2030</v>
      </c>
      <c r="F19" s="6">
        <f t="shared" si="0"/>
        <v>12.279272727272724</v>
      </c>
      <c r="G19" s="6">
        <v>0</v>
      </c>
      <c r="H19" s="6">
        <f t="shared" si="1"/>
        <v>6.1396363636363622</v>
      </c>
      <c r="I19" s="6">
        <v>0</v>
      </c>
      <c r="J19" s="6">
        <f t="shared" si="2"/>
        <v>6.1396363636363622</v>
      </c>
      <c r="K19" s="6">
        <v>0</v>
      </c>
      <c r="L19" s="6">
        <f t="shared" si="3"/>
        <v>6.1396363636363622</v>
      </c>
      <c r="M19" s="6">
        <f t="shared" si="4"/>
        <v>6.1396363636363622</v>
      </c>
      <c r="N19" s="6">
        <f t="shared" si="5"/>
        <v>12.279272727272724</v>
      </c>
      <c r="O19" s="6">
        <v>0</v>
      </c>
      <c r="P19" s="6">
        <f t="shared" si="6"/>
        <v>12.279272727272724</v>
      </c>
      <c r="Q19" s="6" t="s">
        <v>9</v>
      </c>
      <c r="R19" s="34" t="s">
        <v>10</v>
      </c>
      <c r="T19" s="36">
        <f t="shared" si="7"/>
        <v>61.396363636363631</v>
      </c>
      <c r="U19" s="2">
        <f t="shared" si="8"/>
        <v>23.02363636363636</v>
      </c>
      <c r="V19" s="6">
        <v>0</v>
      </c>
    </row>
    <row r="20" spans="4:22" ht="18.75">
      <c r="D20" s="6" t="s">
        <v>27</v>
      </c>
      <c r="E20" s="6">
        <v>2031</v>
      </c>
      <c r="F20" s="6">
        <f t="shared" si="0"/>
        <v>13.047272727272725</v>
      </c>
      <c r="G20" s="6">
        <v>0</v>
      </c>
      <c r="H20" s="6">
        <f t="shared" si="1"/>
        <v>6.5236363636363626</v>
      </c>
      <c r="I20" s="6">
        <v>0</v>
      </c>
      <c r="J20" s="6">
        <f t="shared" si="2"/>
        <v>6.5236363636363626</v>
      </c>
      <c r="K20" s="6">
        <v>0</v>
      </c>
      <c r="L20" s="6">
        <f t="shared" si="3"/>
        <v>6.5236363636363626</v>
      </c>
      <c r="M20" s="6">
        <f t="shared" si="4"/>
        <v>6.5236363636363626</v>
      </c>
      <c r="N20" s="6">
        <f t="shared" si="5"/>
        <v>13.047272727272725</v>
      </c>
      <c r="O20" s="6">
        <v>0</v>
      </c>
      <c r="P20" s="6">
        <f t="shared" si="6"/>
        <v>13.047272727272725</v>
      </c>
      <c r="Q20" s="6" t="s">
        <v>9</v>
      </c>
      <c r="R20" s="34" t="s">
        <v>10</v>
      </c>
      <c r="T20" s="36">
        <f t="shared" si="7"/>
        <v>65.236363636363635</v>
      </c>
      <c r="U20" s="2">
        <f t="shared" si="8"/>
        <v>24.463636363636361</v>
      </c>
      <c r="V20" s="6">
        <v>0</v>
      </c>
    </row>
    <row r="21" spans="4:22" ht="18.75">
      <c r="D21" s="6" t="s">
        <v>27</v>
      </c>
      <c r="E21" s="6">
        <v>2032</v>
      </c>
      <c r="F21" s="6">
        <f t="shared" si="0"/>
        <v>13.813527272727272</v>
      </c>
      <c r="G21" s="6">
        <v>0</v>
      </c>
      <c r="H21" s="6">
        <f t="shared" si="1"/>
        <v>6.9067636363636362</v>
      </c>
      <c r="I21" s="6">
        <v>0</v>
      </c>
      <c r="J21" s="6">
        <f t="shared" si="2"/>
        <v>6.9067636363636362</v>
      </c>
      <c r="K21" s="6">
        <v>0</v>
      </c>
      <c r="L21" s="6">
        <f t="shared" si="3"/>
        <v>6.9067636363636362</v>
      </c>
      <c r="M21" s="6">
        <f t="shared" si="4"/>
        <v>6.9067636363636362</v>
      </c>
      <c r="N21" s="6">
        <f t="shared" si="5"/>
        <v>13.813527272727272</v>
      </c>
      <c r="O21" s="6">
        <v>0</v>
      </c>
      <c r="P21" s="6">
        <f t="shared" si="6"/>
        <v>13.813527272727272</v>
      </c>
      <c r="Q21" s="6" t="s">
        <v>9</v>
      </c>
      <c r="R21" s="34" t="s">
        <v>10</v>
      </c>
      <c r="T21" s="36">
        <f t="shared" si="7"/>
        <v>69.067636363636367</v>
      </c>
      <c r="U21" s="2">
        <f t="shared" si="8"/>
        <v>25.900363636363636</v>
      </c>
      <c r="V21" s="6">
        <v>0</v>
      </c>
    </row>
    <row r="22" spans="4:22" ht="18.75">
      <c r="D22" s="6" t="s">
        <v>27</v>
      </c>
      <c r="E22" s="6">
        <v>2033</v>
      </c>
      <c r="F22" s="6">
        <f t="shared" si="0"/>
        <v>14.57978181818182</v>
      </c>
      <c r="G22" s="6">
        <v>0</v>
      </c>
      <c r="H22" s="6">
        <f t="shared" si="1"/>
        <v>7.2898909090909099</v>
      </c>
      <c r="I22" s="6">
        <v>0</v>
      </c>
      <c r="J22" s="6">
        <f t="shared" si="2"/>
        <v>7.2898909090909099</v>
      </c>
      <c r="K22" s="6">
        <v>0</v>
      </c>
      <c r="L22" s="6">
        <f t="shared" si="3"/>
        <v>7.2898909090909099</v>
      </c>
      <c r="M22" s="6">
        <f t="shared" si="4"/>
        <v>7.2898909090909099</v>
      </c>
      <c r="N22" s="6">
        <f t="shared" si="5"/>
        <v>14.57978181818182</v>
      </c>
      <c r="O22" s="6">
        <v>0</v>
      </c>
      <c r="P22" s="6">
        <f t="shared" si="6"/>
        <v>14.57978181818182</v>
      </c>
      <c r="Q22" s="6" t="s">
        <v>9</v>
      </c>
      <c r="R22" s="34" t="s">
        <v>10</v>
      </c>
      <c r="T22" s="36">
        <f t="shared" si="7"/>
        <v>72.8989090909091</v>
      </c>
      <c r="U22" s="2">
        <f t="shared" si="8"/>
        <v>27.337090909090907</v>
      </c>
      <c r="V22" s="6">
        <v>0</v>
      </c>
    </row>
    <row r="23" spans="4:22" ht="18.75">
      <c r="D23" s="6" t="s">
        <v>27</v>
      </c>
      <c r="E23" s="6">
        <v>2034</v>
      </c>
      <c r="F23" s="6">
        <f t="shared" si="0"/>
        <v>15.346036363636365</v>
      </c>
      <c r="G23" s="6">
        <v>0</v>
      </c>
      <c r="H23" s="6">
        <f t="shared" si="1"/>
        <v>7.6730181818181826</v>
      </c>
      <c r="I23" s="6">
        <v>0</v>
      </c>
      <c r="J23" s="6">
        <f t="shared" si="2"/>
        <v>7.6730181818181826</v>
      </c>
      <c r="K23" s="6">
        <v>0</v>
      </c>
      <c r="L23" s="6">
        <f t="shared" si="3"/>
        <v>7.6730181818181826</v>
      </c>
      <c r="M23" s="6">
        <f t="shared" si="4"/>
        <v>7.6730181818181826</v>
      </c>
      <c r="N23" s="6">
        <f t="shared" si="5"/>
        <v>15.346036363636365</v>
      </c>
      <c r="O23" s="6">
        <v>0</v>
      </c>
      <c r="P23" s="6">
        <f t="shared" si="6"/>
        <v>15.346036363636365</v>
      </c>
      <c r="Q23" s="6" t="s">
        <v>9</v>
      </c>
      <c r="R23" s="34" t="s">
        <v>10</v>
      </c>
      <c r="T23" s="36">
        <f t="shared" si="7"/>
        <v>76.730181818181833</v>
      </c>
      <c r="U23" s="2">
        <f t="shared" si="8"/>
        <v>28.773818181818182</v>
      </c>
      <c r="V23" s="6">
        <v>0</v>
      </c>
    </row>
    <row r="24" spans="4:22" ht="18.75">
      <c r="D24" s="6" t="s">
        <v>27</v>
      </c>
      <c r="E24" s="6">
        <v>2035</v>
      </c>
      <c r="F24" s="6">
        <f t="shared" si="0"/>
        <v>16.112290909090913</v>
      </c>
      <c r="G24" s="6">
        <v>0</v>
      </c>
      <c r="H24" s="6">
        <f t="shared" si="1"/>
        <v>8.0561454545454563</v>
      </c>
      <c r="I24" s="6">
        <v>0</v>
      </c>
      <c r="J24" s="6">
        <f t="shared" si="2"/>
        <v>8.0561454545454563</v>
      </c>
      <c r="K24" s="6">
        <v>0</v>
      </c>
      <c r="L24" s="6">
        <f t="shared" si="3"/>
        <v>8.0561454545454563</v>
      </c>
      <c r="M24" s="6">
        <f t="shared" si="4"/>
        <v>8.0561454545454563</v>
      </c>
      <c r="N24" s="6">
        <f t="shared" si="5"/>
        <v>16.112290909090913</v>
      </c>
      <c r="O24" s="6">
        <v>0</v>
      </c>
      <c r="P24" s="6">
        <f t="shared" si="6"/>
        <v>16.112290909090913</v>
      </c>
      <c r="Q24" s="6" t="s">
        <v>9</v>
      </c>
      <c r="R24" s="34" t="s">
        <v>10</v>
      </c>
      <c r="T24" s="36">
        <f t="shared" si="7"/>
        <v>80.561454545454566</v>
      </c>
      <c r="U24" s="2">
        <f t="shared" si="8"/>
        <v>30.210545454545457</v>
      </c>
      <c r="V24" s="6">
        <v>0</v>
      </c>
    </row>
    <row r="25" spans="4:22" ht="18.75">
      <c r="D25" s="6" t="s">
        <v>27</v>
      </c>
      <c r="E25" s="6">
        <v>2036</v>
      </c>
      <c r="F25" s="6">
        <f t="shared" si="0"/>
        <v>16.878545454545449</v>
      </c>
      <c r="G25" s="6">
        <v>0</v>
      </c>
      <c r="H25" s="6">
        <f t="shared" si="1"/>
        <v>8.4392727272727246</v>
      </c>
      <c r="I25" s="6">
        <v>0</v>
      </c>
      <c r="J25" s="6">
        <f t="shared" si="2"/>
        <v>8.4392727272727246</v>
      </c>
      <c r="K25" s="6">
        <v>0</v>
      </c>
      <c r="L25" s="6">
        <f t="shared" si="3"/>
        <v>8.4392727272727246</v>
      </c>
      <c r="M25" s="6">
        <f t="shared" si="4"/>
        <v>8.4392727272727246</v>
      </c>
      <c r="N25" s="6">
        <f t="shared" si="5"/>
        <v>16.878545454545449</v>
      </c>
      <c r="O25" s="6">
        <v>0</v>
      </c>
      <c r="P25" s="6">
        <f t="shared" si="6"/>
        <v>16.878545454545449</v>
      </c>
      <c r="Q25" s="6" t="s">
        <v>9</v>
      </c>
      <c r="R25" s="34" t="s">
        <v>10</v>
      </c>
      <c r="T25" s="36">
        <f t="shared" si="7"/>
        <v>84.392727272727257</v>
      </c>
      <c r="U25" s="2">
        <f t="shared" si="8"/>
        <v>31.647272727272721</v>
      </c>
      <c r="V25" s="6">
        <v>0</v>
      </c>
    </row>
    <row r="26" spans="4:22" ht="18.75">
      <c r="D26" s="6" t="s">
        <v>27</v>
      </c>
      <c r="E26" s="6">
        <v>2037</v>
      </c>
      <c r="F26" s="6">
        <f t="shared" si="0"/>
        <v>17.644799999999996</v>
      </c>
      <c r="G26" s="6">
        <v>0</v>
      </c>
      <c r="H26" s="6">
        <f t="shared" si="1"/>
        <v>8.8223999999999982</v>
      </c>
      <c r="I26" s="6">
        <v>0</v>
      </c>
      <c r="J26" s="6">
        <f t="shared" si="2"/>
        <v>8.8223999999999982</v>
      </c>
      <c r="K26" s="6">
        <v>0</v>
      </c>
      <c r="L26" s="6">
        <f t="shared" si="3"/>
        <v>8.8223999999999982</v>
      </c>
      <c r="M26" s="6">
        <f t="shared" si="4"/>
        <v>8.8223999999999982</v>
      </c>
      <c r="N26" s="6">
        <f t="shared" si="5"/>
        <v>17.644799999999996</v>
      </c>
      <c r="O26" s="6">
        <v>0</v>
      </c>
      <c r="P26" s="6">
        <f t="shared" si="6"/>
        <v>17.644799999999996</v>
      </c>
      <c r="Q26" s="6" t="s">
        <v>9</v>
      </c>
      <c r="R26" s="34" t="s">
        <v>10</v>
      </c>
      <c r="T26" s="36">
        <f t="shared" si="7"/>
        <v>88.22399999999999</v>
      </c>
      <c r="U26" s="2">
        <f t="shared" si="8"/>
        <v>33.083999999999996</v>
      </c>
      <c r="V26" s="6">
        <v>0</v>
      </c>
    </row>
    <row r="27" spans="4:22" ht="18.75">
      <c r="D27" s="6" t="s">
        <v>27</v>
      </c>
      <c r="E27" s="6">
        <v>2038</v>
      </c>
      <c r="F27" s="6">
        <f t="shared" si="0"/>
        <v>18.411054545454544</v>
      </c>
      <c r="G27" s="6">
        <v>0</v>
      </c>
      <c r="H27" s="6">
        <f t="shared" si="1"/>
        <v>9.2055272727272719</v>
      </c>
      <c r="I27" s="6">
        <v>0</v>
      </c>
      <c r="J27" s="6">
        <f t="shared" si="2"/>
        <v>9.2055272727272719</v>
      </c>
      <c r="K27" s="6">
        <v>0</v>
      </c>
      <c r="L27" s="6">
        <f t="shared" si="3"/>
        <v>9.2055272727272719</v>
      </c>
      <c r="M27" s="6">
        <f t="shared" si="4"/>
        <v>9.2055272727272719</v>
      </c>
      <c r="N27" s="6">
        <f t="shared" si="5"/>
        <v>18.411054545454544</v>
      </c>
      <c r="O27" s="6">
        <v>0</v>
      </c>
      <c r="P27" s="6">
        <f t="shared" si="6"/>
        <v>18.411054545454544</v>
      </c>
      <c r="Q27" s="6" t="s">
        <v>9</v>
      </c>
      <c r="R27" s="34" t="s">
        <v>10</v>
      </c>
      <c r="T27" s="36">
        <f t="shared" si="7"/>
        <v>92.055272727272722</v>
      </c>
      <c r="U27" s="2">
        <f t="shared" si="8"/>
        <v>34.520727272727271</v>
      </c>
      <c r="V27" s="6">
        <v>0</v>
      </c>
    </row>
    <row r="28" spans="4:22" ht="18.75">
      <c r="D28" s="6" t="s">
        <v>27</v>
      </c>
      <c r="E28" s="6">
        <v>2039</v>
      </c>
      <c r="F28" s="6">
        <f t="shared" si="0"/>
        <v>19.177309090909091</v>
      </c>
      <c r="G28" s="6">
        <v>0</v>
      </c>
      <c r="H28" s="6">
        <f t="shared" si="1"/>
        <v>9.5886545454545455</v>
      </c>
      <c r="I28" s="6">
        <v>0</v>
      </c>
      <c r="J28" s="6">
        <f t="shared" si="2"/>
        <v>9.5886545454545455</v>
      </c>
      <c r="K28" s="6">
        <v>0</v>
      </c>
      <c r="L28" s="6">
        <f t="shared" si="3"/>
        <v>9.5886545454545455</v>
      </c>
      <c r="M28" s="6">
        <f t="shared" si="4"/>
        <v>9.5886545454545455</v>
      </c>
      <c r="N28" s="6">
        <f t="shared" si="5"/>
        <v>19.177309090909091</v>
      </c>
      <c r="O28" s="6">
        <v>0</v>
      </c>
      <c r="P28" s="6">
        <f t="shared" si="6"/>
        <v>19.177309090909091</v>
      </c>
      <c r="Q28" s="6" t="s">
        <v>9</v>
      </c>
      <c r="R28" s="34" t="s">
        <v>10</v>
      </c>
      <c r="T28" s="36">
        <f t="shared" si="7"/>
        <v>95.886545454545455</v>
      </c>
      <c r="U28" s="2">
        <f t="shared" si="8"/>
        <v>35.957454545454539</v>
      </c>
      <c r="V28" s="6">
        <v>0</v>
      </c>
    </row>
    <row r="29" spans="4:22" ht="18.75">
      <c r="D29" s="6" t="s">
        <v>27</v>
      </c>
      <c r="E29" s="6">
        <v>2040</v>
      </c>
      <c r="F29" s="6">
        <f t="shared" si="0"/>
        <v>19.943563636363635</v>
      </c>
      <c r="G29" s="6">
        <v>0</v>
      </c>
      <c r="H29" s="6">
        <f t="shared" si="1"/>
        <v>9.9717818181818174</v>
      </c>
      <c r="I29" s="6">
        <v>0</v>
      </c>
      <c r="J29" s="6">
        <f t="shared" si="2"/>
        <v>9.9717818181818174</v>
      </c>
      <c r="K29" s="6">
        <v>0</v>
      </c>
      <c r="L29" s="6">
        <f t="shared" si="3"/>
        <v>9.9717818181818174</v>
      </c>
      <c r="M29" s="6">
        <f t="shared" si="4"/>
        <v>9.9717818181818174</v>
      </c>
      <c r="N29" s="6">
        <f t="shared" si="5"/>
        <v>19.943563636363635</v>
      </c>
      <c r="O29" s="6">
        <v>0</v>
      </c>
      <c r="P29" s="6">
        <f t="shared" si="6"/>
        <v>19.943563636363635</v>
      </c>
      <c r="Q29" s="6" t="s">
        <v>9</v>
      </c>
      <c r="R29" s="34" t="s">
        <v>10</v>
      </c>
      <c r="T29" s="36">
        <f>U29/H100*(F100+SUM(H100:K100))</f>
        <v>99.717818181818188</v>
      </c>
      <c r="U29" s="2">
        <f t="shared" si="8"/>
        <v>37.394181818181821</v>
      </c>
      <c r="V29" s="6">
        <v>0</v>
      </c>
    </row>
    <row r="33" spans="2:22">
      <c r="B33" s="12" t="s">
        <v>13</v>
      </c>
      <c r="Q33" s="13"/>
      <c r="R33" s="13"/>
      <c r="S33" s="33"/>
    </row>
    <row r="34" spans="2:22" ht="15.75" thickBot="1">
      <c r="B34" s="14" t="s">
        <v>14</v>
      </c>
      <c r="C34" s="14" t="s">
        <v>0</v>
      </c>
      <c r="D34" s="14" t="s">
        <v>15</v>
      </c>
      <c r="E34" s="14" t="s">
        <v>6</v>
      </c>
      <c r="F34" s="15" t="s">
        <v>16</v>
      </c>
      <c r="G34" s="15" t="s">
        <v>17</v>
      </c>
      <c r="H34" s="15" t="s">
        <v>38</v>
      </c>
      <c r="I34" s="15" t="s">
        <v>39</v>
      </c>
      <c r="J34" s="15" t="s">
        <v>40</v>
      </c>
      <c r="K34" s="15" t="s">
        <v>41</v>
      </c>
      <c r="L34" s="15" t="s">
        <v>42</v>
      </c>
      <c r="M34" s="15" t="s">
        <v>43</v>
      </c>
      <c r="N34" s="15" t="s">
        <v>63</v>
      </c>
      <c r="O34" s="15" t="s">
        <v>64</v>
      </c>
      <c r="P34" s="15" t="s">
        <v>68</v>
      </c>
      <c r="Q34" s="16" t="s">
        <v>18</v>
      </c>
      <c r="R34" s="16" t="s">
        <v>19</v>
      </c>
      <c r="S34" s="31"/>
      <c r="U34" s="15" t="s">
        <v>16</v>
      </c>
      <c r="V34" s="15" t="s">
        <v>17</v>
      </c>
    </row>
    <row r="35" spans="2:22">
      <c r="B35" s="17" t="s">
        <v>8</v>
      </c>
      <c r="C35" s="18"/>
      <c r="D35" s="18"/>
      <c r="E35" s="17"/>
      <c r="F35" s="17"/>
      <c r="G35" s="17"/>
      <c r="H35" s="17"/>
      <c r="I35" s="17"/>
      <c r="J35" s="17"/>
      <c r="K35" s="17"/>
      <c r="L35" s="17"/>
      <c r="M35" s="17"/>
      <c r="N35" s="17"/>
      <c r="O35" s="17"/>
      <c r="P35" s="17"/>
      <c r="Q35" s="17"/>
      <c r="R35" s="17"/>
      <c r="S35" s="32"/>
      <c r="U35" s="17"/>
      <c r="V35" s="17"/>
    </row>
    <row r="36" spans="2:22" ht="18.75">
      <c r="D36" s="6" t="s">
        <v>27</v>
      </c>
      <c r="E36" s="6">
        <v>2017</v>
      </c>
      <c r="F36" s="6">
        <f>T36*N105</f>
        <v>0</v>
      </c>
      <c r="G36" s="6">
        <v>0</v>
      </c>
      <c r="H36" s="6">
        <f>T36*$M105/2</f>
        <v>0</v>
      </c>
      <c r="I36" s="6">
        <v>0</v>
      </c>
      <c r="J36" s="6">
        <f>T36*$M105/2</f>
        <v>0</v>
      </c>
      <c r="K36" s="6">
        <v>0</v>
      </c>
      <c r="L36" s="6">
        <f>T36*$Q105/2</f>
        <v>0</v>
      </c>
      <c r="M36" s="6">
        <f>T36*$Q105/2</f>
        <v>0</v>
      </c>
      <c r="N36" s="6">
        <f>T36*O105</f>
        <v>0</v>
      </c>
      <c r="O36" s="6">
        <v>0</v>
      </c>
      <c r="P36" s="6">
        <f>T36*P105</f>
        <v>0</v>
      </c>
      <c r="Q36" s="6" t="s">
        <v>9</v>
      </c>
      <c r="R36" s="34" t="s">
        <v>11</v>
      </c>
      <c r="T36" s="36">
        <f>U36/H77*(F77+SUM(H77:K77))</f>
        <v>0</v>
      </c>
      <c r="U36" s="20">
        <v>0</v>
      </c>
      <c r="V36" s="6">
        <v>0</v>
      </c>
    </row>
    <row r="37" spans="2:22" ht="18.75">
      <c r="D37" s="6" t="s">
        <v>27</v>
      </c>
      <c r="E37" s="6">
        <v>2018</v>
      </c>
      <c r="F37" s="6">
        <f t="shared" ref="F37:F59" si="9">T37*N106</f>
        <v>0</v>
      </c>
      <c r="G37" s="6">
        <v>0</v>
      </c>
      <c r="H37" s="6">
        <f t="shared" ref="H37:H59" si="10">T37*$M106/2</f>
        <v>0</v>
      </c>
      <c r="I37" s="6">
        <v>0</v>
      </c>
      <c r="J37" s="6">
        <f t="shared" ref="J37:J59" si="11">T37*$M106/2</f>
        <v>0</v>
      </c>
      <c r="K37" s="6">
        <v>0</v>
      </c>
      <c r="L37" s="6">
        <f t="shared" ref="L37:L59" si="12">T37*$Q106/2</f>
        <v>0</v>
      </c>
      <c r="M37" s="6">
        <f t="shared" ref="M37:M59" si="13">T37*$Q106/2</f>
        <v>0</v>
      </c>
      <c r="N37" s="6">
        <f t="shared" ref="N37:N59" si="14">T37*O106</f>
        <v>0</v>
      </c>
      <c r="O37" s="6">
        <v>0</v>
      </c>
      <c r="P37" s="6">
        <f t="shared" ref="P37:P59" si="15">T37*P106</f>
        <v>0</v>
      </c>
      <c r="Q37" s="6" t="s">
        <v>9</v>
      </c>
      <c r="R37" s="34" t="s">
        <v>11</v>
      </c>
      <c r="T37" s="36">
        <f t="shared" ref="T37:T59" si="16">U37/H78*(F78+SUM(H78:K78))</f>
        <v>0</v>
      </c>
      <c r="U37" s="2">
        <f t="shared" ref="U37:U59" si="17">X77/1000*3.6</f>
        <v>0</v>
      </c>
      <c r="V37" s="6">
        <v>0</v>
      </c>
    </row>
    <row r="38" spans="2:22" ht="18.75">
      <c r="D38" s="6" t="s">
        <v>27</v>
      </c>
      <c r="E38" s="6">
        <v>2019</v>
      </c>
      <c r="F38" s="6">
        <f t="shared" si="9"/>
        <v>0.28872180451127816</v>
      </c>
      <c r="G38" s="6">
        <v>0</v>
      </c>
      <c r="H38" s="6">
        <f t="shared" si="10"/>
        <v>9.6240601503759404E-2</v>
      </c>
      <c r="I38" s="6">
        <v>0</v>
      </c>
      <c r="J38" s="6">
        <f t="shared" si="11"/>
        <v>9.6240601503759404E-2</v>
      </c>
      <c r="K38" s="6">
        <v>0</v>
      </c>
      <c r="L38" s="6">
        <f t="shared" si="12"/>
        <v>0</v>
      </c>
      <c r="M38" s="6">
        <f t="shared" si="13"/>
        <v>0</v>
      </c>
      <c r="N38" s="6">
        <f t="shared" si="14"/>
        <v>0</v>
      </c>
      <c r="O38" s="6">
        <v>0</v>
      </c>
      <c r="P38" s="6">
        <f t="shared" si="15"/>
        <v>0</v>
      </c>
      <c r="Q38" s="6" t="s">
        <v>9</v>
      </c>
      <c r="R38" s="34" t="s">
        <v>11</v>
      </c>
      <c r="T38" s="36">
        <f t="shared" si="16"/>
        <v>0.48120300751879697</v>
      </c>
      <c r="U38" s="2">
        <f t="shared" si="17"/>
        <v>0.28872180451127816</v>
      </c>
      <c r="V38" s="6">
        <v>0</v>
      </c>
    </row>
    <row r="39" spans="2:22" ht="18.75">
      <c r="D39" s="6" t="s">
        <v>27</v>
      </c>
      <c r="E39" s="6">
        <v>2020</v>
      </c>
      <c r="F39" s="6">
        <f t="shared" si="9"/>
        <v>1.153574846206425</v>
      </c>
      <c r="G39" s="6">
        <v>0</v>
      </c>
      <c r="H39" s="6">
        <f t="shared" si="10"/>
        <v>0.38452494873547505</v>
      </c>
      <c r="I39" s="6">
        <v>0</v>
      </c>
      <c r="J39" s="6">
        <f t="shared" si="11"/>
        <v>0.38452494873547505</v>
      </c>
      <c r="K39" s="6">
        <v>0</v>
      </c>
      <c r="L39" s="6">
        <f t="shared" si="12"/>
        <v>0</v>
      </c>
      <c r="M39" s="6">
        <f t="shared" si="13"/>
        <v>0</v>
      </c>
      <c r="N39" s="6">
        <f t="shared" si="14"/>
        <v>0</v>
      </c>
      <c r="O39" s="6">
        <v>0</v>
      </c>
      <c r="P39" s="6">
        <f t="shared" si="15"/>
        <v>0</v>
      </c>
      <c r="Q39" s="6" t="s">
        <v>9</v>
      </c>
      <c r="R39" s="34" t="s">
        <v>11</v>
      </c>
      <c r="T39" s="36">
        <f t="shared" si="16"/>
        <v>1.9226247436773751</v>
      </c>
      <c r="U39" s="2">
        <f t="shared" si="17"/>
        <v>1.153574846206425</v>
      </c>
      <c r="V39" s="6">
        <v>0</v>
      </c>
    </row>
    <row r="40" spans="2:22" ht="18.75">
      <c r="D40" s="6" t="s">
        <v>27</v>
      </c>
      <c r="E40" s="6">
        <v>2021</v>
      </c>
      <c r="F40" s="6">
        <f t="shared" si="9"/>
        <v>2.308462064251537</v>
      </c>
      <c r="G40" s="6">
        <v>0</v>
      </c>
      <c r="H40" s="6">
        <f t="shared" si="10"/>
        <v>0.76948735475051233</v>
      </c>
      <c r="I40" s="6">
        <v>0</v>
      </c>
      <c r="J40" s="6">
        <f t="shared" si="11"/>
        <v>0.76948735475051233</v>
      </c>
      <c r="K40" s="6">
        <v>0</v>
      </c>
      <c r="L40" s="6">
        <f t="shared" si="12"/>
        <v>0</v>
      </c>
      <c r="M40" s="6">
        <f t="shared" si="13"/>
        <v>0</v>
      </c>
      <c r="N40" s="6">
        <f t="shared" si="14"/>
        <v>0</v>
      </c>
      <c r="O40" s="6">
        <v>0</v>
      </c>
      <c r="P40" s="6">
        <f t="shared" si="15"/>
        <v>0</v>
      </c>
      <c r="Q40" s="6" t="s">
        <v>9</v>
      </c>
      <c r="R40" s="34" t="s">
        <v>11</v>
      </c>
      <c r="T40" s="36">
        <f t="shared" si="16"/>
        <v>3.8474367737525617</v>
      </c>
      <c r="U40" s="2">
        <f t="shared" si="17"/>
        <v>2.308462064251537</v>
      </c>
      <c r="V40" s="6">
        <v>0</v>
      </c>
    </row>
    <row r="41" spans="2:22" ht="18.75">
      <c r="D41" s="6" t="s">
        <v>27</v>
      </c>
      <c r="E41" s="6">
        <v>2022</v>
      </c>
      <c r="F41" s="6">
        <f t="shared" si="9"/>
        <v>3.4331647300068351</v>
      </c>
      <c r="G41" s="6">
        <v>0</v>
      </c>
      <c r="H41" s="6">
        <f t="shared" si="10"/>
        <v>1.1443882433356118</v>
      </c>
      <c r="I41" s="6">
        <v>0</v>
      </c>
      <c r="J41" s="6">
        <f t="shared" si="11"/>
        <v>1.1443882433356118</v>
      </c>
      <c r="K41" s="6">
        <v>0</v>
      </c>
      <c r="L41" s="6">
        <f t="shared" si="12"/>
        <v>0</v>
      </c>
      <c r="M41" s="6">
        <f t="shared" si="13"/>
        <v>0</v>
      </c>
      <c r="N41" s="6">
        <f t="shared" si="14"/>
        <v>0</v>
      </c>
      <c r="O41" s="6">
        <v>0</v>
      </c>
      <c r="P41" s="6">
        <f t="shared" si="15"/>
        <v>0</v>
      </c>
      <c r="Q41" s="6" t="s">
        <v>9</v>
      </c>
      <c r="R41" s="34" t="s">
        <v>11</v>
      </c>
      <c r="T41" s="36">
        <f t="shared" si="16"/>
        <v>5.7219412166780588</v>
      </c>
      <c r="U41" s="2">
        <f t="shared" si="17"/>
        <v>3.4331647300068351</v>
      </c>
      <c r="V41" s="6">
        <v>0</v>
      </c>
    </row>
    <row r="42" spans="2:22" ht="18.75">
      <c r="D42" s="6" t="s">
        <v>27</v>
      </c>
      <c r="E42" s="6">
        <v>2023</v>
      </c>
      <c r="F42" s="6">
        <f t="shared" si="9"/>
        <v>2.3853670539986331</v>
      </c>
      <c r="G42" s="6">
        <v>0</v>
      </c>
      <c r="H42" s="6">
        <f t="shared" si="10"/>
        <v>1.1926835269993166</v>
      </c>
      <c r="I42" s="6">
        <v>0</v>
      </c>
      <c r="J42" s="6">
        <f t="shared" si="11"/>
        <v>1.1926835269993166</v>
      </c>
      <c r="K42" s="6">
        <v>0</v>
      </c>
      <c r="L42" s="6">
        <f t="shared" si="12"/>
        <v>1.1926835269993166</v>
      </c>
      <c r="M42" s="6">
        <f t="shared" si="13"/>
        <v>1.1926835269993166</v>
      </c>
      <c r="N42" s="6">
        <f t="shared" si="14"/>
        <v>2.3853670539986331</v>
      </c>
      <c r="O42" s="6">
        <v>0</v>
      </c>
      <c r="P42" s="6">
        <f t="shared" si="15"/>
        <v>2.3853670539986331</v>
      </c>
      <c r="Q42" s="6" t="s">
        <v>9</v>
      </c>
      <c r="R42" s="34" t="s">
        <v>11</v>
      </c>
      <c r="T42" s="36">
        <f t="shared" si="16"/>
        <v>11.926835269993166</v>
      </c>
      <c r="U42" s="2">
        <f t="shared" si="17"/>
        <v>4.4725632262474369</v>
      </c>
      <c r="V42" s="6">
        <v>0</v>
      </c>
    </row>
    <row r="43" spans="2:22" ht="18.75">
      <c r="D43" s="6" t="s">
        <v>27</v>
      </c>
      <c r="E43" s="6">
        <v>2024</v>
      </c>
      <c r="F43" s="6">
        <f t="shared" si="9"/>
        <v>2.8774190020505808</v>
      </c>
      <c r="G43" s="6">
        <v>0</v>
      </c>
      <c r="H43" s="6">
        <f t="shared" si="10"/>
        <v>1.4387095010252904</v>
      </c>
      <c r="I43" s="6">
        <v>0</v>
      </c>
      <c r="J43" s="6">
        <f t="shared" si="11"/>
        <v>1.4387095010252904</v>
      </c>
      <c r="K43" s="6">
        <v>0</v>
      </c>
      <c r="L43" s="6">
        <f t="shared" si="12"/>
        <v>1.4387095010252904</v>
      </c>
      <c r="M43" s="6">
        <f t="shared" si="13"/>
        <v>1.4387095010252904</v>
      </c>
      <c r="N43" s="6">
        <f t="shared" si="14"/>
        <v>2.8774190020505808</v>
      </c>
      <c r="O43" s="6">
        <v>0</v>
      </c>
      <c r="P43" s="6">
        <f t="shared" si="15"/>
        <v>2.8774190020505808</v>
      </c>
      <c r="Q43" s="6" t="s">
        <v>9</v>
      </c>
      <c r="R43" s="34" t="s">
        <v>11</v>
      </c>
      <c r="T43" s="36">
        <f t="shared" si="16"/>
        <v>14.387095010252905</v>
      </c>
      <c r="U43" s="2">
        <f t="shared" si="17"/>
        <v>5.395160628844839</v>
      </c>
      <c r="V43" s="6">
        <v>0</v>
      </c>
    </row>
    <row r="44" spans="2:22" ht="18.75">
      <c r="D44" s="6" t="s">
        <v>27</v>
      </c>
      <c r="E44" s="6">
        <v>2025</v>
      </c>
      <c r="F44" s="6">
        <f t="shared" si="9"/>
        <v>3.3085768967874221</v>
      </c>
      <c r="G44" s="6">
        <v>0</v>
      </c>
      <c r="H44" s="6">
        <f t="shared" si="10"/>
        <v>1.654288448393711</v>
      </c>
      <c r="I44" s="6">
        <v>0</v>
      </c>
      <c r="J44" s="6">
        <f t="shared" si="11"/>
        <v>1.654288448393711</v>
      </c>
      <c r="K44" s="6">
        <v>0</v>
      </c>
      <c r="L44" s="6">
        <f t="shared" si="12"/>
        <v>1.654288448393711</v>
      </c>
      <c r="M44" s="6">
        <f t="shared" si="13"/>
        <v>1.654288448393711</v>
      </c>
      <c r="N44" s="6">
        <f t="shared" si="14"/>
        <v>3.3085768967874221</v>
      </c>
      <c r="O44" s="6">
        <v>0</v>
      </c>
      <c r="P44" s="6">
        <f t="shared" si="15"/>
        <v>3.3085768967874221</v>
      </c>
      <c r="Q44" s="6" t="s">
        <v>9</v>
      </c>
      <c r="R44" s="34" t="s">
        <v>11</v>
      </c>
      <c r="T44" s="36">
        <f t="shared" si="16"/>
        <v>16.542884483937112</v>
      </c>
      <c r="U44" s="2">
        <f t="shared" si="17"/>
        <v>6.2035816814764155</v>
      </c>
      <c r="V44" s="6">
        <v>0</v>
      </c>
    </row>
    <row r="45" spans="2:22" ht="18.75">
      <c r="D45" s="6" t="s">
        <v>27</v>
      </c>
      <c r="E45" s="6">
        <v>2026</v>
      </c>
      <c r="F45" s="6">
        <f t="shared" si="9"/>
        <v>3.3085768967874221</v>
      </c>
      <c r="G45" s="6">
        <v>0</v>
      </c>
      <c r="H45" s="6">
        <f t="shared" si="10"/>
        <v>1.654288448393711</v>
      </c>
      <c r="I45" s="6">
        <v>0</v>
      </c>
      <c r="J45" s="6">
        <f t="shared" si="11"/>
        <v>1.654288448393711</v>
      </c>
      <c r="K45" s="6">
        <v>0</v>
      </c>
      <c r="L45" s="6">
        <f t="shared" si="12"/>
        <v>1.654288448393711</v>
      </c>
      <c r="M45" s="6">
        <f t="shared" si="13"/>
        <v>1.654288448393711</v>
      </c>
      <c r="N45" s="6">
        <f t="shared" si="14"/>
        <v>3.3085768967874221</v>
      </c>
      <c r="O45" s="6">
        <v>0</v>
      </c>
      <c r="P45" s="6">
        <f t="shared" si="15"/>
        <v>3.3085768967874221</v>
      </c>
      <c r="Q45" s="6" t="s">
        <v>9</v>
      </c>
      <c r="R45" s="34" t="s">
        <v>11</v>
      </c>
      <c r="T45" s="36">
        <f t="shared" si="16"/>
        <v>16.542884483937112</v>
      </c>
      <c r="U45" s="2">
        <f t="shared" si="17"/>
        <v>6.2035816814764155</v>
      </c>
      <c r="V45" s="6">
        <v>0</v>
      </c>
    </row>
    <row r="46" spans="2:22" ht="18.75">
      <c r="D46" s="6" t="s">
        <v>27</v>
      </c>
      <c r="E46" s="6">
        <v>2027</v>
      </c>
      <c r="F46" s="6">
        <f t="shared" si="9"/>
        <v>3.3085768967874221</v>
      </c>
      <c r="G46" s="6">
        <v>0</v>
      </c>
      <c r="H46" s="6">
        <f t="shared" si="10"/>
        <v>1.654288448393711</v>
      </c>
      <c r="I46" s="6">
        <v>0</v>
      </c>
      <c r="J46" s="6">
        <f t="shared" si="11"/>
        <v>1.654288448393711</v>
      </c>
      <c r="K46" s="6">
        <v>0</v>
      </c>
      <c r="L46" s="6">
        <f t="shared" si="12"/>
        <v>1.654288448393711</v>
      </c>
      <c r="M46" s="6">
        <f t="shared" si="13"/>
        <v>1.654288448393711</v>
      </c>
      <c r="N46" s="6">
        <f t="shared" si="14"/>
        <v>3.3085768967874221</v>
      </c>
      <c r="O46" s="6">
        <v>0</v>
      </c>
      <c r="P46" s="6">
        <f t="shared" si="15"/>
        <v>3.3085768967874221</v>
      </c>
      <c r="Q46" s="6" t="s">
        <v>9</v>
      </c>
      <c r="R46" s="34" t="s">
        <v>11</v>
      </c>
      <c r="T46" s="36">
        <f t="shared" si="16"/>
        <v>16.542884483937112</v>
      </c>
      <c r="U46" s="2">
        <f t="shared" si="17"/>
        <v>6.2035816814764155</v>
      </c>
      <c r="V46" s="6">
        <v>0</v>
      </c>
    </row>
    <row r="47" spans="2:22" ht="18.75">
      <c r="D47" s="6" t="s">
        <v>27</v>
      </c>
      <c r="E47" s="6">
        <v>2028</v>
      </c>
      <c r="F47" s="6">
        <f t="shared" si="9"/>
        <v>3.3085768967874221</v>
      </c>
      <c r="G47" s="6">
        <v>0</v>
      </c>
      <c r="H47" s="6">
        <f t="shared" si="10"/>
        <v>1.654288448393711</v>
      </c>
      <c r="I47" s="6">
        <v>0</v>
      </c>
      <c r="J47" s="6">
        <f t="shared" si="11"/>
        <v>1.654288448393711</v>
      </c>
      <c r="K47" s="6">
        <v>0</v>
      </c>
      <c r="L47" s="6">
        <f t="shared" si="12"/>
        <v>1.654288448393711</v>
      </c>
      <c r="M47" s="6">
        <f t="shared" si="13"/>
        <v>1.654288448393711</v>
      </c>
      <c r="N47" s="6">
        <f t="shared" si="14"/>
        <v>3.3085768967874221</v>
      </c>
      <c r="O47" s="6">
        <v>0</v>
      </c>
      <c r="P47" s="6">
        <f t="shared" si="15"/>
        <v>3.3085768967874221</v>
      </c>
      <c r="Q47" s="6" t="s">
        <v>9</v>
      </c>
      <c r="R47" s="34" t="s">
        <v>11</v>
      </c>
      <c r="T47" s="36">
        <f t="shared" si="16"/>
        <v>16.542884483937112</v>
      </c>
      <c r="U47" s="2">
        <f t="shared" si="17"/>
        <v>6.2035816814764155</v>
      </c>
      <c r="V47" s="6">
        <v>0</v>
      </c>
    </row>
    <row r="48" spans="2:22" ht="18.75">
      <c r="D48" s="6" t="s">
        <v>27</v>
      </c>
      <c r="E48" s="6">
        <v>2029</v>
      </c>
      <c r="F48" s="6">
        <f t="shared" si="9"/>
        <v>3.3085768967874221</v>
      </c>
      <c r="G48" s="6">
        <v>0</v>
      </c>
      <c r="H48" s="6">
        <f t="shared" si="10"/>
        <v>1.654288448393711</v>
      </c>
      <c r="I48" s="6">
        <v>0</v>
      </c>
      <c r="J48" s="6">
        <f t="shared" si="11"/>
        <v>1.654288448393711</v>
      </c>
      <c r="K48" s="6">
        <v>0</v>
      </c>
      <c r="L48" s="6">
        <f t="shared" si="12"/>
        <v>1.654288448393711</v>
      </c>
      <c r="M48" s="6">
        <f t="shared" si="13"/>
        <v>1.654288448393711</v>
      </c>
      <c r="N48" s="6">
        <f t="shared" si="14"/>
        <v>3.3085768967874221</v>
      </c>
      <c r="O48" s="6">
        <v>0</v>
      </c>
      <c r="P48" s="6">
        <f t="shared" si="15"/>
        <v>3.3085768967874221</v>
      </c>
      <c r="Q48" s="6" t="s">
        <v>9</v>
      </c>
      <c r="R48" s="34" t="s">
        <v>11</v>
      </c>
      <c r="T48" s="36">
        <f t="shared" si="16"/>
        <v>16.542884483937112</v>
      </c>
      <c r="U48" s="2">
        <f t="shared" si="17"/>
        <v>6.2035816814764155</v>
      </c>
      <c r="V48" s="6">
        <v>0</v>
      </c>
    </row>
    <row r="49" spans="2:22" ht="18.75">
      <c r="D49" s="6" t="s">
        <v>27</v>
      </c>
      <c r="E49" s="6">
        <v>2030</v>
      </c>
      <c r="F49" s="6">
        <f t="shared" si="9"/>
        <v>3.3085768967874221</v>
      </c>
      <c r="G49" s="6">
        <v>0</v>
      </c>
      <c r="H49" s="6">
        <f t="shared" si="10"/>
        <v>1.654288448393711</v>
      </c>
      <c r="I49" s="6">
        <v>0</v>
      </c>
      <c r="J49" s="6">
        <f t="shared" si="11"/>
        <v>1.654288448393711</v>
      </c>
      <c r="K49" s="6">
        <v>0</v>
      </c>
      <c r="L49" s="6">
        <f t="shared" si="12"/>
        <v>1.654288448393711</v>
      </c>
      <c r="M49" s="6">
        <f t="shared" si="13"/>
        <v>1.654288448393711</v>
      </c>
      <c r="N49" s="6">
        <f t="shared" si="14"/>
        <v>3.3085768967874221</v>
      </c>
      <c r="O49" s="6">
        <v>0</v>
      </c>
      <c r="P49" s="6">
        <f t="shared" si="15"/>
        <v>3.3085768967874221</v>
      </c>
      <c r="Q49" s="6" t="s">
        <v>9</v>
      </c>
      <c r="R49" s="34" t="s">
        <v>11</v>
      </c>
      <c r="T49" s="36">
        <f t="shared" si="16"/>
        <v>16.542884483937112</v>
      </c>
      <c r="U49" s="2">
        <f t="shared" si="17"/>
        <v>6.2035816814764155</v>
      </c>
      <c r="V49" s="6">
        <v>0</v>
      </c>
    </row>
    <row r="50" spans="2:22" ht="18.75">
      <c r="D50" s="6" t="s">
        <v>27</v>
      </c>
      <c r="E50" s="6">
        <v>2031</v>
      </c>
      <c r="F50" s="6">
        <f t="shared" si="9"/>
        <v>3.3085768967874221</v>
      </c>
      <c r="G50" s="6">
        <v>0</v>
      </c>
      <c r="H50" s="6">
        <f t="shared" si="10"/>
        <v>1.654288448393711</v>
      </c>
      <c r="I50" s="6">
        <v>0</v>
      </c>
      <c r="J50" s="6">
        <f t="shared" si="11"/>
        <v>1.654288448393711</v>
      </c>
      <c r="K50" s="6">
        <v>0</v>
      </c>
      <c r="L50" s="6">
        <f t="shared" si="12"/>
        <v>1.654288448393711</v>
      </c>
      <c r="M50" s="6">
        <f t="shared" si="13"/>
        <v>1.654288448393711</v>
      </c>
      <c r="N50" s="6">
        <f t="shared" si="14"/>
        <v>3.3085768967874221</v>
      </c>
      <c r="O50" s="6">
        <v>0</v>
      </c>
      <c r="P50" s="6">
        <f t="shared" si="15"/>
        <v>3.3085768967874221</v>
      </c>
      <c r="Q50" s="6" t="s">
        <v>9</v>
      </c>
      <c r="R50" s="34" t="s">
        <v>11</v>
      </c>
      <c r="T50" s="36">
        <f t="shared" si="16"/>
        <v>16.542884483937112</v>
      </c>
      <c r="U50" s="2">
        <f t="shared" si="17"/>
        <v>6.2035816814764155</v>
      </c>
      <c r="V50" s="6">
        <v>0</v>
      </c>
    </row>
    <row r="51" spans="2:22" ht="18.75">
      <c r="D51" s="6" t="s">
        <v>27</v>
      </c>
      <c r="E51" s="6">
        <v>2032</v>
      </c>
      <c r="F51" s="6">
        <f t="shared" si="9"/>
        <v>3.3085768967874221</v>
      </c>
      <c r="G51" s="6">
        <v>0</v>
      </c>
      <c r="H51" s="6">
        <f t="shared" si="10"/>
        <v>1.654288448393711</v>
      </c>
      <c r="I51" s="6">
        <v>0</v>
      </c>
      <c r="J51" s="6">
        <f t="shared" si="11"/>
        <v>1.654288448393711</v>
      </c>
      <c r="K51" s="6">
        <v>0</v>
      </c>
      <c r="L51" s="6">
        <f t="shared" si="12"/>
        <v>1.654288448393711</v>
      </c>
      <c r="M51" s="6">
        <f t="shared" si="13"/>
        <v>1.654288448393711</v>
      </c>
      <c r="N51" s="6">
        <f t="shared" si="14"/>
        <v>3.3085768967874221</v>
      </c>
      <c r="O51" s="6">
        <v>0</v>
      </c>
      <c r="P51" s="6">
        <f t="shared" si="15"/>
        <v>3.3085768967874221</v>
      </c>
      <c r="Q51" s="6" t="s">
        <v>9</v>
      </c>
      <c r="R51" s="34" t="s">
        <v>11</v>
      </c>
      <c r="T51" s="36">
        <f t="shared" si="16"/>
        <v>16.542884483937112</v>
      </c>
      <c r="U51" s="2">
        <f t="shared" si="17"/>
        <v>6.2035816814764155</v>
      </c>
      <c r="V51" s="6">
        <v>0</v>
      </c>
    </row>
    <row r="52" spans="2:22" ht="18.75">
      <c r="D52" s="6" t="s">
        <v>27</v>
      </c>
      <c r="E52" s="6">
        <v>2033</v>
      </c>
      <c r="F52" s="6">
        <f t="shared" si="9"/>
        <v>3.3085768967874221</v>
      </c>
      <c r="G52" s="6">
        <v>0</v>
      </c>
      <c r="H52" s="6">
        <f t="shared" si="10"/>
        <v>1.654288448393711</v>
      </c>
      <c r="I52" s="6">
        <v>0</v>
      </c>
      <c r="J52" s="6">
        <f t="shared" si="11"/>
        <v>1.654288448393711</v>
      </c>
      <c r="K52" s="6">
        <v>0</v>
      </c>
      <c r="L52" s="6">
        <f t="shared" si="12"/>
        <v>1.654288448393711</v>
      </c>
      <c r="M52" s="6">
        <f t="shared" si="13"/>
        <v>1.654288448393711</v>
      </c>
      <c r="N52" s="6">
        <f t="shared" si="14"/>
        <v>3.3085768967874221</v>
      </c>
      <c r="O52" s="6">
        <v>0</v>
      </c>
      <c r="P52" s="6">
        <f t="shared" si="15"/>
        <v>3.3085768967874221</v>
      </c>
      <c r="Q52" s="6" t="s">
        <v>9</v>
      </c>
      <c r="R52" s="34" t="s">
        <v>11</v>
      </c>
      <c r="T52" s="36">
        <f t="shared" si="16"/>
        <v>16.542884483937112</v>
      </c>
      <c r="U52" s="2">
        <f t="shared" si="17"/>
        <v>6.2035816814764155</v>
      </c>
      <c r="V52" s="6">
        <v>0</v>
      </c>
    </row>
    <row r="53" spans="2:22" ht="18.75">
      <c r="D53" s="6" t="s">
        <v>27</v>
      </c>
      <c r="E53" s="6">
        <v>2034</v>
      </c>
      <c r="F53" s="6">
        <f t="shared" si="9"/>
        <v>3.3085768967874221</v>
      </c>
      <c r="G53" s="6">
        <v>0</v>
      </c>
      <c r="H53" s="6">
        <f t="shared" si="10"/>
        <v>1.654288448393711</v>
      </c>
      <c r="I53" s="6">
        <v>0</v>
      </c>
      <c r="J53" s="6">
        <f t="shared" si="11"/>
        <v>1.654288448393711</v>
      </c>
      <c r="K53" s="6">
        <v>0</v>
      </c>
      <c r="L53" s="6">
        <f t="shared" si="12"/>
        <v>1.654288448393711</v>
      </c>
      <c r="M53" s="6">
        <f t="shared" si="13"/>
        <v>1.654288448393711</v>
      </c>
      <c r="N53" s="6">
        <f t="shared" si="14"/>
        <v>3.3085768967874221</v>
      </c>
      <c r="O53" s="6">
        <v>0</v>
      </c>
      <c r="P53" s="6">
        <f t="shared" si="15"/>
        <v>3.3085768967874221</v>
      </c>
      <c r="Q53" s="6" t="s">
        <v>9</v>
      </c>
      <c r="R53" s="34" t="s">
        <v>11</v>
      </c>
      <c r="T53" s="36">
        <f t="shared" si="16"/>
        <v>16.542884483937112</v>
      </c>
      <c r="U53" s="2">
        <f t="shared" si="17"/>
        <v>6.2035816814764155</v>
      </c>
      <c r="V53" s="6">
        <v>0</v>
      </c>
    </row>
    <row r="54" spans="2:22" ht="18.75">
      <c r="D54" s="6" t="s">
        <v>27</v>
      </c>
      <c r="E54" s="6">
        <v>2035</v>
      </c>
      <c r="F54" s="6">
        <f t="shared" si="9"/>
        <v>3.3085768967874221</v>
      </c>
      <c r="G54" s="6">
        <v>0</v>
      </c>
      <c r="H54" s="6">
        <f t="shared" si="10"/>
        <v>1.654288448393711</v>
      </c>
      <c r="I54" s="6">
        <v>0</v>
      </c>
      <c r="J54" s="6">
        <f t="shared" si="11"/>
        <v>1.654288448393711</v>
      </c>
      <c r="K54" s="6">
        <v>0</v>
      </c>
      <c r="L54" s="6">
        <f t="shared" si="12"/>
        <v>1.654288448393711</v>
      </c>
      <c r="M54" s="6">
        <f t="shared" si="13"/>
        <v>1.654288448393711</v>
      </c>
      <c r="N54" s="6">
        <f t="shared" si="14"/>
        <v>3.3085768967874221</v>
      </c>
      <c r="O54" s="6">
        <v>0</v>
      </c>
      <c r="P54" s="6">
        <f t="shared" si="15"/>
        <v>3.3085768967874221</v>
      </c>
      <c r="Q54" s="6" t="s">
        <v>9</v>
      </c>
      <c r="R54" s="34" t="s">
        <v>11</v>
      </c>
      <c r="T54" s="36">
        <f t="shared" si="16"/>
        <v>16.542884483937112</v>
      </c>
      <c r="U54" s="2">
        <f t="shared" si="17"/>
        <v>6.2035816814764155</v>
      </c>
      <c r="V54" s="6">
        <v>0</v>
      </c>
    </row>
    <row r="55" spans="2:22" ht="18.75">
      <c r="D55" s="6" t="s">
        <v>27</v>
      </c>
      <c r="E55" s="6">
        <v>2036</v>
      </c>
      <c r="F55" s="6">
        <f t="shared" si="9"/>
        <v>3.3085768967874221</v>
      </c>
      <c r="G55" s="6">
        <v>0</v>
      </c>
      <c r="H55" s="6">
        <f t="shared" si="10"/>
        <v>1.654288448393711</v>
      </c>
      <c r="I55" s="6">
        <v>0</v>
      </c>
      <c r="J55" s="6">
        <f t="shared" si="11"/>
        <v>1.654288448393711</v>
      </c>
      <c r="K55" s="6">
        <v>0</v>
      </c>
      <c r="L55" s="6">
        <f t="shared" si="12"/>
        <v>1.654288448393711</v>
      </c>
      <c r="M55" s="6">
        <f t="shared" si="13"/>
        <v>1.654288448393711</v>
      </c>
      <c r="N55" s="6">
        <f t="shared" si="14"/>
        <v>3.3085768967874221</v>
      </c>
      <c r="O55" s="6">
        <v>0</v>
      </c>
      <c r="P55" s="6">
        <f t="shared" si="15"/>
        <v>3.3085768967874221</v>
      </c>
      <c r="Q55" s="6" t="s">
        <v>9</v>
      </c>
      <c r="R55" s="34" t="s">
        <v>11</v>
      </c>
      <c r="T55" s="36">
        <f t="shared" si="16"/>
        <v>16.542884483937112</v>
      </c>
      <c r="U55" s="2">
        <f t="shared" si="17"/>
        <v>6.2035816814764155</v>
      </c>
      <c r="V55" s="6">
        <v>0</v>
      </c>
    </row>
    <row r="56" spans="2:22" ht="18.75">
      <c r="D56" s="6" t="s">
        <v>27</v>
      </c>
      <c r="E56" s="6">
        <v>2037</v>
      </c>
      <c r="F56" s="6">
        <f t="shared" si="9"/>
        <v>3.3085768967874221</v>
      </c>
      <c r="G56" s="6">
        <v>0</v>
      </c>
      <c r="H56" s="6">
        <f t="shared" si="10"/>
        <v>1.654288448393711</v>
      </c>
      <c r="I56" s="6">
        <v>0</v>
      </c>
      <c r="J56" s="6">
        <f t="shared" si="11"/>
        <v>1.654288448393711</v>
      </c>
      <c r="K56" s="6">
        <v>0</v>
      </c>
      <c r="L56" s="6">
        <f t="shared" si="12"/>
        <v>1.654288448393711</v>
      </c>
      <c r="M56" s="6">
        <f t="shared" si="13"/>
        <v>1.654288448393711</v>
      </c>
      <c r="N56" s="6">
        <f t="shared" si="14"/>
        <v>3.3085768967874221</v>
      </c>
      <c r="O56" s="6">
        <v>0</v>
      </c>
      <c r="P56" s="6">
        <f t="shared" si="15"/>
        <v>3.3085768967874221</v>
      </c>
      <c r="Q56" s="6" t="s">
        <v>9</v>
      </c>
      <c r="R56" s="34" t="s">
        <v>11</v>
      </c>
      <c r="T56" s="36">
        <f t="shared" si="16"/>
        <v>16.542884483937112</v>
      </c>
      <c r="U56" s="2">
        <f t="shared" si="17"/>
        <v>6.2035816814764155</v>
      </c>
      <c r="V56" s="6">
        <v>0</v>
      </c>
    </row>
    <row r="57" spans="2:22" ht="18.75">
      <c r="D57" s="6" t="s">
        <v>27</v>
      </c>
      <c r="E57" s="6">
        <v>2038</v>
      </c>
      <c r="F57" s="6">
        <f t="shared" si="9"/>
        <v>3.3085768967874221</v>
      </c>
      <c r="G57" s="6">
        <v>0</v>
      </c>
      <c r="H57" s="6">
        <f t="shared" si="10"/>
        <v>1.654288448393711</v>
      </c>
      <c r="I57" s="6">
        <v>0</v>
      </c>
      <c r="J57" s="6">
        <f t="shared" si="11"/>
        <v>1.654288448393711</v>
      </c>
      <c r="K57" s="6">
        <v>0</v>
      </c>
      <c r="L57" s="6">
        <f t="shared" si="12"/>
        <v>1.654288448393711</v>
      </c>
      <c r="M57" s="6">
        <f t="shared" si="13"/>
        <v>1.654288448393711</v>
      </c>
      <c r="N57" s="6">
        <f t="shared" si="14"/>
        <v>3.3085768967874221</v>
      </c>
      <c r="O57" s="6">
        <v>0</v>
      </c>
      <c r="P57" s="6">
        <f t="shared" si="15"/>
        <v>3.3085768967874221</v>
      </c>
      <c r="Q57" s="6" t="s">
        <v>9</v>
      </c>
      <c r="R57" s="34" t="s">
        <v>11</v>
      </c>
      <c r="T57" s="36">
        <f t="shared" si="16"/>
        <v>16.542884483937112</v>
      </c>
      <c r="U57" s="2">
        <f t="shared" si="17"/>
        <v>6.2035816814764155</v>
      </c>
      <c r="V57" s="6">
        <v>0</v>
      </c>
    </row>
    <row r="58" spans="2:22" ht="18.75">
      <c r="D58" s="6" t="s">
        <v>27</v>
      </c>
      <c r="E58" s="6">
        <v>2039</v>
      </c>
      <c r="F58" s="6">
        <f t="shared" si="9"/>
        <v>3.3085768967874221</v>
      </c>
      <c r="G58" s="6">
        <v>0</v>
      </c>
      <c r="H58" s="6">
        <f t="shared" si="10"/>
        <v>1.654288448393711</v>
      </c>
      <c r="I58" s="6">
        <v>0</v>
      </c>
      <c r="J58" s="6">
        <f t="shared" si="11"/>
        <v>1.654288448393711</v>
      </c>
      <c r="K58" s="6">
        <v>0</v>
      </c>
      <c r="L58" s="6">
        <f t="shared" si="12"/>
        <v>1.654288448393711</v>
      </c>
      <c r="M58" s="6">
        <f t="shared" si="13"/>
        <v>1.654288448393711</v>
      </c>
      <c r="N58" s="6">
        <f t="shared" si="14"/>
        <v>3.3085768967874221</v>
      </c>
      <c r="O58" s="6">
        <v>0</v>
      </c>
      <c r="P58" s="6">
        <f t="shared" si="15"/>
        <v>3.3085768967874221</v>
      </c>
      <c r="Q58" s="6" t="s">
        <v>9</v>
      </c>
      <c r="R58" s="34" t="s">
        <v>11</v>
      </c>
      <c r="T58" s="36">
        <f t="shared" si="16"/>
        <v>16.542884483937112</v>
      </c>
      <c r="U58" s="2">
        <f t="shared" si="17"/>
        <v>6.2035816814764155</v>
      </c>
      <c r="V58" s="6">
        <v>0</v>
      </c>
    </row>
    <row r="59" spans="2:22" ht="18.75">
      <c r="D59" s="6" t="s">
        <v>27</v>
      </c>
      <c r="E59" s="6">
        <v>2040</v>
      </c>
      <c r="F59" s="6">
        <f t="shared" si="9"/>
        <v>3.3085768967874221</v>
      </c>
      <c r="G59" s="6">
        <v>0</v>
      </c>
      <c r="H59" s="6">
        <f t="shared" si="10"/>
        <v>1.654288448393711</v>
      </c>
      <c r="I59" s="6">
        <v>0</v>
      </c>
      <c r="J59" s="6">
        <f t="shared" si="11"/>
        <v>1.654288448393711</v>
      </c>
      <c r="K59" s="6">
        <v>0</v>
      </c>
      <c r="L59" s="6">
        <f t="shared" si="12"/>
        <v>1.654288448393711</v>
      </c>
      <c r="M59" s="6">
        <f t="shared" si="13"/>
        <v>1.654288448393711</v>
      </c>
      <c r="N59" s="6">
        <f t="shared" si="14"/>
        <v>3.3085768967874221</v>
      </c>
      <c r="O59" s="6">
        <v>0</v>
      </c>
      <c r="P59" s="6">
        <f t="shared" si="15"/>
        <v>3.3085768967874221</v>
      </c>
      <c r="Q59" s="6" t="s">
        <v>9</v>
      </c>
      <c r="R59" s="34" t="s">
        <v>11</v>
      </c>
      <c r="T59" s="36">
        <f t="shared" si="16"/>
        <v>16.542884483937112</v>
      </c>
      <c r="U59" s="2">
        <f t="shared" si="17"/>
        <v>6.2035816814764155</v>
      </c>
      <c r="V59" s="6">
        <v>0</v>
      </c>
    </row>
    <row r="63" spans="2:22">
      <c r="B63" s="12" t="s">
        <v>33</v>
      </c>
      <c r="G63" s="13"/>
      <c r="H63" s="13"/>
    </row>
    <row r="64" spans="2:22" ht="15.75" thickBot="1">
      <c r="B64" s="14" t="s">
        <v>14</v>
      </c>
      <c r="C64" s="14" t="s">
        <v>0</v>
      </c>
      <c r="D64" s="14" t="s">
        <v>15</v>
      </c>
      <c r="E64" s="14" t="s">
        <v>6</v>
      </c>
      <c r="F64" s="15" t="str">
        <f>F34</f>
        <v>DKW</v>
      </c>
      <c r="G64" s="15" t="str">
        <f t="shared" ref="G64:P64" si="18">G34</f>
        <v>DKE</v>
      </c>
      <c r="H64" s="15" t="str">
        <f t="shared" si="18"/>
        <v>SE1</v>
      </c>
      <c r="I64" s="15" t="str">
        <f t="shared" si="18"/>
        <v>SE2</v>
      </c>
      <c r="J64" s="15" t="str">
        <f t="shared" si="18"/>
        <v>SE3</v>
      </c>
      <c r="K64" s="15" t="str">
        <f t="shared" si="18"/>
        <v>SE4</v>
      </c>
      <c r="L64" s="15" t="str">
        <f t="shared" si="18"/>
        <v>NO1</v>
      </c>
      <c r="M64" s="15" t="str">
        <f t="shared" si="18"/>
        <v>NO2</v>
      </c>
      <c r="N64" s="15" t="str">
        <f t="shared" si="18"/>
        <v>FIN</v>
      </c>
      <c r="O64" s="15" t="str">
        <f t="shared" si="18"/>
        <v>FIM</v>
      </c>
      <c r="P64" s="15" t="str">
        <f t="shared" si="18"/>
        <v>ISL</v>
      </c>
      <c r="Q64" s="16" t="s">
        <v>34</v>
      </c>
      <c r="R64" s="16" t="s">
        <v>19</v>
      </c>
    </row>
    <row r="65" spans="2:30">
      <c r="B65" s="17" t="s">
        <v>8</v>
      </c>
      <c r="C65" s="18"/>
      <c r="D65" s="18"/>
      <c r="E65" s="17"/>
      <c r="F65" s="17"/>
      <c r="G65" s="17"/>
      <c r="H65" s="17"/>
      <c r="I65" s="17"/>
      <c r="J65" s="17"/>
      <c r="K65" s="17"/>
      <c r="L65" s="17"/>
      <c r="M65" s="17"/>
      <c r="N65" s="17"/>
      <c r="O65" s="17"/>
      <c r="P65" s="17"/>
      <c r="Q65" s="17"/>
      <c r="R65" s="17"/>
    </row>
    <row r="66" spans="2:30">
      <c r="D66" s="6" t="s">
        <v>7</v>
      </c>
      <c r="F66" s="11">
        <v>7.8953563529345808E-2</v>
      </c>
      <c r="G66" s="11">
        <v>7.8953563529345808E-2</v>
      </c>
      <c r="H66" s="11">
        <v>7.8953563529345808E-2</v>
      </c>
      <c r="I66" s="11">
        <v>7.8953563529345808E-2</v>
      </c>
      <c r="J66" s="11">
        <v>7.8953563529345808E-2</v>
      </c>
      <c r="K66" s="11">
        <v>7.8953563529345808E-2</v>
      </c>
      <c r="L66" s="11">
        <v>7.8953563529345808E-2</v>
      </c>
      <c r="M66" s="11">
        <v>7.8953563529345808E-2</v>
      </c>
      <c r="N66" s="11">
        <v>7.8953563529345808E-2</v>
      </c>
      <c r="O66" s="11">
        <v>7.8953563529345808E-2</v>
      </c>
      <c r="P66" s="11">
        <v>7.8953563529345808E-2</v>
      </c>
      <c r="Q66" s="6" t="s">
        <v>35</v>
      </c>
      <c r="R66" s="6" t="s">
        <v>12</v>
      </c>
    </row>
    <row r="67" spans="2:30">
      <c r="D67" s="6" t="s">
        <v>7</v>
      </c>
      <c r="F67" s="11">
        <v>0.58104487243701186</v>
      </c>
      <c r="G67" s="11">
        <v>0.58104487243701186</v>
      </c>
      <c r="H67" s="11">
        <v>0.58104487243701186</v>
      </c>
      <c r="I67" s="11">
        <v>0.58104487243701186</v>
      </c>
      <c r="J67" s="11">
        <v>0.58104487243701186</v>
      </c>
      <c r="K67" s="11">
        <v>0.58104487243701186</v>
      </c>
      <c r="L67" s="11">
        <v>0.58104487243701186</v>
      </c>
      <c r="M67" s="11">
        <v>0.58104487243701186</v>
      </c>
      <c r="N67" s="11">
        <v>0.58104487243701186</v>
      </c>
      <c r="O67" s="11">
        <v>0.58104487243701186</v>
      </c>
      <c r="P67" s="11">
        <v>0.58104487243701186</v>
      </c>
      <c r="Q67" s="6" t="s">
        <v>35</v>
      </c>
      <c r="R67" s="6" t="s">
        <v>36</v>
      </c>
    </row>
    <row r="72" spans="2:30">
      <c r="S72" s="6"/>
    </row>
    <row r="73" spans="2:30">
      <c r="S73" s="6"/>
    </row>
    <row r="74" spans="2:30">
      <c r="S74" s="6" t="s">
        <v>20</v>
      </c>
    </row>
    <row r="75" spans="2:30" ht="90">
      <c r="D75" s="4" t="s">
        <v>52</v>
      </c>
      <c r="E75" s="48" t="s">
        <v>61</v>
      </c>
      <c r="F75" s="48"/>
      <c r="G75" s="48"/>
      <c r="H75" s="48"/>
      <c r="I75" s="48"/>
      <c r="J75" s="48"/>
      <c r="K75" s="48"/>
      <c r="L75" s="48"/>
      <c r="S75" s="6"/>
      <c r="T75" s="19" t="s">
        <v>21</v>
      </c>
      <c r="U75" s="19" t="s">
        <v>22</v>
      </c>
      <c r="V75" s="19" t="s">
        <v>23</v>
      </c>
      <c r="W75" s="19" t="s">
        <v>24</v>
      </c>
      <c r="X75" s="19" t="s">
        <v>25</v>
      </c>
      <c r="AC75" s="6" t="s">
        <v>26</v>
      </c>
    </row>
    <row r="76" spans="2:30">
      <c r="D76" s="6" t="s">
        <v>53</v>
      </c>
      <c r="E76" s="6" t="s">
        <v>54</v>
      </c>
      <c r="F76" s="6" t="s">
        <v>55</v>
      </c>
      <c r="G76" s="6" t="s">
        <v>56</v>
      </c>
      <c r="H76" s="6" t="s">
        <v>53</v>
      </c>
      <c r="I76" s="6" t="s">
        <v>57</v>
      </c>
      <c r="J76" s="6" t="s">
        <v>58</v>
      </c>
      <c r="K76" s="6" t="s">
        <v>59</v>
      </c>
      <c r="L76" s="6" t="s">
        <v>60</v>
      </c>
      <c r="S76" s="6">
        <v>2017</v>
      </c>
      <c r="T76" s="21">
        <v>0</v>
      </c>
      <c r="U76" s="5">
        <f t="shared" ref="U76:U99" si="19">T76/(1+$Y$79)</f>
        <v>0</v>
      </c>
      <c r="V76" s="21">
        <f t="shared" ref="V76:V99" si="20">U76/8760</f>
        <v>0</v>
      </c>
      <c r="W76" s="21">
        <f t="shared" ref="W76:W84" si="21">V76*(1-$Y$82)*8760/1000</f>
        <v>0</v>
      </c>
      <c r="X76" s="21">
        <f>V76*$Y$82*SUM($AD$78:$AD$101)*365/1000</f>
        <v>0</v>
      </c>
      <c r="AA76" s="22"/>
      <c r="AC76" s="46" t="s">
        <v>28</v>
      </c>
      <c r="AD76" s="47"/>
    </row>
    <row r="77" spans="2:30">
      <c r="C77" s="6">
        <v>2017</v>
      </c>
      <c r="E77" s="22">
        <v>0.3</v>
      </c>
      <c r="F77" s="22">
        <v>0.2</v>
      </c>
      <c r="G77" s="22">
        <v>0.2</v>
      </c>
      <c r="H77" s="22">
        <v>0.3</v>
      </c>
      <c r="I77" s="22">
        <v>0</v>
      </c>
      <c r="J77" s="22">
        <v>0</v>
      </c>
      <c r="K77" s="22">
        <v>0</v>
      </c>
      <c r="L77" s="22">
        <v>0</v>
      </c>
      <c r="S77" s="6">
        <v>2018</v>
      </c>
      <c r="T77" s="21">
        <f t="shared" ref="T77:T99" si="22">D78*1000000</f>
        <v>0</v>
      </c>
      <c r="U77" s="21">
        <f t="shared" si="19"/>
        <v>0</v>
      </c>
      <c r="V77" s="21">
        <f t="shared" si="20"/>
        <v>0</v>
      </c>
      <c r="W77" s="21">
        <f t="shared" si="21"/>
        <v>0</v>
      </c>
      <c r="X77" s="21">
        <f t="shared" ref="X77:X84" si="23">V77*$Y$82*8760/1000</f>
        <v>0</v>
      </c>
      <c r="AC77" s="23" t="s">
        <v>29</v>
      </c>
      <c r="AD77" s="23" t="s">
        <v>30</v>
      </c>
    </row>
    <row r="78" spans="2:30">
      <c r="C78" s="6">
        <v>2018</v>
      </c>
      <c r="D78" s="6">
        <v>0</v>
      </c>
      <c r="E78" s="22">
        <v>0.3</v>
      </c>
      <c r="F78" s="22">
        <v>0.2</v>
      </c>
      <c r="G78" s="22">
        <v>0.2</v>
      </c>
      <c r="H78" s="22">
        <v>0.3</v>
      </c>
      <c r="I78" s="22">
        <v>0</v>
      </c>
      <c r="J78" s="22">
        <v>0</v>
      </c>
      <c r="K78" s="22">
        <v>0</v>
      </c>
      <c r="L78" s="22">
        <v>0</v>
      </c>
      <c r="S78" s="6">
        <v>2019</v>
      </c>
      <c r="T78" s="21">
        <f t="shared" si="22"/>
        <v>220000</v>
      </c>
      <c r="U78" s="21">
        <f t="shared" si="19"/>
        <v>199999.99999999997</v>
      </c>
      <c r="V78" s="21">
        <f>U78/8760</f>
        <v>22.831050228310499</v>
      </c>
      <c r="W78" s="21">
        <f t="shared" si="21"/>
        <v>119.79949874686716</v>
      </c>
      <c r="X78" s="21">
        <f t="shared" si="23"/>
        <v>80.200501253132813</v>
      </c>
      <c r="Y78" s="6" t="s">
        <v>31</v>
      </c>
      <c r="AC78" s="24">
        <v>1</v>
      </c>
      <c r="AD78" s="25">
        <v>0.53</v>
      </c>
    </row>
    <row r="79" spans="2:30">
      <c r="C79" s="6">
        <v>2019</v>
      </c>
      <c r="D79" s="6">
        <v>0.22</v>
      </c>
      <c r="E79" s="22">
        <v>0.3</v>
      </c>
      <c r="F79" s="22">
        <v>0.2</v>
      </c>
      <c r="G79" s="22">
        <v>0.2</v>
      </c>
      <c r="H79" s="22">
        <v>0.3</v>
      </c>
      <c r="I79" s="22">
        <v>0</v>
      </c>
      <c r="J79" s="22">
        <v>0</v>
      </c>
      <c r="K79" s="22">
        <v>0</v>
      </c>
      <c r="L79" s="22">
        <v>0</v>
      </c>
      <c r="S79" s="6">
        <v>2020</v>
      </c>
      <c r="T79" s="21">
        <f t="shared" si="22"/>
        <v>879000</v>
      </c>
      <c r="U79" s="21">
        <f t="shared" si="19"/>
        <v>799090.90909090906</v>
      </c>
      <c r="V79" s="21">
        <f t="shared" si="20"/>
        <v>91.220423412204227</v>
      </c>
      <c r="W79" s="21">
        <f t="shared" si="21"/>
        <v>478.65345181134654</v>
      </c>
      <c r="X79" s="21">
        <f t="shared" si="23"/>
        <v>320.43745727956252</v>
      </c>
      <c r="Y79" s="26">
        <v>0.1</v>
      </c>
      <c r="AC79" s="24">
        <v>2</v>
      </c>
      <c r="AD79" s="27">
        <v>0.5</v>
      </c>
    </row>
    <row r="80" spans="2:30">
      <c r="C80" s="6">
        <v>2020</v>
      </c>
      <c r="D80" s="6">
        <v>0.879</v>
      </c>
      <c r="E80" s="22">
        <v>0.3</v>
      </c>
      <c r="F80" s="22">
        <v>0.2</v>
      </c>
      <c r="G80" s="22">
        <v>0.2</v>
      </c>
      <c r="H80" s="22">
        <v>0.3</v>
      </c>
      <c r="I80" s="22">
        <v>0</v>
      </c>
      <c r="J80" s="22">
        <v>0</v>
      </c>
      <c r="K80" s="22">
        <v>0</v>
      </c>
      <c r="L80" s="22">
        <v>0</v>
      </c>
      <c r="S80" s="6">
        <v>2021</v>
      </c>
      <c r="T80" s="21">
        <f t="shared" si="22"/>
        <v>1759000</v>
      </c>
      <c r="U80" s="21">
        <f t="shared" si="19"/>
        <v>1599090.9090909089</v>
      </c>
      <c r="V80" s="21">
        <f t="shared" si="20"/>
        <v>182.54462432544622</v>
      </c>
      <c r="W80" s="21">
        <f t="shared" si="21"/>
        <v>957.85144679881512</v>
      </c>
      <c r="X80" s="21">
        <f t="shared" si="23"/>
        <v>641.23946229209366</v>
      </c>
      <c r="AC80" s="24">
        <v>3</v>
      </c>
      <c r="AD80" s="27">
        <v>0.49</v>
      </c>
    </row>
    <row r="81" spans="3:30">
      <c r="C81" s="6">
        <v>2021</v>
      </c>
      <c r="D81" s="6">
        <v>1.7589999999999999</v>
      </c>
      <c r="E81" s="22">
        <v>0.3</v>
      </c>
      <c r="F81" s="22">
        <v>0.2</v>
      </c>
      <c r="G81" s="22">
        <v>0.2</v>
      </c>
      <c r="H81" s="22">
        <v>0.3</v>
      </c>
      <c r="I81" s="22">
        <v>0</v>
      </c>
      <c r="J81" s="22">
        <v>0</v>
      </c>
      <c r="K81" s="22">
        <v>0</v>
      </c>
      <c r="L81" s="22">
        <v>0</v>
      </c>
      <c r="S81" s="6">
        <v>2022</v>
      </c>
      <c r="T81" s="21">
        <f t="shared" si="22"/>
        <v>2616000</v>
      </c>
      <c r="U81" s="21">
        <f t="shared" si="19"/>
        <v>2378181.8181818179</v>
      </c>
      <c r="V81" s="21">
        <f t="shared" si="20"/>
        <v>271.48194271481941</v>
      </c>
      <c r="W81" s="21">
        <f t="shared" si="21"/>
        <v>1424.5249487354752</v>
      </c>
      <c r="X81" s="21">
        <f t="shared" si="23"/>
        <v>953.65686944634308</v>
      </c>
      <c r="Y81" s="6" t="s">
        <v>32</v>
      </c>
      <c r="AC81" s="24">
        <v>4</v>
      </c>
      <c r="AD81" s="27">
        <v>0.49</v>
      </c>
    </row>
    <row r="82" spans="3:30">
      <c r="C82" s="6">
        <v>2022</v>
      </c>
      <c r="D82" s="6">
        <v>2.6160000000000001</v>
      </c>
      <c r="E82" s="22">
        <v>0.3</v>
      </c>
      <c r="F82" s="22">
        <v>0.2</v>
      </c>
      <c r="G82" s="22">
        <v>0.2</v>
      </c>
      <c r="H82" s="22">
        <v>0.3</v>
      </c>
      <c r="I82" s="22">
        <v>0</v>
      </c>
      <c r="J82" s="22">
        <v>0</v>
      </c>
      <c r="K82" s="22">
        <v>0</v>
      </c>
      <c r="L82" s="22">
        <v>0</v>
      </c>
      <c r="S82" s="6">
        <v>2023</v>
      </c>
      <c r="T82" s="21">
        <f t="shared" si="22"/>
        <v>3408000</v>
      </c>
      <c r="U82" s="21">
        <f t="shared" si="19"/>
        <v>3098181.8181818179</v>
      </c>
      <c r="V82" s="21">
        <f t="shared" si="20"/>
        <v>353.67372353673721</v>
      </c>
      <c r="W82" s="21">
        <f t="shared" si="21"/>
        <v>1855.803144224197</v>
      </c>
      <c r="X82" s="21">
        <f t="shared" si="23"/>
        <v>1242.3786739576212</v>
      </c>
      <c r="Y82" s="26">
        <f>160/399</f>
        <v>0.40100250626566414</v>
      </c>
      <c r="AC82" s="24">
        <v>5</v>
      </c>
      <c r="AD82" s="27">
        <v>0.49</v>
      </c>
    </row>
    <row r="83" spans="3:30">
      <c r="C83" s="6">
        <v>2023</v>
      </c>
      <c r="D83" s="6">
        <v>3.4079999999999999</v>
      </c>
      <c r="E83" s="22">
        <v>0.15</v>
      </c>
      <c r="F83" s="22">
        <v>0.15</v>
      </c>
      <c r="G83" s="22">
        <v>0.1</v>
      </c>
      <c r="H83" s="22">
        <v>0.15</v>
      </c>
      <c r="I83" s="22">
        <v>0</v>
      </c>
      <c r="J83" s="22">
        <v>0</v>
      </c>
      <c r="K83" s="22">
        <v>0.1</v>
      </c>
      <c r="L83" s="22">
        <v>0.35</v>
      </c>
      <c r="S83" s="6">
        <v>2024</v>
      </c>
      <c r="T83" s="21">
        <f t="shared" si="22"/>
        <v>4110999.9999999995</v>
      </c>
      <c r="U83" s="21">
        <f t="shared" si="19"/>
        <v>3737272.7272727266</v>
      </c>
      <c r="V83" s="21">
        <f t="shared" si="20"/>
        <v>426.62930676629298</v>
      </c>
      <c r="W83" s="21">
        <f t="shared" si="21"/>
        <v>2238.6169970380492</v>
      </c>
      <c r="X83" s="21">
        <f t="shared" si="23"/>
        <v>1498.6557302346775</v>
      </c>
      <c r="AC83" s="24">
        <v>6</v>
      </c>
      <c r="AD83" s="27">
        <v>0.53</v>
      </c>
    </row>
    <row r="84" spans="3:30">
      <c r="C84" s="6">
        <v>2024</v>
      </c>
      <c r="D84" s="6">
        <v>4.1109999999999998</v>
      </c>
      <c r="E84" s="22">
        <v>0.15</v>
      </c>
      <c r="F84" s="22">
        <v>0.15</v>
      </c>
      <c r="G84" s="22">
        <v>0.1</v>
      </c>
      <c r="H84" s="22">
        <v>0.15</v>
      </c>
      <c r="I84" s="22">
        <v>0</v>
      </c>
      <c r="J84" s="22">
        <v>0</v>
      </c>
      <c r="K84" s="22">
        <v>0.1</v>
      </c>
      <c r="L84" s="22">
        <v>0.35</v>
      </c>
      <c r="S84" s="6">
        <v>2025</v>
      </c>
      <c r="T84" s="21">
        <f t="shared" si="22"/>
        <v>4727000</v>
      </c>
      <c r="U84" s="21">
        <f t="shared" si="19"/>
        <v>4297272.7272727266</v>
      </c>
      <c r="V84" s="21">
        <f t="shared" si="20"/>
        <v>490.55624740556237</v>
      </c>
      <c r="W84" s="21">
        <f t="shared" si="21"/>
        <v>2574.0555935292768</v>
      </c>
      <c r="X84" s="21">
        <f t="shared" si="23"/>
        <v>1723.2171337434488</v>
      </c>
      <c r="AC84" s="24">
        <v>7</v>
      </c>
      <c r="AD84" s="27">
        <v>0.58000000000000007</v>
      </c>
    </row>
    <row r="85" spans="3:30">
      <c r="C85" s="6">
        <v>2025</v>
      </c>
      <c r="D85" s="6">
        <v>4.7270000000000003</v>
      </c>
      <c r="E85" s="22">
        <v>0.15</v>
      </c>
      <c r="F85" s="22">
        <v>0.15</v>
      </c>
      <c r="G85" s="22">
        <v>0.1</v>
      </c>
      <c r="H85" s="22">
        <v>0.15</v>
      </c>
      <c r="I85" s="22">
        <v>0</v>
      </c>
      <c r="J85" s="22">
        <v>0</v>
      </c>
      <c r="K85" s="22">
        <v>0.1</v>
      </c>
      <c r="L85" s="22">
        <v>0.35</v>
      </c>
      <c r="S85" s="6">
        <v>2026</v>
      </c>
      <c r="T85" s="21">
        <f t="shared" si="22"/>
        <v>5254000</v>
      </c>
      <c r="U85" s="21">
        <f t="shared" si="19"/>
        <v>4776363.6363636358</v>
      </c>
      <c r="V85" s="21">
        <f t="shared" si="20"/>
        <v>545.24699045246984</v>
      </c>
      <c r="W85" s="21">
        <f t="shared" ref="W85:W99" si="24">V85*(1)*8760/1000</f>
        <v>4776.363636363636</v>
      </c>
      <c r="X85" s="21">
        <f t="shared" ref="X85:X99" si="25">$X$84</f>
        <v>1723.2171337434488</v>
      </c>
      <c r="AC85" s="24">
        <v>8</v>
      </c>
      <c r="AD85" s="27">
        <v>0.58000000000000007</v>
      </c>
    </row>
    <row r="86" spans="3:30">
      <c r="C86" s="6">
        <v>2026</v>
      </c>
      <c r="D86" s="6">
        <v>5.2539999999999996</v>
      </c>
      <c r="E86" s="22">
        <v>0.15</v>
      </c>
      <c r="F86" s="22">
        <v>0.15</v>
      </c>
      <c r="G86" s="22">
        <v>0.1</v>
      </c>
      <c r="H86" s="22">
        <v>0.15</v>
      </c>
      <c r="I86" s="22">
        <v>0</v>
      </c>
      <c r="J86" s="22">
        <v>0</v>
      </c>
      <c r="K86" s="22">
        <v>0.1</v>
      </c>
      <c r="L86" s="22">
        <v>0.35</v>
      </c>
      <c r="S86" s="6">
        <v>2027</v>
      </c>
      <c r="T86" s="21">
        <f t="shared" si="22"/>
        <v>5716000</v>
      </c>
      <c r="U86" s="21">
        <f t="shared" si="19"/>
        <v>5196363.6363636358</v>
      </c>
      <c r="V86" s="21">
        <f t="shared" si="20"/>
        <v>593.1921959319219</v>
      </c>
      <c r="W86" s="21">
        <f t="shared" si="24"/>
        <v>5196.363636363636</v>
      </c>
      <c r="X86" s="21">
        <f t="shared" si="25"/>
        <v>1723.2171337434488</v>
      </c>
      <c r="AC86" s="24">
        <v>9</v>
      </c>
      <c r="AD86" s="27">
        <v>0.63000000000000012</v>
      </c>
    </row>
    <row r="87" spans="3:30">
      <c r="C87" s="6">
        <v>2027</v>
      </c>
      <c r="D87" s="6">
        <v>5.7160000000000002</v>
      </c>
      <c r="E87" s="22">
        <v>0.15</v>
      </c>
      <c r="F87" s="22">
        <v>0.15</v>
      </c>
      <c r="G87" s="22">
        <v>0.1</v>
      </c>
      <c r="H87" s="22">
        <v>0.15</v>
      </c>
      <c r="I87" s="22">
        <v>0</v>
      </c>
      <c r="J87" s="22">
        <v>0</v>
      </c>
      <c r="K87" s="22">
        <v>0.1</v>
      </c>
      <c r="L87" s="22">
        <v>0.35</v>
      </c>
      <c r="S87" s="6">
        <v>2028</v>
      </c>
      <c r="T87" s="21">
        <f t="shared" si="22"/>
        <v>6156000</v>
      </c>
      <c r="U87" s="21">
        <f t="shared" si="19"/>
        <v>5596363.6363636358</v>
      </c>
      <c r="V87" s="21">
        <f t="shared" si="20"/>
        <v>638.85429638854293</v>
      </c>
      <c r="W87" s="21">
        <f t="shared" si="24"/>
        <v>5596.363636363636</v>
      </c>
      <c r="X87" s="21">
        <f t="shared" si="25"/>
        <v>1723.2171337434488</v>
      </c>
      <c r="AC87" s="24">
        <v>10</v>
      </c>
      <c r="AD87" s="27">
        <v>0.67999999999999994</v>
      </c>
    </row>
    <row r="88" spans="3:30">
      <c r="C88" s="6">
        <v>2028</v>
      </c>
      <c r="D88" s="6">
        <v>6.1559999999999997</v>
      </c>
      <c r="E88" s="22">
        <v>0.15</v>
      </c>
      <c r="F88" s="22">
        <v>0.15</v>
      </c>
      <c r="G88" s="22">
        <v>0.1</v>
      </c>
      <c r="H88" s="22">
        <v>0.15</v>
      </c>
      <c r="I88" s="22">
        <v>0</v>
      </c>
      <c r="J88" s="22">
        <v>0</v>
      </c>
      <c r="K88" s="22">
        <v>0.1</v>
      </c>
      <c r="L88" s="22">
        <v>0.35</v>
      </c>
      <c r="S88" s="6">
        <v>2029</v>
      </c>
      <c r="T88" s="21">
        <f t="shared" si="22"/>
        <v>6595000</v>
      </c>
      <c r="U88" s="21">
        <f t="shared" si="19"/>
        <v>5995454.5454545449</v>
      </c>
      <c r="V88" s="21">
        <f t="shared" si="20"/>
        <v>684.41261934412614</v>
      </c>
      <c r="W88" s="21">
        <f t="shared" si="24"/>
        <v>5995.454545454545</v>
      </c>
      <c r="X88" s="21">
        <f t="shared" si="25"/>
        <v>1723.2171337434488</v>
      </c>
      <c r="AC88" s="24">
        <v>11</v>
      </c>
      <c r="AD88" s="27">
        <v>0.67999999999999994</v>
      </c>
    </row>
    <row r="89" spans="3:30">
      <c r="C89" s="6">
        <v>2029</v>
      </c>
      <c r="D89" s="6">
        <v>6.5949999999999998</v>
      </c>
      <c r="E89" s="22">
        <v>0.15</v>
      </c>
      <c r="F89" s="22">
        <v>0.15</v>
      </c>
      <c r="G89" s="22">
        <v>0.1</v>
      </c>
      <c r="H89" s="22">
        <v>0.15</v>
      </c>
      <c r="I89" s="22">
        <v>0</v>
      </c>
      <c r="J89" s="22">
        <v>0</v>
      </c>
      <c r="K89" s="22">
        <v>0.1</v>
      </c>
      <c r="L89" s="22">
        <v>0.35</v>
      </c>
      <c r="S89" s="6">
        <v>2030</v>
      </c>
      <c r="T89" s="21">
        <f t="shared" si="22"/>
        <v>7035000</v>
      </c>
      <c r="U89" s="21">
        <f t="shared" si="19"/>
        <v>6395454.5454545449</v>
      </c>
      <c r="V89" s="21">
        <f t="shared" si="20"/>
        <v>730.07471980074718</v>
      </c>
      <c r="W89" s="21">
        <f t="shared" si="24"/>
        <v>6395.454545454545</v>
      </c>
      <c r="X89" s="21">
        <f t="shared" si="25"/>
        <v>1723.2171337434488</v>
      </c>
      <c r="AC89" s="24">
        <v>12</v>
      </c>
      <c r="AD89" s="27">
        <v>0.67999999999999994</v>
      </c>
    </row>
    <row r="90" spans="3:30">
      <c r="C90" s="6">
        <v>2030</v>
      </c>
      <c r="D90" s="6">
        <v>7.0350000000000001</v>
      </c>
      <c r="E90" s="22">
        <v>0.15</v>
      </c>
      <c r="F90" s="22">
        <v>0.15</v>
      </c>
      <c r="G90" s="22">
        <v>0.1</v>
      </c>
      <c r="H90" s="22">
        <v>0.15</v>
      </c>
      <c r="I90" s="22">
        <v>0</v>
      </c>
      <c r="J90" s="22">
        <v>0</v>
      </c>
      <c r="K90" s="22">
        <v>0.1</v>
      </c>
      <c r="L90" s="22">
        <v>0.35</v>
      </c>
      <c r="S90" s="6">
        <v>2031</v>
      </c>
      <c r="T90" s="21">
        <f t="shared" si="22"/>
        <v>7475000</v>
      </c>
      <c r="U90" s="21">
        <f t="shared" si="19"/>
        <v>6795454.5454545449</v>
      </c>
      <c r="V90" s="21">
        <f t="shared" si="20"/>
        <v>775.73682025736809</v>
      </c>
      <c r="W90" s="21">
        <f t="shared" si="24"/>
        <v>6795.454545454545</v>
      </c>
      <c r="X90" s="21">
        <f t="shared" si="25"/>
        <v>1723.2171337434488</v>
      </c>
      <c r="AC90" s="24">
        <v>13</v>
      </c>
      <c r="AD90" s="27">
        <v>0.67999999999999994</v>
      </c>
    </row>
    <row r="91" spans="3:30">
      <c r="C91" s="6">
        <v>2031</v>
      </c>
      <c r="D91" s="6">
        <v>7.4749999999999996</v>
      </c>
      <c r="E91" s="22">
        <v>0.15</v>
      </c>
      <c r="F91" s="22">
        <v>0.15</v>
      </c>
      <c r="G91" s="22">
        <v>0.1</v>
      </c>
      <c r="H91" s="22">
        <v>0.15</v>
      </c>
      <c r="I91" s="22">
        <v>0</v>
      </c>
      <c r="J91" s="22">
        <v>0</v>
      </c>
      <c r="K91" s="22">
        <v>0.1</v>
      </c>
      <c r="L91" s="22">
        <v>0.35</v>
      </c>
      <c r="S91" s="6">
        <v>2032</v>
      </c>
      <c r="T91" s="21">
        <f t="shared" si="22"/>
        <v>7914000</v>
      </c>
      <c r="U91" s="21">
        <f t="shared" si="19"/>
        <v>7194545.4545454541</v>
      </c>
      <c r="V91" s="21">
        <f t="shared" si="20"/>
        <v>821.29514321295142</v>
      </c>
      <c r="W91" s="21">
        <f t="shared" si="24"/>
        <v>7194.545454545454</v>
      </c>
      <c r="X91" s="21">
        <f t="shared" si="25"/>
        <v>1723.2171337434488</v>
      </c>
      <c r="AC91" s="24">
        <v>14</v>
      </c>
      <c r="AD91" s="27">
        <v>0.67999999999999994</v>
      </c>
    </row>
    <row r="92" spans="3:30">
      <c r="C92" s="6">
        <v>2032</v>
      </c>
      <c r="D92" s="6">
        <v>7.9139999999999997</v>
      </c>
      <c r="E92" s="22">
        <v>0.15</v>
      </c>
      <c r="F92" s="22">
        <v>0.15</v>
      </c>
      <c r="G92" s="22">
        <v>0.1</v>
      </c>
      <c r="H92" s="22">
        <v>0.15</v>
      </c>
      <c r="I92" s="22">
        <v>0</v>
      </c>
      <c r="J92" s="22">
        <v>0</v>
      </c>
      <c r="K92" s="22">
        <v>0.1</v>
      </c>
      <c r="L92" s="22">
        <v>0.35</v>
      </c>
      <c r="S92" s="6">
        <v>2033</v>
      </c>
      <c r="T92" s="21">
        <f t="shared" si="22"/>
        <v>8353000</v>
      </c>
      <c r="U92" s="21">
        <f t="shared" si="19"/>
        <v>7593636.3636363633</v>
      </c>
      <c r="V92" s="21">
        <f t="shared" si="20"/>
        <v>866.85346616853462</v>
      </c>
      <c r="W92" s="21">
        <f t="shared" si="24"/>
        <v>7593.6363636363631</v>
      </c>
      <c r="X92" s="21">
        <f t="shared" si="25"/>
        <v>1723.2171337434488</v>
      </c>
      <c r="AC92" s="24">
        <v>15</v>
      </c>
      <c r="AD92" s="27">
        <v>0.67999999999999994</v>
      </c>
    </row>
    <row r="93" spans="3:30">
      <c r="C93" s="6">
        <v>2033</v>
      </c>
      <c r="D93" s="6">
        <f t="shared" ref="D93:D100" si="26">D92-D91+D92</f>
        <v>8.3529999999999998</v>
      </c>
      <c r="E93" s="22">
        <v>0.15</v>
      </c>
      <c r="F93" s="22">
        <v>0.15</v>
      </c>
      <c r="G93" s="22">
        <v>0.1</v>
      </c>
      <c r="H93" s="22">
        <v>0.15</v>
      </c>
      <c r="I93" s="22">
        <v>0</v>
      </c>
      <c r="J93" s="22">
        <v>0</v>
      </c>
      <c r="K93" s="22">
        <v>0.1</v>
      </c>
      <c r="L93" s="22">
        <v>0.35</v>
      </c>
      <c r="S93" s="6">
        <v>2034</v>
      </c>
      <c r="T93" s="21">
        <f t="shared" si="22"/>
        <v>8792000</v>
      </c>
      <c r="U93" s="21">
        <f t="shared" si="19"/>
        <v>7992727.2727272725</v>
      </c>
      <c r="V93" s="21">
        <f t="shared" si="20"/>
        <v>912.41178912411783</v>
      </c>
      <c r="W93" s="21">
        <f t="shared" si="24"/>
        <v>7992.7272727272721</v>
      </c>
      <c r="X93" s="21">
        <f t="shared" si="25"/>
        <v>1723.2171337434488</v>
      </c>
      <c r="AC93" s="24">
        <v>16</v>
      </c>
      <c r="AD93" s="27">
        <v>0.67999999999999994</v>
      </c>
    </row>
    <row r="94" spans="3:30">
      <c r="C94" s="6">
        <v>2034</v>
      </c>
      <c r="D94" s="6">
        <f t="shared" si="26"/>
        <v>8.7919999999999998</v>
      </c>
      <c r="E94" s="22">
        <v>0.15</v>
      </c>
      <c r="F94" s="22">
        <v>0.15</v>
      </c>
      <c r="G94" s="22">
        <v>0.1</v>
      </c>
      <c r="H94" s="22">
        <v>0.15</v>
      </c>
      <c r="I94" s="22">
        <v>0</v>
      </c>
      <c r="J94" s="22">
        <v>0</v>
      </c>
      <c r="K94" s="22">
        <v>0.1</v>
      </c>
      <c r="L94" s="22">
        <v>0.35</v>
      </c>
      <c r="S94" s="6">
        <v>2035</v>
      </c>
      <c r="T94" s="21">
        <f t="shared" si="22"/>
        <v>9231000</v>
      </c>
      <c r="U94" s="21">
        <f t="shared" si="19"/>
        <v>8391818.1818181816</v>
      </c>
      <c r="V94" s="21">
        <f t="shared" si="20"/>
        <v>957.97011207970115</v>
      </c>
      <c r="W94" s="21">
        <f t="shared" si="24"/>
        <v>8391.818181818182</v>
      </c>
      <c r="X94" s="21">
        <f t="shared" si="25"/>
        <v>1723.2171337434488</v>
      </c>
      <c r="AC94" s="24">
        <v>17</v>
      </c>
      <c r="AD94" s="27">
        <v>0.67999999999999994</v>
      </c>
    </row>
    <row r="95" spans="3:30">
      <c r="C95" s="6">
        <v>2035</v>
      </c>
      <c r="D95" s="6">
        <f t="shared" si="26"/>
        <v>9.2309999999999999</v>
      </c>
      <c r="E95" s="22">
        <v>0.15</v>
      </c>
      <c r="F95" s="22">
        <v>0.15</v>
      </c>
      <c r="G95" s="22">
        <v>0.1</v>
      </c>
      <c r="H95" s="22">
        <v>0.15</v>
      </c>
      <c r="I95" s="22">
        <v>0</v>
      </c>
      <c r="J95" s="22">
        <v>0</v>
      </c>
      <c r="K95" s="22">
        <v>0.1</v>
      </c>
      <c r="L95" s="22">
        <v>0.35</v>
      </c>
      <c r="S95" s="6">
        <v>2036</v>
      </c>
      <c r="T95" s="21">
        <f t="shared" si="22"/>
        <v>9670000</v>
      </c>
      <c r="U95" s="21">
        <f t="shared" si="19"/>
        <v>8790909.0909090899</v>
      </c>
      <c r="V95" s="21">
        <f t="shared" si="20"/>
        <v>1003.5284350352842</v>
      </c>
      <c r="W95" s="21">
        <f t="shared" si="24"/>
        <v>8790.9090909090901</v>
      </c>
      <c r="X95" s="21">
        <f t="shared" si="25"/>
        <v>1723.2171337434488</v>
      </c>
      <c r="AC95" s="24">
        <v>18</v>
      </c>
      <c r="AD95" s="27">
        <v>0.67999999999999994</v>
      </c>
    </row>
    <row r="96" spans="3:30">
      <c r="C96" s="6">
        <v>2036</v>
      </c>
      <c r="D96" s="6">
        <f t="shared" si="26"/>
        <v>9.67</v>
      </c>
      <c r="E96" s="22">
        <v>0.15</v>
      </c>
      <c r="F96" s="22">
        <v>0.15</v>
      </c>
      <c r="G96" s="22">
        <v>0.1</v>
      </c>
      <c r="H96" s="22">
        <v>0.15</v>
      </c>
      <c r="I96" s="22">
        <v>0</v>
      </c>
      <c r="J96" s="22">
        <v>0</v>
      </c>
      <c r="K96" s="22">
        <v>0.1</v>
      </c>
      <c r="L96" s="22">
        <v>0.35</v>
      </c>
      <c r="S96" s="6">
        <v>2037</v>
      </c>
      <c r="T96" s="21">
        <f t="shared" si="22"/>
        <v>10109000</v>
      </c>
      <c r="U96" s="21">
        <f t="shared" si="19"/>
        <v>9190000</v>
      </c>
      <c r="V96" s="21">
        <f t="shared" si="20"/>
        <v>1049.0867579908677</v>
      </c>
      <c r="W96" s="21">
        <f t="shared" si="24"/>
        <v>9190</v>
      </c>
      <c r="X96" s="21">
        <f t="shared" si="25"/>
        <v>1723.2171337434488</v>
      </c>
      <c r="AC96" s="24">
        <v>19</v>
      </c>
      <c r="AD96" s="27">
        <v>0.67999999999999994</v>
      </c>
    </row>
    <row r="97" spans="3:30">
      <c r="C97" s="6">
        <v>2037</v>
      </c>
      <c r="D97" s="6">
        <f t="shared" si="26"/>
        <v>10.109</v>
      </c>
      <c r="E97" s="22">
        <v>0.15</v>
      </c>
      <c r="F97" s="22">
        <v>0.15</v>
      </c>
      <c r="G97" s="22">
        <v>0.1</v>
      </c>
      <c r="H97" s="22">
        <v>0.15</v>
      </c>
      <c r="I97" s="22">
        <v>0</v>
      </c>
      <c r="J97" s="22">
        <v>0</v>
      </c>
      <c r="K97" s="22">
        <v>0.1</v>
      </c>
      <c r="L97" s="22">
        <v>0.35</v>
      </c>
      <c r="S97" s="6">
        <v>2038</v>
      </c>
      <c r="T97" s="21">
        <f t="shared" si="22"/>
        <v>10548000</v>
      </c>
      <c r="U97" s="21">
        <f t="shared" si="19"/>
        <v>9589090.9090909082</v>
      </c>
      <c r="V97" s="21">
        <f t="shared" si="20"/>
        <v>1094.6450809464507</v>
      </c>
      <c r="W97" s="21">
        <f t="shared" si="24"/>
        <v>9589.0909090909081</v>
      </c>
      <c r="X97" s="21">
        <f t="shared" si="25"/>
        <v>1723.2171337434488</v>
      </c>
      <c r="AC97" s="24">
        <v>20</v>
      </c>
      <c r="AD97" s="27">
        <v>0.67999999999999994</v>
      </c>
    </row>
    <row r="98" spans="3:30">
      <c r="C98" s="6">
        <v>2038</v>
      </c>
      <c r="D98" s="6">
        <f t="shared" si="26"/>
        <v>10.548</v>
      </c>
      <c r="E98" s="22">
        <v>0.15</v>
      </c>
      <c r="F98" s="22">
        <v>0.15</v>
      </c>
      <c r="G98" s="22">
        <v>0.1</v>
      </c>
      <c r="H98" s="22">
        <v>0.15</v>
      </c>
      <c r="I98" s="22">
        <v>0</v>
      </c>
      <c r="J98" s="22">
        <v>0</v>
      </c>
      <c r="K98" s="22">
        <v>0.1</v>
      </c>
      <c r="L98" s="22">
        <v>0.35</v>
      </c>
      <c r="S98" s="6">
        <v>2039</v>
      </c>
      <c r="T98" s="21">
        <f t="shared" si="22"/>
        <v>10987000</v>
      </c>
      <c r="U98" s="21">
        <f t="shared" si="19"/>
        <v>9988181.8181818165</v>
      </c>
      <c r="V98" s="21">
        <f t="shared" si="20"/>
        <v>1140.2034039020339</v>
      </c>
      <c r="W98" s="21">
        <f t="shared" si="24"/>
        <v>9988.1818181818162</v>
      </c>
      <c r="X98" s="21">
        <f t="shared" si="25"/>
        <v>1723.2171337434488</v>
      </c>
      <c r="AC98" s="24">
        <v>21</v>
      </c>
      <c r="AD98" s="27">
        <v>0.67999999999999994</v>
      </c>
    </row>
    <row r="99" spans="3:30">
      <c r="C99" s="6">
        <v>2039</v>
      </c>
      <c r="D99" s="6">
        <f t="shared" si="26"/>
        <v>10.987</v>
      </c>
      <c r="E99" s="22">
        <v>0.15</v>
      </c>
      <c r="F99" s="22">
        <v>0.15</v>
      </c>
      <c r="G99" s="22">
        <v>0.1</v>
      </c>
      <c r="H99" s="22">
        <v>0.15</v>
      </c>
      <c r="I99" s="22">
        <v>0</v>
      </c>
      <c r="J99" s="22">
        <v>0</v>
      </c>
      <c r="K99" s="22">
        <v>0.1</v>
      </c>
      <c r="L99" s="22">
        <v>0.35</v>
      </c>
      <c r="S99" s="6">
        <v>2040</v>
      </c>
      <c r="T99" s="21">
        <f t="shared" si="22"/>
        <v>11426000</v>
      </c>
      <c r="U99" s="21">
        <f t="shared" si="19"/>
        <v>10387272.727272727</v>
      </c>
      <c r="V99" s="21">
        <f t="shared" si="20"/>
        <v>1185.7617268576173</v>
      </c>
      <c r="W99" s="21">
        <f t="shared" si="24"/>
        <v>10387.272727272728</v>
      </c>
      <c r="X99" s="21">
        <f t="shared" si="25"/>
        <v>1723.2171337434488</v>
      </c>
      <c r="AC99" s="24">
        <v>22</v>
      </c>
      <c r="AD99" s="27">
        <v>0.63000000000000012</v>
      </c>
    </row>
    <row r="100" spans="3:30">
      <c r="C100" s="6">
        <v>2040</v>
      </c>
      <c r="D100" s="6">
        <f t="shared" si="26"/>
        <v>11.426</v>
      </c>
      <c r="E100" s="22">
        <v>0.15</v>
      </c>
      <c r="F100" s="22">
        <v>0.15</v>
      </c>
      <c r="G100" s="22">
        <v>0.1</v>
      </c>
      <c r="H100" s="22">
        <v>0.15</v>
      </c>
      <c r="I100" s="22">
        <v>0</v>
      </c>
      <c r="J100" s="22">
        <v>0</v>
      </c>
      <c r="K100" s="22">
        <v>0.1</v>
      </c>
      <c r="L100" s="22">
        <v>0.35</v>
      </c>
      <c r="S100" s="6"/>
      <c r="T100" s="28"/>
      <c r="W100" s="21"/>
      <c r="AC100" s="24">
        <v>23</v>
      </c>
      <c r="AD100" s="27">
        <v>0.58000000000000007</v>
      </c>
    </row>
    <row r="101" spans="3:30">
      <c r="S101" s="6"/>
      <c r="U101" s="21"/>
      <c r="V101" s="21"/>
      <c r="W101" s="21"/>
      <c r="AC101" s="29">
        <v>24</v>
      </c>
      <c r="AD101" s="30">
        <v>0.53</v>
      </c>
    </row>
    <row r="102" spans="3:30">
      <c r="S102" s="6"/>
    </row>
    <row r="103" spans="3:30">
      <c r="E103" s="49" t="s">
        <v>62</v>
      </c>
      <c r="F103" s="50"/>
      <c r="G103" s="50"/>
      <c r="H103" s="50"/>
      <c r="I103" s="50"/>
      <c r="J103" s="50"/>
      <c r="K103" s="50"/>
      <c r="L103" s="51"/>
      <c r="M103" s="49" t="s">
        <v>67</v>
      </c>
      <c r="N103" s="50"/>
      <c r="O103" s="50"/>
      <c r="P103" s="50"/>
      <c r="Q103" s="51"/>
      <c r="S103" s="6"/>
    </row>
    <row r="104" spans="3:30">
      <c r="E104" s="37" t="s">
        <v>54</v>
      </c>
      <c r="F104" s="38" t="s">
        <v>55</v>
      </c>
      <c r="G104" s="38" t="s">
        <v>56</v>
      </c>
      <c r="H104" s="38" t="s">
        <v>53</v>
      </c>
      <c r="I104" s="38" t="s">
        <v>57</v>
      </c>
      <c r="J104" s="38" t="s">
        <v>58</v>
      </c>
      <c r="K104" s="38" t="s">
        <v>59</v>
      </c>
      <c r="L104" s="39" t="s">
        <v>60</v>
      </c>
      <c r="M104" s="37" t="s">
        <v>55</v>
      </c>
      <c r="N104" s="38" t="s">
        <v>53</v>
      </c>
      <c r="O104" s="38" t="s">
        <v>57</v>
      </c>
      <c r="P104" s="38" t="s">
        <v>58</v>
      </c>
      <c r="Q104" s="39" t="s">
        <v>59</v>
      </c>
      <c r="S104" s="6"/>
    </row>
    <row r="105" spans="3:30">
      <c r="C105" s="6">
        <v>2017</v>
      </c>
      <c r="E105" s="40">
        <v>0.3</v>
      </c>
      <c r="F105" s="41">
        <v>0.2</v>
      </c>
      <c r="G105" s="41">
        <v>0.2</v>
      </c>
      <c r="H105" s="41">
        <v>0.3</v>
      </c>
      <c r="I105" s="41">
        <v>0</v>
      </c>
      <c r="J105" s="41">
        <v>0</v>
      </c>
      <c r="K105" s="41">
        <v>0</v>
      </c>
      <c r="L105" s="42">
        <v>0</v>
      </c>
      <c r="M105" s="40">
        <f>F105/($F105+SUM($H105:$K105))</f>
        <v>0.4</v>
      </c>
      <c r="N105" s="41">
        <f>H105/($F105+SUM($H105:$K105))</f>
        <v>0.6</v>
      </c>
      <c r="O105" s="41">
        <f>I105/($F105+SUM($H105:$K105))</f>
        <v>0</v>
      </c>
      <c r="P105" s="41">
        <f>J105/($F105+SUM($H105:$K105))</f>
        <v>0</v>
      </c>
      <c r="Q105" s="41">
        <f>K105/($F105+SUM($H105:$K105))</f>
        <v>0</v>
      </c>
      <c r="S105" s="6"/>
    </row>
    <row r="106" spans="3:30">
      <c r="C106" s="6">
        <v>2018</v>
      </c>
      <c r="E106" s="40">
        <v>0.3</v>
      </c>
      <c r="F106" s="41">
        <v>0.2</v>
      </c>
      <c r="G106" s="41">
        <v>0.2</v>
      </c>
      <c r="H106" s="41">
        <v>0.3</v>
      </c>
      <c r="I106" s="41">
        <v>0</v>
      </c>
      <c r="J106" s="41">
        <v>0</v>
      </c>
      <c r="K106" s="41">
        <v>0</v>
      </c>
      <c r="L106" s="42">
        <v>0</v>
      </c>
      <c r="M106" s="40">
        <f t="shared" ref="M106:M128" si="27">F106/($F106+SUM($H106:$K106))</f>
        <v>0.4</v>
      </c>
      <c r="N106" s="41">
        <f t="shared" ref="N106:N128" si="28">H106/($F106+SUM($H106:$K106))</f>
        <v>0.6</v>
      </c>
      <c r="O106" s="41">
        <f t="shared" ref="O106:O128" si="29">I106/($F106+SUM($H106:$K106))</f>
        <v>0</v>
      </c>
      <c r="P106" s="41">
        <f t="shared" ref="P106:P128" si="30">J106/($F106+SUM($H106:$K106))</f>
        <v>0</v>
      </c>
      <c r="Q106" s="42">
        <f t="shared" ref="Q106:Q128" si="31">K106/($F106+SUM($H106:$K106))</f>
        <v>0</v>
      </c>
      <c r="S106" s="6"/>
    </row>
    <row r="107" spans="3:30">
      <c r="C107" s="6">
        <v>2019</v>
      </c>
      <c r="E107" s="40">
        <v>0.3</v>
      </c>
      <c r="F107" s="41">
        <v>0.2</v>
      </c>
      <c r="G107" s="41">
        <v>0.2</v>
      </c>
      <c r="H107" s="41">
        <v>0.3</v>
      </c>
      <c r="I107" s="41">
        <v>0</v>
      </c>
      <c r="J107" s="41">
        <v>0</v>
      </c>
      <c r="K107" s="41">
        <v>0</v>
      </c>
      <c r="L107" s="42">
        <v>0</v>
      </c>
      <c r="M107" s="40">
        <f t="shared" si="27"/>
        <v>0.4</v>
      </c>
      <c r="N107" s="41">
        <f t="shared" si="28"/>
        <v>0.6</v>
      </c>
      <c r="O107" s="41">
        <f t="shared" si="29"/>
        <v>0</v>
      </c>
      <c r="P107" s="41">
        <f t="shared" si="30"/>
        <v>0</v>
      </c>
      <c r="Q107" s="42">
        <f t="shared" si="31"/>
        <v>0</v>
      </c>
      <c r="S107" s="6"/>
    </row>
    <row r="108" spans="3:30">
      <c r="C108" s="6">
        <v>2020</v>
      </c>
      <c r="E108" s="40">
        <v>0.3</v>
      </c>
      <c r="F108" s="41">
        <v>0.2</v>
      </c>
      <c r="G108" s="41">
        <v>0.2</v>
      </c>
      <c r="H108" s="41">
        <v>0.3</v>
      </c>
      <c r="I108" s="41">
        <v>0</v>
      </c>
      <c r="J108" s="41">
        <v>0</v>
      </c>
      <c r="K108" s="41">
        <v>0</v>
      </c>
      <c r="L108" s="42">
        <v>0</v>
      </c>
      <c r="M108" s="40">
        <f t="shared" si="27"/>
        <v>0.4</v>
      </c>
      <c r="N108" s="41">
        <f t="shared" si="28"/>
        <v>0.6</v>
      </c>
      <c r="O108" s="41">
        <f t="shared" si="29"/>
        <v>0</v>
      </c>
      <c r="P108" s="41">
        <f t="shared" si="30"/>
        <v>0</v>
      </c>
      <c r="Q108" s="42">
        <f t="shared" si="31"/>
        <v>0</v>
      </c>
      <c r="S108" s="6"/>
    </row>
    <row r="109" spans="3:30">
      <c r="C109" s="6">
        <v>2021</v>
      </c>
      <c r="E109" s="40">
        <v>0.3</v>
      </c>
      <c r="F109" s="41">
        <v>0.2</v>
      </c>
      <c r="G109" s="41">
        <v>0.2</v>
      </c>
      <c r="H109" s="41">
        <v>0.3</v>
      </c>
      <c r="I109" s="41">
        <v>0</v>
      </c>
      <c r="J109" s="41">
        <v>0</v>
      </c>
      <c r="K109" s="41">
        <v>0</v>
      </c>
      <c r="L109" s="42">
        <v>0</v>
      </c>
      <c r="M109" s="40">
        <f t="shared" si="27"/>
        <v>0.4</v>
      </c>
      <c r="N109" s="41">
        <f t="shared" si="28"/>
        <v>0.6</v>
      </c>
      <c r="O109" s="41">
        <f t="shared" si="29"/>
        <v>0</v>
      </c>
      <c r="P109" s="41">
        <f t="shared" si="30"/>
        <v>0</v>
      </c>
      <c r="Q109" s="42">
        <f t="shared" si="31"/>
        <v>0</v>
      </c>
      <c r="S109" s="6"/>
    </row>
    <row r="110" spans="3:30">
      <c r="C110" s="6">
        <v>2022</v>
      </c>
      <c r="E110" s="40">
        <v>0.3</v>
      </c>
      <c r="F110" s="41">
        <v>0.2</v>
      </c>
      <c r="G110" s="41">
        <v>0.2</v>
      </c>
      <c r="H110" s="41">
        <v>0.3</v>
      </c>
      <c r="I110" s="41">
        <v>0</v>
      </c>
      <c r="J110" s="41">
        <v>0</v>
      </c>
      <c r="K110" s="41">
        <v>0</v>
      </c>
      <c r="L110" s="42">
        <v>0</v>
      </c>
      <c r="M110" s="40">
        <f t="shared" si="27"/>
        <v>0.4</v>
      </c>
      <c r="N110" s="41">
        <f t="shared" si="28"/>
        <v>0.6</v>
      </c>
      <c r="O110" s="41">
        <f t="shared" si="29"/>
        <v>0</v>
      </c>
      <c r="P110" s="41">
        <f t="shared" si="30"/>
        <v>0</v>
      </c>
      <c r="Q110" s="42">
        <f t="shared" si="31"/>
        <v>0</v>
      </c>
      <c r="S110" s="6"/>
    </row>
    <row r="111" spans="3:30">
      <c r="C111" s="6">
        <v>2023</v>
      </c>
      <c r="E111" s="40">
        <v>0.15</v>
      </c>
      <c r="F111" s="41">
        <f>($F83+SUM($H83:$K83))/5</f>
        <v>0.08</v>
      </c>
      <c r="G111" s="41">
        <v>0.1</v>
      </c>
      <c r="H111" s="41">
        <f>($F83+SUM($H83:$K83))/5</f>
        <v>0.08</v>
      </c>
      <c r="I111" s="41">
        <f>($F83+SUM($H83:$K83))/5</f>
        <v>0.08</v>
      </c>
      <c r="J111" s="41">
        <f>($F83+SUM($H83:$K83))/5</f>
        <v>0.08</v>
      </c>
      <c r="K111" s="41">
        <f>($F83+SUM($H83:$K83))/5</f>
        <v>0.08</v>
      </c>
      <c r="L111" s="42">
        <v>0.35</v>
      </c>
      <c r="M111" s="40">
        <f t="shared" si="27"/>
        <v>0.19999999999999998</v>
      </c>
      <c r="N111" s="41">
        <f t="shared" si="28"/>
        <v>0.19999999999999998</v>
      </c>
      <c r="O111" s="41">
        <f t="shared" si="29"/>
        <v>0.19999999999999998</v>
      </c>
      <c r="P111" s="41">
        <f t="shared" si="30"/>
        <v>0.19999999999999998</v>
      </c>
      <c r="Q111" s="42">
        <f t="shared" si="31"/>
        <v>0.19999999999999998</v>
      </c>
      <c r="S111" s="6"/>
    </row>
    <row r="112" spans="3:30">
      <c r="C112" s="6">
        <v>2024</v>
      </c>
      <c r="E112" s="40">
        <v>0.15</v>
      </c>
      <c r="F112" s="41">
        <f t="shared" ref="F112:F128" si="32">($F84+SUM($H84:$K84))/5</f>
        <v>0.08</v>
      </c>
      <c r="G112" s="41">
        <v>0.1</v>
      </c>
      <c r="H112" s="41">
        <f t="shared" ref="H112:K112" si="33">($F84+SUM($H84:$K84))/5</f>
        <v>0.08</v>
      </c>
      <c r="I112" s="41">
        <f t="shared" si="33"/>
        <v>0.08</v>
      </c>
      <c r="J112" s="41">
        <f t="shared" si="33"/>
        <v>0.08</v>
      </c>
      <c r="K112" s="41">
        <f t="shared" si="33"/>
        <v>0.08</v>
      </c>
      <c r="L112" s="42">
        <v>0.35</v>
      </c>
      <c r="M112" s="40">
        <f t="shared" si="27"/>
        <v>0.19999999999999998</v>
      </c>
      <c r="N112" s="41">
        <f t="shared" si="28"/>
        <v>0.19999999999999998</v>
      </c>
      <c r="O112" s="41">
        <f t="shared" si="29"/>
        <v>0.19999999999999998</v>
      </c>
      <c r="P112" s="41">
        <f t="shared" si="30"/>
        <v>0.19999999999999998</v>
      </c>
      <c r="Q112" s="42">
        <f t="shared" si="31"/>
        <v>0.19999999999999998</v>
      </c>
      <c r="S112" s="6"/>
    </row>
    <row r="113" spans="3:19">
      <c r="C113" s="6">
        <v>2025</v>
      </c>
      <c r="E113" s="40">
        <v>0.15</v>
      </c>
      <c r="F113" s="41">
        <f t="shared" si="32"/>
        <v>0.08</v>
      </c>
      <c r="G113" s="41">
        <v>0.1</v>
      </c>
      <c r="H113" s="41">
        <f t="shared" ref="H113:K113" si="34">($F85+SUM($H85:$K85))/5</f>
        <v>0.08</v>
      </c>
      <c r="I113" s="41">
        <f t="shared" si="34"/>
        <v>0.08</v>
      </c>
      <c r="J113" s="41">
        <f t="shared" si="34"/>
        <v>0.08</v>
      </c>
      <c r="K113" s="41">
        <f t="shared" si="34"/>
        <v>0.08</v>
      </c>
      <c r="L113" s="42">
        <v>0.35</v>
      </c>
      <c r="M113" s="40">
        <f t="shared" si="27"/>
        <v>0.19999999999999998</v>
      </c>
      <c r="N113" s="41">
        <f t="shared" si="28"/>
        <v>0.19999999999999998</v>
      </c>
      <c r="O113" s="41">
        <f t="shared" si="29"/>
        <v>0.19999999999999998</v>
      </c>
      <c r="P113" s="41">
        <f t="shared" si="30"/>
        <v>0.19999999999999998</v>
      </c>
      <c r="Q113" s="42">
        <f t="shared" si="31"/>
        <v>0.19999999999999998</v>
      </c>
      <c r="S113" s="6"/>
    </row>
    <row r="114" spans="3:19">
      <c r="C114" s="6">
        <v>2026</v>
      </c>
      <c r="E114" s="40">
        <v>0.15</v>
      </c>
      <c r="F114" s="41">
        <f t="shared" si="32"/>
        <v>0.08</v>
      </c>
      <c r="G114" s="41">
        <v>0.1</v>
      </c>
      <c r="H114" s="41">
        <f t="shared" ref="H114:K114" si="35">($F86+SUM($H86:$K86))/5</f>
        <v>0.08</v>
      </c>
      <c r="I114" s="41">
        <f t="shared" si="35"/>
        <v>0.08</v>
      </c>
      <c r="J114" s="41">
        <f t="shared" si="35"/>
        <v>0.08</v>
      </c>
      <c r="K114" s="41">
        <f t="shared" si="35"/>
        <v>0.08</v>
      </c>
      <c r="L114" s="42">
        <v>0.35</v>
      </c>
      <c r="M114" s="40">
        <f t="shared" si="27"/>
        <v>0.19999999999999998</v>
      </c>
      <c r="N114" s="41">
        <f t="shared" si="28"/>
        <v>0.19999999999999998</v>
      </c>
      <c r="O114" s="41">
        <f t="shared" si="29"/>
        <v>0.19999999999999998</v>
      </c>
      <c r="P114" s="41">
        <f t="shared" si="30"/>
        <v>0.19999999999999998</v>
      </c>
      <c r="Q114" s="42">
        <f t="shared" si="31"/>
        <v>0.19999999999999998</v>
      </c>
      <c r="S114" s="6"/>
    </row>
    <row r="115" spans="3:19">
      <c r="C115" s="6">
        <v>2027</v>
      </c>
      <c r="E115" s="40">
        <v>0.15</v>
      </c>
      <c r="F115" s="41">
        <f t="shared" si="32"/>
        <v>0.08</v>
      </c>
      <c r="G115" s="41">
        <v>0.1</v>
      </c>
      <c r="H115" s="41">
        <f t="shared" ref="H115:K115" si="36">($F87+SUM($H87:$K87))/5</f>
        <v>0.08</v>
      </c>
      <c r="I115" s="41">
        <f t="shared" si="36"/>
        <v>0.08</v>
      </c>
      <c r="J115" s="41">
        <f t="shared" si="36"/>
        <v>0.08</v>
      </c>
      <c r="K115" s="41">
        <f t="shared" si="36"/>
        <v>0.08</v>
      </c>
      <c r="L115" s="42">
        <v>0.35</v>
      </c>
      <c r="M115" s="40">
        <f t="shared" si="27"/>
        <v>0.19999999999999998</v>
      </c>
      <c r="N115" s="41">
        <f t="shared" si="28"/>
        <v>0.19999999999999998</v>
      </c>
      <c r="O115" s="41">
        <f t="shared" si="29"/>
        <v>0.19999999999999998</v>
      </c>
      <c r="P115" s="41">
        <f t="shared" si="30"/>
        <v>0.19999999999999998</v>
      </c>
      <c r="Q115" s="42">
        <f t="shared" si="31"/>
        <v>0.19999999999999998</v>
      </c>
      <c r="S115" s="6"/>
    </row>
    <row r="116" spans="3:19">
      <c r="C116" s="6">
        <v>2028</v>
      </c>
      <c r="E116" s="40">
        <v>0.15</v>
      </c>
      <c r="F116" s="41">
        <f t="shared" si="32"/>
        <v>0.08</v>
      </c>
      <c r="G116" s="41">
        <v>0.1</v>
      </c>
      <c r="H116" s="41">
        <f t="shared" ref="H116:K116" si="37">($F88+SUM($H88:$K88))/5</f>
        <v>0.08</v>
      </c>
      <c r="I116" s="41">
        <f t="shared" si="37"/>
        <v>0.08</v>
      </c>
      <c r="J116" s="41">
        <f t="shared" si="37"/>
        <v>0.08</v>
      </c>
      <c r="K116" s="41">
        <f t="shared" si="37"/>
        <v>0.08</v>
      </c>
      <c r="L116" s="42">
        <v>0.35</v>
      </c>
      <c r="M116" s="40">
        <f t="shared" si="27"/>
        <v>0.19999999999999998</v>
      </c>
      <c r="N116" s="41">
        <f t="shared" si="28"/>
        <v>0.19999999999999998</v>
      </c>
      <c r="O116" s="41">
        <f t="shared" si="29"/>
        <v>0.19999999999999998</v>
      </c>
      <c r="P116" s="41">
        <f t="shared" si="30"/>
        <v>0.19999999999999998</v>
      </c>
      <c r="Q116" s="42">
        <f t="shared" si="31"/>
        <v>0.19999999999999998</v>
      </c>
      <c r="S116" s="6"/>
    </row>
    <row r="117" spans="3:19">
      <c r="C117" s="6">
        <v>2029</v>
      </c>
      <c r="E117" s="40">
        <v>0.15</v>
      </c>
      <c r="F117" s="41">
        <f t="shared" si="32"/>
        <v>0.08</v>
      </c>
      <c r="G117" s="41">
        <v>0.1</v>
      </c>
      <c r="H117" s="41">
        <f t="shared" ref="H117:K117" si="38">($F89+SUM($H89:$K89))/5</f>
        <v>0.08</v>
      </c>
      <c r="I117" s="41">
        <f t="shared" si="38"/>
        <v>0.08</v>
      </c>
      <c r="J117" s="41">
        <f t="shared" si="38"/>
        <v>0.08</v>
      </c>
      <c r="K117" s="41">
        <f t="shared" si="38"/>
        <v>0.08</v>
      </c>
      <c r="L117" s="42">
        <v>0.35</v>
      </c>
      <c r="M117" s="40">
        <f t="shared" si="27"/>
        <v>0.19999999999999998</v>
      </c>
      <c r="N117" s="41">
        <f t="shared" si="28"/>
        <v>0.19999999999999998</v>
      </c>
      <c r="O117" s="41">
        <f t="shared" si="29"/>
        <v>0.19999999999999998</v>
      </c>
      <c r="P117" s="41">
        <f t="shared" si="30"/>
        <v>0.19999999999999998</v>
      </c>
      <c r="Q117" s="42">
        <f t="shared" si="31"/>
        <v>0.19999999999999998</v>
      </c>
      <c r="S117" s="6"/>
    </row>
    <row r="118" spans="3:19">
      <c r="C118" s="6">
        <v>2030</v>
      </c>
      <c r="E118" s="40">
        <v>0.15</v>
      </c>
      <c r="F118" s="41">
        <f t="shared" si="32"/>
        <v>0.08</v>
      </c>
      <c r="G118" s="41">
        <v>0.1</v>
      </c>
      <c r="H118" s="41">
        <f t="shared" ref="H118:K118" si="39">($F90+SUM($H90:$K90))/5</f>
        <v>0.08</v>
      </c>
      <c r="I118" s="41">
        <f t="shared" si="39"/>
        <v>0.08</v>
      </c>
      <c r="J118" s="41">
        <f t="shared" si="39"/>
        <v>0.08</v>
      </c>
      <c r="K118" s="41">
        <f t="shared" si="39"/>
        <v>0.08</v>
      </c>
      <c r="L118" s="42">
        <v>0.35</v>
      </c>
      <c r="M118" s="40">
        <f t="shared" si="27"/>
        <v>0.19999999999999998</v>
      </c>
      <c r="N118" s="41">
        <f t="shared" si="28"/>
        <v>0.19999999999999998</v>
      </c>
      <c r="O118" s="41">
        <f t="shared" si="29"/>
        <v>0.19999999999999998</v>
      </c>
      <c r="P118" s="41">
        <f t="shared" si="30"/>
        <v>0.19999999999999998</v>
      </c>
      <c r="Q118" s="42">
        <f t="shared" si="31"/>
        <v>0.19999999999999998</v>
      </c>
      <c r="S118" s="6"/>
    </row>
    <row r="119" spans="3:19">
      <c r="C119" s="6">
        <v>2031</v>
      </c>
      <c r="E119" s="40">
        <v>0.15</v>
      </c>
      <c r="F119" s="41">
        <f t="shared" si="32"/>
        <v>0.08</v>
      </c>
      <c r="G119" s="41">
        <v>0.1</v>
      </c>
      <c r="H119" s="41">
        <f t="shared" ref="H119:K119" si="40">($F91+SUM($H91:$K91))/5</f>
        <v>0.08</v>
      </c>
      <c r="I119" s="41">
        <f t="shared" si="40"/>
        <v>0.08</v>
      </c>
      <c r="J119" s="41">
        <f t="shared" si="40"/>
        <v>0.08</v>
      </c>
      <c r="K119" s="41">
        <f t="shared" si="40"/>
        <v>0.08</v>
      </c>
      <c r="L119" s="42">
        <v>0.35</v>
      </c>
      <c r="M119" s="40">
        <f t="shared" si="27"/>
        <v>0.19999999999999998</v>
      </c>
      <c r="N119" s="41">
        <f t="shared" si="28"/>
        <v>0.19999999999999998</v>
      </c>
      <c r="O119" s="41">
        <f t="shared" si="29"/>
        <v>0.19999999999999998</v>
      </c>
      <c r="P119" s="41">
        <f t="shared" si="30"/>
        <v>0.19999999999999998</v>
      </c>
      <c r="Q119" s="42">
        <f t="shared" si="31"/>
        <v>0.19999999999999998</v>
      </c>
      <c r="S119" s="6"/>
    </row>
    <row r="120" spans="3:19">
      <c r="C120" s="6">
        <v>2032</v>
      </c>
      <c r="E120" s="40">
        <v>0.15</v>
      </c>
      <c r="F120" s="41">
        <f t="shared" si="32"/>
        <v>0.08</v>
      </c>
      <c r="G120" s="41">
        <v>0.1</v>
      </c>
      <c r="H120" s="41">
        <f t="shared" ref="H120:K120" si="41">($F92+SUM($H92:$K92))/5</f>
        <v>0.08</v>
      </c>
      <c r="I120" s="41">
        <f t="shared" si="41"/>
        <v>0.08</v>
      </c>
      <c r="J120" s="41">
        <f t="shared" si="41"/>
        <v>0.08</v>
      </c>
      <c r="K120" s="41">
        <f t="shared" si="41"/>
        <v>0.08</v>
      </c>
      <c r="L120" s="42">
        <v>0.35</v>
      </c>
      <c r="M120" s="40">
        <f t="shared" si="27"/>
        <v>0.19999999999999998</v>
      </c>
      <c r="N120" s="41">
        <f t="shared" si="28"/>
        <v>0.19999999999999998</v>
      </c>
      <c r="O120" s="41">
        <f t="shared" si="29"/>
        <v>0.19999999999999998</v>
      </c>
      <c r="P120" s="41">
        <f t="shared" si="30"/>
        <v>0.19999999999999998</v>
      </c>
      <c r="Q120" s="42">
        <f t="shared" si="31"/>
        <v>0.19999999999999998</v>
      </c>
      <c r="S120" s="6"/>
    </row>
    <row r="121" spans="3:19">
      <c r="C121" s="6">
        <v>2033</v>
      </c>
      <c r="E121" s="40">
        <v>0.15</v>
      </c>
      <c r="F121" s="41">
        <f t="shared" si="32"/>
        <v>0.08</v>
      </c>
      <c r="G121" s="41">
        <v>0.1</v>
      </c>
      <c r="H121" s="41">
        <f t="shared" ref="H121:K121" si="42">($F93+SUM($H93:$K93))/5</f>
        <v>0.08</v>
      </c>
      <c r="I121" s="41">
        <f t="shared" si="42"/>
        <v>0.08</v>
      </c>
      <c r="J121" s="41">
        <f t="shared" si="42"/>
        <v>0.08</v>
      </c>
      <c r="K121" s="41">
        <f t="shared" si="42"/>
        <v>0.08</v>
      </c>
      <c r="L121" s="42">
        <v>0.35</v>
      </c>
      <c r="M121" s="40">
        <f t="shared" si="27"/>
        <v>0.19999999999999998</v>
      </c>
      <c r="N121" s="41">
        <f t="shared" si="28"/>
        <v>0.19999999999999998</v>
      </c>
      <c r="O121" s="41">
        <f t="shared" si="29"/>
        <v>0.19999999999999998</v>
      </c>
      <c r="P121" s="41">
        <f t="shared" si="30"/>
        <v>0.19999999999999998</v>
      </c>
      <c r="Q121" s="42">
        <f t="shared" si="31"/>
        <v>0.19999999999999998</v>
      </c>
    </row>
    <row r="122" spans="3:19">
      <c r="C122" s="6">
        <v>2034</v>
      </c>
      <c r="E122" s="40">
        <v>0.15</v>
      </c>
      <c r="F122" s="41">
        <f t="shared" si="32"/>
        <v>0.08</v>
      </c>
      <c r="G122" s="41">
        <v>0.1</v>
      </c>
      <c r="H122" s="41">
        <f t="shared" ref="H122:K122" si="43">($F94+SUM($H94:$K94))/5</f>
        <v>0.08</v>
      </c>
      <c r="I122" s="41">
        <f t="shared" si="43"/>
        <v>0.08</v>
      </c>
      <c r="J122" s="41">
        <f t="shared" si="43"/>
        <v>0.08</v>
      </c>
      <c r="K122" s="41">
        <f t="shared" si="43"/>
        <v>0.08</v>
      </c>
      <c r="L122" s="42">
        <v>0.35</v>
      </c>
      <c r="M122" s="40">
        <f t="shared" si="27"/>
        <v>0.19999999999999998</v>
      </c>
      <c r="N122" s="41">
        <f t="shared" si="28"/>
        <v>0.19999999999999998</v>
      </c>
      <c r="O122" s="41">
        <f t="shared" si="29"/>
        <v>0.19999999999999998</v>
      </c>
      <c r="P122" s="41">
        <f t="shared" si="30"/>
        <v>0.19999999999999998</v>
      </c>
      <c r="Q122" s="42">
        <f t="shared" si="31"/>
        <v>0.19999999999999998</v>
      </c>
    </row>
    <row r="123" spans="3:19">
      <c r="C123" s="6">
        <v>2035</v>
      </c>
      <c r="E123" s="40">
        <v>0.15</v>
      </c>
      <c r="F123" s="41">
        <f t="shared" si="32"/>
        <v>0.08</v>
      </c>
      <c r="G123" s="41">
        <v>0.1</v>
      </c>
      <c r="H123" s="41">
        <f t="shared" ref="H123:K123" si="44">($F95+SUM($H95:$K95))/5</f>
        <v>0.08</v>
      </c>
      <c r="I123" s="41">
        <f t="shared" si="44"/>
        <v>0.08</v>
      </c>
      <c r="J123" s="41">
        <f t="shared" si="44"/>
        <v>0.08</v>
      </c>
      <c r="K123" s="41">
        <f t="shared" si="44"/>
        <v>0.08</v>
      </c>
      <c r="L123" s="42">
        <v>0.35</v>
      </c>
      <c r="M123" s="40">
        <f t="shared" si="27"/>
        <v>0.19999999999999998</v>
      </c>
      <c r="N123" s="41">
        <f t="shared" si="28"/>
        <v>0.19999999999999998</v>
      </c>
      <c r="O123" s="41">
        <f t="shared" si="29"/>
        <v>0.19999999999999998</v>
      </c>
      <c r="P123" s="41">
        <f t="shared" si="30"/>
        <v>0.19999999999999998</v>
      </c>
      <c r="Q123" s="42">
        <f t="shared" si="31"/>
        <v>0.19999999999999998</v>
      </c>
    </row>
    <row r="124" spans="3:19">
      <c r="C124" s="6">
        <v>2036</v>
      </c>
      <c r="E124" s="40">
        <v>0.15</v>
      </c>
      <c r="F124" s="41">
        <f t="shared" si="32"/>
        <v>0.08</v>
      </c>
      <c r="G124" s="41">
        <v>0.1</v>
      </c>
      <c r="H124" s="41">
        <f t="shared" ref="H124:K124" si="45">($F96+SUM($H96:$K96))/5</f>
        <v>0.08</v>
      </c>
      <c r="I124" s="41">
        <f t="shared" si="45"/>
        <v>0.08</v>
      </c>
      <c r="J124" s="41">
        <f t="shared" si="45"/>
        <v>0.08</v>
      </c>
      <c r="K124" s="41">
        <f t="shared" si="45"/>
        <v>0.08</v>
      </c>
      <c r="L124" s="42">
        <v>0.35</v>
      </c>
      <c r="M124" s="40">
        <f t="shared" si="27"/>
        <v>0.19999999999999998</v>
      </c>
      <c r="N124" s="41">
        <f t="shared" si="28"/>
        <v>0.19999999999999998</v>
      </c>
      <c r="O124" s="41">
        <f t="shared" si="29"/>
        <v>0.19999999999999998</v>
      </c>
      <c r="P124" s="41">
        <f t="shared" si="30"/>
        <v>0.19999999999999998</v>
      </c>
      <c r="Q124" s="42">
        <f t="shared" si="31"/>
        <v>0.19999999999999998</v>
      </c>
    </row>
    <row r="125" spans="3:19">
      <c r="C125" s="6">
        <v>2037</v>
      </c>
      <c r="E125" s="40">
        <v>0.15</v>
      </c>
      <c r="F125" s="41">
        <f t="shared" si="32"/>
        <v>0.08</v>
      </c>
      <c r="G125" s="41">
        <v>0.1</v>
      </c>
      <c r="H125" s="41">
        <f t="shared" ref="H125:K125" si="46">($F97+SUM($H97:$K97))/5</f>
        <v>0.08</v>
      </c>
      <c r="I125" s="41">
        <f t="shared" si="46"/>
        <v>0.08</v>
      </c>
      <c r="J125" s="41">
        <f t="shared" si="46"/>
        <v>0.08</v>
      </c>
      <c r="K125" s="41">
        <f t="shared" si="46"/>
        <v>0.08</v>
      </c>
      <c r="L125" s="42">
        <v>0.35</v>
      </c>
      <c r="M125" s="40">
        <f t="shared" si="27"/>
        <v>0.19999999999999998</v>
      </c>
      <c r="N125" s="41">
        <f t="shared" si="28"/>
        <v>0.19999999999999998</v>
      </c>
      <c r="O125" s="41">
        <f t="shared" si="29"/>
        <v>0.19999999999999998</v>
      </c>
      <c r="P125" s="41">
        <f t="shared" si="30"/>
        <v>0.19999999999999998</v>
      </c>
      <c r="Q125" s="42">
        <f t="shared" si="31"/>
        <v>0.19999999999999998</v>
      </c>
    </row>
    <row r="126" spans="3:19">
      <c r="C126" s="6">
        <v>2038</v>
      </c>
      <c r="E126" s="40">
        <v>0.15</v>
      </c>
      <c r="F126" s="41">
        <f t="shared" si="32"/>
        <v>0.08</v>
      </c>
      <c r="G126" s="41">
        <v>0.1</v>
      </c>
      <c r="H126" s="41">
        <f t="shared" ref="H126:K126" si="47">($F98+SUM($H98:$K98))/5</f>
        <v>0.08</v>
      </c>
      <c r="I126" s="41">
        <f t="shared" si="47"/>
        <v>0.08</v>
      </c>
      <c r="J126" s="41">
        <f t="shared" si="47"/>
        <v>0.08</v>
      </c>
      <c r="K126" s="41">
        <f t="shared" si="47"/>
        <v>0.08</v>
      </c>
      <c r="L126" s="42">
        <v>0.35</v>
      </c>
      <c r="M126" s="40">
        <f t="shared" si="27"/>
        <v>0.19999999999999998</v>
      </c>
      <c r="N126" s="41">
        <f t="shared" si="28"/>
        <v>0.19999999999999998</v>
      </c>
      <c r="O126" s="41">
        <f t="shared" si="29"/>
        <v>0.19999999999999998</v>
      </c>
      <c r="P126" s="41">
        <f t="shared" si="30"/>
        <v>0.19999999999999998</v>
      </c>
      <c r="Q126" s="42">
        <f t="shared" si="31"/>
        <v>0.19999999999999998</v>
      </c>
    </row>
    <row r="127" spans="3:19">
      <c r="C127" s="6">
        <v>2039</v>
      </c>
      <c r="E127" s="40">
        <v>0.15</v>
      </c>
      <c r="F127" s="41">
        <f t="shared" si="32"/>
        <v>0.08</v>
      </c>
      <c r="G127" s="41">
        <v>0.1</v>
      </c>
      <c r="H127" s="41">
        <f t="shared" ref="H127:K127" si="48">($F99+SUM($H99:$K99))/5</f>
        <v>0.08</v>
      </c>
      <c r="I127" s="41">
        <f t="shared" si="48"/>
        <v>0.08</v>
      </c>
      <c r="J127" s="41">
        <f t="shared" si="48"/>
        <v>0.08</v>
      </c>
      <c r="K127" s="41">
        <f t="shared" si="48"/>
        <v>0.08</v>
      </c>
      <c r="L127" s="42">
        <v>0.35</v>
      </c>
      <c r="M127" s="40">
        <f t="shared" si="27"/>
        <v>0.19999999999999998</v>
      </c>
      <c r="N127" s="41">
        <f t="shared" si="28"/>
        <v>0.19999999999999998</v>
      </c>
      <c r="O127" s="41">
        <f t="shared" si="29"/>
        <v>0.19999999999999998</v>
      </c>
      <c r="P127" s="41">
        <f t="shared" si="30"/>
        <v>0.19999999999999998</v>
      </c>
      <c r="Q127" s="42">
        <f t="shared" si="31"/>
        <v>0.19999999999999998</v>
      </c>
    </row>
    <row r="128" spans="3:19">
      <c r="C128" s="6">
        <v>2040</v>
      </c>
      <c r="E128" s="43">
        <v>0.15</v>
      </c>
      <c r="F128" s="44">
        <f t="shared" si="32"/>
        <v>0.08</v>
      </c>
      <c r="G128" s="44">
        <v>0.1</v>
      </c>
      <c r="H128" s="44">
        <f t="shared" ref="H128:K128" si="49">($F100+SUM($H100:$K100))/5</f>
        <v>0.08</v>
      </c>
      <c r="I128" s="44">
        <f t="shared" si="49"/>
        <v>0.08</v>
      </c>
      <c r="J128" s="44">
        <f t="shared" si="49"/>
        <v>0.08</v>
      </c>
      <c r="K128" s="44">
        <f t="shared" si="49"/>
        <v>0.08</v>
      </c>
      <c r="L128" s="45">
        <v>0.35</v>
      </c>
      <c r="M128" s="43">
        <f t="shared" si="27"/>
        <v>0.19999999999999998</v>
      </c>
      <c r="N128" s="44">
        <f t="shared" si="28"/>
        <v>0.19999999999999998</v>
      </c>
      <c r="O128" s="44">
        <f t="shared" si="29"/>
        <v>0.19999999999999998</v>
      </c>
      <c r="P128" s="44">
        <f t="shared" si="30"/>
        <v>0.19999999999999998</v>
      </c>
      <c r="Q128" s="45">
        <f t="shared" si="31"/>
        <v>0.19999999999999998</v>
      </c>
    </row>
  </sheetData>
  <mergeCells count="4">
    <mergeCell ref="AC76:AD76"/>
    <mergeCell ref="E75:L75"/>
    <mergeCell ref="E103:L103"/>
    <mergeCell ref="M103:Q103"/>
  </mergeCells>
  <phoneticPr fontId="63" type="noConversion"/>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90B2B81153184DA719EAC5F22A0181" ma:contentTypeVersion="11" ma:contentTypeDescription="Create a new document." ma:contentTypeScope="" ma:versionID="140b67257002326a8cbc40d4618fa51b">
  <xsd:schema xmlns:xsd="http://www.w3.org/2001/XMLSchema" xmlns:xs="http://www.w3.org/2001/XMLSchema" xmlns:p="http://schemas.microsoft.com/office/2006/metadata/properties" xmlns:ns3="b4ab7466-00d5-483e-b3eb-42c55bbad402" xmlns:ns4="6af7885c-f0f3-4c99-b609-fba4b13dc3e9" targetNamespace="http://schemas.microsoft.com/office/2006/metadata/properties" ma:root="true" ma:fieldsID="91d1f449b3767848f8456536592062fe" ns3:_="" ns4:_="">
    <xsd:import namespace="b4ab7466-00d5-483e-b3eb-42c55bbad402"/>
    <xsd:import namespace="6af7885c-f0f3-4c99-b609-fba4b13dc3e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b7466-00d5-483e-b3eb-42c55bbad4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f7885c-f0f3-4c99-b609-fba4b13dc3e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0D6746-6329-4BD0-B925-2ECDB70330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ab7466-00d5-483e-b3eb-42c55bbad402"/>
    <ds:schemaRef ds:uri="6af7885c-f0f3-4c99-b609-fba4b13dc3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0053BF-157C-4113-8C4C-D4BF2DACB174}">
  <ds:schemaRefs>
    <ds:schemaRef ds:uri="http://schemas.microsoft.com/office/infopath/2007/PartnerControls"/>
    <ds:schemaRef ds:uri="http://schemas.microsoft.com/office/2006/metadata/properties"/>
    <ds:schemaRef ds:uri="http://purl.org/dc/elements/1.1/"/>
    <ds:schemaRef ds:uri="http://purl.org/dc/terms/"/>
    <ds:schemaRef ds:uri="b4ab7466-00d5-483e-b3eb-42c55bbad402"/>
    <ds:schemaRef ds:uri="http://schemas.microsoft.com/office/2006/documentManagement/types"/>
    <ds:schemaRef ds:uri="http://purl.org/dc/dcmitype/"/>
    <ds:schemaRef ds:uri="http://schemas.openxmlformats.org/package/2006/metadata/core-properties"/>
    <ds:schemaRef ds:uri="6af7885c-f0f3-4c99-b609-fba4b13dc3e9"/>
    <ds:schemaRef ds:uri="http://www.w3.org/XML/1998/namespace"/>
  </ds:schemaRefs>
</ds:datastoreItem>
</file>

<file path=customXml/itemProps3.xml><?xml version="1.0" encoding="utf-8"?>
<ds:datastoreItem xmlns:ds="http://schemas.openxmlformats.org/officeDocument/2006/customXml" ds:itemID="{D5848600-2E8A-4836-874B-3D5E5B443E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Demand_Proj</vt:lpstr>
    </vt:vector>
  </TitlesOfParts>
  <Company>COWI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Engberg Pedersen</dc:creator>
  <cp:lastModifiedBy>till</cp:lastModifiedBy>
  <dcterms:created xsi:type="dcterms:W3CDTF">2012-05-21T08:38:35Z</dcterms:created>
  <dcterms:modified xsi:type="dcterms:W3CDTF">2021-03-30T11:58:47Z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0x010100CE90B2B81153184DA719EAC5F22A0181</vt:lpwstr>
  </property>
  <property fmtid="{D5CDD505-2E9C-101B-9397-08002B2CF9AE}" pid="3" name="_NewReviewCycle">
    <vt:lpwstr/>
  </property>
  <property fmtid="{D5CDD505-2E9C-101B-9397-08002B2CF9AE}" pid="4" name="SaveCode">
    <vt:r8>779369533061981</vt:r8>
  </property>
</Properties>
</file>