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_{2D7307C6-8FE6-448D-9760-C53657E961C3}" xr6:coauthVersionLast="46" xr6:coauthVersionMax="46" xr10:uidLastSave="{00000000-0000-0000-0000-000000000000}"/>
  <bookViews>
    <workbookView xWindow="9720" yWindow="1740" windowWidth="30960" windowHeight="12012" xr2:uid="{00000000-000D-0000-FFFF-FFFF00000000}"/>
  </bookViews>
  <sheets>
    <sheet name="TIMES Input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0" i="2" l="1"/>
  <c r="I30" i="2"/>
  <c r="I31" i="2"/>
  <c r="I17" i="2" l="1"/>
  <c r="N31" i="2"/>
  <c r="M31" i="2"/>
  <c r="L31" i="2"/>
  <c r="K31" i="2"/>
  <c r="N30" i="2"/>
  <c r="M30" i="2"/>
  <c r="L30" i="2"/>
  <c r="K30" i="2"/>
  <c r="H30" i="2"/>
  <c r="G30" i="2"/>
  <c r="N17" i="2" l="1"/>
  <c r="M17" i="2"/>
  <c r="N22" i="2" l="1"/>
  <c r="L20" i="2"/>
  <c r="I19" i="2"/>
  <c r="N21" i="2"/>
  <c r="M22" i="2"/>
  <c r="L23" i="2"/>
  <c r="K20" i="2"/>
  <c r="I21" i="2"/>
  <c r="M16" i="2"/>
  <c r="I15" i="2"/>
  <c r="N16" i="2"/>
  <c r="M14" i="2"/>
  <c r="L14" i="2"/>
  <c r="K16" i="2"/>
  <c r="J16" i="2"/>
  <c r="I14" i="2"/>
  <c r="H14" i="2"/>
  <c r="G16" i="2"/>
  <c r="H12" i="2" l="1"/>
  <c r="I12" i="2"/>
  <c r="H16" i="2"/>
  <c r="M19" i="2"/>
  <c r="M20" i="2"/>
  <c r="I23" i="2"/>
  <c r="L12" i="2"/>
  <c r="I16" i="2"/>
  <c r="I18" i="2"/>
  <c r="N19" i="2"/>
  <c r="N20" i="2"/>
  <c r="M23" i="2"/>
  <c r="I11" i="2"/>
  <c r="M12" i="2"/>
  <c r="L16" i="2"/>
  <c r="N18" i="2"/>
  <c r="I20" i="2"/>
  <c r="I22" i="2"/>
  <c r="N23" i="2"/>
  <c r="J8" i="2"/>
  <c r="N8" i="2"/>
  <c r="J9" i="2"/>
  <c r="N9" i="2"/>
  <c r="J10" i="2"/>
  <c r="N10" i="2"/>
  <c r="J13" i="2"/>
  <c r="J14" i="2"/>
  <c r="N14" i="2"/>
  <c r="K21" i="2"/>
  <c r="G8" i="2"/>
  <c r="K8" i="2"/>
  <c r="G9" i="2"/>
  <c r="K9" i="2"/>
  <c r="G10" i="2"/>
  <c r="K10" i="2"/>
  <c r="G14" i="2"/>
  <c r="K14" i="2"/>
  <c r="K18" i="2"/>
  <c r="L21" i="2"/>
  <c r="K22" i="2"/>
  <c r="H8" i="2"/>
  <c r="L8" i="2"/>
  <c r="H9" i="2"/>
  <c r="L9" i="2"/>
  <c r="H10" i="2"/>
  <c r="L10" i="2"/>
  <c r="J11" i="2"/>
  <c r="J12" i="2"/>
  <c r="N12" i="2"/>
  <c r="J15" i="2"/>
  <c r="L18" i="2"/>
  <c r="K19" i="2"/>
  <c r="M21" i="2"/>
  <c r="L22" i="2"/>
  <c r="K23" i="2"/>
  <c r="I8" i="2"/>
  <c r="M8" i="2"/>
  <c r="I9" i="2"/>
  <c r="M9" i="2"/>
  <c r="I10" i="2"/>
  <c r="M10" i="2"/>
  <c r="G12" i="2"/>
  <c r="K12" i="2"/>
  <c r="I13" i="2"/>
  <c r="M18" i="2"/>
  <c r="L19" i="2"/>
</calcChain>
</file>

<file path=xl/sharedStrings.xml><?xml version="1.0" encoding="utf-8"?>
<sst xmlns="http://schemas.openxmlformats.org/spreadsheetml/2006/main" count="188" uniqueCount="38">
  <si>
    <t>TimeSlice</t>
  </si>
  <si>
    <t>LimType</t>
  </si>
  <si>
    <t>Attribute</t>
  </si>
  <si>
    <t>Year</t>
  </si>
  <si>
    <t>DKE</t>
  </si>
  <si>
    <t>DKW</t>
  </si>
  <si>
    <t>NO1</t>
  </si>
  <si>
    <t>NO2</t>
  </si>
  <si>
    <t>SE1</t>
  </si>
  <si>
    <t>SE2</t>
  </si>
  <si>
    <t>SE3</t>
  </si>
  <si>
    <t>SE4</t>
  </si>
  <si>
    <t>Pset_Set</t>
  </si>
  <si>
    <t>Pset_PN</t>
  </si>
  <si>
    <t>Pset_PD</t>
  </si>
  <si>
    <t>Pset_CI</t>
  </si>
  <si>
    <t>Cset_CN</t>
  </si>
  <si>
    <t>Cset_CD</t>
  </si>
  <si>
    <t>OtherIndexes</t>
  </si>
  <si>
    <t>*Unit</t>
  </si>
  <si>
    <t>Transport Freight Sea International</t>
  </si>
  <si>
    <t>TFFSI</t>
  </si>
  <si>
    <t>Transport Passengers Sea International</t>
  </si>
  <si>
    <t>TPPSI</t>
  </si>
  <si>
    <t>TFSIH</t>
  </si>
  <si>
    <t>TPSIH</t>
  </si>
  <si>
    <t>Projections</t>
  </si>
  <si>
    <t>DEMAND</t>
  </si>
  <si>
    <t>COM_PROJ</t>
  </si>
  <si>
    <t>~TFM_INS</t>
  </si>
  <si>
    <t>~TFM_UPD</t>
  </si>
  <si>
    <t>PRC_RESID</t>
  </si>
  <si>
    <t>TPSIHFOX1E</t>
  </si>
  <si>
    <t>TFSIHFOX1E</t>
  </si>
  <si>
    <t>ACTFLO</t>
  </si>
  <si>
    <t>AFA</t>
  </si>
  <si>
    <t>NO</t>
  </si>
  <si>
    <t>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</si>
</sst>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4" fillId="0" borderId="0" xfId="1" applyFont="1"/>
    <xf numFmtId="0" fontId="5" fillId="2" borderId="1" xfId="2" applyFont="1" applyFill="1" applyBorder="1"/>
    <xf numFmtId="0" fontId="5" fillId="3" borderId="1" xfId="2" applyFont="1" applyFill="1" applyBorder="1"/>
    <xf numFmtId="0" fontId="5" fillId="4" borderId="1" xfId="2" applyFont="1" applyFill="1" applyBorder="1"/>
    <xf numFmtId="0" fontId="6" fillId="5" borderId="2" xfId="2" applyFont="1" applyFill="1" applyBorder="1"/>
    <xf numFmtId="0" fontId="7" fillId="5" borderId="2" xfId="2" applyFont="1" applyFill="1" applyBorder="1"/>
    <xf numFmtId="0" fontId="0" fillId="6" borderId="0" xfId="0" applyFill="1"/>
    <xf numFmtId="0" fontId="0" fillId="0" borderId="3" xfId="0" applyBorder="1"/>
    <xf numFmtId="0" fontId="2" fillId="0" borderId="0" xfId="0" applyFont="1"/>
    <xf numFmtId="0" fontId="8" fillId="0" borderId="3" xfId="0" applyFont="1" applyBorder="1"/>
    <xf numFmtId="0" fontId="6" fillId="5" borderId="0" xfId="2" applyFont="1" applyFill="1" applyBorder="1"/>
  </cellXfs>
  <cellStyles count="3">
    <cellStyle name="Normal" xfId="0" builtinId="0"/>
    <cellStyle name="Normal 2" xfId="1" xr:uid="{00000000-0005-0000-0000-000001000000}"/>
    <cellStyle name="Normal 44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133350</xdr:colOff>
      <xdr:row>7</xdr:row>
      <xdr:rowOff>133350</xdr:rowOff>
    </xdr:from>
    <xdr:ext cx="5699760" cy="369025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5220950" y="1409700"/>
          <a:ext cx="5699760" cy="3690257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a-D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Notes RAFS</a:t>
          </a:r>
          <a:r>
            <a:rPr lang="da-DK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29th Nov </a:t>
          </a:r>
          <a:r>
            <a:rPr lang="da-DK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2018:</a:t>
          </a:r>
          <a:endParaRPr lang="en-GB" sz="1100"/>
        </a:p>
        <a:p>
          <a:r>
            <a:rPr lang="en-GB" sz="1100" baseline="0"/>
            <a:t> </a:t>
          </a:r>
        </a:p>
        <a:p>
          <a:r>
            <a:rPr lang="en-GB" sz="1100" baseline="0"/>
            <a:t>TPSIH in the BY were slightly relaxed (NO1, SE3 and SE4) because causing dummies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L34"/>
  <sheetViews>
    <sheetView tabSelected="1" topLeftCell="F1" zoomScale="80" zoomScaleNormal="80" workbookViewId="0">
      <selection activeCell="K35" sqref="K35"/>
    </sheetView>
  </sheetViews>
  <sheetFormatPr defaultRowHeight="14.4" x14ac:dyDescent="0.3"/>
  <cols>
    <col min="3" max="3" width="10.6640625" bestFit="1" customWidth="1"/>
    <col min="5" max="5" width="13.88671875" bestFit="1" customWidth="1"/>
    <col min="11" max="12" width="9.5546875" bestFit="1" customWidth="1"/>
    <col min="13" max="14" width="13.88671875" customWidth="1"/>
    <col min="16" max="16" width="9.6640625" bestFit="1" customWidth="1"/>
    <col min="19" max="19" width="10" customWidth="1"/>
    <col min="21" max="21" width="13.21875" customWidth="1"/>
  </cols>
  <sheetData>
    <row r="2" spans="3:36" x14ac:dyDescent="0.3">
      <c r="X2" s="9" t="s">
        <v>26</v>
      </c>
    </row>
    <row r="4" spans="3:36" x14ac:dyDescent="0.3">
      <c r="C4" s="1" t="s">
        <v>29</v>
      </c>
      <c r="AB4" t="s">
        <v>4</v>
      </c>
      <c r="AC4" t="s">
        <v>5</v>
      </c>
      <c r="AI4" t="s">
        <v>4</v>
      </c>
      <c r="AJ4" t="s">
        <v>5</v>
      </c>
    </row>
    <row r="5" spans="3:36" ht="15" thickBot="1" x14ac:dyDescent="0.35">
      <c r="C5" s="2" t="s">
        <v>0</v>
      </c>
      <c r="D5" s="2" t="s">
        <v>1</v>
      </c>
      <c r="E5" s="2" t="s">
        <v>2</v>
      </c>
      <c r="F5" s="2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4" t="s">
        <v>12</v>
      </c>
      <c r="P5" s="4" t="s">
        <v>13</v>
      </c>
      <c r="Q5" s="4" t="s">
        <v>14</v>
      </c>
      <c r="R5" s="4" t="s">
        <v>15</v>
      </c>
      <c r="S5" s="4" t="s">
        <v>16</v>
      </c>
      <c r="T5" s="4" t="s">
        <v>17</v>
      </c>
      <c r="U5" s="4" t="s">
        <v>18</v>
      </c>
      <c r="X5" s="7">
        <v>2012</v>
      </c>
      <c r="Y5">
        <v>2012</v>
      </c>
      <c r="Z5" t="s">
        <v>20</v>
      </c>
      <c r="AA5" t="s">
        <v>21</v>
      </c>
      <c r="AB5">
        <v>1.05</v>
      </c>
      <c r="AC5">
        <v>1.05</v>
      </c>
      <c r="AF5" s="7">
        <v>2012</v>
      </c>
      <c r="AG5" t="s">
        <v>22</v>
      </c>
      <c r="AH5" t="s">
        <v>23</v>
      </c>
      <c r="AI5">
        <v>1.01</v>
      </c>
      <c r="AJ5">
        <v>1.01</v>
      </c>
    </row>
    <row r="6" spans="3:36" x14ac:dyDescent="0.3">
      <c r="C6" s="5" t="s">
        <v>19</v>
      </c>
      <c r="D6" s="6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X6" s="7">
        <v>2015</v>
      </c>
      <c r="Y6">
        <v>2015</v>
      </c>
      <c r="Z6" t="s">
        <v>20</v>
      </c>
      <c r="AA6" t="s">
        <v>21</v>
      </c>
      <c r="AB6">
        <v>1.1399999999999999</v>
      </c>
      <c r="AC6">
        <v>1.1399999999999999</v>
      </c>
      <c r="AF6" s="7">
        <v>2015</v>
      </c>
      <c r="AG6" t="s">
        <v>22</v>
      </c>
      <c r="AH6" t="s">
        <v>23</v>
      </c>
      <c r="AI6">
        <v>1.05</v>
      </c>
      <c r="AJ6">
        <v>1.05</v>
      </c>
    </row>
    <row r="7" spans="3:36" x14ac:dyDescent="0.3">
      <c r="C7" s="8"/>
      <c r="D7" s="8"/>
      <c r="E7" t="s">
        <v>27</v>
      </c>
      <c r="F7" s="8">
        <v>2010</v>
      </c>
      <c r="G7" s="8">
        <v>48268.251989825716</v>
      </c>
      <c r="H7" s="8">
        <v>100795.09931329702</v>
      </c>
      <c r="I7" s="8">
        <v>58289.849301313792</v>
      </c>
      <c r="J7" s="8">
        <v>11938.884796654633</v>
      </c>
      <c r="K7" s="8">
        <v>16821.241524938243</v>
      </c>
      <c r="L7" s="8">
        <v>43115.037892107073</v>
      </c>
      <c r="M7" s="8">
        <v>221504.5356782834</v>
      </c>
      <c r="N7" s="8">
        <v>134184.24185576692</v>
      </c>
      <c r="O7" s="8"/>
      <c r="P7" s="8"/>
      <c r="Q7" s="8"/>
      <c r="R7" s="8"/>
      <c r="S7" s="8" t="s">
        <v>24</v>
      </c>
      <c r="T7" s="8"/>
      <c r="U7" s="8"/>
      <c r="X7" s="7">
        <v>2020</v>
      </c>
      <c r="Y7">
        <v>2020</v>
      </c>
      <c r="Z7" t="s">
        <v>20</v>
      </c>
      <c r="AA7" t="s">
        <v>21</v>
      </c>
      <c r="AB7">
        <v>1.19</v>
      </c>
      <c r="AC7">
        <v>1.19</v>
      </c>
      <c r="AF7" s="7">
        <v>2020</v>
      </c>
      <c r="AG7" t="s">
        <v>22</v>
      </c>
      <c r="AH7" t="s">
        <v>23</v>
      </c>
      <c r="AI7">
        <v>1.1000000000000001</v>
      </c>
      <c r="AJ7">
        <v>1.1000000000000001</v>
      </c>
    </row>
    <row r="8" spans="3:36" x14ac:dyDescent="0.3">
      <c r="E8" t="s">
        <v>28</v>
      </c>
      <c r="F8">
        <v>2012</v>
      </c>
      <c r="G8">
        <f>$G$7*AB5</f>
        <v>50681.664589317006</v>
      </c>
      <c r="H8">
        <f>$H$7*AC5</f>
        <v>105834.85427896188</v>
      </c>
      <c r="I8">
        <f t="shared" ref="I8:I16" si="0">$I$7*AA18</f>
        <v>65867.529710484581</v>
      </c>
      <c r="J8">
        <f t="shared" ref="J8:J16" si="1">$J$7*AB18</f>
        <v>13490.939820219734</v>
      </c>
      <c r="K8">
        <f>$K$7*AA29</f>
        <v>17998.728431683921</v>
      </c>
      <c r="L8">
        <f>$L$7*AB29</f>
        <v>46133.090544554572</v>
      </c>
      <c r="M8">
        <f>$M$7*AC29</f>
        <v>237009.85317576324</v>
      </c>
      <c r="N8">
        <f>$N$7*AD29</f>
        <v>143577.1387856706</v>
      </c>
      <c r="S8" t="s">
        <v>24</v>
      </c>
      <c r="X8" s="7">
        <v>2030</v>
      </c>
      <c r="Y8">
        <v>2025</v>
      </c>
      <c r="Z8" t="s">
        <v>20</v>
      </c>
      <c r="AA8" t="s">
        <v>21</v>
      </c>
      <c r="AB8">
        <v>1.25</v>
      </c>
      <c r="AC8">
        <v>1.25</v>
      </c>
      <c r="AF8" s="7">
        <v>2030</v>
      </c>
      <c r="AG8" t="s">
        <v>22</v>
      </c>
      <c r="AH8" t="s">
        <v>23</v>
      </c>
      <c r="AI8">
        <v>1.1499999999999999</v>
      </c>
      <c r="AJ8">
        <v>1.1499999999999999</v>
      </c>
    </row>
    <row r="9" spans="3:36" x14ac:dyDescent="0.3">
      <c r="E9" t="s">
        <v>28</v>
      </c>
      <c r="F9">
        <v>2015</v>
      </c>
      <c r="G9">
        <f>$G$7*AB6</f>
        <v>55025.80726840131</v>
      </c>
      <c r="H9">
        <f>$H$7*AC6</f>
        <v>114906.4132171586</v>
      </c>
      <c r="I9">
        <f t="shared" si="0"/>
        <v>76942.601077734216</v>
      </c>
      <c r="J9">
        <f t="shared" si="1"/>
        <v>15759.327931584116</v>
      </c>
      <c r="K9">
        <f>$K$7*AA30</f>
        <v>19176.215338429596</v>
      </c>
      <c r="L9">
        <f>$L$7*AB30</f>
        <v>49151.143197002057</v>
      </c>
      <c r="M9">
        <f>$M$7*AC30</f>
        <v>252515.17067324306</v>
      </c>
      <c r="N9">
        <f>$N$7*AD30</f>
        <v>152970.03571557428</v>
      </c>
      <c r="S9" t="s">
        <v>24</v>
      </c>
      <c r="X9" s="7">
        <v>2040</v>
      </c>
      <c r="Y9">
        <v>2030</v>
      </c>
      <c r="Z9" t="s">
        <v>20</v>
      </c>
      <c r="AA9" t="s">
        <v>21</v>
      </c>
      <c r="AB9">
        <v>1.29</v>
      </c>
      <c r="AC9">
        <v>1.29</v>
      </c>
      <c r="AF9" s="7">
        <v>2040</v>
      </c>
      <c r="AG9" t="s">
        <v>22</v>
      </c>
      <c r="AH9" t="s">
        <v>23</v>
      </c>
      <c r="AI9">
        <v>1.2</v>
      </c>
      <c r="AJ9">
        <v>1.2</v>
      </c>
    </row>
    <row r="10" spans="3:36" x14ac:dyDescent="0.3">
      <c r="E10" t="s">
        <v>28</v>
      </c>
      <c r="F10">
        <v>2020</v>
      </c>
      <c r="G10">
        <f>$G$7*AB7</f>
        <v>57439.2198678926</v>
      </c>
      <c r="H10">
        <f>$H$7*AC7</f>
        <v>119946.16818282344</v>
      </c>
      <c r="I10">
        <f t="shared" si="0"/>
        <v>79857.093542799907</v>
      </c>
      <c r="J10">
        <f t="shared" si="1"/>
        <v>16356.272171416847</v>
      </c>
      <c r="K10">
        <f>$K$7*AA31</f>
        <v>20017.277414676508</v>
      </c>
      <c r="L10">
        <f>$L$7*AB31</f>
        <v>51306.895091607417</v>
      </c>
      <c r="M10">
        <f>$M$7*AC31</f>
        <v>263590.39745715726</v>
      </c>
      <c r="N10">
        <f>$N$7*AD31</f>
        <v>159679.24780836262</v>
      </c>
      <c r="S10" t="s">
        <v>24</v>
      </c>
      <c r="X10" s="7">
        <v>2050</v>
      </c>
      <c r="Y10">
        <v>2035</v>
      </c>
      <c r="Z10" t="s">
        <v>20</v>
      </c>
      <c r="AA10" t="s">
        <v>21</v>
      </c>
      <c r="AB10">
        <v>1.33</v>
      </c>
      <c r="AC10">
        <v>1.33</v>
      </c>
      <c r="AF10" s="7">
        <v>2050</v>
      </c>
      <c r="AG10" t="s">
        <v>22</v>
      </c>
      <c r="AH10" t="s">
        <v>23</v>
      </c>
      <c r="AI10">
        <v>1.25</v>
      </c>
      <c r="AJ10">
        <v>1.25</v>
      </c>
    </row>
    <row r="11" spans="3:36" x14ac:dyDescent="0.3">
      <c r="E11" t="s">
        <v>28</v>
      </c>
      <c r="F11">
        <v>2025</v>
      </c>
      <c r="I11">
        <f t="shared" si="0"/>
        <v>84520.281486904991</v>
      </c>
      <c r="J11">
        <f t="shared" si="1"/>
        <v>17311.382955149216</v>
      </c>
      <c r="S11" t="s">
        <v>24</v>
      </c>
      <c r="Y11">
        <v>2040</v>
      </c>
      <c r="Z11" t="s">
        <v>20</v>
      </c>
      <c r="AA11" t="s">
        <v>21</v>
      </c>
      <c r="AB11">
        <v>1.37</v>
      </c>
      <c r="AC11">
        <v>1.37</v>
      </c>
    </row>
    <row r="12" spans="3:36" x14ac:dyDescent="0.3">
      <c r="E12" t="s">
        <v>28</v>
      </c>
      <c r="F12">
        <v>2030</v>
      </c>
      <c r="G12">
        <f>$G$7*AB9</f>
        <v>62266.045066875173</v>
      </c>
      <c r="H12">
        <f>$H$7*AC9</f>
        <v>130025.67811415315</v>
      </c>
      <c r="I12">
        <f t="shared" si="0"/>
        <v>88017.672444983822</v>
      </c>
      <c r="J12">
        <f t="shared" si="1"/>
        <v>18027.716042948494</v>
      </c>
      <c r="K12">
        <f>$K$7*AA32</f>
        <v>21699.401567170335</v>
      </c>
      <c r="L12">
        <f>$L$7*AB32</f>
        <v>55618.398880818124</v>
      </c>
      <c r="M12">
        <f>$M$7*AC32</f>
        <v>285740.8510249856</v>
      </c>
      <c r="N12">
        <f>$N$7*AD32</f>
        <v>173097.67199393932</v>
      </c>
      <c r="S12" t="s">
        <v>24</v>
      </c>
      <c r="Y12">
        <v>2045</v>
      </c>
      <c r="Z12" t="s">
        <v>20</v>
      </c>
      <c r="AA12" t="s">
        <v>21</v>
      </c>
      <c r="AB12">
        <v>1.4</v>
      </c>
      <c r="AC12">
        <v>1.4</v>
      </c>
    </row>
    <row r="13" spans="3:36" x14ac:dyDescent="0.3">
      <c r="E13" t="s">
        <v>28</v>
      </c>
      <c r="F13">
        <v>2035</v>
      </c>
      <c r="I13">
        <f t="shared" si="0"/>
        <v>91515.063403062653</v>
      </c>
      <c r="J13">
        <f t="shared" si="1"/>
        <v>18744.049130747775</v>
      </c>
      <c r="S13" t="s">
        <v>24</v>
      </c>
      <c r="Y13">
        <v>2050</v>
      </c>
      <c r="Z13" t="s">
        <v>20</v>
      </c>
      <c r="AA13" t="s">
        <v>21</v>
      </c>
      <c r="AB13">
        <v>1.43</v>
      </c>
      <c r="AC13">
        <v>1.43</v>
      </c>
    </row>
    <row r="14" spans="3:36" x14ac:dyDescent="0.3">
      <c r="E14" t="s">
        <v>28</v>
      </c>
      <c r="F14">
        <v>2040</v>
      </c>
      <c r="G14">
        <f>$G$7*AB11</f>
        <v>66127.505226061243</v>
      </c>
      <c r="H14">
        <f>$H$7*AC11</f>
        <v>138089.28605921692</v>
      </c>
      <c r="I14">
        <f t="shared" si="0"/>
        <v>94429.555868128344</v>
      </c>
      <c r="J14">
        <f t="shared" si="1"/>
        <v>19340.993370580505</v>
      </c>
      <c r="K14">
        <f>$K$7*AA33</f>
        <v>23045.100889165395</v>
      </c>
      <c r="L14">
        <f>$L$7*AB33</f>
        <v>59067.601912186692</v>
      </c>
      <c r="M14">
        <f>$M$7*AC33</f>
        <v>303461.2138792483</v>
      </c>
      <c r="N14">
        <f>$N$7*AD33</f>
        <v>183832.41134240068</v>
      </c>
      <c r="S14" t="s">
        <v>24</v>
      </c>
    </row>
    <row r="15" spans="3:36" x14ac:dyDescent="0.3">
      <c r="E15" t="s">
        <v>28</v>
      </c>
      <c r="F15">
        <v>2045</v>
      </c>
      <c r="I15">
        <f t="shared" si="0"/>
        <v>96761.149840180893</v>
      </c>
      <c r="J15">
        <f t="shared" si="1"/>
        <v>19818.548762446688</v>
      </c>
      <c r="S15" t="s">
        <v>24</v>
      </c>
    </row>
    <row r="16" spans="3:36" x14ac:dyDescent="0.3">
      <c r="E16" t="s">
        <v>28</v>
      </c>
      <c r="F16">
        <v>2050</v>
      </c>
      <c r="G16">
        <f>$G$7*AB13</f>
        <v>69023.600345450774</v>
      </c>
      <c r="H16">
        <f>$H$7*AC13</f>
        <v>144136.99201801472</v>
      </c>
      <c r="I16">
        <f t="shared" si="0"/>
        <v>99675.642305246583</v>
      </c>
      <c r="J16">
        <f t="shared" si="1"/>
        <v>20415.493002279421</v>
      </c>
      <c r="K16">
        <f>$K$7*AA34</f>
        <v>24054.375380661688</v>
      </c>
      <c r="L16">
        <f>$L$7*AB34</f>
        <v>61654.504185713115</v>
      </c>
      <c r="M16">
        <f>$M$7*AC34</f>
        <v>316751.48601994524</v>
      </c>
      <c r="N16">
        <f>$N$7*AD34</f>
        <v>191883.46585374669</v>
      </c>
      <c r="S16" t="s">
        <v>24</v>
      </c>
    </row>
    <row r="17" spans="3:38" x14ac:dyDescent="0.3">
      <c r="C17" s="8"/>
      <c r="D17" s="8"/>
      <c r="E17" s="8" t="s">
        <v>27</v>
      </c>
      <c r="F17" s="8">
        <v>2010</v>
      </c>
      <c r="G17" s="8"/>
      <c r="H17" s="8"/>
      <c r="I17" s="10">
        <f>2132.0436-2</f>
        <v>2130.0436</v>
      </c>
      <c r="J17" s="8"/>
      <c r="K17" s="8">
        <v>118.69112644447823</v>
      </c>
      <c r="L17" s="8">
        <v>118.6911264444782</v>
      </c>
      <c r="M17" s="10">
        <f>4385.03582346527-4</f>
        <v>4381.0358234652704</v>
      </c>
      <c r="N17" s="10">
        <f>3090.1522347439-3</f>
        <v>3087.1522347439</v>
      </c>
      <c r="O17" s="8"/>
      <c r="P17" s="8"/>
      <c r="Q17" s="8"/>
      <c r="R17" s="8"/>
      <c r="S17" s="8" t="s">
        <v>25</v>
      </c>
      <c r="T17" s="8"/>
      <c r="U17" s="8"/>
      <c r="AA17" t="s">
        <v>6</v>
      </c>
      <c r="AB17" t="s">
        <v>7</v>
      </c>
      <c r="AI17" t="s">
        <v>6</v>
      </c>
      <c r="AJ17" t="s">
        <v>7</v>
      </c>
    </row>
    <row r="18" spans="3:38" x14ac:dyDescent="0.3">
      <c r="E18" t="s">
        <v>28</v>
      </c>
      <c r="F18">
        <v>2012</v>
      </c>
      <c r="I18">
        <f t="shared" ref="I18:I23" si="2">$I$17*AI18</f>
        <v>2151.344036</v>
      </c>
      <c r="K18">
        <f t="shared" ref="K18:K23" si="3">$K$17*AI29</f>
        <v>119.87803770892302</v>
      </c>
      <c r="L18">
        <f t="shared" ref="L18:L23" si="4">$L$17*AJ29</f>
        <v>119.87803770892299</v>
      </c>
      <c r="M18">
        <f t="shared" ref="M18:M23" si="5">$M$17*AK29</f>
        <v>4424.8461816999234</v>
      </c>
      <c r="N18">
        <f t="shared" ref="N18:N23" si="6">$N$17*AL29</f>
        <v>3118.0237570913391</v>
      </c>
      <c r="S18" t="s">
        <v>25</v>
      </c>
      <c r="X18" s="7">
        <v>2012</v>
      </c>
      <c r="Y18" t="s">
        <v>20</v>
      </c>
      <c r="Z18" t="s">
        <v>21</v>
      </c>
      <c r="AA18">
        <v>1.1299999999999999</v>
      </c>
      <c r="AB18">
        <v>1.1299999999999999</v>
      </c>
      <c r="AF18" s="7">
        <v>2012</v>
      </c>
      <c r="AG18" t="s">
        <v>22</v>
      </c>
      <c r="AH18" t="s">
        <v>23</v>
      </c>
      <c r="AI18">
        <v>1.01</v>
      </c>
      <c r="AJ18">
        <v>1.01</v>
      </c>
    </row>
    <row r="19" spans="3:38" x14ac:dyDescent="0.3">
      <c r="E19" t="s">
        <v>28</v>
      </c>
      <c r="F19">
        <v>2015</v>
      </c>
      <c r="I19">
        <f t="shared" si="2"/>
        <v>2236.5457799999999</v>
      </c>
      <c r="K19">
        <f t="shared" si="3"/>
        <v>122.25186023781258</v>
      </c>
      <c r="L19">
        <f t="shared" si="4"/>
        <v>122.25186023781255</v>
      </c>
      <c r="M19">
        <f t="shared" si="5"/>
        <v>4512.4668981692284</v>
      </c>
      <c r="N19">
        <f t="shared" si="6"/>
        <v>3179.766801786217</v>
      </c>
      <c r="S19" t="s">
        <v>25</v>
      </c>
      <c r="X19" s="7">
        <v>2015</v>
      </c>
      <c r="Y19" t="s">
        <v>20</v>
      </c>
      <c r="Z19" t="s">
        <v>21</v>
      </c>
      <c r="AA19">
        <v>1.32</v>
      </c>
      <c r="AB19">
        <v>1.32</v>
      </c>
      <c r="AF19" s="7">
        <v>2015</v>
      </c>
      <c r="AG19" t="s">
        <v>22</v>
      </c>
      <c r="AH19" t="s">
        <v>23</v>
      </c>
      <c r="AI19">
        <v>1.05</v>
      </c>
      <c r="AJ19">
        <v>1.05</v>
      </c>
    </row>
    <row r="20" spans="3:38" x14ac:dyDescent="0.3">
      <c r="E20" t="s">
        <v>28</v>
      </c>
      <c r="F20">
        <v>2020</v>
      </c>
      <c r="I20">
        <f t="shared" si="2"/>
        <v>2343.0479600000003</v>
      </c>
      <c r="K20">
        <f t="shared" si="3"/>
        <v>126.99950529559172</v>
      </c>
      <c r="L20">
        <f t="shared" si="4"/>
        <v>126.99950529559169</v>
      </c>
      <c r="M20">
        <f t="shared" si="5"/>
        <v>4687.7083311078395</v>
      </c>
      <c r="N20">
        <f t="shared" si="6"/>
        <v>3303.2528911759732</v>
      </c>
      <c r="S20" t="s">
        <v>25</v>
      </c>
      <c r="X20" s="7">
        <v>2020</v>
      </c>
      <c r="Y20" t="s">
        <v>20</v>
      </c>
      <c r="Z20" t="s">
        <v>21</v>
      </c>
      <c r="AA20">
        <v>1.37</v>
      </c>
      <c r="AB20">
        <v>1.37</v>
      </c>
      <c r="AF20" s="7">
        <v>2020</v>
      </c>
      <c r="AG20" t="s">
        <v>22</v>
      </c>
      <c r="AH20" t="s">
        <v>23</v>
      </c>
      <c r="AI20">
        <v>1.1000000000000001</v>
      </c>
      <c r="AJ20">
        <v>1.1000000000000001</v>
      </c>
    </row>
    <row r="21" spans="3:38" x14ac:dyDescent="0.3">
      <c r="E21" t="s">
        <v>28</v>
      </c>
      <c r="F21">
        <v>2030</v>
      </c>
      <c r="I21">
        <f t="shared" si="2"/>
        <v>2449.5501399999998</v>
      </c>
      <c r="K21">
        <f t="shared" si="3"/>
        <v>135.30788414670516</v>
      </c>
      <c r="L21">
        <f t="shared" si="4"/>
        <v>135.30788414670513</v>
      </c>
      <c r="M21">
        <f t="shared" si="5"/>
        <v>4994.3808387504077</v>
      </c>
      <c r="N21">
        <f t="shared" si="6"/>
        <v>3519.3535476080456</v>
      </c>
      <c r="S21" t="s">
        <v>25</v>
      </c>
      <c r="X21" s="7">
        <v>2025</v>
      </c>
      <c r="Y21" t="s">
        <v>20</v>
      </c>
      <c r="Z21" t="s">
        <v>21</v>
      </c>
      <c r="AA21">
        <v>1.45</v>
      </c>
      <c r="AB21">
        <v>1.45</v>
      </c>
      <c r="AF21" s="7">
        <v>2030</v>
      </c>
      <c r="AG21" t="s">
        <v>22</v>
      </c>
      <c r="AH21" t="s">
        <v>23</v>
      </c>
      <c r="AI21">
        <v>1.1499999999999999</v>
      </c>
      <c r="AJ21">
        <v>1.1499999999999999</v>
      </c>
    </row>
    <row r="22" spans="3:38" x14ac:dyDescent="0.3">
      <c r="E22" t="s">
        <v>28</v>
      </c>
      <c r="F22">
        <v>2040</v>
      </c>
      <c r="I22">
        <f t="shared" si="2"/>
        <v>2556.0523199999998</v>
      </c>
      <c r="K22">
        <f t="shared" si="3"/>
        <v>142.42935173337386</v>
      </c>
      <c r="L22">
        <f t="shared" si="4"/>
        <v>142.42935173337384</v>
      </c>
      <c r="M22">
        <f t="shared" si="5"/>
        <v>5257.2429881583239</v>
      </c>
      <c r="N22">
        <f t="shared" si="6"/>
        <v>3704.5826816926797</v>
      </c>
      <c r="S22" t="s">
        <v>25</v>
      </c>
      <c r="X22" s="7">
        <v>2030</v>
      </c>
      <c r="Y22" t="s">
        <v>20</v>
      </c>
      <c r="Z22" t="s">
        <v>21</v>
      </c>
      <c r="AA22">
        <v>1.51</v>
      </c>
      <c r="AB22">
        <v>1.51</v>
      </c>
      <c r="AF22" s="7">
        <v>2040</v>
      </c>
      <c r="AG22" t="s">
        <v>22</v>
      </c>
      <c r="AH22" t="s">
        <v>23</v>
      </c>
      <c r="AI22">
        <v>1.2</v>
      </c>
      <c r="AJ22">
        <v>1.2</v>
      </c>
    </row>
    <row r="23" spans="3:38" x14ac:dyDescent="0.3">
      <c r="E23" t="s">
        <v>28</v>
      </c>
      <c r="F23">
        <v>2050</v>
      </c>
      <c r="I23">
        <f t="shared" si="2"/>
        <v>2662.5545000000002</v>
      </c>
      <c r="K23">
        <f t="shared" si="3"/>
        <v>150.73773058448737</v>
      </c>
      <c r="L23">
        <f t="shared" si="4"/>
        <v>150.73773058448731</v>
      </c>
      <c r="M23">
        <f t="shared" si="5"/>
        <v>5563.915495800893</v>
      </c>
      <c r="N23">
        <f t="shared" si="6"/>
        <v>3920.6833381247529</v>
      </c>
      <c r="S23" t="s">
        <v>25</v>
      </c>
      <c r="X23" s="7">
        <v>2035</v>
      </c>
      <c r="Y23" t="s">
        <v>20</v>
      </c>
      <c r="Z23" t="s">
        <v>21</v>
      </c>
      <c r="AA23">
        <v>1.57</v>
      </c>
      <c r="AB23">
        <v>1.57</v>
      </c>
      <c r="AF23" s="7">
        <v>2050</v>
      </c>
      <c r="AG23" t="s">
        <v>22</v>
      </c>
      <c r="AH23" t="s">
        <v>23</v>
      </c>
      <c r="AI23">
        <v>1.25</v>
      </c>
      <c r="AJ23">
        <v>1.25</v>
      </c>
    </row>
    <row r="24" spans="3:38" x14ac:dyDescent="0.3">
      <c r="X24" s="7">
        <v>2040</v>
      </c>
      <c r="Y24" t="s">
        <v>20</v>
      </c>
      <c r="Z24" t="s">
        <v>21</v>
      </c>
      <c r="AA24">
        <v>1.62</v>
      </c>
      <c r="AB24">
        <v>1.62</v>
      </c>
    </row>
    <row r="25" spans="3:38" x14ac:dyDescent="0.3">
      <c r="X25" s="7">
        <v>2045</v>
      </c>
      <c r="Y25" t="s">
        <v>20</v>
      </c>
      <c r="Z25" t="s">
        <v>21</v>
      </c>
      <c r="AA25">
        <v>1.66</v>
      </c>
      <c r="AB25">
        <v>1.66</v>
      </c>
    </row>
    <row r="26" spans="3:38" x14ac:dyDescent="0.3">
      <c r="X26" s="7">
        <v>2050</v>
      </c>
      <c r="Y26" t="s">
        <v>20</v>
      </c>
      <c r="Z26" t="s">
        <v>21</v>
      </c>
      <c r="AA26">
        <v>1.71</v>
      </c>
      <c r="AB26">
        <v>1.71</v>
      </c>
    </row>
    <row r="27" spans="3:38" x14ac:dyDescent="0.3">
      <c r="C27" s="1" t="s">
        <v>30</v>
      </c>
      <c r="S27" t="s">
        <v>37</v>
      </c>
      <c r="U27" t="s">
        <v>36</v>
      </c>
      <c r="V27" t="s">
        <v>36</v>
      </c>
    </row>
    <row r="28" spans="3:38" ht="15" thickBot="1" x14ac:dyDescent="0.35">
      <c r="C28" s="2" t="s">
        <v>0</v>
      </c>
      <c r="D28" s="2" t="s">
        <v>1</v>
      </c>
      <c r="E28" s="2" t="s">
        <v>2</v>
      </c>
      <c r="F28" s="2" t="s">
        <v>3</v>
      </c>
      <c r="G28" s="3" t="s">
        <v>4</v>
      </c>
      <c r="H28" s="3" t="s">
        <v>5</v>
      </c>
      <c r="I28" s="3" t="s">
        <v>6</v>
      </c>
      <c r="J28" s="3" t="s">
        <v>7</v>
      </c>
      <c r="K28" s="3" t="s">
        <v>8</v>
      </c>
      <c r="L28" s="3" t="s">
        <v>9</v>
      </c>
      <c r="M28" s="3" t="s">
        <v>10</v>
      </c>
      <c r="N28" s="3" t="s">
        <v>11</v>
      </c>
      <c r="O28" s="4" t="s">
        <v>12</v>
      </c>
      <c r="P28" s="4" t="s">
        <v>13</v>
      </c>
      <c r="Q28" s="4" t="s">
        <v>14</v>
      </c>
      <c r="R28" s="4"/>
      <c r="S28" s="4" t="s">
        <v>34</v>
      </c>
      <c r="T28" s="4" t="s">
        <v>35</v>
      </c>
      <c r="U28" s="4" t="s">
        <v>34</v>
      </c>
      <c r="V28" s="4" t="s">
        <v>35</v>
      </c>
      <c r="AA28" t="s">
        <v>8</v>
      </c>
      <c r="AB28" t="s">
        <v>9</v>
      </c>
      <c r="AC28" t="s">
        <v>10</v>
      </c>
      <c r="AD28" t="s">
        <v>11</v>
      </c>
      <c r="AI28" t="s">
        <v>8</v>
      </c>
      <c r="AJ28" t="s">
        <v>9</v>
      </c>
      <c r="AK28" t="s">
        <v>10</v>
      </c>
      <c r="AL28" t="s">
        <v>11</v>
      </c>
    </row>
    <row r="29" spans="3:38" x14ac:dyDescent="0.3">
      <c r="C29" s="5" t="s">
        <v>19</v>
      </c>
      <c r="D29" s="6"/>
      <c r="E29" s="6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 t="s">
        <v>37</v>
      </c>
      <c r="T29" s="5" t="s">
        <v>37</v>
      </c>
      <c r="U29" s="5" t="s">
        <v>36</v>
      </c>
      <c r="V29" s="11" t="s">
        <v>36</v>
      </c>
      <c r="X29" s="7">
        <v>2012</v>
      </c>
      <c r="Y29" t="s">
        <v>20</v>
      </c>
      <c r="Z29" t="s">
        <v>21</v>
      </c>
      <c r="AA29">
        <v>1.07</v>
      </c>
      <c r="AB29">
        <v>1.07</v>
      </c>
      <c r="AC29">
        <v>1.07</v>
      </c>
      <c r="AD29">
        <v>1.07</v>
      </c>
      <c r="AF29" s="7">
        <v>2012</v>
      </c>
      <c r="AG29" t="s">
        <v>22</v>
      </c>
      <c r="AH29" t="s">
        <v>23</v>
      </c>
      <c r="AI29">
        <v>1.01</v>
      </c>
      <c r="AJ29">
        <v>1.01</v>
      </c>
      <c r="AK29">
        <v>1.01</v>
      </c>
      <c r="AL29">
        <v>1.01</v>
      </c>
    </row>
    <row r="30" spans="3:38" x14ac:dyDescent="0.3">
      <c r="E30" t="s">
        <v>31</v>
      </c>
      <c r="F30">
        <v>2010</v>
      </c>
      <c r="G30">
        <f>G7/($S30*$T30/1000)</f>
        <v>0.38100609646381245</v>
      </c>
      <c r="H30">
        <f t="shared" ref="H30:N30" si="7">H7/($S30*$T30/1000)</f>
        <v>0.79562747248722698</v>
      </c>
      <c r="I30">
        <f>I7/($U30*$V30/1000)</f>
        <v>0.81129933263764309</v>
      </c>
      <c r="J30">
        <f>J7/($U30*$V30/1000)</f>
        <v>0.16616974282939678</v>
      </c>
      <c r="K30">
        <f t="shared" si="7"/>
        <v>0.13277869628348332</v>
      </c>
      <c r="L30">
        <f t="shared" si="7"/>
        <v>0.34032913165414985</v>
      </c>
      <c r="M30">
        <f t="shared" si="7"/>
        <v>1.7484490324116408</v>
      </c>
      <c r="N30">
        <f t="shared" si="7"/>
        <v>1.059185118350636</v>
      </c>
      <c r="P30" t="s">
        <v>33</v>
      </c>
      <c r="S30">
        <v>574.37121934127117</v>
      </c>
      <c r="T30">
        <v>220565.19204237123</v>
      </c>
      <c r="U30">
        <v>325.74280920015593</v>
      </c>
      <c r="V30">
        <v>220565.19204237123</v>
      </c>
      <c r="X30" s="7">
        <v>2015</v>
      </c>
      <c r="Y30" t="s">
        <v>20</v>
      </c>
      <c r="Z30" t="s">
        <v>21</v>
      </c>
      <c r="AA30">
        <v>1.1399999999999999</v>
      </c>
      <c r="AB30">
        <v>1.1399999999999999</v>
      </c>
      <c r="AC30">
        <v>1.1399999999999999</v>
      </c>
      <c r="AD30">
        <v>1.1399999999999999</v>
      </c>
      <c r="AF30" s="7">
        <v>2015</v>
      </c>
      <c r="AG30" t="s">
        <v>22</v>
      </c>
      <c r="AH30" t="s">
        <v>23</v>
      </c>
      <c r="AI30">
        <v>1.03</v>
      </c>
      <c r="AJ30">
        <v>1.03</v>
      </c>
      <c r="AK30">
        <v>1.03</v>
      </c>
      <c r="AL30">
        <v>1.03</v>
      </c>
    </row>
    <row r="31" spans="3:38" x14ac:dyDescent="0.3">
      <c r="E31" t="s">
        <v>31</v>
      </c>
      <c r="F31">
        <v>2010</v>
      </c>
      <c r="I31">
        <f>I8/($U31*$V31/1000)</f>
        <v>0.82367706998903811</v>
      </c>
      <c r="K31">
        <f>K17/($S31*$T31/1000)</f>
        <v>1.6519862862682841E-3</v>
      </c>
      <c r="L31">
        <f>L17/($S31*$T31/1000)</f>
        <v>1.6519862862682836E-3</v>
      </c>
      <c r="M31">
        <f>M17/($S31*$T31/1000)</f>
        <v>6.0976850728603101E-2</v>
      </c>
      <c r="N31">
        <f>N17/($S31*$T31/1000)</f>
        <v>4.2968108132372257E-2</v>
      </c>
      <c r="P31" t="s">
        <v>32</v>
      </c>
      <c r="S31">
        <v>325.74280920015593</v>
      </c>
      <c r="T31">
        <v>220565.19204237123</v>
      </c>
      <c r="U31">
        <v>362.55794252303218</v>
      </c>
      <c r="V31">
        <v>220565.19204237123</v>
      </c>
      <c r="X31" s="7">
        <v>2020</v>
      </c>
      <c r="Y31" t="s">
        <v>20</v>
      </c>
      <c r="Z31" t="s">
        <v>21</v>
      </c>
      <c r="AA31">
        <v>1.19</v>
      </c>
      <c r="AB31">
        <v>1.19</v>
      </c>
      <c r="AC31">
        <v>1.19</v>
      </c>
      <c r="AD31">
        <v>1.19</v>
      </c>
      <c r="AF31" s="7">
        <v>2020</v>
      </c>
      <c r="AG31" t="s">
        <v>22</v>
      </c>
      <c r="AH31" t="s">
        <v>23</v>
      </c>
      <c r="AI31">
        <v>1.07</v>
      </c>
      <c r="AJ31">
        <v>1.07</v>
      </c>
      <c r="AK31">
        <v>1.07</v>
      </c>
      <c r="AL31">
        <v>1.07</v>
      </c>
    </row>
    <row r="32" spans="3:38" x14ac:dyDescent="0.3">
      <c r="X32" s="7">
        <v>2030</v>
      </c>
      <c r="Y32" t="s">
        <v>20</v>
      </c>
      <c r="Z32" t="s">
        <v>21</v>
      </c>
      <c r="AA32">
        <v>1.29</v>
      </c>
      <c r="AB32">
        <v>1.29</v>
      </c>
      <c r="AC32">
        <v>1.29</v>
      </c>
      <c r="AD32">
        <v>1.29</v>
      </c>
      <c r="AF32" s="7">
        <v>2030</v>
      </c>
      <c r="AG32" t="s">
        <v>22</v>
      </c>
      <c r="AH32" t="s">
        <v>23</v>
      </c>
      <c r="AI32">
        <v>1.1399999999999999</v>
      </c>
      <c r="AJ32">
        <v>1.1399999999999999</v>
      </c>
      <c r="AK32">
        <v>1.1399999999999999</v>
      </c>
      <c r="AL32">
        <v>1.1399999999999999</v>
      </c>
    </row>
    <row r="33" spans="24:38" x14ac:dyDescent="0.3">
      <c r="X33" s="7">
        <v>2040</v>
      </c>
      <c r="Y33" t="s">
        <v>20</v>
      </c>
      <c r="Z33" t="s">
        <v>21</v>
      </c>
      <c r="AA33">
        <v>1.37</v>
      </c>
      <c r="AB33">
        <v>1.37</v>
      </c>
      <c r="AC33">
        <v>1.37</v>
      </c>
      <c r="AD33">
        <v>1.37</v>
      </c>
      <c r="AF33" s="7">
        <v>2040</v>
      </c>
      <c r="AG33" t="s">
        <v>22</v>
      </c>
      <c r="AH33" t="s">
        <v>23</v>
      </c>
      <c r="AI33">
        <v>1.2</v>
      </c>
      <c r="AJ33">
        <v>1.2</v>
      </c>
      <c r="AK33">
        <v>1.2</v>
      </c>
      <c r="AL33">
        <v>1.2</v>
      </c>
    </row>
    <row r="34" spans="24:38" x14ac:dyDescent="0.3">
      <c r="X34" s="7">
        <v>2050</v>
      </c>
      <c r="Y34" t="s">
        <v>20</v>
      </c>
      <c r="Z34" t="s">
        <v>21</v>
      </c>
      <c r="AA34">
        <v>1.43</v>
      </c>
      <c r="AB34">
        <v>1.43</v>
      </c>
      <c r="AC34">
        <v>1.43</v>
      </c>
      <c r="AD34">
        <v>1.43</v>
      </c>
      <c r="AF34" s="7">
        <v>2050</v>
      </c>
      <c r="AG34" t="s">
        <v>22</v>
      </c>
      <c r="AH34" t="s">
        <v>23</v>
      </c>
      <c r="AI34">
        <v>1.27</v>
      </c>
      <c r="AJ34">
        <v>1.27</v>
      </c>
      <c r="AK34">
        <v>1.27</v>
      </c>
      <c r="AL34">
        <v>1.27</v>
      </c>
    </row>
  </sheetData>
  <pageMargins left="0.7" right="0.7" top="0.75" bottom="0.75" header="0.3" footer="0.3"/>
  <pageSetup paperSize="9" orientation="portrait" horizontalDpi="4294967293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2021-02-02T11:28:41Z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31913399696350</vt:r8>
  </property>
</Properties>
</file>