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8" windowWidth="14808" windowHeight="8016" activeTab="4"/>
  </bookViews>
  <sheets>
    <sheet name="Bunkers" sheetId="1" r:id="rId1"/>
    <sheet name="Calculations" sheetId="2" r:id="rId2"/>
    <sheet name="TIMES Inputs" sheetId="4" r:id="rId3"/>
    <sheet name="Backup" sheetId="3" r:id="rId4"/>
    <sheet name="Validation" sheetId="5" r:id="rId5"/>
  </sheets>
  <calcPr calcId="152511"/>
</workbook>
</file>

<file path=xl/calcChain.xml><?xml version="1.0" encoding="utf-8"?>
<calcChain xmlns="http://schemas.openxmlformats.org/spreadsheetml/2006/main">
  <c r="P82" i="5" l="1"/>
  <c r="AE87" i="5"/>
  <c r="AE86" i="5"/>
  <c r="O12" i="5" l="1"/>
  <c r="G23" i="5"/>
  <c r="G24" i="5"/>
  <c r="G25" i="5"/>
  <c r="F27" i="5"/>
  <c r="G22" i="5" s="1"/>
  <c r="AD87" i="5"/>
  <c r="AD86" i="5"/>
  <c r="I23" i="5"/>
  <c r="P84" i="5"/>
  <c r="BA80" i="5"/>
  <c r="AZ80" i="5"/>
  <c r="AY80" i="5"/>
  <c r="AX80" i="5"/>
  <c r="AW80" i="5"/>
  <c r="AV80" i="5"/>
  <c r="AU80" i="5"/>
  <c r="AT80" i="5"/>
  <c r="AS80" i="5"/>
  <c r="AS82" i="5"/>
  <c r="BP80" i="5"/>
  <c r="BO80" i="5"/>
  <c r="BN80" i="5"/>
  <c r="BM80" i="5"/>
  <c r="BL80" i="5"/>
  <c r="BK80" i="5"/>
  <c r="BJ80" i="5"/>
  <c r="BI80" i="5"/>
  <c r="BH80" i="5"/>
  <c r="BG80" i="5"/>
  <c r="BF80" i="5"/>
  <c r="BE80" i="5"/>
  <c r="BD80" i="5"/>
  <c r="BC80" i="5"/>
  <c r="BB80" i="5"/>
  <c r="Q80" i="5"/>
  <c r="R80" i="5"/>
  <c r="S80" i="5"/>
  <c r="T80" i="5"/>
  <c r="U80" i="5"/>
  <c r="V80" i="5"/>
  <c r="W80" i="5"/>
  <c r="X80" i="5"/>
  <c r="Y80" i="5"/>
  <c r="Z80" i="5"/>
  <c r="AA80" i="5"/>
  <c r="AB80" i="5"/>
  <c r="AC80" i="5"/>
  <c r="AD80" i="5"/>
  <c r="AE80" i="5"/>
  <c r="AF80" i="5"/>
  <c r="AG80" i="5"/>
  <c r="AH80" i="5"/>
  <c r="AI80" i="5"/>
  <c r="AJ80" i="5"/>
  <c r="AK80" i="5"/>
  <c r="AL80" i="5"/>
  <c r="AM80" i="5"/>
  <c r="P80" i="5"/>
  <c r="E12" i="5" l="1"/>
  <c r="I27" i="5" l="1"/>
  <c r="S12" i="5" l="1"/>
  <c r="AF52" i="4"/>
  <c r="AG52" i="4"/>
  <c r="AH52" i="4"/>
  <c r="AI52" i="4"/>
  <c r="AF53" i="4"/>
  <c r="AG53" i="4"/>
  <c r="AH53" i="4"/>
  <c r="AI53" i="4"/>
  <c r="AF54" i="4"/>
  <c r="AG54" i="4"/>
  <c r="AH54" i="4"/>
  <c r="AI54" i="4"/>
  <c r="AF55" i="4"/>
  <c r="AG55" i="4"/>
  <c r="AH55" i="4"/>
  <c r="AI55" i="4"/>
  <c r="AF56" i="4"/>
  <c r="AG56" i="4"/>
  <c r="AH56" i="4"/>
  <c r="AI56" i="4"/>
  <c r="AI51" i="4"/>
  <c r="AH51" i="4"/>
  <c r="AG51" i="4"/>
  <c r="AF51" i="4"/>
  <c r="AD56" i="4"/>
  <c r="AD52" i="4"/>
  <c r="AD53" i="4"/>
  <c r="AD54" i="4"/>
  <c r="AD55" i="4"/>
  <c r="AD51" i="4"/>
  <c r="AI49" i="4"/>
  <c r="AH49" i="4"/>
  <c r="AG49" i="4"/>
  <c r="AF49" i="4"/>
  <c r="AI47" i="4"/>
  <c r="AH47" i="4"/>
  <c r="AG47" i="4"/>
  <c r="AF47" i="4"/>
  <c r="AI45" i="4"/>
  <c r="AH45" i="4"/>
  <c r="AG45" i="4"/>
  <c r="AF45" i="4"/>
  <c r="AG43" i="4"/>
  <c r="AF42" i="4"/>
  <c r="AG42" i="4"/>
  <c r="AH42" i="4"/>
  <c r="AI42" i="4"/>
  <c r="AF43" i="4"/>
  <c r="AH43" i="4"/>
  <c r="AI43" i="4"/>
  <c r="AI41" i="4"/>
  <c r="AH41" i="4"/>
  <c r="AG41" i="4"/>
  <c r="AF41" i="4"/>
  <c r="AE49" i="4"/>
  <c r="AE48" i="4"/>
  <c r="AE47" i="4"/>
  <c r="AE46" i="4"/>
  <c r="AE45" i="4"/>
  <c r="AD49" i="4"/>
  <c r="AD48" i="4"/>
  <c r="AD47" i="4"/>
  <c r="AD46" i="4"/>
  <c r="AD45" i="4"/>
  <c r="AD44" i="4"/>
  <c r="AE44" i="4"/>
  <c r="AD43" i="4"/>
  <c r="AE43" i="4"/>
  <c r="AE42" i="4"/>
  <c r="AE41" i="4"/>
  <c r="AD41" i="4"/>
  <c r="AD40" i="4"/>
  <c r="AC49" i="4"/>
  <c r="AC47" i="4"/>
  <c r="AC45" i="4"/>
  <c r="AC43" i="4"/>
  <c r="AC42" i="4"/>
  <c r="AC41" i="4"/>
  <c r="AB41" i="4"/>
  <c r="AB40" i="4"/>
  <c r="AC40" i="4"/>
  <c r="AD42" i="4"/>
  <c r="AB49" i="4"/>
  <c r="AB47" i="4"/>
  <c r="AB45" i="4"/>
  <c r="AB43" i="4"/>
  <c r="AB42" i="4"/>
  <c r="AI50" i="4" l="1"/>
  <c r="AH50" i="4"/>
  <c r="AG50" i="4"/>
  <c r="AF50" i="4"/>
  <c r="AD50" i="4"/>
  <c r="AI40" i="4"/>
  <c r="AH40" i="4"/>
  <c r="AG40" i="4"/>
  <c r="AF40" i="4"/>
  <c r="AF28" i="2"/>
  <c r="AE28" i="2"/>
  <c r="AC36" i="2"/>
  <c r="AC34" i="2"/>
  <c r="AC32" i="2"/>
  <c r="AC30" i="2"/>
  <c r="AC28" i="2"/>
  <c r="AC38" i="2"/>
  <c r="AC40" i="2"/>
  <c r="AC42" i="2"/>
  <c r="AE40" i="4"/>
  <c r="AL39" i="2"/>
  <c r="AL38" i="2"/>
  <c r="E36" i="2"/>
  <c r="AF117" i="2"/>
  <c r="AC119" i="2"/>
  <c r="K19" i="4" l="1"/>
  <c r="L19" i="4"/>
  <c r="M19" i="4"/>
  <c r="N19" i="4"/>
  <c r="N18" i="4"/>
  <c r="M18" i="4"/>
  <c r="L18" i="4"/>
  <c r="K18" i="4"/>
  <c r="L15" i="4"/>
  <c r="M15" i="4"/>
  <c r="N15" i="4"/>
  <c r="N14" i="4"/>
  <c r="M14" i="4"/>
  <c r="L14" i="4"/>
  <c r="K15" i="4"/>
  <c r="K14" i="4"/>
  <c r="J19" i="4"/>
  <c r="J18" i="4"/>
  <c r="I19" i="4"/>
  <c r="I18" i="4"/>
  <c r="J15" i="4"/>
  <c r="J14" i="4"/>
  <c r="I15" i="4"/>
  <c r="I14" i="4"/>
  <c r="H21" i="4"/>
  <c r="H20" i="4"/>
  <c r="G21" i="4"/>
  <c r="G20" i="4"/>
  <c r="H19" i="4"/>
  <c r="H18" i="4"/>
  <c r="G19" i="4"/>
  <c r="G18" i="4"/>
  <c r="H17" i="4"/>
  <c r="H16" i="4"/>
  <c r="G17" i="4"/>
  <c r="G16" i="4"/>
  <c r="H15" i="4"/>
  <c r="H14" i="4"/>
  <c r="G15" i="4"/>
  <c r="G14" i="4"/>
  <c r="N13" i="4" l="1"/>
  <c r="M13" i="4"/>
  <c r="L13" i="4"/>
  <c r="K13" i="4"/>
  <c r="N12" i="4"/>
  <c r="M12" i="4"/>
  <c r="L12" i="4"/>
  <c r="K12" i="4"/>
  <c r="N11" i="4"/>
  <c r="M11" i="4"/>
  <c r="L11" i="4"/>
  <c r="K11" i="4"/>
  <c r="N10" i="4"/>
  <c r="M10" i="4"/>
  <c r="L10" i="4"/>
  <c r="K10" i="4"/>
  <c r="J13" i="4" l="1"/>
  <c r="I13" i="4"/>
  <c r="J12" i="4"/>
  <c r="I12" i="4"/>
  <c r="J11" i="4"/>
  <c r="I11" i="4"/>
  <c r="J10" i="4"/>
  <c r="I10" i="4"/>
  <c r="H13" i="4"/>
  <c r="G13" i="4"/>
  <c r="H12" i="4"/>
  <c r="G12" i="4"/>
  <c r="H11" i="4"/>
  <c r="G11" i="4"/>
  <c r="H10" i="4"/>
  <c r="G10" i="4"/>
  <c r="N9" i="4"/>
  <c r="M9" i="4"/>
  <c r="L9" i="4"/>
  <c r="K9" i="4"/>
  <c r="J9" i="4"/>
  <c r="I9" i="4"/>
  <c r="H9" i="4"/>
  <c r="G9" i="4"/>
  <c r="I7" i="4"/>
  <c r="U43" i="2" l="1"/>
  <c r="U42" i="2"/>
  <c r="U39" i="2"/>
  <c r="U38" i="2"/>
  <c r="U35" i="2"/>
  <c r="U34" i="2"/>
  <c r="U31" i="2"/>
  <c r="U30" i="2"/>
  <c r="U23" i="2"/>
  <c r="U22" i="2"/>
  <c r="U19" i="2"/>
  <c r="U18" i="2"/>
  <c r="U15" i="2"/>
  <c r="U14" i="2"/>
  <c r="U11" i="2"/>
  <c r="U10" i="2"/>
  <c r="AL32" i="2"/>
  <c r="AL31" i="2"/>
  <c r="AM62" i="2"/>
  <c r="AO38" i="2"/>
  <c r="AO39" i="2"/>
  <c r="AP38" i="2"/>
  <c r="AP39" i="2"/>
  <c r="AM54" i="2"/>
  <c r="AL33" i="2"/>
  <c r="AM32" i="2"/>
  <c r="AM31" i="2"/>
  <c r="S62" i="2"/>
  <c r="S61" i="2"/>
  <c r="S60" i="2"/>
  <c r="S59" i="2"/>
  <c r="S58" i="2"/>
  <c r="S57" i="2"/>
  <c r="S56" i="2"/>
  <c r="S55" i="2"/>
  <c r="P62" i="2"/>
  <c r="P61" i="2"/>
  <c r="P60" i="2"/>
  <c r="P59" i="2"/>
  <c r="P58" i="2"/>
  <c r="P57" i="2"/>
  <c r="P56" i="2"/>
  <c r="P55" i="2"/>
  <c r="AE10" i="2"/>
  <c r="AC24" i="2"/>
  <c r="AC20" i="2"/>
  <c r="AC16" i="2"/>
  <c r="AC12" i="2"/>
  <c r="R30" i="2"/>
  <c r="R42" i="2"/>
  <c r="R38" i="2"/>
  <c r="R34" i="2"/>
  <c r="P47" i="2" l="1"/>
  <c r="AL54" i="2"/>
  <c r="AU48" i="2"/>
  <c r="AU47" i="2"/>
  <c r="AK57" i="2"/>
  <c r="AK54" i="2"/>
  <c r="S54" i="2"/>
  <c r="S53" i="2"/>
  <c r="S52" i="2"/>
  <c r="S51" i="2"/>
  <c r="S50" i="2"/>
  <c r="S49" i="2"/>
  <c r="S48" i="2"/>
  <c r="S47" i="2"/>
  <c r="P54" i="2"/>
  <c r="P53" i="2"/>
  <c r="P52" i="2"/>
  <c r="P51" i="2"/>
  <c r="P50" i="2"/>
  <c r="P49" i="2"/>
  <c r="P48" i="2"/>
  <c r="O54" i="2"/>
  <c r="O53" i="2"/>
  <c r="O52" i="2"/>
  <c r="O51" i="2"/>
  <c r="O50" i="2"/>
  <c r="O49" i="2"/>
  <c r="O48" i="2"/>
  <c r="O47" i="2"/>
  <c r="AL27" i="2"/>
  <c r="AL57" i="2"/>
  <c r="AM57" i="2" s="1"/>
  <c r="AT48" i="2"/>
  <c r="AS48" i="2"/>
  <c r="AS47" i="2"/>
  <c r="AT47" i="2" s="1"/>
  <c r="AV42" i="2"/>
  <c r="AV43" i="2"/>
  <c r="AU37" i="2"/>
  <c r="AU38" i="2"/>
  <c r="S36" i="2" l="1"/>
  <c r="Q53" i="2"/>
  <c r="S32" i="2"/>
  <c r="Q52" i="2"/>
  <c r="S28" i="2"/>
  <c r="Q51" i="2"/>
  <c r="S40" i="2"/>
  <c r="Q54" i="2"/>
  <c r="S20" i="2"/>
  <c r="Q47" i="2"/>
  <c r="T47" i="2" s="1"/>
  <c r="S16" i="2"/>
  <c r="S12" i="2"/>
  <c r="S24" i="2"/>
  <c r="Q48" i="2"/>
  <c r="T48" i="2" s="1"/>
  <c r="R47" i="2"/>
  <c r="T52" i="2" l="1"/>
  <c r="R52" i="2"/>
  <c r="R48" i="2"/>
  <c r="R54" i="2"/>
  <c r="T54" i="2"/>
  <c r="T51" i="2"/>
  <c r="R51" i="2"/>
  <c r="T53" i="2"/>
  <c r="R53" i="2"/>
  <c r="AK26" i="2"/>
  <c r="AL26" i="2" s="1"/>
  <c r="AK27" i="2"/>
  <c r="AL28" i="2" s="1"/>
  <c r="AM13" i="2"/>
  <c r="AL20" i="2"/>
  <c r="AM20" i="2"/>
  <c r="AN20" i="2"/>
  <c r="AO20" i="2"/>
  <c r="AP20" i="2"/>
  <c r="AK20" i="2"/>
  <c r="AL21" i="2"/>
  <c r="AM21" i="2"/>
  <c r="AN21" i="2"/>
  <c r="AO21" i="2"/>
  <c r="AP21" i="2"/>
  <c r="AL22" i="2"/>
  <c r="AM22" i="2"/>
  <c r="AN22" i="2"/>
  <c r="AO22" i="2"/>
  <c r="AP22" i="2"/>
  <c r="AK22" i="2"/>
  <c r="AK21" i="2"/>
  <c r="AP18" i="2"/>
  <c r="AP17" i="2"/>
  <c r="AO18" i="2"/>
  <c r="AO17" i="2"/>
  <c r="AN18" i="2"/>
  <c r="AN17" i="2"/>
  <c r="AM18" i="2"/>
  <c r="AM17" i="2"/>
  <c r="AL18" i="2"/>
  <c r="AL17" i="2"/>
  <c r="AL13" i="2" s="1"/>
  <c r="AK18" i="2"/>
  <c r="AK17" i="2"/>
  <c r="P102" i="2"/>
  <c r="S101" i="2"/>
  <c r="S100" i="2"/>
  <c r="S99" i="2"/>
  <c r="S98" i="2"/>
  <c r="O101" i="2"/>
  <c r="O100" i="2"/>
  <c r="O99" i="2"/>
  <c r="O98" i="2"/>
  <c r="Q77" i="2"/>
  <c r="AD77" i="2" s="1"/>
  <c r="AC117" i="2"/>
  <c r="O140" i="2"/>
  <c r="AK110" i="2"/>
  <c r="AL109" i="2" s="1"/>
  <c r="AK109" i="2"/>
  <c r="AK104" i="2"/>
  <c r="AC77" i="2" l="1"/>
  <c r="O102" i="2"/>
  <c r="AM27" i="2"/>
  <c r="AM26" i="2"/>
  <c r="S105" i="2"/>
  <c r="S104" i="2"/>
  <c r="S102" i="2"/>
  <c r="O105" i="2"/>
  <c r="O104" i="2"/>
  <c r="P101" i="2"/>
  <c r="P100" i="2"/>
  <c r="P99" i="2"/>
  <c r="P98" i="2"/>
  <c r="Q50" i="2" l="1"/>
  <c r="Q49" i="2"/>
  <c r="AS103" i="2"/>
  <c r="AU98" i="2"/>
  <c r="R49" i="2" l="1"/>
  <c r="T49" i="2"/>
  <c r="T50" i="2"/>
  <c r="R50" i="2"/>
  <c r="AU93" i="2"/>
  <c r="AC88" i="2"/>
  <c r="AC83" i="2"/>
  <c r="AE83" i="2" s="1"/>
  <c r="AF71" i="2"/>
  <c r="AE71" i="2"/>
  <c r="AD79" i="2"/>
  <c r="AF84" i="2" s="1"/>
  <c r="AC79" i="2"/>
  <c r="AD71" i="2"/>
  <c r="AD74" i="2"/>
  <c r="AC74" i="2"/>
  <c r="AC71" i="2"/>
  <c r="AV89" i="2"/>
  <c r="AV38" i="2" s="1"/>
  <c r="AV88" i="2"/>
  <c r="AV37" i="2" s="1"/>
  <c r="AL87" i="2"/>
  <c r="AM88" i="2" s="1"/>
  <c r="AL89" i="2"/>
  <c r="AM89" i="2" s="1"/>
  <c r="AL88" i="2"/>
  <c r="AL81" i="2"/>
  <c r="AM81" i="2"/>
  <c r="AN81" i="2"/>
  <c r="AO81" i="2"/>
  <c r="AP81" i="2"/>
  <c r="AK81" i="2"/>
  <c r="AL82" i="2"/>
  <c r="AL96" i="2" s="1"/>
  <c r="AM82" i="2"/>
  <c r="AN82" i="2"/>
  <c r="AO82" i="2"/>
  <c r="AP82" i="2"/>
  <c r="AL83" i="2"/>
  <c r="AL97" i="2" s="1"/>
  <c r="AM83" i="2"/>
  <c r="AN83" i="2"/>
  <c r="AO83" i="2"/>
  <c r="AP83" i="2"/>
  <c r="AK83" i="2"/>
  <c r="AK82" i="2"/>
  <c r="AM74" i="2"/>
  <c r="AL74" i="2"/>
  <c r="AU94" i="2" s="1"/>
  <c r="AK156" i="2"/>
  <c r="S147" i="2"/>
  <c r="S146" i="2"/>
  <c r="S145" i="2"/>
  <c r="S144" i="2"/>
  <c r="P145" i="2"/>
  <c r="P144" i="2"/>
  <c r="O147" i="2"/>
  <c r="O146" i="2"/>
  <c r="O145" i="2"/>
  <c r="O144" i="2"/>
  <c r="W47" i="2" l="1"/>
  <c r="W48" i="2"/>
  <c r="AU43" i="2"/>
  <c r="AL92" i="2"/>
  <c r="AK105" i="2"/>
  <c r="AL104" i="2" s="1"/>
  <c r="AE84" i="2"/>
  <c r="AS94" i="2" s="1"/>
  <c r="AM87" i="2"/>
  <c r="AU42" i="2"/>
  <c r="AL91" i="2"/>
  <c r="AM96" i="2"/>
  <c r="U79" i="2" s="1"/>
  <c r="U77" i="2"/>
  <c r="AM97" i="2"/>
  <c r="AU103" i="2"/>
  <c r="AL99" i="2" s="1"/>
  <c r="AM109" i="2" s="1"/>
  <c r="Q102" i="2" s="1"/>
  <c r="AU104" i="2"/>
  <c r="AL100" i="2" s="1"/>
  <c r="S143" i="2"/>
  <c r="S142" i="2"/>
  <c r="S141" i="2"/>
  <c r="S140" i="2"/>
  <c r="P143" i="2"/>
  <c r="O143" i="2"/>
  <c r="O142" i="2"/>
  <c r="P141" i="2"/>
  <c r="P140" i="2"/>
  <c r="O141" i="2"/>
  <c r="U91" i="2" l="1"/>
  <c r="AM104" i="2"/>
  <c r="U86" i="2"/>
  <c r="AS93" i="2"/>
  <c r="AK107" i="2"/>
  <c r="AL107" i="2" s="1"/>
  <c r="AM107" i="2" s="1"/>
  <c r="AS43" i="2"/>
  <c r="T102" i="2"/>
  <c r="S77" i="2"/>
  <c r="R102" i="2"/>
  <c r="S79" i="2"/>
  <c r="U92" i="2"/>
  <c r="U80" i="2"/>
  <c r="U78" i="2"/>
  <c r="U87" i="2"/>
  <c r="AG127" i="2"/>
  <c r="AC131" i="2"/>
  <c r="AL134" i="2"/>
  <c r="AL133" i="2"/>
  <c r="AM133" i="2" s="1"/>
  <c r="AD123" i="2"/>
  <c r="AD119" i="2"/>
  <c r="AD121" i="2"/>
  <c r="AD117" i="2"/>
  <c r="AC121" i="2"/>
  <c r="AC123" i="2"/>
  <c r="AF128" i="2" l="1"/>
  <c r="AK157" i="2" s="1"/>
  <c r="AL156" i="2" s="1"/>
  <c r="AM156" i="2" s="1"/>
  <c r="AS42" i="2"/>
  <c r="AT93" i="2"/>
  <c r="AT42" i="2" s="1"/>
  <c r="AE128" i="2"/>
  <c r="AK152" i="2" s="1"/>
  <c r="AT94" i="2"/>
  <c r="AT43" i="2" s="1"/>
  <c r="Q99" i="2"/>
  <c r="Q98" i="2"/>
  <c r="AK151" i="2"/>
  <c r="AL151" i="2" s="1"/>
  <c r="AE117" i="2"/>
  <c r="Q101" i="2"/>
  <c r="Q100" i="2"/>
  <c r="AM151" i="2"/>
  <c r="Q140" i="2" s="1"/>
  <c r="S121" i="2" s="1"/>
  <c r="Q144" i="2"/>
  <c r="S117" i="2" s="1"/>
  <c r="Q145" i="2"/>
  <c r="S119" i="2" s="1"/>
  <c r="R129" i="2"/>
  <c r="AK159" i="2"/>
  <c r="AL159" i="2" s="1"/>
  <c r="R133" i="2"/>
  <c r="AM134" i="2"/>
  <c r="U124" i="2" s="1"/>
  <c r="U132" i="2"/>
  <c r="U131" i="2"/>
  <c r="U121" i="2"/>
  <c r="U123" i="2"/>
  <c r="U127" i="2"/>
  <c r="Y17" i="1"/>
  <c r="X17" i="1"/>
  <c r="W17" i="1"/>
  <c r="V17" i="1"/>
  <c r="U17" i="1"/>
  <c r="T17" i="1"/>
  <c r="AL128" i="2"/>
  <c r="AL142" i="2" s="1"/>
  <c r="AM128" i="2"/>
  <c r="AN128" i="2"/>
  <c r="AO128" i="2"/>
  <c r="AP128" i="2"/>
  <c r="AL129" i="2"/>
  <c r="AL143" i="2" s="1"/>
  <c r="AM129" i="2"/>
  <c r="AN129" i="2"/>
  <c r="AO129" i="2"/>
  <c r="AP129" i="2"/>
  <c r="AK129" i="2"/>
  <c r="AK128" i="2"/>
  <c r="AL127" i="2"/>
  <c r="AL146" i="2" s="1"/>
  <c r="AU99" i="2" s="1"/>
  <c r="AM127" i="2"/>
  <c r="AN127" i="2"/>
  <c r="AO127" i="2"/>
  <c r="AP127" i="2"/>
  <c r="AK127" i="2"/>
  <c r="U128" i="2" l="1"/>
  <c r="S83" i="2"/>
  <c r="T100" i="2"/>
  <c r="R100" i="2"/>
  <c r="S71" i="2"/>
  <c r="R98" i="2"/>
  <c r="T98" i="2"/>
  <c r="S88" i="2"/>
  <c r="R101" i="2"/>
  <c r="T101" i="2"/>
  <c r="S74" i="2"/>
  <c r="T99" i="2"/>
  <c r="R99" i="2"/>
  <c r="U122" i="2"/>
  <c r="AS88" i="2"/>
  <c r="AV98" i="2"/>
  <c r="AV99" i="2"/>
  <c r="R140" i="2"/>
  <c r="Q141" i="2"/>
  <c r="S123" i="2" s="1"/>
  <c r="T140" i="2"/>
  <c r="P146" i="2"/>
  <c r="AC129" i="2"/>
  <c r="R145" i="2"/>
  <c r="T145" i="2"/>
  <c r="AM159" i="2"/>
  <c r="Q147" i="2" s="1"/>
  <c r="AC133" i="2"/>
  <c r="P147" i="2"/>
  <c r="R144" i="2"/>
  <c r="AJ38" i="2" s="1"/>
  <c r="T144" i="2"/>
  <c r="AM143" i="2"/>
  <c r="U120" i="2" s="1"/>
  <c r="AM142" i="2"/>
  <c r="E34" i="2"/>
  <c r="AS98" i="2" s="1"/>
  <c r="E33" i="2"/>
  <c r="F20" i="2"/>
  <c r="F19" i="2"/>
  <c r="F18" i="2"/>
  <c r="F17" i="2"/>
  <c r="F16" i="2"/>
  <c r="F15" i="2"/>
  <c r="F29" i="2"/>
  <c r="F28" i="2"/>
  <c r="F27" i="2"/>
  <c r="F26" i="2"/>
  <c r="F25" i="2"/>
  <c r="F24" i="2"/>
  <c r="AS37" i="2" l="1"/>
  <c r="W100" i="2"/>
  <c r="W98" i="2"/>
  <c r="W99" i="2"/>
  <c r="AF127" i="2"/>
  <c r="AS99" i="2" s="1"/>
  <c r="AT99" i="2" s="1"/>
  <c r="U134" i="2"/>
  <c r="Q146" i="2"/>
  <c r="T141" i="2"/>
  <c r="R141" i="2"/>
  <c r="U118" i="2"/>
  <c r="U130" i="2"/>
  <c r="T147" i="2"/>
  <c r="R147" i="2"/>
  <c r="U119" i="2"/>
  <c r="U133" i="2"/>
  <c r="U129" i="2"/>
  <c r="U117" i="2"/>
  <c r="AH22" i="1"/>
  <c r="AH21" i="1"/>
  <c r="AH15" i="1"/>
  <c r="AH14" i="1"/>
  <c r="AH8" i="1"/>
  <c r="AH7" i="1"/>
  <c r="Q22" i="2" l="1"/>
  <c r="N7" i="4" s="1"/>
  <c r="Q18" i="2"/>
  <c r="M7" i="4" s="1"/>
  <c r="Q14" i="2"/>
  <c r="L7" i="4" s="1"/>
  <c r="Q10" i="2"/>
  <c r="K7" i="4" s="1"/>
  <c r="AK59" i="2"/>
  <c r="AL59" i="2" s="1"/>
  <c r="AM59" i="2" s="1"/>
  <c r="AT98" i="2"/>
  <c r="R146" i="2"/>
  <c r="S129" i="2"/>
  <c r="S133" i="2"/>
  <c r="T146" i="2"/>
  <c r="R21" i="1"/>
  <c r="R14" i="1"/>
  <c r="P24" i="1"/>
  <c r="O24" i="1"/>
  <c r="N24" i="1"/>
  <c r="M24" i="1"/>
  <c r="L24" i="1"/>
  <c r="K24" i="1"/>
  <c r="J24" i="1"/>
  <c r="I24" i="1"/>
  <c r="H24" i="1"/>
  <c r="G24" i="1"/>
  <c r="F24" i="1"/>
  <c r="E24" i="1"/>
  <c r="D24" i="1"/>
  <c r="AF22" i="1"/>
  <c r="AE22" i="1"/>
  <c r="AD22" i="1"/>
  <c r="AC22" i="1"/>
  <c r="AB22" i="1"/>
  <c r="AA22" i="1"/>
  <c r="Z22" i="1"/>
  <c r="Y22" i="1"/>
  <c r="X22" i="1"/>
  <c r="W22" i="1"/>
  <c r="V22" i="1"/>
  <c r="U22" i="1"/>
  <c r="T22" i="1"/>
  <c r="AF21" i="1"/>
  <c r="AE21" i="1"/>
  <c r="AD21" i="1"/>
  <c r="AC21" i="1"/>
  <c r="AC24" i="1" s="1"/>
  <c r="AB21" i="1"/>
  <c r="AB24" i="1" s="1"/>
  <c r="AA21" i="1"/>
  <c r="Z21" i="1"/>
  <c r="Y21" i="1"/>
  <c r="X21" i="1"/>
  <c r="W21" i="1"/>
  <c r="V21" i="1"/>
  <c r="U21" i="1"/>
  <c r="T21" i="1"/>
  <c r="T24" i="1" s="1"/>
  <c r="P17" i="1"/>
  <c r="O17" i="1"/>
  <c r="N17" i="1"/>
  <c r="M17" i="1"/>
  <c r="L17" i="1"/>
  <c r="K17" i="1"/>
  <c r="J17" i="1"/>
  <c r="I17" i="1"/>
  <c r="H17" i="1"/>
  <c r="G17" i="1"/>
  <c r="F17" i="1"/>
  <c r="E17" i="1"/>
  <c r="D17" i="1"/>
  <c r="AF15" i="1"/>
  <c r="AE15" i="1"/>
  <c r="AD15" i="1"/>
  <c r="AC15" i="1"/>
  <c r="AB15" i="1"/>
  <c r="AA15" i="1"/>
  <c r="Z15" i="1"/>
  <c r="Y15" i="1"/>
  <c r="X15" i="1"/>
  <c r="W15" i="1"/>
  <c r="V15" i="1"/>
  <c r="U15" i="1"/>
  <c r="T15" i="1"/>
  <c r="AF14" i="1"/>
  <c r="AE14" i="1"/>
  <c r="AD14" i="1"/>
  <c r="AC14" i="1"/>
  <c r="AC17" i="1" s="1"/>
  <c r="AB14" i="1"/>
  <c r="AA14" i="1"/>
  <c r="Z14" i="1"/>
  <c r="Z17" i="1" s="1"/>
  <c r="Y14" i="1"/>
  <c r="X14" i="1"/>
  <c r="W14" i="1"/>
  <c r="V14" i="1"/>
  <c r="U14" i="1"/>
  <c r="T14" i="1"/>
  <c r="O56" i="2" l="1"/>
  <c r="AC14" i="2"/>
  <c r="AC18" i="2"/>
  <c r="O57" i="2"/>
  <c r="Q56" i="2"/>
  <c r="R56" i="2" s="1"/>
  <c r="S18" i="2"/>
  <c r="Q55" i="2"/>
  <c r="R55" i="2" s="1"/>
  <c r="S14" i="2"/>
  <c r="Q58" i="2"/>
  <c r="R58" i="2" s="1"/>
  <c r="S10" i="2"/>
  <c r="Q57" i="2"/>
  <c r="R57" i="2" s="1"/>
  <c r="S22" i="2"/>
  <c r="AC22" i="2"/>
  <c r="O58" i="2"/>
  <c r="T58" i="2" s="1"/>
  <c r="AC10" i="2"/>
  <c r="O55" i="2"/>
  <c r="W145" i="2"/>
  <c r="W144" i="2"/>
  <c r="E37" i="2"/>
  <c r="AJ39" i="2"/>
  <c r="AF24" i="1"/>
  <c r="Y24" i="1"/>
  <c r="X24" i="1"/>
  <c r="V24" i="1"/>
  <c r="U24" i="1"/>
  <c r="W24" i="1"/>
  <c r="AA24" i="1"/>
  <c r="AE24" i="1"/>
  <c r="Z24" i="1"/>
  <c r="AD24" i="1"/>
  <c r="AD17" i="1"/>
  <c r="AB17" i="1"/>
  <c r="AF17" i="1"/>
  <c r="AA17" i="1"/>
  <c r="AE17" i="1"/>
  <c r="T55" i="2" l="1"/>
  <c r="T57" i="2"/>
  <c r="Q34" i="2"/>
  <c r="AL46" i="2"/>
  <c r="Q30" i="2"/>
  <c r="AL41" i="2"/>
  <c r="Q42" i="2"/>
  <c r="Q38" i="2"/>
  <c r="AF10" i="2"/>
  <c r="T56" i="2"/>
  <c r="AK112" i="2"/>
  <c r="AG83" i="2"/>
  <c r="AS104" i="2"/>
  <c r="AM39" i="2"/>
  <c r="E35" i="2"/>
  <c r="AK62" i="2" s="1"/>
  <c r="AL62" i="2" s="1"/>
  <c r="AM38" i="2"/>
  <c r="AF10" i="1"/>
  <c r="AD8" i="1"/>
  <c r="AE8" i="1"/>
  <c r="AF8" i="1"/>
  <c r="AD7" i="1"/>
  <c r="AD10" i="1" s="1"/>
  <c r="AE7" i="1"/>
  <c r="AE10" i="1" s="1"/>
  <c r="AF7" i="1"/>
  <c r="P10" i="1"/>
  <c r="O10" i="1"/>
  <c r="E10" i="1"/>
  <c r="F10" i="1"/>
  <c r="G10" i="1"/>
  <c r="H10" i="1"/>
  <c r="I10" i="1"/>
  <c r="J10" i="1"/>
  <c r="K10" i="1"/>
  <c r="L10" i="1"/>
  <c r="M10" i="1"/>
  <c r="N10" i="1"/>
  <c r="D10" i="1"/>
  <c r="T8" i="1"/>
  <c r="U8" i="1"/>
  <c r="V8" i="1"/>
  <c r="W8" i="1"/>
  <c r="X8" i="1"/>
  <c r="Y8" i="1"/>
  <c r="Z8" i="1"/>
  <c r="AA8" i="1"/>
  <c r="AB8" i="1"/>
  <c r="AC8" i="1"/>
  <c r="U7" i="1"/>
  <c r="V7" i="1"/>
  <c r="V10" i="1" s="1"/>
  <c r="W7" i="1"/>
  <c r="W10" i="1" s="1"/>
  <c r="X7" i="1"/>
  <c r="X10" i="1" s="1"/>
  <c r="Y7" i="1"/>
  <c r="Z7" i="1"/>
  <c r="Z10" i="1" s="1"/>
  <c r="AA7" i="1"/>
  <c r="AA10" i="1" s="1"/>
  <c r="AB7" i="1"/>
  <c r="AB10" i="1" s="1"/>
  <c r="AC7" i="1"/>
  <c r="T7" i="1"/>
  <c r="O59" i="2" l="1"/>
  <c r="T59" i="2" s="1"/>
  <c r="K8" i="4"/>
  <c r="O61" i="2"/>
  <c r="M8" i="4"/>
  <c r="O62" i="2"/>
  <c r="N8" i="4"/>
  <c r="O60" i="2"/>
  <c r="L8" i="4"/>
  <c r="Q60" i="2"/>
  <c r="R60" i="2" s="1"/>
  <c r="S34" i="2"/>
  <c r="Q59" i="2"/>
  <c r="R59" i="2" s="1"/>
  <c r="S30" i="2"/>
  <c r="Q62" i="2"/>
  <c r="R62" i="2" s="1"/>
  <c r="S42" i="2"/>
  <c r="Q61" i="2"/>
  <c r="R61" i="2" s="1"/>
  <c r="S38" i="2"/>
  <c r="R86" i="2"/>
  <c r="AL112" i="2" s="1"/>
  <c r="AM112" i="2" s="1"/>
  <c r="R91" i="2"/>
  <c r="AT104" i="2"/>
  <c r="AN39" i="2" s="1"/>
  <c r="AT103" i="2"/>
  <c r="AN38" i="2" s="1"/>
  <c r="T10" i="1"/>
  <c r="AC10" i="1"/>
  <c r="Y10" i="1"/>
  <c r="U10" i="1"/>
  <c r="T61" i="2" l="1"/>
  <c r="T60" i="2"/>
  <c r="W55" i="2" s="1"/>
  <c r="T62" i="2"/>
  <c r="W56" i="2" s="1"/>
  <c r="AC91" i="2"/>
  <c r="P105" i="2"/>
  <c r="P104" i="2"/>
  <c r="AC86" i="2"/>
  <c r="Q104" i="2"/>
  <c r="Q105" i="2"/>
  <c r="T105" i="2" s="1"/>
  <c r="P142" i="2"/>
  <c r="AC127" i="2"/>
  <c r="AE127" i="2"/>
  <c r="AK154" i="2" l="1"/>
  <c r="AL154" i="2" s="1"/>
  <c r="AS89" i="2"/>
  <c r="R105" i="2"/>
  <c r="T104" i="2"/>
  <c r="S86" i="2"/>
  <c r="S91" i="2"/>
  <c r="R104" i="2"/>
  <c r="AF83" i="2"/>
  <c r="AM154" i="2"/>
  <c r="Q142" i="2" s="1"/>
  <c r="Q143" i="2" l="1"/>
  <c r="R143" i="2" s="1"/>
  <c r="S127" i="2"/>
  <c r="S131" i="2"/>
  <c r="R142" i="2"/>
  <c r="AS38" i="2"/>
  <c r="AT89" i="2"/>
  <c r="AT38" i="2" s="1"/>
  <c r="AT88" i="2"/>
  <c r="AT37" i="2" s="1"/>
  <c r="W105" i="2"/>
  <c r="W104" i="2"/>
  <c r="T142" i="2"/>
  <c r="W141" i="2" s="1"/>
  <c r="T143" i="2"/>
  <c r="W140" i="2" l="1"/>
</calcChain>
</file>

<file path=xl/comments1.xml><?xml version="1.0" encoding="utf-8"?>
<comments xmlns="http://schemas.openxmlformats.org/spreadsheetml/2006/main">
  <authors>
    <author>Author</author>
  </authors>
  <commentList>
    <comment ref="U115" authorId="0" shapeId="0">
      <text>
        <r>
          <rPr>
            <b/>
            <sz val="9"/>
            <color rgb="FF000000"/>
            <rFont val="Tahoma"/>
            <family val="2"/>
          </rPr>
          <t>Author:</t>
        </r>
        <r>
          <rPr>
            <sz val="9"/>
            <color rgb="FF000000"/>
            <rFont val="Tahoma"/>
            <family val="2"/>
          </rPr>
          <t xml:space="preserve">
for the same comm-out I create many rows for the different fuels in and create share in for 2010-2015 to match with statistics</t>
        </r>
      </text>
    </comment>
    <comment ref="V115" authorId="0" shapeId="0">
      <text>
        <r>
          <rPr>
            <b/>
            <sz val="9"/>
            <color rgb="FF000000"/>
            <rFont val="Tahoma"/>
            <family val="2"/>
          </rPr>
          <t>Author:</t>
        </r>
        <r>
          <rPr>
            <sz val="9"/>
            <color rgb="FF000000"/>
            <rFont val="Tahoma"/>
            <family val="2"/>
          </rPr>
          <t xml:space="preserve">
for the same comm-out I create many rows for the different fuels in and create share in for 2010-2015 to match with statistics</t>
        </r>
      </text>
    </comment>
    <comment ref="U117" authorId="0" shapeId="0">
      <text>
        <r>
          <rPr>
            <b/>
            <sz val="9"/>
            <color rgb="FF000000"/>
            <rFont val="Tahoma"/>
            <family val="2"/>
          </rPr>
          <t>Author:</t>
        </r>
        <r>
          <rPr>
            <sz val="9"/>
            <color rgb="FF000000"/>
            <rFont val="Tahoma"/>
            <family val="2"/>
          </rPr>
          <t xml:space="preserve">
We assume that the travel demand of international ships given by model (?) includes only the km travelled within Danish borders. At the same time, we assume that the fuel consumption registered by Danish Statistics includes only fuel  onsumed within the borders. In this way the fact that DSl is much higher than HFO becaause the ships within the boarder swtich fuel to DSL in order to comply with regulation. Therefore, we assume same share-i for international and national ships
</t>
        </r>
      </text>
    </comment>
    <comment ref="T121" authorId="0" shapeId="0">
      <text>
        <r>
          <rPr>
            <b/>
            <sz val="9"/>
            <color rgb="FF000000"/>
            <rFont val="Tahoma"/>
            <family val="2"/>
          </rPr>
          <t>Author:</t>
        </r>
        <r>
          <rPr>
            <sz val="9"/>
            <color rgb="FF000000"/>
            <rFont val="Tahoma"/>
            <family val="2"/>
          </rPr>
          <t xml:space="preserve">
The value makes sense: considering a typical speed of 25 km/h this distance is travelled in 300 days 14 hours per day </t>
        </r>
      </text>
    </comment>
    <comment ref="Z121" authorId="0" shapeId="0">
      <text>
        <r>
          <rPr>
            <b/>
            <sz val="9"/>
            <color rgb="FF000000"/>
            <rFont val="Tahoma"/>
            <family val="2"/>
          </rPr>
          <t>Author:</t>
        </r>
        <r>
          <rPr>
            <sz val="9"/>
            <color rgb="FF000000"/>
            <rFont val="Tahoma"/>
            <family val="2"/>
          </rPr>
          <t xml:space="preserve">
From http://www.eutransportghg2050.eu/cms/assets/EU-Transport-GHG-2050-Report-IV-Factors-that-limit-new-technology+concepts-04-01-10-FINAL.pdf  
Instead Adrivmodellen says 20 years</t>
        </r>
      </text>
    </comment>
    <comment ref="O122" authorId="0" shapeId="0">
      <text>
        <r>
          <rPr>
            <b/>
            <sz val="9"/>
            <color rgb="FF000000"/>
            <rFont val="Tahoma"/>
            <family val="2"/>
          </rPr>
          <t>Author:</t>
        </r>
        <r>
          <rPr>
            <sz val="9"/>
            <color rgb="FF000000"/>
            <rFont val="Tahoma"/>
            <family val="2"/>
          </rPr>
          <t xml:space="preserve">
Ferries transport also goods. If ferry doesn't run any more it must be substituted by a cargo ship</t>
        </r>
      </text>
    </comment>
    <comment ref="Q129" authorId="0" shapeId="0">
      <text>
        <r>
          <rPr>
            <b/>
            <sz val="9"/>
            <color rgb="FF000000"/>
            <rFont val="Tahoma"/>
            <family val="2"/>
          </rPr>
          <t>Author:</t>
        </r>
        <r>
          <rPr>
            <sz val="9"/>
            <color rgb="FF000000"/>
            <rFont val="Tahoma"/>
            <family val="2"/>
          </rPr>
          <t xml:space="preserve">
It only includes danish ships that transport goods internationally, not foreign ships coming to DK</t>
        </r>
      </text>
    </comment>
  </commentList>
</comments>
</file>

<file path=xl/comments2.xml><?xml version="1.0" encoding="utf-8"?>
<comments xmlns="http://schemas.openxmlformats.org/spreadsheetml/2006/main">
  <authors>
    <author>Author</author>
  </authors>
  <commentList>
    <comment ref="M48" authorId="0" shapeId="0">
      <text>
        <r>
          <rPr>
            <b/>
            <sz val="9"/>
            <color rgb="FF000000"/>
            <rFont val="Tahoma"/>
            <family val="2"/>
          </rPr>
          <t>Author:</t>
        </r>
        <r>
          <rPr>
            <sz val="9"/>
            <color rgb="FF000000"/>
            <rFont val="Tahoma"/>
            <family val="2"/>
          </rPr>
          <t xml:space="preserve">
for the same comm-out I create many rows for the different fuels in and create share in for 2010-2015 to match with statistics</t>
        </r>
      </text>
    </comment>
    <comment ref="N48" authorId="0" shapeId="0">
      <text>
        <r>
          <rPr>
            <b/>
            <sz val="9"/>
            <color rgb="FF000000"/>
            <rFont val="Tahoma"/>
            <family val="2"/>
          </rPr>
          <t>Author:</t>
        </r>
        <r>
          <rPr>
            <sz val="9"/>
            <color rgb="FF000000"/>
            <rFont val="Tahoma"/>
            <family val="2"/>
          </rPr>
          <t xml:space="preserve">
for the same comm-out I create many rows for the different fuels in and create share in for 2010-2015 to match with statistics</t>
        </r>
      </text>
    </comment>
    <comment ref="M50" authorId="0" shapeId="0">
      <text>
        <r>
          <rPr>
            <b/>
            <sz val="9"/>
            <color rgb="FF000000"/>
            <rFont val="Tahoma"/>
            <family val="2"/>
          </rPr>
          <t>Author:</t>
        </r>
        <r>
          <rPr>
            <sz val="9"/>
            <color rgb="FF000000"/>
            <rFont val="Tahoma"/>
            <family val="2"/>
          </rPr>
          <t xml:space="preserve">
We assume that the travel demand of international ships given by model (?) includes only the km travelled within Danish borders. At the same time, we assume that the fuel consumption registered by Danish Statistics includes only fuel  onsumed within the borders. In this way the fact that DSl is much higher than HFO becaause the ships within the boarder swtich fuel to DSL in order to comply with regulation. Therefore, we assume same share-i for international and national ships
</t>
        </r>
      </text>
    </comment>
    <comment ref="L54" authorId="0" shapeId="0">
      <text>
        <r>
          <rPr>
            <b/>
            <sz val="9"/>
            <color rgb="FF000000"/>
            <rFont val="Tahoma"/>
            <family val="2"/>
          </rPr>
          <t>Author:</t>
        </r>
        <r>
          <rPr>
            <sz val="9"/>
            <color rgb="FF000000"/>
            <rFont val="Tahoma"/>
            <family val="2"/>
          </rPr>
          <t xml:space="preserve">
The value makes sense: considering a typical speed of 25 km/h this distance is travelled in 300 days 14 hours per day </t>
        </r>
      </text>
    </comment>
    <comment ref="R54" authorId="0" shapeId="0">
      <text>
        <r>
          <rPr>
            <b/>
            <sz val="9"/>
            <color rgb="FF000000"/>
            <rFont val="Tahoma"/>
            <family val="2"/>
          </rPr>
          <t>Author:</t>
        </r>
        <r>
          <rPr>
            <sz val="9"/>
            <color rgb="FF000000"/>
            <rFont val="Tahoma"/>
            <family val="2"/>
          </rPr>
          <t xml:space="preserve">
From http://www.eutransportghg2050.eu/cms/assets/EU-Transport-GHG-2050-Report-IV-Factors-that-limit-new-technology+concepts-04-01-10-FINAL.pdf  
Instead Adrivmodellen says 20 years</t>
        </r>
      </text>
    </comment>
    <comment ref="G55" authorId="0" shapeId="0">
      <text>
        <r>
          <rPr>
            <b/>
            <sz val="9"/>
            <color rgb="FF000000"/>
            <rFont val="Tahoma"/>
            <family val="2"/>
          </rPr>
          <t>Author:</t>
        </r>
        <r>
          <rPr>
            <sz val="9"/>
            <color rgb="FF000000"/>
            <rFont val="Tahoma"/>
            <family val="2"/>
          </rPr>
          <t xml:space="preserve">
Ferries transport also goods. If ferry doesn't run any more it must be substituted by a cargo ship</t>
        </r>
      </text>
    </comment>
    <comment ref="I62" authorId="0" shapeId="0">
      <text>
        <r>
          <rPr>
            <b/>
            <sz val="9"/>
            <color rgb="FF000000"/>
            <rFont val="Tahoma"/>
            <family val="2"/>
          </rPr>
          <t>Author:</t>
        </r>
        <r>
          <rPr>
            <sz val="9"/>
            <color rgb="FF000000"/>
            <rFont val="Tahoma"/>
            <family val="2"/>
          </rPr>
          <t xml:space="preserve">
It only includes danish ships that transport goods internationally, not foreign ships coming to DK</t>
        </r>
      </text>
    </comment>
  </commentList>
</comments>
</file>

<file path=xl/sharedStrings.xml><?xml version="1.0" encoding="utf-8"?>
<sst xmlns="http://schemas.openxmlformats.org/spreadsheetml/2006/main" count="2507" uniqueCount="333">
  <si>
    <t>Sweden</t>
  </si>
  <si>
    <t>Fuel Oil</t>
  </si>
  <si>
    <t>Gas/Diesel Oil</t>
  </si>
  <si>
    <t>ktoe</t>
  </si>
  <si>
    <t>from ktoe to PJ</t>
  </si>
  <si>
    <t>PJ</t>
  </si>
  <si>
    <t>tot</t>
  </si>
  <si>
    <t>Mtkm</t>
  </si>
  <si>
    <t>Denmark</t>
  </si>
  <si>
    <t>International demand</t>
  </si>
  <si>
    <t>Norway</t>
  </si>
  <si>
    <t>ref</t>
  </si>
  <si>
    <t xml:space="preserve">Sweden </t>
  </si>
  <si>
    <t>Martin calc</t>
  </si>
  <si>
    <t>TØI</t>
  </si>
  <si>
    <t>Mpkm</t>
  </si>
  <si>
    <t>Region</t>
  </si>
  <si>
    <t>TechName</t>
  </si>
  <si>
    <t>*TechDesc</t>
  </si>
  <si>
    <t>Comm-IN</t>
  </si>
  <si>
    <t>Comm-OUT</t>
  </si>
  <si>
    <t>CURR</t>
  </si>
  <si>
    <t>STOCK~2010</t>
  </si>
  <si>
    <t>ACTFLO~DEMO</t>
  </si>
  <si>
    <t>EFF</t>
  </si>
  <si>
    <t>AFA</t>
  </si>
  <si>
    <t>Share-I~FX</t>
  </si>
  <si>
    <t>Share-O~FX</t>
  </si>
  <si>
    <t>Share-I~FX~0</t>
  </si>
  <si>
    <t>Share-O~FX~0</t>
  </si>
  <si>
    <t>CAPUNIT</t>
  </si>
  <si>
    <t>LIFE</t>
  </si>
  <si>
    <t>VAROM</t>
  </si>
  <si>
    <t>*Unit</t>
  </si>
  <si>
    <t>kvehicles</t>
  </si>
  <si>
    <t>Passengers/vehicle</t>
  </si>
  <si>
    <t>Mvehicle*km/PJ</t>
  </si>
  <si>
    <t>Max km per year</t>
  </si>
  <si>
    <t>Minimum share</t>
  </si>
  <si>
    <t>Share interpolation rule</t>
  </si>
  <si>
    <t>Year</t>
  </si>
  <si>
    <t>Mkr/(kvehicle*km)</t>
  </si>
  <si>
    <t>SE1</t>
  </si>
  <si>
    <t>Mkr12</t>
  </si>
  <si>
    <t>TPSIHFOX1E</t>
  </si>
  <si>
    <t>Transport Passengers Sea International - Existing</t>
  </si>
  <si>
    <t>TRADSBL1</t>
  </si>
  <si>
    <t>TPSIH</t>
  </si>
  <si>
    <t>TRAHFO</t>
  </si>
  <si>
    <t>TFSIH</t>
  </si>
  <si>
    <t>TPSNDSBL1E</t>
  </si>
  <si>
    <t>Transport Passengers Sea National - Existing</t>
  </si>
  <si>
    <t>TPSNH</t>
  </si>
  <si>
    <t>TFSNH</t>
  </si>
  <si>
    <t>Data are from:</t>
  </si>
  <si>
    <t>TIMES_DK: VT FILE</t>
  </si>
  <si>
    <t>TIMES_DK: Subres</t>
  </si>
  <si>
    <t>Share-I~FX~2010</t>
  </si>
  <si>
    <t>Loads (tons per vehicle)</t>
  </si>
  <si>
    <t xml:space="preserve">Mvehicle*km/PJ  </t>
  </si>
  <si>
    <t>TFSNDSBL1E</t>
  </si>
  <si>
    <t>Transport Freight Sea National - Existing</t>
  </si>
  <si>
    <t>TFSIHFOX1E</t>
  </si>
  <si>
    <t>Transport Freight Sea International - Existing</t>
  </si>
  <si>
    <t>Energy Balance</t>
  </si>
  <si>
    <t>Calculated based on the rest</t>
  </si>
  <si>
    <t>NO1</t>
  </si>
  <si>
    <t>MKr12</t>
  </si>
  <si>
    <t>NO2</t>
  </si>
  <si>
    <t>TRAGSL</t>
  </si>
  <si>
    <t>Country data</t>
  </si>
  <si>
    <t>Calibration</t>
  </si>
  <si>
    <t>Interpolation rule</t>
  </si>
  <si>
    <t>TIMES-DK EA 2018</t>
  </si>
  <si>
    <t>%</t>
  </si>
  <si>
    <t>National demand</t>
  </si>
  <si>
    <t>New International Demand</t>
  </si>
  <si>
    <t>Mtkm/pj or Mpkm/pj</t>
  </si>
  <si>
    <t>DKE</t>
  </si>
  <si>
    <t>DKW</t>
  </si>
  <si>
    <t>Final Energy Consumption in Transport sheet from Danish Energy Statistics</t>
  </si>
  <si>
    <t>Observed Consumption</t>
  </si>
  <si>
    <t>LPG</t>
  </si>
  <si>
    <t>Other Kerosene</t>
  </si>
  <si>
    <t>Gas-/Diesel Oil</t>
  </si>
  <si>
    <t>Domestic Sea Transport</t>
  </si>
  <si>
    <t>Bunkers</t>
  </si>
  <si>
    <t>Max Output</t>
  </si>
  <si>
    <t>SE2</t>
  </si>
  <si>
    <t>SE3</t>
  </si>
  <si>
    <t>SE4</t>
  </si>
  <si>
    <t>Nat</t>
  </si>
  <si>
    <t>Int</t>
  </si>
  <si>
    <t>Domestic</t>
  </si>
  <si>
    <t>International</t>
  </si>
  <si>
    <t>New</t>
  </si>
  <si>
    <t>Stock Ship freight shares</t>
  </si>
  <si>
    <t>National</t>
  </si>
  <si>
    <t>Pass</t>
  </si>
  <si>
    <t>Freight</t>
  </si>
  <si>
    <t>Stock</t>
  </si>
  <si>
    <t>Occu</t>
  </si>
  <si>
    <t>Eff</t>
  </si>
  <si>
    <t>Mvehicle*km/pj</t>
  </si>
  <si>
    <t>Mtkm/pj</t>
  </si>
  <si>
    <t>km</t>
  </si>
  <si>
    <t>Efficiency</t>
  </si>
  <si>
    <t>Mpkm, Mtkm</t>
  </si>
  <si>
    <t>Pass (TIMES-DK EA_2018)</t>
  </si>
  <si>
    <t>Mvhkm</t>
  </si>
  <si>
    <t>Mvkm/pj</t>
  </si>
  <si>
    <t>Freight (TIMES-DK EA_2018)</t>
  </si>
  <si>
    <t>Motor Gasoline</t>
  </si>
  <si>
    <t>Direct Energy Contents [PJ]</t>
  </si>
  <si>
    <t xml:space="preserve">Freight </t>
  </si>
  <si>
    <t>Demand</t>
  </si>
  <si>
    <t>pass</t>
  </si>
  <si>
    <t>freight</t>
  </si>
  <si>
    <t>Denmark - Domestic</t>
  </si>
  <si>
    <t>Norway - Domestic</t>
  </si>
  <si>
    <t>Denmark - International</t>
  </si>
  <si>
    <t>Norway - International</t>
  </si>
  <si>
    <t>Maritime Int Freight Split Demand</t>
  </si>
  <si>
    <t>HFO</t>
  </si>
  <si>
    <t>DSL</t>
  </si>
  <si>
    <t>GSL</t>
  </si>
  <si>
    <t>1000 m3</t>
  </si>
  <si>
    <t>Fuel</t>
  </si>
  <si>
    <t>pj</t>
  </si>
  <si>
    <t>Verification</t>
  </si>
  <si>
    <t>Sweden - Domestic</t>
  </si>
  <si>
    <t>Maritime Int pass Split Demand</t>
  </si>
  <si>
    <t>Maritime Int freight Split Demand</t>
  </si>
  <si>
    <t>~TFM_UPD</t>
  </si>
  <si>
    <t>TimeSlice</t>
  </si>
  <si>
    <t>LimType</t>
  </si>
  <si>
    <t>Attribute</t>
  </si>
  <si>
    <t>Pset_Set</t>
  </si>
  <si>
    <t>Pset_PN</t>
  </si>
  <si>
    <t>Pset_PD</t>
  </si>
  <si>
    <t>Pset_CI</t>
  </si>
  <si>
    <t>Cset_CN</t>
  </si>
  <si>
    <t>Cset_CD</t>
  </si>
  <si>
    <t>PRC_RESID</t>
  </si>
  <si>
    <t>FLO_SHAR</t>
  </si>
  <si>
    <t>I</t>
  </si>
  <si>
    <t>DEMO</t>
  </si>
  <si>
    <t>PRC_ACTFLO</t>
  </si>
  <si>
    <t>OtherIndexes</t>
  </si>
  <si>
    <t>COM_PROJ</t>
  </si>
  <si>
    <t>as the old one</t>
  </si>
  <si>
    <t>Transport Freight Sea International</t>
  </si>
  <si>
    <t>TFFSI</t>
  </si>
  <si>
    <t>Transport Passengers Sea International</t>
  </si>
  <si>
    <t>TPPSI</t>
  </si>
  <si>
    <t>The part related to updating the demand in the BY and in the future years has been moved to a separate scenario file in order to be able to place the two information in the right place in the case manager</t>
  </si>
  <si>
    <t>Mt-km</t>
  </si>
  <si>
    <t>Ref</t>
  </si>
  <si>
    <t>SSB Table: 03648: Maritime transport statistics. Goods, by ports, type of containers and domestic/foreign</t>
  </si>
  <si>
    <t>Share of tonnes loaded and unloaded from abroad by RoRo and LoLo</t>
  </si>
  <si>
    <t>"Transportytelser i Norge 1946–2015" pp. 36, by TOI, 2016</t>
  </si>
  <si>
    <t>It includes transport activity related to international trips (departure or arriving port is foreigner) but only such part carried out in national territories</t>
  </si>
  <si>
    <t>New Demand</t>
  </si>
  <si>
    <t>calc</t>
  </si>
  <si>
    <t>Mtonnes</t>
  </si>
  <si>
    <t>To/from the mainland</t>
  </si>
  <si>
    <t>Export of oil and gas</t>
  </si>
  <si>
    <t>Maritime</t>
  </si>
  <si>
    <t>Tot</t>
  </si>
  <si>
    <t>Average Distance</t>
  </si>
  <si>
    <t>Maritime International - Old Demand</t>
  </si>
  <si>
    <t>Average dist</t>
  </si>
  <si>
    <t>OK!</t>
  </si>
  <si>
    <t>Tabell 5C</t>
  </si>
  <si>
    <t xml:space="preserve">Utrikes varutrafik med fartyg samt utfört transportarbete och medeltransportlängd </t>
  </si>
  <si>
    <t>fördelat efter varugrupp enligt NST 2007. Kvantitet i 1 000-tal ton,</t>
  </si>
  <si>
    <t>transportarbete i miljoner tonkm och medeltransportlängd i km</t>
  </si>
  <si>
    <t>Goods loaded and unloaded in foreign traffic by ships, transport performance and average distance</t>
  </si>
  <si>
    <t>worked divided in commodity groups in NST 2007</t>
  </si>
  <si>
    <t>Lastade och</t>
  </si>
  <si>
    <t>lossade varor</t>
  </si>
  <si>
    <t>1 000 ton</t>
  </si>
  <si>
    <t>Loaded and</t>
  </si>
  <si>
    <t>unloaded</t>
  </si>
  <si>
    <t>goods</t>
  </si>
  <si>
    <t>1 000 tonnes</t>
  </si>
  <si>
    <r>
      <t xml:space="preserve">Totalt 2010 </t>
    </r>
    <r>
      <rPr>
        <b/>
        <sz val="8"/>
        <rFont val="Calibri"/>
        <family val="2"/>
      </rPr>
      <t>–</t>
    </r>
    <r>
      <rPr>
        <b/>
        <sz val="8"/>
        <rFont val="Arial"/>
        <family val="2"/>
      </rPr>
      <t xml:space="preserve"> </t>
    </r>
    <r>
      <rPr>
        <b/>
        <i/>
        <sz val="8"/>
        <rFont val="Arial"/>
        <family val="2"/>
      </rPr>
      <t>Total 2010</t>
    </r>
  </si>
  <si>
    <t>Tabell 5D</t>
  </si>
  <si>
    <t>Transportarbete vid transporter efter svenska kusten och på inre vattenvägar</t>
  </si>
  <si>
    <t>med utrikes gods 2010</t>
  </si>
  <si>
    <t>The transport performance along the Swedish coast and on inland waterways with foreign</t>
  </si>
  <si>
    <t>goods 2010</t>
  </si>
  <si>
    <t>Transport-</t>
  </si>
  <si>
    <t>arbete</t>
  </si>
  <si>
    <t>milj tonkm</t>
  </si>
  <si>
    <t>Transport</t>
  </si>
  <si>
    <t>performance</t>
  </si>
  <si>
    <t>million tonne-</t>
  </si>
  <si>
    <t>kilometres</t>
  </si>
  <si>
    <t>Ostkusten</t>
  </si>
  <si>
    <t>Trafik på Finland</t>
  </si>
  <si>
    <t>Trafik på övriga länder</t>
  </si>
  <si>
    <t>Sydkusten</t>
  </si>
  <si>
    <t>Västkusten</t>
  </si>
  <si>
    <t>Trafik på Norge</t>
  </si>
  <si>
    <t>Trafik på Danmark</t>
  </si>
  <si>
    <t>Trafik på utländska östersjöhamnar</t>
  </si>
  <si>
    <r>
      <t xml:space="preserve">Summa 2010 </t>
    </r>
    <r>
      <rPr>
        <b/>
        <sz val="8"/>
        <rFont val="Calibri"/>
        <family val="2"/>
      </rPr>
      <t>–</t>
    </r>
    <r>
      <rPr>
        <b/>
        <sz val="8"/>
        <rFont val="Arial"/>
        <family val="2"/>
      </rPr>
      <t xml:space="preserve"> </t>
    </r>
    <r>
      <rPr>
        <b/>
        <i/>
        <sz val="8"/>
        <rFont val="Arial"/>
        <family val="2"/>
      </rPr>
      <t>Total 2010</t>
    </r>
  </si>
  <si>
    <r>
      <t xml:space="preserve">Summa 2009 </t>
    </r>
    <r>
      <rPr>
        <b/>
        <sz val="8"/>
        <rFont val="Calibri"/>
        <family val="2"/>
      </rPr>
      <t>–</t>
    </r>
    <r>
      <rPr>
        <b/>
        <sz val="8"/>
        <rFont val="Arial"/>
        <family val="2"/>
      </rPr>
      <t xml:space="preserve"> </t>
    </r>
    <r>
      <rPr>
        <b/>
        <i/>
        <sz val="8"/>
        <rFont val="Arial"/>
        <family val="2"/>
      </rPr>
      <t>Total 2009</t>
    </r>
  </si>
  <si>
    <t>Medel-</t>
  </si>
  <si>
    <t>arbete milj</t>
  </si>
  <si>
    <t>transport-</t>
  </si>
  <si>
    <t>tonkilometer</t>
  </si>
  <si>
    <r>
      <t>längd km</t>
    </r>
    <r>
      <rPr>
        <vertAlign val="superscript"/>
        <sz val="8"/>
        <rFont val="Arial"/>
        <family val="2"/>
      </rPr>
      <t>1</t>
    </r>
  </si>
  <si>
    <t>Average</t>
  </si>
  <si>
    <t>distance</t>
  </si>
  <si>
    <t>worked</t>
  </si>
  <si>
    <r>
      <t>kilometres</t>
    </r>
    <r>
      <rPr>
        <i/>
        <vertAlign val="superscript"/>
        <sz val="8"/>
        <rFont val="Arial"/>
        <family val="2"/>
      </rPr>
      <t>1</t>
    </r>
  </si>
  <si>
    <t>Watch out that the transport performance includes only that portion of the trip inside the National waters</t>
  </si>
  <si>
    <t>So ti is possible to estimate the real demand and the nordic portion of the total trade</t>
  </si>
  <si>
    <t>If we have also this information also for Norway we can isolate the nordic trade</t>
  </si>
  <si>
    <t>Table 5A and 5B</t>
  </si>
  <si>
    <t>In the Julia data we have the number of tonnes arriving and departing to and from Sweden divided tracked by country</t>
  </si>
  <si>
    <t>Tabell 5A</t>
  </si>
  <si>
    <t>Tabell 5A (forts)</t>
  </si>
  <si>
    <t>Varutrafiken med fartyg mellan Sverige och utlandet 2010. Godsmängd till Sverige</t>
  </si>
  <si>
    <t>fördelad på avsändarland och efter varugrupper enligt NST 2007. Kvantitet i 1 000-tal ton</t>
  </si>
  <si>
    <t>Shipping of goods between Sweden and foreign countries in 2010. Goods to Sweden</t>
  </si>
  <si>
    <t>divided according to dispatching country and commodity groups. Quantity in 1 000 tonnes</t>
  </si>
  <si>
    <t>Varugrupper enligt NST 2007</t>
  </si>
  <si>
    <r>
      <t xml:space="preserve">Avsändarland – </t>
    </r>
    <r>
      <rPr>
        <i/>
        <sz val="8"/>
        <rFont val="Arial"/>
        <family val="2"/>
      </rPr>
      <t>Dispatching country</t>
    </r>
  </si>
  <si>
    <t>Commodity groups in NST 2007</t>
  </si>
  <si>
    <t>Belgien</t>
  </si>
  <si>
    <t>Danmark</t>
  </si>
  <si>
    <t>Estland</t>
  </si>
  <si>
    <t>Finland</t>
  </si>
  <si>
    <t>Frankrike</t>
  </si>
  <si>
    <t>Grekland</t>
  </si>
  <si>
    <t>Irland</t>
  </si>
  <si>
    <t>Italien</t>
  </si>
  <si>
    <t>Lettland</t>
  </si>
  <si>
    <t>Litauen</t>
  </si>
  <si>
    <t>Neder-länderna</t>
  </si>
  <si>
    <t>Polen</t>
  </si>
  <si>
    <t>Portugal</t>
  </si>
  <si>
    <t>Spanien</t>
  </si>
  <si>
    <t>Stor-britannien</t>
  </si>
  <si>
    <t>Tyskland</t>
  </si>
  <si>
    <t>Övriga   EU-länder</t>
  </si>
  <si>
    <t>S:a EU-länder</t>
  </si>
  <si>
    <t>Island</t>
  </si>
  <si>
    <t>Norge</t>
  </si>
  <si>
    <t>Ryssland</t>
  </si>
  <si>
    <t>Övriga länder</t>
  </si>
  <si>
    <r>
      <t>Ej land-fördelad</t>
    </r>
    <r>
      <rPr>
        <vertAlign val="superscript"/>
        <sz val="8"/>
        <rFont val="Arial"/>
        <family val="2"/>
      </rPr>
      <t>2</t>
    </r>
  </si>
  <si>
    <t>Summa länder</t>
  </si>
  <si>
    <t/>
  </si>
  <si>
    <r>
      <t>(1</t>
    </r>
    <r>
      <rPr>
        <sz val="7"/>
        <rFont val="Calibri"/>
        <family val="2"/>
      </rPr>
      <t>–</t>
    </r>
    <r>
      <rPr>
        <sz val="7"/>
        <rFont val="Arial"/>
        <family val="2"/>
      </rPr>
      <t>17)</t>
    </r>
  </si>
  <si>
    <r>
      <t>(1</t>
    </r>
    <r>
      <rPr>
        <sz val="7"/>
        <rFont val="Calibri"/>
        <family val="2"/>
      </rPr>
      <t>–</t>
    </r>
    <r>
      <rPr>
        <sz val="7"/>
        <rFont val="Arial"/>
        <family val="2"/>
      </rPr>
      <t>22)</t>
    </r>
  </si>
  <si>
    <t>Produkter från jordbruk, skogsbruk och fiske</t>
  </si>
  <si>
    <t>–</t>
  </si>
  <si>
    <t>därav</t>
  </si>
  <si>
    <t>spannmål</t>
  </si>
  <si>
    <t>rundvirke</t>
  </si>
  <si>
    <t>Kol, råolja och naturgas</t>
  </si>
  <si>
    <t>råolja</t>
  </si>
  <si>
    <t>Malm och andra produkter från utvinning</t>
  </si>
  <si>
    <t>jord, sten, grus och sand</t>
  </si>
  <si>
    <t>järnmalm</t>
  </si>
  <si>
    <t>annan malm än järnmalm</t>
  </si>
  <si>
    <t>Livsmedel, drycker och tobak</t>
  </si>
  <si>
    <t>Textil- och beklädnadsvaror, läder, lädervaror</t>
  </si>
  <si>
    <t xml:space="preserve">Trä samt varor av trä och kork (exkl möbler), </t>
  </si>
  <si>
    <t>massa, papper och pappersvaror, trycksaker</t>
  </si>
  <si>
    <t>sågade och hyvlade trävaror</t>
  </si>
  <si>
    <t>flis, trä/sågavfall</t>
  </si>
  <si>
    <t>pappersmassa</t>
  </si>
  <si>
    <t>papper, papp och varor därav</t>
  </si>
  <si>
    <t>Stenkolsprodukter och raffinerade</t>
  </si>
  <si>
    <t>petroleumprodukter</t>
  </si>
  <si>
    <t>raffinerade petroleumprodukter</t>
  </si>
  <si>
    <t xml:space="preserve">Kemikalier, kemiska produkter, konstfibrer, </t>
  </si>
  <si>
    <t>gummi- och plastvaror samt kärnbränsle</t>
  </si>
  <si>
    <t>Andra icke-metalliska mineraliska produkter</t>
  </si>
  <si>
    <t>Metallvaror exkl. maskiner och utrustning</t>
  </si>
  <si>
    <t>Maskiner och instrument</t>
  </si>
  <si>
    <t>Transportutrustning</t>
  </si>
  <si>
    <t>Möbler och andra tillverkade varor</t>
  </si>
  <si>
    <t>Avfall och returråvara</t>
  </si>
  <si>
    <t>Post och paket</t>
  </si>
  <si>
    <t>Utrustning för transport av gods</t>
  </si>
  <si>
    <t>Flyttgods, fordon för reparation</t>
  </si>
  <si>
    <t>Styckegods och samlastat gods</t>
  </si>
  <si>
    <t>Oidentifierbart gods</t>
  </si>
  <si>
    <t>gods på lastfordon</t>
  </si>
  <si>
    <t>gods på järnvägsvagnar</t>
  </si>
  <si>
    <t>containergods</t>
  </si>
  <si>
    <t>Andra varor, ej tidigare specificerade</t>
  </si>
  <si>
    <r>
      <t xml:space="preserve">Totalt 2009 </t>
    </r>
    <r>
      <rPr>
        <b/>
        <sz val="8"/>
        <rFont val="Calibri"/>
        <family val="2"/>
      </rPr>
      <t>–</t>
    </r>
    <r>
      <rPr>
        <b/>
        <sz val="8"/>
        <rFont val="Arial"/>
        <family val="2"/>
      </rPr>
      <t xml:space="preserve"> </t>
    </r>
    <r>
      <rPr>
        <b/>
        <i/>
        <sz val="8"/>
        <rFont val="Arial"/>
        <family val="2"/>
      </rPr>
      <t>Total 2009</t>
    </r>
  </si>
  <si>
    <t>Avr. Dist</t>
  </si>
  <si>
    <t>Other countries</t>
  </si>
  <si>
    <t>Belgium</t>
  </si>
  <si>
    <t>Esthonia</t>
  </si>
  <si>
    <t>France</t>
  </si>
  <si>
    <t>Greece</t>
  </si>
  <si>
    <t>Ireland</t>
  </si>
  <si>
    <t>Italy</t>
  </si>
  <si>
    <t>Lettonia</t>
  </si>
  <si>
    <t>Lithuania</t>
  </si>
  <si>
    <t>Netherlands</t>
  </si>
  <si>
    <t>Poland</t>
  </si>
  <si>
    <t>Spain</t>
  </si>
  <si>
    <t>UK</t>
  </si>
  <si>
    <t>Germany</t>
  </si>
  <si>
    <t>Iceland</t>
  </si>
  <si>
    <t>Russia</t>
  </si>
  <si>
    <t>Tabell 5B</t>
  </si>
  <si>
    <t>Tabell 5B (forts)</t>
  </si>
  <si>
    <t>Varutrafiken med fartyg mellan Sverige och utlandet 2010. Godsmängd från Sverige</t>
  </si>
  <si>
    <t>fördelad på mottagarland och efter varugrupper enligt NST 2007. Kvantitet i 1 000-tal ton</t>
  </si>
  <si>
    <t>Shipping of goods between Sweden and foreign countries in 2010. Goods from Sweden</t>
  </si>
  <si>
    <t>divided according to receiving country and commodity groups. Quantity in 1 000 tonnes</t>
  </si>
  <si>
    <r>
      <t xml:space="preserve">Mottagarland – </t>
    </r>
    <r>
      <rPr>
        <i/>
        <sz val="8"/>
        <rFont val="Arial"/>
        <family val="2"/>
      </rPr>
      <t>Receiving country</t>
    </r>
  </si>
  <si>
    <t>Totalt 2009 – Total 2009</t>
  </si>
  <si>
    <t>Grand Tot</t>
  </si>
  <si>
    <t>DK</t>
  </si>
  <si>
    <t>NO</t>
  </si>
  <si>
    <t>To Sweden</t>
  </si>
  <si>
    <t>From Sweden</t>
  </si>
  <si>
    <t>Ktkm</t>
  </si>
  <si>
    <t>From</t>
  </si>
  <si>
    <t>https://norden.diva-portal.org/smash/get/diva2:1047303/FULLTEXT01.pdf</t>
  </si>
  <si>
    <t>"Services and Goods Exports from the Nordics"</t>
  </si>
</sst>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0_-;\-* #,##0_-;_-* &quot;-&quot;_-;_-@_-"/>
    <numFmt numFmtId="43" formatCode="_-* #,##0.00_-;\-* #,##0.00_-;_-* &quot;-&quot;??_-;_-@_-"/>
    <numFmt numFmtId="164" formatCode="0.000"/>
    <numFmt numFmtId="165" formatCode="0.0"/>
    <numFmt numFmtId="166" formatCode="_-* #,##0.00\ _k_r_-;\-* #,##0.00\ _k_r_-;_-* &quot;-&quot;??\ _k_r_-;_-@_-"/>
    <numFmt numFmtId="167" formatCode="_ * #,##0.00_ ;_ * \-#,##0.00_ ;_ * &quot;-&quot;??_ ;_ @_ "/>
    <numFmt numFmtId="168" formatCode="_-&quot;€&quot;\ * #,##0.00_-;\-&quot;€&quot;\ * #,##0.00_-;_-&quot;€&quot;\ * &quot;-&quot;??_-;_-@_-"/>
    <numFmt numFmtId="169" formatCode="#,##0;\-\ #,##0;_-\ &quot;- &quot;"/>
    <numFmt numFmtId="170" formatCode="_-[$€-2]\ * #,##0.00_-;\-[$€-2]\ * #,##0.00_-;_-[$€-2]\ * &quot;-&quot;??_-"/>
    <numFmt numFmtId="171" formatCode="_([$€]* #,##0.00_);_([$€]* \(#,##0.00\);_([$€]* &quot;-&quot;??_);_(@_)"/>
    <numFmt numFmtId="172" formatCode="0.0%"/>
    <numFmt numFmtId="173" formatCode="#,##0.0000"/>
    <numFmt numFmtId="174" formatCode="???,???.00"/>
    <numFmt numFmtId="175" formatCode="_-[$€-2]* #,##0.00_-;\-[$€-2]* #,##0.00_-;_-[$€-2]* &quot;-&quot;??_-"/>
    <numFmt numFmtId="176" formatCode="#,###,##0"/>
    <numFmt numFmtId="177" formatCode="0_ ;\-0\ "/>
    <numFmt numFmtId="178" formatCode="#,##0;#\ ##0"/>
    <numFmt numFmtId="179" formatCode="_-* #,##0.00\ _€_-;\-* #,##0.00\ _€_-;_-* &quot;-&quot;??\ _€_-;_-@_-"/>
    <numFmt numFmtId="180" formatCode="#,##0.00\ &quot;F&quot;;[Red]\-#,##0.00\ &quot;F&quot;"/>
    <numFmt numFmtId="181" formatCode="#,##0.0_)"/>
    <numFmt numFmtId="182" formatCode="0.0;\-0.0"/>
    <numFmt numFmtId="183" formatCode="\$#,##0\ ;\(\$#,##0\)"/>
    <numFmt numFmtId="184" formatCode="_ * #,##0_ ;_ * \-#,##0_ ;_ * &quot;-&quot;_ ;_ @_ "/>
    <numFmt numFmtId="185" formatCode="0.0000"/>
    <numFmt numFmtId="186" formatCode="###\ ###\ ##0;###\ ###\ ##0;&quot;-&quot;"/>
    <numFmt numFmtId="187" formatCode="###\ ###\ ##0;\-###\ ###\ ##0;&quot;-&quot;"/>
    <numFmt numFmtId="188" formatCode="0.0_ ;\-0.0\ "/>
    <numFmt numFmtId="189" formatCode="#,##0;\-#,##0;&quot;-&quot;"/>
    <numFmt numFmtId="190" formatCode="000"/>
    <numFmt numFmtId="191" formatCode="#\ ##0;\-#\ ##0;&quot;-&quot;"/>
    <numFmt numFmtId="192" formatCode="#,##0.0;\-#,##0.0;&quot;-&quot;"/>
    <numFmt numFmtId="193" formatCode="00"/>
    <numFmt numFmtId="199" formatCode="#,##0.000;\-#,##0.000;&quot;-&quot;"/>
  </numFmts>
  <fonts count="162">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alibri"/>
      <family val="2"/>
      <scheme val="minor"/>
    </font>
    <font>
      <sz val="10"/>
      <name val="Arial"/>
      <family val="2"/>
    </font>
    <font>
      <sz val="10"/>
      <name val="Arial"/>
      <family val="2"/>
    </font>
    <font>
      <sz val="10"/>
      <color rgb="FFFF000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indexed="8"/>
      <name val="Arial"/>
      <family val="2"/>
    </font>
    <font>
      <b/>
      <sz val="10"/>
      <color indexed="8"/>
      <name val="Arial"/>
      <family val="2"/>
    </font>
    <font>
      <sz val="10"/>
      <color indexed="12"/>
      <name val="Arial"/>
      <family val="2"/>
    </font>
    <font>
      <b/>
      <sz val="12"/>
      <color indexed="10"/>
      <name val="Arial"/>
      <family val="2"/>
    </font>
    <font>
      <sz val="8"/>
      <name val="Arial"/>
      <family val="2"/>
      <charset val="161"/>
    </font>
    <font>
      <sz val="10"/>
      <name val="Times New Roman"/>
      <family val="1"/>
    </font>
    <font>
      <b/>
      <sz val="12"/>
      <name val="Times New Roman"/>
      <family val="1"/>
    </font>
    <font>
      <sz val="8"/>
      <name val="Helvetica"/>
      <family val="2"/>
    </font>
    <font>
      <sz val="10"/>
      <name val="Arial"/>
      <family val="2"/>
      <charset val="161"/>
    </font>
    <font>
      <sz val="10"/>
      <color rgb="FF9C0006"/>
      <name val="Calibri"/>
      <family val="2"/>
    </font>
    <font>
      <sz val="11"/>
      <color theme="1"/>
      <name val="Calibri"/>
      <family val="2"/>
    </font>
    <font>
      <sz val="10"/>
      <color theme="1"/>
      <name val="Calibri"/>
      <family val="2"/>
    </font>
    <font>
      <sz val="11"/>
      <color rgb="FF000000"/>
      <name val="Calibri"/>
      <family val="2"/>
    </font>
    <font>
      <b/>
      <sz val="18"/>
      <color theme="3"/>
      <name val="Cambria"/>
      <family val="2"/>
      <scheme val="major"/>
    </font>
    <font>
      <sz val="10"/>
      <color indexed="10"/>
      <name val="Arial"/>
      <family val="2"/>
    </font>
    <font>
      <sz val="10"/>
      <color theme="1"/>
      <name val="Arial"/>
      <family val="2"/>
    </font>
    <font>
      <sz val="10"/>
      <color rgb="FF008FBC"/>
      <name val="Calibri"/>
      <family val="2"/>
      <scheme val="minor"/>
    </font>
    <font>
      <u/>
      <sz val="10"/>
      <color indexed="12"/>
      <name val="Arial"/>
      <family val="2"/>
    </font>
    <font>
      <sz val="10"/>
      <color rgb="FF006100"/>
      <name val="Arial"/>
      <family val="2"/>
    </font>
    <font>
      <u/>
      <sz val="10"/>
      <color theme="10"/>
      <name val="Arial"/>
      <family val="2"/>
    </font>
    <font>
      <u/>
      <sz val="10"/>
      <color indexed="36"/>
      <name val="Arial"/>
      <family val="2"/>
    </font>
    <font>
      <sz val="8"/>
      <color indexed="8"/>
      <name val="Arial"/>
      <family val="2"/>
    </font>
    <font>
      <sz val="11"/>
      <name val="Arial"/>
      <family val="2"/>
    </font>
    <font>
      <sz val="6"/>
      <name val="Arial"/>
      <family val="2"/>
    </font>
    <font>
      <sz val="9"/>
      <name val="Geneva"/>
      <family val="2"/>
    </font>
    <font>
      <sz val="7"/>
      <color indexed="45"/>
      <name val="Arial"/>
      <family val="2"/>
    </font>
    <font>
      <b/>
      <sz val="7"/>
      <color indexed="45"/>
      <name val="Arial"/>
      <family val="2"/>
    </font>
    <font>
      <sz val="10"/>
      <name val="Geneva"/>
      <family val="2"/>
    </font>
    <font>
      <u/>
      <sz val="10"/>
      <color indexed="12"/>
      <name val="Geneva"/>
      <family val="2"/>
    </font>
    <font>
      <sz val="12"/>
      <name val="Arial"/>
      <family val="2"/>
    </font>
    <font>
      <sz val="7"/>
      <name val="Arial"/>
      <family val="2"/>
    </font>
    <font>
      <sz val="10"/>
      <color indexed="56"/>
      <name val="Arial"/>
      <family val="2"/>
    </font>
    <font>
      <sz val="10"/>
      <color indexed="63"/>
      <name val="Arial"/>
      <family val="2"/>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Courier"/>
      <family val="3"/>
    </font>
    <font>
      <sz val="11"/>
      <color indexed="19"/>
      <name val="Calibri"/>
      <family val="2"/>
      <scheme val="minor"/>
    </font>
    <font>
      <sz val="9"/>
      <name val="Geneva"/>
    </font>
    <font>
      <i/>
      <sz val="10"/>
      <name val="Calibri"/>
      <family val="2"/>
    </font>
    <font>
      <b/>
      <sz val="11"/>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u/>
      <sz val="10"/>
      <name val="Arial"/>
      <family val="2"/>
    </font>
    <font>
      <b/>
      <sz val="9"/>
      <color rgb="FF000000"/>
      <name val="Tahoma"/>
      <family val="2"/>
    </font>
    <font>
      <sz val="9"/>
      <color rgb="FF000000"/>
      <name val="Tahoma"/>
      <family val="2"/>
    </font>
    <font>
      <b/>
      <sz val="10"/>
      <color rgb="FF0000FF"/>
      <name val="Arial"/>
      <family val="2"/>
    </font>
    <font>
      <b/>
      <i/>
      <sz val="11"/>
      <name val="Times New Roman"/>
      <family val="1"/>
    </font>
    <font>
      <sz val="11"/>
      <name val="Times New Roman"/>
      <family val="1"/>
    </font>
    <font>
      <b/>
      <sz val="10"/>
      <name val="Helvetica"/>
      <family val="2"/>
    </font>
    <font>
      <sz val="10"/>
      <name val="Helvetica"/>
      <family val="2"/>
    </font>
    <font>
      <b/>
      <sz val="11"/>
      <color rgb="FF000000"/>
      <name val="Times New Roman"/>
      <family val="1"/>
    </font>
    <font>
      <sz val="11"/>
      <color rgb="FF000000"/>
      <name val="Times New Roman"/>
      <family val="1"/>
    </font>
    <font>
      <b/>
      <sz val="15"/>
      <color theme="1"/>
      <name val="Calibri"/>
      <family val="2"/>
      <scheme val="minor"/>
    </font>
    <font>
      <sz val="10"/>
      <name val="Helvetica"/>
    </font>
    <font>
      <b/>
      <sz val="10"/>
      <color rgb="FFFF0000"/>
      <name val="Arial"/>
      <family val="2"/>
    </font>
    <font>
      <sz val="11"/>
      <color rgb="FF00B050"/>
      <name val="Calibri"/>
      <family val="2"/>
      <scheme val="minor"/>
    </font>
    <font>
      <b/>
      <sz val="10"/>
      <name val="Helvetica"/>
    </font>
    <font>
      <b/>
      <sz val="10"/>
      <name val="Arial"/>
      <family val="2"/>
    </font>
    <font>
      <b/>
      <sz val="9"/>
      <name val="Arial"/>
      <family val="2"/>
    </font>
    <font>
      <sz val="11"/>
      <name val="Calibri"/>
      <family val="2"/>
      <scheme val="minor"/>
    </font>
    <font>
      <b/>
      <sz val="15"/>
      <name val="Arial"/>
      <family val="2"/>
    </font>
    <font>
      <b/>
      <sz val="11"/>
      <color rgb="FF000000"/>
      <name val="Calibri"/>
      <family val="2"/>
    </font>
    <font>
      <sz val="10"/>
      <name val="Arial"/>
    </font>
    <font>
      <sz val="11"/>
      <color theme="1"/>
      <name val="Arial"/>
      <family val="2"/>
    </font>
    <font>
      <sz val="11"/>
      <color rgb="FF000000"/>
      <name val="Calibri"/>
      <family val="2"/>
      <scheme val="minor"/>
    </font>
    <font>
      <b/>
      <sz val="20"/>
      <name val="Arial"/>
      <family val="2"/>
    </font>
    <font>
      <b/>
      <sz val="20"/>
      <color theme="1"/>
      <name val="Calibri"/>
      <family val="2"/>
      <scheme val="minor"/>
    </font>
    <font>
      <i/>
      <sz val="8"/>
      <name val="Arial"/>
      <family val="2"/>
    </font>
    <font>
      <b/>
      <sz val="8"/>
      <name val="Arial"/>
      <family val="2"/>
    </font>
    <font>
      <b/>
      <i/>
      <sz val="8"/>
      <name val="Arial"/>
      <family val="2"/>
    </font>
    <font>
      <b/>
      <sz val="8"/>
      <color theme="1"/>
      <name val="Arial"/>
      <family val="2"/>
    </font>
    <font>
      <b/>
      <sz val="8"/>
      <name val="Calibri"/>
      <family val="2"/>
    </font>
    <font>
      <vertAlign val="superscript"/>
      <sz val="8"/>
      <name val="Arial"/>
      <family val="2"/>
    </font>
    <font>
      <i/>
      <vertAlign val="superscript"/>
      <sz val="8"/>
      <name val="Arial"/>
      <family val="2"/>
    </font>
    <font>
      <sz val="7"/>
      <name val="Calibri"/>
      <family val="2"/>
    </font>
  </fonts>
  <fills count="10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indexed="46"/>
        <bgColor indexed="64"/>
      </patternFill>
    </fill>
    <fill>
      <patternFill patternType="solid">
        <fgColor theme="9" tint="0.79998168889431442"/>
        <bgColor indexed="64"/>
      </patternFill>
    </fill>
    <fill>
      <patternFill patternType="gray0625">
        <fgColor indexed="9"/>
      </patternFill>
    </fill>
    <fill>
      <patternFill patternType="solid">
        <fgColor indexed="44"/>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rgb="FFBED6EE"/>
        <bgColor indexed="64"/>
      </patternFill>
    </fill>
    <fill>
      <patternFill patternType="solid">
        <fgColor theme="6" tint="0.59996337778862885"/>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99"/>
        <bgColor rgb="FF000000"/>
      </patternFill>
    </fill>
    <fill>
      <patternFill patternType="solid">
        <fgColor rgb="FFFCD5B4"/>
        <bgColor rgb="FF000000"/>
      </patternFill>
    </fill>
    <fill>
      <patternFill patternType="solid">
        <fgColor rgb="FFDDD9C4"/>
        <bgColor rgb="FF000000"/>
      </patternFill>
    </fill>
    <fill>
      <patternFill patternType="solid">
        <fgColor rgb="FFC5D9F1"/>
        <bgColor rgb="FF000000"/>
      </patternFill>
    </fill>
    <fill>
      <patternFill patternType="solid">
        <fgColor rgb="FFDAEEF3"/>
        <bgColor rgb="FF000000"/>
      </patternFill>
    </fill>
    <fill>
      <patternFill patternType="solid">
        <fgColor rgb="FFF2DCDB"/>
        <bgColor rgb="FF000000"/>
      </patternFill>
    </fill>
    <fill>
      <patternFill patternType="solid">
        <fgColor rgb="FFCCFFCC"/>
        <bgColor rgb="FF000000"/>
      </patternFill>
    </fill>
    <fill>
      <patternFill patternType="solid">
        <fgColor rgb="FFFFFFFF"/>
        <bgColor rgb="FF000000"/>
      </patternFill>
    </fill>
    <fill>
      <patternFill patternType="solid">
        <fgColor rgb="FFCCFFFF"/>
        <bgColor rgb="FF000000"/>
      </patternFill>
    </fill>
    <fill>
      <patternFill patternType="solid">
        <fgColor rgb="FF00B050"/>
        <bgColor indexed="64"/>
      </patternFill>
    </fill>
    <fill>
      <patternFill patternType="solid">
        <fgColor rgb="FF92D050"/>
        <bgColor indexed="64"/>
      </patternFill>
    </fill>
    <fill>
      <patternFill patternType="solid">
        <fgColor rgb="FFFFFF66"/>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D8E4BC"/>
        <bgColor rgb="FF000000"/>
      </patternFill>
    </fill>
    <fill>
      <patternFill patternType="solid">
        <fgColor theme="7" tint="0.59999389629810485"/>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style="thin">
        <color indexed="64"/>
      </left>
      <right/>
      <top/>
      <bottom/>
      <diagonal/>
    </border>
    <border>
      <left/>
      <right/>
      <top style="thin">
        <color indexed="45"/>
      </top>
      <bottom style="thin">
        <color indexed="45"/>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
      <left style="medium">
        <color auto="1"/>
      </left>
      <right/>
      <top style="thin">
        <color auto="1"/>
      </top>
      <bottom style="thin">
        <color auto="1"/>
      </bottom>
      <diagonal/>
    </border>
    <border>
      <left/>
      <right/>
      <top/>
      <bottom style="thin">
        <color indexed="50"/>
      </bottom>
      <diagonal/>
    </border>
    <border>
      <left/>
      <right/>
      <top style="thin">
        <color indexed="64"/>
      </top>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medium">
        <color indexed="64"/>
      </top>
      <bottom style="thin">
        <color indexed="64"/>
      </bottom>
      <diagonal/>
    </border>
  </borders>
  <cellStyleXfs count="57675">
    <xf numFmtId="0" fontId="0" fillId="0" borderId="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3"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36"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19" fillId="0" borderId="0" applyNumberFormat="0" applyFont="0" applyFill="0" applyBorder="0" applyProtection="0">
      <alignment horizontal="left" vertical="center" indent="5"/>
    </xf>
    <xf numFmtId="49" fontId="48" fillId="0" borderId="13" applyNumberFormat="0" applyFont="0" applyFill="0" applyBorder="0" applyProtection="0">
      <alignment horizontal="left" vertical="center" indent="5"/>
    </xf>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4" fontId="47" fillId="51" borderId="14">
      <alignment horizontal="right" vertical="center"/>
    </xf>
    <xf numFmtId="4" fontId="47" fillId="51" borderId="14">
      <alignment horizontal="right" vertical="center"/>
    </xf>
    <xf numFmtId="0" fontId="60" fillId="3" borderId="0" applyNumberFormat="0" applyBorder="0" applyAlignment="0" applyProtection="0"/>
    <xf numFmtId="4" fontId="49" fillId="0" borderId="15" applyFill="0" applyBorder="0" applyProtection="0">
      <alignment horizontal="right" vertical="center"/>
    </xf>
    <xf numFmtId="0" fontId="25" fillId="52" borderId="16" applyNumberFormat="0" applyAlignment="0" applyProtection="0"/>
    <xf numFmtId="0" fontId="26" fillId="0" borderId="17" applyNumberFormat="0" applyFill="0" applyAlignment="0" applyProtection="0"/>
    <xf numFmtId="0" fontId="27" fillId="53" borderId="18" applyNumberFormat="0" applyAlignment="0" applyProtection="0"/>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0" fontId="50" fillId="0" borderId="0"/>
    <xf numFmtId="0" fontId="48" fillId="0" borderId="19">
      <alignment horizontal="left" vertical="center" wrapText="1" indent="2"/>
    </xf>
    <xf numFmtId="170"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0"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0" fontId="50" fillId="0" borderId="0"/>
    <xf numFmtId="0" fontId="57" fillId="0" borderId="0" applyNumberFormat="0" applyFill="0" applyBorder="0" applyAlignment="0" applyProtection="0"/>
    <xf numFmtId="0" fontId="28" fillId="38" borderId="16" applyNumberFormat="0" applyAlignment="0" applyProtection="0"/>
    <xf numFmtId="0" fontId="28" fillId="38" borderId="16" applyNumberFormat="0" applyAlignment="0" applyProtection="0"/>
    <xf numFmtId="4" fontId="48" fillId="0" borderId="0" applyBorder="0">
      <alignment horizontal="right" vertical="center"/>
    </xf>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30" fillId="54" borderId="0" applyNumberFormat="0" applyBorder="0" applyAlignment="0" applyProtection="0"/>
    <xf numFmtId="0" fontId="19" fillId="0" borderId="0"/>
    <xf numFmtId="0" fontId="19" fillId="0" borderId="0"/>
    <xf numFmtId="0" fontId="50" fillId="0" borderId="0"/>
    <xf numFmtId="0" fontId="1" fillId="0" borderId="0"/>
    <xf numFmtId="0" fontId="1" fillId="0" borderId="0"/>
    <xf numFmtId="0" fontId="1" fillId="0" borderId="0"/>
    <xf numFmtId="0" fontId="41" fillId="0" borderId="0"/>
    <xf numFmtId="0" fontId="61" fillId="0" borderId="0"/>
    <xf numFmtId="0" fontId="1" fillId="0" borderId="0"/>
    <xf numFmtId="0" fontId="62" fillId="0" borderId="0"/>
    <xf numFmtId="174" fontId="44" fillId="0" borderId="0" applyNumberFormat="0" applyProtection="0">
      <alignment horizontal="center" vertical="center"/>
    </xf>
    <xf numFmtId="0" fontId="1" fillId="0" borderId="0"/>
    <xf numFmtId="0" fontId="55" fillId="0" borderId="0"/>
    <xf numFmtId="0" fontId="62" fillId="0" borderId="0"/>
    <xf numFmtId="0" fontId="59" fillId="0" borderId="0"/>
    <xf numFmtId="0" fontId="41" fillId="0" borderId="0"/>
    <xf numFmtId="4" fontId="48" fillId="0" borderId="14" applyFill="0" applyBorder="0" applyProtection="0">
      <alignment horizontal="right" vertical="center"/>
    </xf>
    <xf numFmtId="0" fontId="49" fillId="0" borderId="0" applyNumberFormat="0" applyFill="0" applyBorder="0" applyProtection="0">
      <alignment horizontal="left" vertical="center"/>
    </xf>
    <xf numFmtId="0" fontId="48" fillId="0" borderId="14" applyNumberFormat="0" applyFill="0" applyAlignment="0" applyProtection="0"/>
    <xf numFmtId="0" fontId="19" fillId="55" borderId="0" applyNumberFormat="0" applyFont="0" applyBorder="0" applyAlignment="0" applyProtection="0"/>
    <xf numFmtId="0" fontId="58" fillId="56" borderId="0" applyNumberFormat="0" applyFont="0" applyBorder="0" applyAlignment="0" applyProtection="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23" fillId="0" borderId="0"/>
    <xf numFmtId="0" fontId="23" fillId="0" borderId="0"/>
    <xf numFmtId="0" fontId="1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19" fillId="0" borderId="0"/>
    <xf numFmtId="0" fontId="19" fillId="0" borderId="0"/>
    <xf numFmtId="0" fontId="19" fillId="0" borderId="0"/>
    <xf numFmtId="0" fontId="29" fillId="0" borderId="0"/>
    <xf numFmtId="0" fontId="46" fillId="0" borderId="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0" fontId="31" fillId="52" borderId="24" applyNumberFormat="0" applyAlignment="0" applyProtection="0"/>
    <xf numFmtId="0" fontId="31" fillId="52" borderId="24" applyNumberFormat="0" applyAlignment="0" applyProtection="0"/>
    <xf numFmtId="173" fontId="48" fillId="58" borderId="14" applyNumberFormat="0" applyFont="0" applyBorder="0" applyAlignment="0" applyProtection="0">
      <alignment horizontal="right" vertical="center"/>
    </xf>
    <xf numFmtId="0" fontId="50" fillId="0" borderId="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20" applyNumberFormat="0" applyFill="0" applyAlignment="0" applyProtection="0"/>
    <xf numFmtId="0" fontId="36" fillId="0" borderId="21" applyNumberFormat="0" applyFill="0" applyAlignment="0" applyProtection="0"/>
    <xf numFmtId="0" fontId="37" fillId="0" borderId="22" applyNumberFormat="0" applyFill="0" applyAlignment="0" applyProtection="0"/>
    <xf numFmtId="0" fontId="37" fillId="0" borderId="0" applyNumberFormat="0" applyFill="0" applyBorder="0" applyAlignment="0" applyProtection="0"/>
    <xf numFmtId="0" fontId="38" fillId="0" borderId="25" applyNumberFormat="0" applyFill="0" applyAlignment="0" applyProtection="0"/>
    <xf numFmtId="0" fontId="39" fillId="34" borderId="0" applyNumberFormat="0" applyBorder="0" applyAlignment="0" applyProtection="0"/>
    <xf numFmtId="0" fontId="40" fillId="35" borderId="0" applyNumberFormat="0" applyBorder="0" applyAlignment="0" applyProtection="0"/>
    <xf numFmtId="0" fontId="54" fillId="0" borderId="26">
      <alignment horizontal="center"/>
      <protection hidden="1"/>
    </xf>
    <xf numFmtId="4" fontId="48" fillId="0" borderId="0"/>
    <xf numFmtId="0" fontId="63" fillId="0" borderId="0" applyNumberFormat="0" applyBorder="0" applyAlignment="0"/>
    <xf numFmtId="0" fontId="64" fillId="0" borderId="0" applyNumberFormat="0" applyFill="0" applyBorder="0" applyAlignment="0" applyProtection="0"/>
    <xf numFmtId="3" fontId="67" fillId="64" borderId="0" applyBorder="0" applyAlignment="0">
      <protection locked="0"/>
    </xf>
    <xf numFmtId="167" fontId="19" fillId="0" borderId="0" applyFont="0" applyFill="0" applyBorder="0" applyAlignment="0" applyProtection="0"/>
    <xf numFmtId="175" fontId="19" fillId="0" borderId="0" applyFont="0" applyFill="0" applyBorder="0" applyAlignment="0" applyProtection="0"/>
    <xf numFmtId="4" fontId="53" fillId="59" borderId="27" applyNumberFormat="0" applyFont="0" applyBorder="0" applyAlignment="0" applyProtection="0">
      <alignment horizontal="right"/>
    </xf>
    <xf numFmtId="0" fontId="19" fillId="0" borderId="0"/>
    <xf numFmtId="0" fontId="18" fillId="0" borderId="0"/>
    <xf numFmtId="175" fontId="19" fillId="0" borderId="0" applyFont="0" applyFill="0" applyBorder="0" applyAlignment="0" applyProtection="0"/>
    <xf numFmtId="0" fontId="9" fillId="5" borderId="4" applyNumberFormat="0" applyAlignment="0" applyProtection="0"/>
    <xf numFmtId="0" fontId="10" fillId="6" borderId="5" applyNumberFormat="0" applyAlignment="0" applyProtection="0"/>
    <xf numFmtId="167" fontId="19" fillId="0" borderId="0" applyFont="0" applyFill="0" applyBorder="0" applyAlignment="0" applyProtection="0"/>
    <xf numFmtId="167" fontId="19"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53" fillId="72" borderId="0" applyNumberFormat="0" applyFont="0" applyBorder="0" applyAlignment="0" applyProtection="0">
      <alignment horizontal="right"/>
    </xf>
    <xf numFmtId="9" fontId="19" fillId="0" borderId="0" applyFont="0" applyFill="0" applyBorder="0" applyAlignment="0" applyProtection="0"/>
    <xf numFmtId="0" fontId="65" fillId="52" borderId="16" applyNumberFormat="0" applyFill="0" applyBorder="0" applyAlignment="0" applyProtection="0"/>
    <xf numFmtId="0" fontId="66" fillId="0" borderId="0"/>
    <xf numFmtId="167" fontId="66" fillId="0" borderId="0" applyFont="0" applyFill="0" applyBorder="0" applyAlignment="0" applyProtection="0"/>
    <xf numFmtId="9" fontId="66" fillId="0" borderId="0" applyFont="0" applyFill="0" applyBorder="0" applyAlignment="0" applyProtection="0"/>
    <xf numFmtId="0" fontId="68" fillId="0" borderId="0" applyNumberFormat="0" applyFill="0" applyBorder="0" applyAlignment="0" applyProtection="0">
      <alignment vertical="top"/>
      <protection locked="0"/>
    </xf>
    <xf numFmtId="167" fontId="19" fillId="0" borderId="0" applyFont="0" applyFill="0" applyBorder="0" applyAlignment="0" applyProtection="0"/>
    <xf numFmtId="0" fontId="66" fillId="0" borderId="0"/>
    <xf numFmtId="0" fontId="69" fillId="2" borderId="0" applyNumberFormat="0" applyBorder="0" applyAlignment="0" applyProtection="0"/>
    <xf numFmtId="0" fontId="66" fillId="8" borderId="8" applyNumberFormat="0" applyFont="0" applyAlignment="0" applyProtection="0"/>
    <xf numFmtId="0" fontId="70" fillId="0" borderId="0" applyNumberFormat="0" applyFill="0" applyBorder="0" applyAlignment="0" applyProtection="0"/>
    <xf numFmtId="0" fontId="19" fillId="0" borderId="0"/>
    <xf numFmtId="167" fontId="19" fillId="0" borderId="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0" fontId="63" fillId="0" borderId="0" applyNumberFormat="0" applyBorder="0" applyAlignment="0"/>
    <xf numFmtId="0" fontId="19" fillId="0" borderId="0" applyNumberFormat="0" applyFont="0" applyFill="0" applyBorder="0" applyProtection="0">
      <alignment horizontal="left" vertical="center" indent="5"/>
    </xf>
    <xf numFmtId="43" fontId="1"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 fillId="0" borderId="0"/>
    <xf numFmtId="0" fontId="1" fillId="0" borderId="0"/>
    <xf numFmtId="0" fontId="1" fillId="0" borderId="0"/>
    <xf numFmtId="0" fontId="1" fillId="0" borderId="0"/>
    <xf numFmtId="0" fontId="1" fillId="0" borderId="0"/>
    <xf numFmtId="0" fontId="19" fillId="55" borderId="0" applyNumberFormat="0" applyFon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57" borderId="23" applyNumberFormat="0" applyFont="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8" borderId="8" applyNumberFormat="0" applyFont="0" applyAlignment="0" applyProtection="0"/>
    <xf numFmtId="0" fontId="71"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19" fillId="0" borderId="0" applyNumberFormat="0"/>
    <xf numFmtId="176" fontId="52" fillId="74" borderId="0" applyNumberFormat="0" applyBorder="0">
      <protection locked="0"/>
    </xf>
    <xf numFmtId="166" fontId="19" fillId="0" borderId="0" applyFont="0" applyFill="0" applyBorder="0" applyAlignment="0" applyProtection="0"/>
    <xf numFmtId="0" fontId="1" fillId="0" borderId="0"/>
    <xf numFmtId="0" fontId="1" fillId="0" borderId="0"/>
    <xf numFmtId="0" fontId="63" fillId="0" borderId="0" applyNumberFormat="0" applyBorder="0" applyAlignment="0"/>
    <xf numFmtId="0" fontId="19" fillId="0" borderId="0"/>
    <xf numFmtId="177" fontId="42" fillId="71" borderId="0" applyNumberFormat="0" applyBorder="0" applyAlignment="0"/>
    <xf numFmtId="0" fontId="1" fillId="0" borderId="0"/>
    <xf numFmtId="0" fontId="19"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75" fontId="19" fillId="0" borderId="0" applyFont="0" applyFill="0" applyBorder="0" applyAlignment="0" applyProtection="0"/>
    <xf numFmtId="167" fontId="19"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9"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0" fontId="77" fillId="0" borderId="28" applyNumberFormat="0">
      <alignment vertical="center"/>
    </xf>
    <xf numFmtId="178" fontId="76" fillId="0" borderId="28">
      <alignment horizontal="right" vertical="center"/>
    </xf>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9"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9" fontId="48" fillId="0" borderId="14" applyNumberFormat="0" applyFont="0" applyFill="0" applyBorder="0" applyProtection="0">
      <alignment horizontal="left" vertical="center" indent="2"/>
    </xf>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181" fontId="81" fillId="0" borderId="0" applyAlignment="0" applyProtection="0"/>
    <xf numFmtId="181" fontId="81" fillId="0" borderId="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109" fillId="76" borderId="4" applyNumberFormat="0" applyAlignment="0" applyProtection="0"/>
    <xf numFmtId="0" fontId="109" fillId="76" borderId="4" applyNumberFormat="0" applyAlignment="0" applyProtection="0"/>
    <xf numFmtId="0" fontId="109" fillId="76" borderId="4" applyNumberFormat="0" applyAlignment="0" applyProtection="0"/>
    <xf numFmtId="0" fontId="109" fillId="76" borderId="4" applyNumberFormat="0" applyAlignment="0" applyProtection="0"/>
    <xf numFmtId="0" fontId="109" fillId="76" borderId="4" applyNumberFormat="0" applyAlignment="0" applyProtection="0"/>
    <xf numFmtId="3" fontId="106" fillId="0" borderId="0" applyFont="0" applyFill="0" applyBorder="0" applyAlignment="0" applyProtection="0"/>
    <xf numFmtId="182" fontId="19" fillId="0" borderId="0"/>
    <xf numFmtId="182" fontId="19" fillId="0" borderId="0"/>
    <xf numFmtId="182" fontId="19" fillId="0" borderId="0"/>
    <xf numFmtId="182" fontId="19" fillId="0" borderId="0"/>
    <xf numFmtId="182" fontId="19" fillId="0" borderId="0"/>
    <xf numFmtId="0" fontId="50" fillId="0" borderId="0"/>
    <xf numFmtId="183" fontId="106" fillId="0" borderId="0" applyFont="0" applyFill="0" applyBorder="0" applyAlignment="0" applyProtection="0"/>
    <xf numFmtId="0" fontId="106" fillId="0" borderId="0" applyFont="0" applyFill="0" applyBorder="0" applyAlignment="0" applyProtection="0"/>
    <xf numFmtId="0" fontId="50" fillId="0" borderId="0"/>
    <xf numFmtId="2" fontId="106" fillId="0" borderId="0" applyFont="0" applyFill="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9" fillId="54" borderId="4" applyNumberFormat="0" applyAlignment="0" applyProtection="0"/>
    <xf numFmtId="0" fontId="9" fillId="54" borderId="4" applyNumberFormat="0" applyAlignment="0" applyProtection="0"/>
    <xf numFmtId="0" fontId="9" fillId="54" borderId="4" applyNumberFormat="0" applyAlignment="0" applyProtection="0"/>
    <xf numFmtId="0" fontId="9" fillId="54" borderId="4" applyNumberFormat="0" applyAlignment="0" applyProtection="0"/>
    <xf numFmtId="0" fontId="9" fillId="54" borderId="4" applyNumberFormat="0" applyAlignment="0" applyProtection="0"/>
    <xf numFmtId="179" fontId="19" fillId="0" borderId="0" applyFont="0" applyFill="0" applyBorder="0" applyAlignment="0" applyProtection="0"/>
    <xf numFmtId="16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46"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46" fillId="0" borderId="0" applyFont="0" applyFill="0" applyBorder="0" applyAlignment="0" applyProtection="0"/>
    <xf numFmtId="43" fontId="19"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6" fillId="0" borderId="0" applyFont="0" applyFill="0" applyBorder="0" applyAlignment="0" applyProtection="0"/>
    <xf numFmtId="179" fontId="19" fillId="0" borderId="0" applyFont="0" applyFill="0" applyBorder="0" applyAlignment="0" applyProtection="0"/>
    <xf numFmtId="0" fontId="7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0" fillId="0" borderId="0" applyNumberFormat="0" applyFill="0" applyBorder="0" applyAlignment="0" applyProtection="0"/>
    <xf numFmtId="0" fontId="110" fillId="0" borderId="0" applyNumberFormat="0" applyFill="0" applyBorder="0" applyAlignment="0" applyProtection="0">
      <alignment vertical="top"/>
    </xf>
    <xf numFmtId="0" fontId="68"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17" fillId="77" borderId="0" applyNumberFormat="0" applyBorder="0" applyAlignment="0" applyProtection="0"/>
    <xf numFmtId="0" fontId="17" fillId="77" borderId="0" applyNumberFormat="0" applyBorder="0" applyAlignment="0" applyProtection="0"/>
    <xf numFmtId="0" fontId="17" fillId="77" borderId="0" applyNumberFormat="0" applyBorder="0" applyAlignment="0" applyProtection="0"/>
    <xf numFmtId="0" fontId="17" fillId="77" borderId="0" applyNumberFormat="0" applyBorder="0" applyAlignment="0" applyProtection="0"/>
    <xf numFmtId="0" fontId="17" fillId="77"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78" borderId="0" applyNumberFormat="0" applyBorder="0" applyAlignment="0" applyProtection="0"/>
    <xf numFmtId="0" fontId="17" fillId="78" borderId="0" applyNumberFormat="0" applyBorder="0" applyAlignment="0" applyProtection="0"/>
    <xf numFmtId="0" fontId="17" fillId="78" borderId="0" applyNumberFormat="0" applyBorder="0" applyAlignment="0" applyProtection="0"/>
    <xf numFmtId="0" fontId="17" fillId="78" borderId="0" applyNumberFormat="0" applyBorder="0" applyAlignment="0" applyProtection="0"/>
    <xf numFmtId="0" fontId="17" fillId="7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 fillId="0" borderId="0"/>
    <xf numFmtId="0" fontId="19" fillId="0" borderId="0"/>
    <xf numFmtId="0" fontId="1" fillId="0" borderId="0"/>
    <xf numFmtId="0" fontId="19"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46" fillId="0" borderId="0">
      <alignment vertical="top"/>
    </xf>
    <xf numFmtId="0" fontId="1" fillId="0" borderId="0"/>
    <xf numFmtId="0" fontId="1" fillId="0" borderId="0"/>
    <xf numFmtId="0" fontId="1" fillId="0" borderId="0"/>
    <xf numFmtId="0" fontId="19" fillId="0" borderId="0"/>
    <xf numFmtId="0" fontId="19" fillId="0" borderId="0"/>
    <xf numFmtId="0" fontId="106" fillId="0" borderId="0"/>
    <xf numFmtId="0" fontId="106" fillId="0" borderId="0"/>
    <xf numFmtId="0" fontId="106" fillId="0" borderId="0"/>
    <xf numFmtId="0" fontId="19" fillId="0" borderId="0"/>
    <xf numFmtId="0" fontId="46" fillId="0" borderId="0">
      <alignment vertical="top"/>
    </xf>
    <xf numFmtId="0" fontId="19" fillId="0" borderId="0"/>
    <xf numFmtId="0" fontId="1" fillId="0" borderId="0"/>
    <xf numFmtId="0" fontId="19" fillId="0" borderId="0"/>
    <xf numFmtId="0" fontId="46" fillId="0" borderId="0">
      <alignment vertical="top"/>
    </xf>
    <xf numFmtId="0" fontId="46" fillId="0" borderId="0">
      <alignment vertical="top"/>
    </xf>
    <xf numFmtId="0" fontId="1"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51" fillId="0" borderId="0"/>
    <xf numFmtId="0" fontId="19" fillId="0" borderId="0"/>
    <xf numFmtId="0" fontId="19" fillId="0" borderId="0"/>
    <xf numFmtId="0" fontId="1" fillId="0" borderId="0"/>
    <xf numFmtId="0" fontId="19" fillId="0" borderId="0"/>
    <xf numFmtId="0" fontId="1" fillId="0" borderId="0"/>
    <xf numFmtId="0" fontId="19" fillId="0" borderId="0"/>
    <xf numFmtId="0" fontId="19" fillId="0" borderId="0"/>
    <xf numFmtId="0" fontId="1" fillId="0" borderId="0"/>
    <xf numFmtId="0" fontId="46" fillId="0" borderId="0">
      <alignment vertical="top"/>
    </xf>
    <xf numFmtId="0" fontId="1" fillId="0" borderId="0"/>
    <xf numFmtId="0" fontId="46" fillId="0" borderId="0">
      <alignment vertical="top"/>
    </xf>
    <xf numFmtId="0" fontId="19" fillId="0" borderId="0"/>
    <xf numFmtId="0" fontId="1" fillId="0" borderId="0"/>
    <xf numFmtId="0" fontId="19" fillId="0" borderId="0"/>
    <xf numFmtId="0" fontId="1" fillId="0" borderId="0"/>
    <xf numFmtId="0" fontId="19" fillId="0" borderId="0"/>
    <xf numFmtId="0" fontId="19" fillId="0" borderId="0"/>
    <xf numFmtId="0" fontId="1" fillId="0" borderId="0"/>
    <xf numFmtId="0" fontId="1" fillId="0" borderId="0"/>
    <xf numFmtId="0" fontId="1" fillId="0" borderId="0"/>
    <xf numFmtId="0" fontId="19" fillId="0" borderId="0"/>
    <xf numFmtId="0" fontId="46" fillId="0" borderId="0">
      <alignment vertical="top"/>
    </xf>
    <xf numFmtId="0" fontId="1"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9" fillId="0" borderId="0"/>
    <xf numFmtId="0" fontId="19" fillId="0" borderId="0"/>
    <xf numFmtId="0" fontId="19" fillId="0" borderId="0"/>
    <xf numFmtId="0" fontId="29" fillId="0" borderId="0"/>
    <xf numFmtId="0" fontId="1" fillId="0" borderId="0"/>
    <xf numFmtId="0" fontId="1" fillId="0" borderId="0"/>
    <xf numFmtId="0" fontId="46" fillId="0" borderId="0">
      <alignment vertical="top"/>
    </xf>
    <xf numFmtId="0" fontId="1" fillId="0" borderId="0"/>
    <xf numFmtId="49" fontId="49" fillId="0" borderId="14" applyNumberFormat="0" applyFill="0" applyBorder="0" applyProtection="0">
      <alignment horizontal="left" vertical="center"/>
    </xf>
    <xf numFmtId="0" fontId="23" fillId="8" borderId="8" applyNumberFormat="0" applyFont="0" applyAlignment="0" applyProtection="0"/>
    <xf numFmtId="0" fontId="23" fillId="8" borderId="8" applyNumberFormat="0" applyFont="0" applyAlignment="0" applyProtection="0"/>
    <xf numFmtId="0" fontId="10" fillId="76" borderId="5" applyNumberFormat="0" applyAlignment="0" applyProtection="0"/>
    <xf numFmtId="0" fontId="10" fillId="76" borderId="5" applyNumberFormat="0" applyAlignment="0" applyProtection="0"/>
    <xf numFmtId="0" fontId="10" fillId="76" borderId="5" applyNumberFormat="0" applyAlignment="0" applyProtection="0"/>
    <xf numFmtId="0" fontId="10" fillId="76" borderId="5" applyNumberFormat="0" applyAlignment="0" applyProtection="0"/>
    <xf numFmtId="0" fontId="10" fillId="76" borderId="5" applyNumberFormat="0" applyAlignment="0" applyProtection="0"/>
    <xf numFmtId="0" fontId="102" fillId="0" borderId="29" applyNumberFormat="0" applyFill="0" applyAlignment="0" applyProtection="0"/>
    <xf numFmtId="0" fontId="102" fillId="0" borderId="29" applyNumberFormat="0" applyFill="0" applyAlignment="0" applyProtection="0"/>
    <xf numFmtId="0" fontId="102" fillId="0" borderId="29" applyNumberFormat="0" applyFill="0" applyAlignment="0" applyProtection="0"/>
    <xf numFmtId="0" fontId="102" fillId="0" borderId="29" applyNumberFormat="0" applyFill="0" applyAlignment="0" applyProtection="0"/>
    <xf numFmtId="0" fontId="102" fillId="0" borderId="29" applyNumberFormat="0" applyFill="0" applyAlignment="0" applyProtection="0"/>
    <xf numFmtId="0" fontId="103" fillId="0" borderId="30" applyNumberFormat="0" applyFill="0" applyAlignment="0" applyProtection="0"/>
    <xf numFmtId="0" fontId="103" fillId="0" borderId="30" applyNumberFormat="0" applyFill="0" applyAlignment="0" applyProtection="0"/>
    <xf numFmtId="0" fontId="103" fillId="0" borderId="30" applyNumberFormat="0" applyFill="0" applyAlignment="0" applyProtection="0"/>
    <xf numFmtId="0" fontId="103" fillId="0" borderId="30" applyNumberFormat="0" applyFill="0" applyAlignment="0" applyProtection="0"/>
    <xf numFmtId="0" fontId="103" fillId="0" borderId="30" applyNumberFormat="0" applyFill="0" applyAlignment="0" applyProtection="0"/>
    <xf numFmtId="0" fontId="104" fillId="0" borderId="31" applyNumberFormat="0" applyFill="0" applyAlignment="0" applyProtection="0"/>
    <xf numFmtId="0" fontId="104" fillId="0" borderId="31" applyNumberFormat="0" applyFill="0" applyAlignment="0" applyProtection="0"/>
    <xf numFmtId="0" fontId="104" fillId="0" borderId="31" applyNumberFormat="0" applyFill="0" applyAlignment="0" applyProtection="0"/>
    <xf numFmtId="0" fontId="104" fillId="0" borderId="31" applyNumberFormat="0" applyFill="0" applyAlignment="0" applyProtection="0"/>
    <xf numFmtId="0" fontId="104" fillId="0" borderId="31" applyNumberFormat="0" applyFill="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50"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19"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6" fillId="0" borderId="0" applyFont="0" applyFill="0" applyBorder="0" applyAlignment="0" applyProtection="0"/>
    <xf numFmtId="10" fontId="10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46" fillId="0" borderId="0" applyFont="0" applyFill="0" applyBorder="0" applyAlignment="0" applyProtection="0"/>
    <xf numFmtId="0" fontId="32" fillId="0" borderId="32" applyNumberFormat="0" applyFill="0" applyAlignment="0" applyProtection="0"/>
    <xf numFmtId="0" fontId="32" fillId="0" borderId="32" applyNumberFormat="0" applyFill="0" applyAlignment="0" applyProtection="0"/>
    <xf numFmtId="0" fontId="32" fillId="0" borderId="32" applyNumberFormat="0" applyFill="0" applyAlignment="0" applyProtection="0"/>
    <xf numFmtId="0" fontId="32" fillId="0" borderId="32" applyNumberFormat="0" applyFill="0" applyAlignment="0" applyProtection="0"/>
    <xf numFmtId="0" fontId="32" fillId="0" borderId="32" applyNumberFormat="0" applyFill="0" applyAlignment="0" applyProtection="0"/>
    <xf numFmtId="0" fontId="32" fillId="0" borderId="32" applyNumberFormat="0" applyFill="0" applyAlignment="0" applyProtection="0"/>
    <xf numFmtId="0" fontId="32" fillId="0" borderId="32" applyNumberFormat="0" applyFill="0" applyAlignment="0" applyProtection="0"/>
    <xf numFmtId="4" fontId="84" fillId="60" borderId="33" applyNumberFormat="0" applyProtection="0">
      <alignment vertical="center"/>
    </xf>
    <xf numFmtId="4" fontId="85" fillId="60" borderId="33" applyNumberFormat="0" applyProtection="0">
      <alignment vertical="center"/>
    </xf>
    <xf numFmtId="4" fontId="86" fillId="54" borderId="33" applyNumberFormat="0" applyProtection="0">
      <alignment horizontal="left" vertical="center" indent="1"/>
    </xf>
    <xf numFmtId="0" fontId="19" fillId="0" borderId="0"/>
    <xf numFmtId="4" fontId="87" fillId="76" borderId="33" applyNumberFormat="0" applyProtection="0">
      <alignment horizontal="left" vertical="center" indent="1"/>
    </xf>
    <xf numFmtId="4" fontId="88" fillId="79" borderId="33" applyNumberFormat="0" applyProtection="0">
      <alignment vertical="center"/>
    </xf>
    <xf numFmtId="0" fontId="19" fillId="0" borderId="0"/>
    <xf numFmtId="0" fontId="19" fillId="0" borderId="0"/>
    <xf numFmtId="0" fontId="19" fillId="0" borderId="0"/>
    <xf numFmtId="4" fontId="73" fillId="51" borderId="33" applyNumberFormat="0" applyProtection="0">
      <alignment vertical="center"/>
    </xf>
    <xf numFmtId="0" fontId="19" fillId="0" borderId="0"/>
    <xf numFmtId="0" fontId="19" fillId="0" borderId="0"/>
    <xf numFmtId="0" fontId="19" fillId="0" borderId="0"/>
    <xf numFmtId="4" fontId="88" fillId="80" borderId="33" applyNumberFormat="0" applyProtection="0">
      <alignment vertical="center"/>
    </xf>
    <xf numFmtId="0" fontId="19" fillId="0" borderId="0"/>
    <xf numFmtId="0" fontId="19" fillId="0" borderId="0"/>
    <xf numFmtId="0" fontId="19" fillId="0" borderId="0"/>
    <xf numFmtId="4" fontId="89" fillId="79" borderId="33" applyNumberFormat="0" applyProtection="0">
      <alignment vertical="center"/>
    </xf>
    <xf numFmtId="4" fontId="90" fillId="81" borderId="33" applyNumberFormat="0" applyProtection="0">
      <alignment horizontal="left" vertical="center" indent="1"/>
    </xf>
    <xf numFmtId="4" fontId="90" fillId="76" borderId="33" applyNumberFormat="0" applyProtection="0">
      <alignment horizontal="left" vertical="center" indent="1"/>
    </xf>
    <xf numFmtId="4" fontId="90" fillId="76" borderId="33" applyNumberFormat="0" applyProtection="0">
      <alignment horizontal="left" vertical="center" indent="1"/>
    </xf>
    <xf numFmtId="4" fontId="91" fillId="75" borderId="33" applyNumberFormat="0" applyProtection="0">
      <alignment vertical="center"/>
    </xf>
    <xf numFmtId="4" fontId="82" fillId="61" borderId="33" applyNumberFormat="0" applyProtection="0">
      <alignment horizontal="left" vertical="center" indent="1"/>
    </xf>
    <xf numFmtId="4" fontId="92" fillId="76" borderId="0" applyNumberFormat="0" applyProtection="0">
      <alignment horizontal="left" vertical="center" indent="1"/>
    </xf>
    <xf numFmtId="4" fontId="93" fillId="76" borderId="0" applyNumberFormat="0" applyProtection="0">
      <alignment horizontal="left" vertical="center" indent="1"/>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 fontId="94" fillId="61" borderId="33" applyNumberFormat="0" applyProtection="0">
      <alignment vertical="center"/>
    </xf>
    <xf numFmtId="4" fontId="95" fillId="61" borderId="33" applyNumberFormat="0" applyProtection="0">
      <alignment vertical="center"/>
    </xf>
    <xf numFmtId="4" fontId="96" fillId="62" borderId="33" applyNumberFormat="0" applyProtection="0">
      <alignment horizontal="left" vertical="center" indent="1"/>
    </xf>
    <xf numFmtId="0" fontId="19" fillId="0" borderId="0"/>
    <xf numFmtId="4" fontId="97" fillId="61" borderId="33" applyNumberFormat="0" applyProtection="0">
      <alignment horizontal="right" vertical="center"/>
    </xf>
    <xf numFmtId="4" fontId="98" fillId="61" borderId="33" applyNumberFormat="0" applyProtection="0">
      <alignment vertical="center"/>
    </xf>
    <xf numFmtId="4" fontId="97" fillId="57" borderId="33" applyNumberFormat="0" applyProtection="0">
      <alignment horizontal="left" vertical="center"/>
    </xf>
    <xf numFmtId="0" fontId="19" fillId="0" borderId="0"/>
    <xf numFmtId="4" fontId="99" fillId="61" borderId="33" applyNumberFormat="0" applyProtection="0">
      <alignment vertical="center"/>
    </xf>
    <xf numFmtId="4" fontId="100" fillId="61" borderId="33" applyNumberFormat="0" applyProtection="0">
      <alignment vertical="center"/>
    </xf>
    <xf numFmtId="4" fontId="96" fillId="82" borderId="33" applyNumberFormat="0" applyProtection="0">
      <alignment horizontal="left" vertical="center" indent="1"/>
    </xf>
    <xf numFmtId="4" fontId="101" fillId="83" borderId="0" applyNumberFormat="0" applyProtection="0">
      <alignment horizontal="left" indent="1"/>
    </xf>
    <xf numFmtId="4" fontId="83" fillId="61" borderId="33" applyNumberFormat="0" applyProtection="0">
      <alignment vertical="center"/>
    </xf>
    <xf numFmtId="0" fontId="80" fillId="0" borderId="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6" fillId="0" borderId="34" applyNumberFormat="0" applyFill="0" applyAlignment="0" applyProtection="0"/>
    <xf numFmtId="0" fontId="16" fillId="0" borderId="34" applyNumberFormat="0" applyFill="0" applyAlignment="0" applyProtection="0"/>
    <xf numFmtId="0" fontId="106" fillId="0" borderId="35" applyNumberFormat="0" applyFont="0" applyFill="0" applyAlignment="0" applyProtection="0"/>
    <xf numFmtId="0" fontId="16" fillId="0" borderId="34" applyNumberFormat="0" applyFill="0" applyAlignment="0" applyProtection="0"/>
    <xf numFmtId="0" fontId="16" fillId="0" borderId="34" applyNumberFormat="0" applyFill="0" applyAlignment="0" applyProtection="0"/>
    <xf numFmtId="0" fontId="16" fillId="0" borderId="34" applyNumberFormat="0" applyFill="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180" fontId="78" fillId="0" borderId="0" applyFont="0" applyFill="0" applyBorder="0" applyAlignment="0" applyProtection="0"/>
    <xf numFmtId="180" fontId="78" fillId="0" borderId="0" applyFont="0" applyFill="0" applyBorder="0" applyAlignment="0" applyProtection="0"/>
    <xf numFmtId="180" fontId="78" fillId="0" borderId="0" applyFont="0" applyFill="0" applyBorder="0" applyAlignment="0" applyProtection="0"/>
    <xf numFmtId="180" fontId="78" fillId="0" borderId="0" applyFont="0" applyFill="0" applyBorder="0" applyAlignment="0" applyProtection="0"/>
    <xf numFmtId="180" fontId="78" fillId="0" borderId="0" applyFont="0" applyFill="0" applyBorder="0" applyAlignment="0" applyProtection="0"/>
    <xf numFmtId="0" fontId="78" fillId="0" borderId="0"/>
    <xf numFmtId="0" fontId="64"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3" fontId="10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46" fillId="0" borderId="0">
      <alignment vertical="top"/>
    </xf>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0" borderId="2" applyNumberFormat="0" applyFill="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 fillId="0" borderId="3" applyNumberFormat="0" applyFill="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8" fillId="4" borderId="0" applyNumberFormat="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06" fillId="0" borderId="0"/>
    <xf numFmtId="3" fontId="106" fillId="0" borderId="0" applyFont="0" applyFill="0" applyBorder="0" applyAlignment="0" applyProtection="0"/>
    <xf numFmtId="183" fontId="106" fillId="0" borderId="0" applyFont="0" applyFill="0" applyBorder="0" applyAlignment="0" applyProtection="0"/>
    <xf numFmtId="0" fontId="106" fillId="0" borderId="0" applyFont="0" applyFill="0" applyBorder="0" applyAlignment="0" applyProtection="0"/>
    <xf numFmtId="2" fontId="106" fillId="0" borderId="0" applyFon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10" fontId="106" fillId="0" borderId="0" applyFont="0" applyFill="0" applyBorder="0" applyAlignment="0" applyProtection="0"/>
    <xf numFmtId="0" fontId="106" fillId="0" borderId="35" applyNumberFormat="0" applyFont="0" applyFill="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06" fillId="0" borderId="0"/>
    <xf numFmtId="0" fontId="107" fillId="0" borderId="0" applyNumberFormat="0" applyFill="0" applyBorder="0" applyAlignment="0" applyProtection="0"/>
    <xf numFmtId="0" fontId="108" fillId="0" borderId="0" applyNumberFormat="0" applyFill="0" applyBorder="0" applyAlignment="0" applyProtection="0"/>
    <xf numFmtId="0" fontId="1" fillId="57" borderId="0" applyNumberFormat="0" applyBorder="0" applyAlignment="0" applyProtection="0"/>
    <xf numFmtId="0" fontId="1" fillId="34" borderId="0" applyNumberFormat="0" applyBorder="0" applyAlignment="0" applyProtection="0"/>
    <xf numFmtId="0" fontId="17" fillId="2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3" fillId="0" borderId="1" applyNumberFormat="0" applyFill="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7" fillId="9" borderId="0" applyNumberFormat="0" applyBorder="0" applyAlignment="0" applyProtection="0"/>
    <xf numFmtId="0" fontId="1" fillId="57" borderId="0" applyNumberFormat="0" applyBorder="0" applyAlignment="0" applyProtection="0"/>
    <xf numFmtId="0" fontId="17" fillId="21"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2" fillId="0" borderId="6" applyNumberFormat="0" applyFill="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0" fillId="6" borderId="5" applyNumberFormat="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7" fillId="1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7" fillId="29" borderId="0" applyNumberFormat="0" applyBorder="0" applyAlignment="0" applyProtection="0"/>
    <xf numFmtId="0" fontId="1" fillId="14" borderId="0" applyNumberFormat="0" applyBorder="0" applyAlignment="0" applyProtection="0"/>
    <xf numFmtId="0" fontId="7" fillId="3"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5" fillId="0" borderId="0" applyNumberFormat="0" applyFill="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7" fillId="1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64" fillId="0" borderId="0" applyNumberFormat="0" applyFill="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6" fillId="0" borderId="9" applyNumberFormat="0" applyFill="0" applyAlignment="0" applyProtection="0"/>
    <xf numFmtId="0" fontId="1" fillId="40" borderId="0" applyNumberFormat="0" applyBorder="0" applyAlignment="0" applyProtection="0"/>
    <xf numFmtId="0" fontId="17" fillId="20" borderId="0" applyNumberFormat="0" applyBorder="0" applyAlignment="0" applyProtection="0"/>
    <xf numFmtId="0" fontId="19" fillId="0" borderId="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1" fillId="6" borderId="4" applyNumberFormat="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7" fillId="3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9" fillId="5" borderId="4" applyNumberFormat="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7" fillId="16"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7" fillId="28" borderId="0" applyNumberFormat="0" applyBorder="0" applyAlignment="0" applyProtection="0"/>
    <xf numFmtId="0" fontId="17" fillId="13" borderId="0" applyNumberFormat="0" applyBorder="0" applyAlignment="0" applyProtection="0"/>
    <xf numFmtId="0" fontId="6" fillId="2"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3" fontId="106" fillId="0" borderId="0" applyFont="0" applyFill="0" applyBorder="0" applyAlignment="0" applyProtection="0"/>
    <xf numFmtId="0" fontId="106"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182" fontId="19" fillId="0" borderId="0"/>
    <xf numFmtId="182" fontId="19" fillId="0" borderId="0"/>
    <xf numFmtId="182" fontId="19" fillId="0" borderId="0"/>
    <xf numFmtId="182" fontId="19" fillId="0" borderId="0"/>
    <xf numFmtId="182" fontId="19" fillId="0" borderId="0"/>
    <xf numFmtId="175" fontId="19" fillId="0" borderId="0" applyFont="0" applyFill="0" applyBorder="0" applyAlignment="0" applyProtection="0"/>
    <xf numFmtId="179" fontId="19" fillId="0" borderId="0" applyFont="0" applyFill="0" applyBorder="0" applyAlignment="0" applyProtection="0"/>
    <xf numFmtId="16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79"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75" fontId="19" fillId="0" borderId="0" applyFont="0" applyFill="0" applyBorder="0" applyAlignment="0" applyProtection="0"/>
    <xf numFmtId="167" fontId="19"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9" fillId="8" borderId="8" applyNumberFormat="0" applyFont="0" applyAlignment="0" applyProtection="0"/>
    <xf numFmtId="0" fontId="1" fillId="0" borderId="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70"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70"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68" fontId="45"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84" fontId="2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0" fontId="19" fillId="0" borderId="0"/>
    <xf numFmtId="0" fontId="1" fillId="0" borderId="0"/>
    <xf numFmtId="0" fontId="1" fillId="0" borderId="0"/>
    <xf numFmtId="0" fontId="1" fillId="0" borderId="0"/>
    <xf numFmtId="0" fontId="45" fillId="0" borderId="0"/>
    <xf numFmtId="0" fontId="45" fillId="57" borderId="23" applyNumberFormat="0" applyFont="0" applyAlignment="0" applyProtection="0"/>
    <xf numFmtId="0" fontId="45" fillId="57" borderId="23" applyNumberFormat="0" applyFont="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19"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0" fontId="1" fillId="0" borderId="0"/>
    <xf numFmtId="49" fontId="48" fillId="0" borderId="13" applyNumberFormat="0" applyFont="0" applyFill="0" applyBorder="0" applyProtection="0">
      <alignment horizontal="left" vertical="center" indent="5"/>
    </xf>
    <xf numFmtId="0" fontId="1" fillId="0" borderId="0"/>
    <xf numFmtId="0" fontId="1" fillId="0" borderId="0"/>
    <xf numFmtId="0" fontId="1" fillId="0" borderId="0"/>
    <xf numFmtId="0" fontId="31" fillId="52" borderId="24" applyNumberFormat="0" applyAlignment="0" applyProtection="0"/>
    <xf numFmtId="0" fontId="45"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19" fillId="57" borderId="23"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0" borderId="0"/>
    <xf numFmtId="49" fontId="48" fillId="0" borderId="13" applyNumberFormat="0" applyFont="0" applyFill="0" applyBorder="0" applyProtection="0">
      <alignment horizontal="left" vertical="center" indent="5"/>
    </xf>
    <xf numFmtId="0" fontId="25" fillId="52" borderId="16" applyNumberFormat="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0" fontId="48" fillId="0" borderId="36">
      <alignment horizontal="left" vertical="center" wrapText="1" indent="2"/>
    </xf>
    <xf numFmtId="0" fontId="28" fillId="38" borderId="16" applyNumberFormat="0" applyAlignment="0" applyProtection="0"/>
    <xf numFmtId="0" fontId="28" fillId="38" borderId="16" applyNumberFormat="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41" fillId="0" borderId="0"/>
    <xf numFmtId="4" fontId="48" fillId="0" borderId="14" applyFill="0" applyBorder="0" applyProtection="0">
      <alignment horizontal="right" vertical="center"/>
    </xf>
    <xf numFmtId="0" fontId="48" fillId="0" borderId="14" applyNumberFormat="0" applyFill="0" applyAlignment="0" applyProtection="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31" fillId="52" borderId="24" applyNumberFormat="0" applyAlignment="0" applyProtection="0"/>
    <xf numFmtId="0" fontId="31" fillId="52" borderId="24" applyNumberFormat="0" applyAlignment="0" applyProtection="0"/>
    <xf numFmtId="173" fontId="48" fillId="58" borderId="14" applyNumberFormat="0" applyFont="0" applyBorder="0" applyAlignment="0" applyProtection="0">
      <alignment horizontal="right" vertical="center"/>
    </xf>
    <xf numFmtId="9" fontId="1" fillId="0" borderId="0" applyFont="0" applyFill="0" applyBorder="0" applyAlignment="0" applyProtection="0"/>
    <xf numFmtId="9" fontId="41" fillId="0" borderId="0" applyFont="0" applyFill="0" applyBorder="0" applyAlignment="0" applyProtection="0"/>
    <xf numFmtId="0" fontId="38" fillId="0" borderId="25" applyNumberFormat="0" applyFill="0" applyAlignment="0" applyProtection="0"/>
    <xf numFmtId="175" fontId="19" fillId="0" borderId="0" applyFont="0" applyFill="0" applyBorder="0" applyAlignment="0" applyProtection="0"/>
    <xf numFmtId="175" fontId="19"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52" borderId="16" applyNumberForma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9" fontId="1" fillId="0" borderId="0" applyFont="0" applyFill="0" applyBorder="0" applyAlignment="0" applyProtection="0"/>
    <xf numFmtId="0" fontId="19" fillId="8" borderId="8" applyNumberFormat="0" applyFont="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43" fontId="1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9" fontId="48" fillId="0" borderId="14" applyNumberFormat="0" applyFont="0" applyFill="0" applyBorder="0" applyProtection="0">
      <alignment horizontal="left" vertical="center" indent="2"/>
    </xf>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49" fillId="0" borderId="14" applyNumberFormat="0" applyFill="0" applyBorder="0" applyProtection="0">
      <alignment horizontal="left" vertical="center"/>
    </xf>
    <xf numFmtId="0" fontId="16" fillId="0" borderId="34" applyNumberFormat="0" applyFill="0" applyAlignment="0" applyProtection="0"/>
    <xf numFmtId="0" fontId="16" fillId="0" borderId="34" applyNumberFormat="0" applyFill="0" applyAlignment="0" applyProtection="0"/>
    <xf numFmtId="0" fontId="16" fillId="0" borderId="34" applyNumberFormat="0" applyFill="0" applyAlignment="0" applyProtection="0"/>
    <xf numFmtId="0" fontId="16" fillId="0" borderId="34" applyNumberFormat="0" applyFill="0" applyAlignment="0" applyProtection="0"/>
    <xf numFmtId="0" fontId="16" fillId="0" borderId="34"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0" borderId="0" applyNumberFormat="0" applyBorder="0" applyAlignment="0" applyProtection="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175"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38" fillId="0" borderId="25" applyNumberFormat="0" applyFill="0" applyAlignment="0" applyProtection="0"/>
    <xf numFmtId="0" fontId="1" fillId="0" borderId="0"/>
    <xf numFmtId="0" fontId="1" fillId="0" borderId="0"/>
    <xf numFmtId="0" fontId="1" fillId="0" borderId="0"/>
    <xf numFmtId="0" fontId="45" fillId="57" borderId="23" applyNumberFormat="0" applyFont="0" applyAlignment="0" applyProtection="0"/>
    <xf numFmtId="0" fontId="45" fillId="57" borderId="23" applyNumberFormat="0" applyFont="0" applyAlignment="0" applyProtection="0"/>
    <xf numFmtId="9" fontId="1" fillId="0" borderId="0" applyFont="0" applyFill="0" applyBorder="0" applyAlignment="0" applyProtection="0"/>
    <xf numFmtId="175" fontId="19" fillId="0" borderId="0"/>
    <xf numFmtId="3" fontId="19" fillId="71" borderId="4" applyFont="0" applyFill="0" applyBorder="0" applyAlignment="0" applyProtection="0"/>
    <xf numFmtId="3" fontId="116" fillId="84" borderId="4" applyNumberFormat="0" applyBorder="0" applyAlignment="0" applyProtection="0"/>
    <xf numFmtId="0" fontId="42" fillId="71" borderId="4" applyNumberFormat="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1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 fontId="48" fillId="0" borderId="14" applyFill="0" applyBorder="0" applyProtection="0">
      <alignment horizontal="right" vertical="center"/>
    </xf>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5" fontId="115" fillId="0" borderId="0" applyNumberFormat="0" applyFill="0" applyBorder="0" applyAlignment="0" applyProtection="0">
      <alignment vertical="top"/>
      <protection locked="0"/>
    </xf>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0" fontId="117" fillId="0" borderId="0" applyNumberFormat="0" applyFill="0" applyBorder="0" applyAlignment="0" applyProtection="0"/>
    <xf numFmtId="177" fontId="118" fillId="85" borderId="0" applyNumberFormat="0" applyBorder="0" applyAlignment="0" applyProtection="0">
      <alignment horizontal="center" vertical="top" wrapText="1"/>
    </xf>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50" fillId="0" borderId="0"/>
    <xf numFmtId="0" fontId="41" fillId="0" borderId="0" applyFill="0" applyBorder="0"/>
    <xf numFmtId="0" fontId="50" fillId="0" borderId="0"/>
    <xf numFmtId="0" fontId="1" fillId="0" borderId="0"/>
    <xf numFmtId="0" fontId="1" fillId="0" borderId="0"/>
    <xf numFmtId="0" fontId="19" fillId="0" borderId="0"/>
    <xf numFmtId="0" fontId="1" fillId="0" borderId="0"/>
    <xf numFmtId="0" fontId="19" fillId="0" borderId="0"/>
    <xf numFmtId="0" fontId="45"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31" fillId="52" borderId="24" applyNumberFormat="0" applyAlignment="0" applyProtection="0"/>
    <xf numFmtId="0" fontId="31" fillId="52" borderId="24" applyNumberFormat="0" applyAlignment="0" applyProtection="0"/>
    <xf numFmtId="0" fontId="119" fillId="66" borderId="0" applyNumberFormat="0" applyAlignment="0" applyProtection="0"/>
    <xf numFmtId="0" fontId="120" fillId="86" borderId="0" applyNumberFormat="0" applyAlignment="0" applyProtection="0"/>
    <xf numFmtId="0" fontId="121" fillId="87" borderId="0" applyNumberFormat="0" applyAlignment="0" applyProtection="0"/>
    <xf numFmtId="177" fontId="114" fillId="61" borderId="0" applyNumberFormat="0" applyFill="0" applyBorder="0" applyAlignment="0">
      <alignment horizontal="center"/>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8" fillId="0" borderId="19">
      <alignment horizontal="left" vertical="center" wrapText="1" indent="2"/>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0" fontId="38" fillId="0" borderId="25" applyNumberFormat="0" applyFill="0" applyAlignment="0" applyProtection="0"/>
    <xf numFmtId="0" fontId="122" fillId="6" borderId="4" applyNumberFormat="0" applyFill="0" applyBorder="0" applyAlignment="0" applyProtection="0"/>
    <xf numFmtId="0" fontId="113" fillId="6" borderId="4" applyFill="0" applyBorder="0" applyAlignment="0" applyProtection="0"/>
    <xf numFmtId="0" fontId="1" fillId="0" borderId="0"/>
    <xf numFmtId="167" fontId="1" fillId="0" borderId="0" applyFont="0" applyFill="0" applyBorder="0" applyAlignment="0" applyProtection="0"/>
    <xf numFmtId="0" fontId="60" fillId="3" borderId="0" applyNumberFormat="0" applyBorder="0" applyAlignment="0" applyProtection="0"/>
    <xf numFmtId="0" fontId="11" fillId="6" borderId="4" applyNumberFormat="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62" fillId="0" borderId="0"/>
    <xf numFmtId="0" fontId="62" fillId="0" borderId="0"/>
    <xf numFmtId="0" fontId="62" fillId="0" borderId="0"/>
    <xf numFmtId="175" fontId="19" fillId="0" borderId="0"/>
    <xf numFmtId="3" fontId="19" fillId="71" borderId="4" applyFont="0" applyFill="0" applyBorder="0" applyAlignment="0" applyProtection="0"/>
    <xf numFmtId="0" fontId="19" fillId="0" borderId="0" applyNumberFormat="0" applyFont="0" applyFill="0" applyBorder="0" applyProtection="0">
      <alignment horizontal="left" vertical="center" indent="5"/>
    </xf>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 fillId="0" borderId="0"/>
    <xf numFmtId="0" fontId="1" fillId="0" borderId="0"/>
    <xf numFmtId="0" fontId="19" fillId="0" borderId="0"/>
    <xf numFmtId="0" fontId="1" fillId="0" borderId="0"/>
    <xf numFmtId="0" fontId="19" fillId="0" borderId="0"/>
    <xf numFmtId="0" fontId="1" fillId="0" borderId="0"/>
    <xf numFmtId="0" fontId="19" fillId="55" borderId="0" applyNumberFormat="0" applyFont="0" applyBorder="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167" fontId="45" fillId="0" borderId="0" applyFont="0" applyFill="0" applyBorder="0" applyAlignment="0" applyProtection="0"/>
    <xf numFmtId="167" fontId="45"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45" fillId="0" borderId="0" applyFont="0" applyFill="0" applyBorder="0" applyAlignment="0" applyProtection="0"/>
    <xf numFmtId="167" fontId="75" fillId="0" borderId="0" applyFont="0" applyFill="0" applyBorder="0" applyAlignment="0" applyProtection="0"/>
    <xf numFmtId="167" fontId="19"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0" fontId="62" fillId="0" borderId="0"/>
    <xf numFmtId="0" fontId="60" fillId="3" borderId="0" applyNumberFormat="0" applyBorder="0" applyAlignment="0" applyProtection="0"/>
    <xf numFmtId="0" fontId="1" fillId="0" borderId="0"/>
    <xf numFmtId="0" fontId="1" fillId="0" borderId="0"/>
    <xf numFmtId="0" fontId="1" fillId="0" borderId="0"/>
    <xf numFmtId="0" fontId="1" fillId="0" borderId="0"/>
    <xf numFmtId="0" fontId="62" fillId="0" borderId="0"/>
    <xf numFmtId="0" fontId="62"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0" borderId="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0" fontId="28" fillId="38" borderId="16" applyNumberFormat="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8" fillId="0" borderId="14" applyNumberFormat="0" applyFill="0" applyAlignment="0" applyProtection="0"/>
    <xf numFmtId="0" fontId="31" fillId="52" borderId="24" applyNumberFormat="0" applyAlignment="0" applyProtection="0"/>
    <xf numFmtId="173" fontId="48" fillId="58" borderId="14" applyNumberFormat="0" applyFont="0" applyBorder="0" applyAlignment="0" applyProtection="0">
      <alignment horizontal="right" vertical="center"/>
    </xf>
    <xf numFmtId="9" fontId="19" fillId="0" borderId="0" applyFont="0" applyFill="0" applyBorder="0" applyAlignment="0" applyProtection="0"/>
    <xf numFmtId="9" fontId="1" fillId="0" borderId="0" applyFont="0" applyFill="0" applyBorder="0" applyAlignment="0" applyProtection="0"/>
    <xf numFmtId="0" fontId="64" fillId="0" borderId="0" applyNumberForma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9" fillId="8" borderId="8" applyNumberFormat="0" applyFont="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43" fontId="1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9" fontId="48" fillId="0" borderId="14" applyNumberFormat="0" applyFont="0" applyFill="0" applyBorder="0" applyProtection="0">
      <alignment horizontal="left" vertical="center" indent="2"/>
    </xf>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49" fillId="0" borderId="14" applyNumberFormat="0" applyFill="0" applyBorder="0" applyProtection="0">
      <alignment horizontal="left" vertical="center"/>
    </xf>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0" borderId="0" applyNumberFormat="0" applyBorder="0" applyAlignment="0" applyProtection="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45" fillId="57" borderId="23" applyNumberFormat="0" applyFont="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1" fillId="52" borderId="24" applyNumberFormat="0" applyAlignment="0" applyProtection="0"/>
    <xf numFmtId="0" fontId="45"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19" fillId="57" borderId="23"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9" fontId="48" fillId="0" borderId="13" applyNumberFormat="0" applyFont="0" applyFill="0" applyBorder="0" applyProtection="0">
      <alignment horizontal="left" vertical="center" indent="5"/>
    </xf>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0" fontId="48" fillId="0" borderId="19">
      <alignment horizontal="left" vertical="center" wrapText="1" indent="2"/>
    </xf>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4" fontId="48" fillId="0" borderId="14" applyFill="0" applyBorder="0" applyProtection="0">
      <alignment horizontal="right" vertical="center"/>
    </xf>
    <xf numFmtId="0" fontId="48" fillId="0" borderId="14" applyNumberFormat="0" applyFill="0" applyAlignment="0" applyProtection="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31" fillId="52" borderId="24" applyNumberFormat="0" applyAlignment="0" applyProtection="0"/>
    <xf numFmtId="0" fontId="31" fillId="52" borderId="24" applyNumberFormat="0" applyAlignment="0" applyProtection="0"/>
    <xf numFmtId="173" fontId="48" fillId="58" borderId="14" applyNumberFormat="0" applyFont="0" applyBorder="0" applyAlignment="0" applyProtection="0">
      <alignment horizontal="right" vertical="center"/>
    </xf>
    <xf numFmtId="9" fontId="1" fillId="0" borderId="0" applyFont="0" applyFill="0" applyBorder="0" applyAlignment="0" applyProtection="0"/>
    <xf numFmtId="0" fontId="38" fillId="0" borderId="25" applyNumberFormat="0" applyFill="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9" fontId="1" fillId="0" borderId="0" applyFont="0" applyFill="0" applyBorder="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43" fontId="1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9" fontId="48" fillId="0" borderId="14" applyNumberFormat="0" applyFont="0" applyFill="0" applyBorder="0" applyProtection="0">
      <alignment horizontal="left" vertical="center" indent="2"/>
    </xf>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49" fillId="0" borderId="14" applyNumberFormat="0" applyFill="0" applyBorder="0" applyProtection="0">
      <alignment horizontal="left" vertical="center"/>
    </xf>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0" borderId="0" applyNumberFormat="0" applyBorder="0" applyAlignment="0" applyProtection="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38" fillId="0" borderId="25" applyNumberFormat="0" applyFill="0" applyAlignment="0" applyProtection="0"/>
    <xf numFmtId="0" fontId="1" fillId="0" borderId="0"/>
    <xf numFmtId="0" fontId="1" fillId="0" borderId="0"/>
    <xf numFmtId="0" fontId="1" fillId="0" borderId="0"/>
    <xf numFmtId="0" fontId="45" fillId="57" borderId="23" applyNumberFormat="0" applyFont="0" applyAlignment="0" applyProtection="0"/>
    <xf numFmtId="0" fontId="45" fillId="57" borderId="23" applyNumberFormat="0" applyFont="0" applyAlignment="0" applyProtection="0"/>
    <xf numFmtId="9"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43" fontId="1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0" borderId="0" applyNumberFormat="0" applyBorder="0" applyAlignment="0" applyProtection="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15" borderId="0" applyNumberFormat="0" applyBorder="0" applyAlignment="0" applyProtection="0"/>
    <xf numFmtId="0" fontId="1" fillId="26" borderId="0" applyNumberFormat="0" applyBorder="0" applyAlignment="0" applyProtection="0"/>
    <xf numFmtId="43" fontId="1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0" fontId="1" fillId="3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0"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57" borderId="0" applyNumberFormat="0" applyBorder="0" applyAlignment="0" applyProtection="0"/>
    <xf numFmtId="0" fontId="1" fillId="40"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4"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0" borderId="0"/>
    <xf numFmtId="0" fontId="1" fillId="0" borderId="0"/>
    <xf numFmtId="0" fontId="1" fillId="40"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9" fontId="1" fillId="0" borderId="0" applyFont="0" applyFill="0" applyBorder="0" applyAlignment="0" applyProtection="0"/>
    <xf numFmtId="0" fontId="1" fillId="5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7" fontId="1" fillId="0" borderId="0" applyFont="0" applyFill="0" applyBorder="0" applyAlignment="0" applyProtection="0"/>
    <xf numFmtId="0" fontId="1" fillId="0" borderId="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3"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19"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8" borderId="8" applyNumberFormat="0" applyFont="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1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0" borderId="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0" borderId="0" applyNumberFormat="0" applyBorder="0" applyAlignment="0" applyProtection="0"/>
    <xf numFmtId="0" fontId="1" fillId="0" borderId="0"/>
    <xf numFmtId="0" fontId="1" fillId="0" borderId="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9" borderId="0" applyNumberFormat="0" applyBorder="0" applyAlignment="0" applyProtection="0"/>
    <xf numFmtId="0" fontId="1" fillId="8" borderId="8" applyNumberFormat="0" applyFont="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0" borderId="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0" borderId="0"/>
    <xf numFmtId="0" fontId="1" fillId="57" borderId="0" applyNumberFormat="0" applyBorder="0" applyAlignment="0" applyProtection="0"/>
    <xf numFmtId="0" fontId="1" fillId="34"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34"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3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 fontId="48" fillId="0" borderId="14" applyFill="0" applyBorder="0" applyProtection="0">
      <alignment horizontal="right" vertical="center"/>
    </xf>
    <xf numFmtId="0" fontId="48" fillId="0" borderId="14" applyNumberFormat="0" applyFill="0" applyAlignment="0" applyProtection="0"/>
    <xf numFmtId="173" fontId="48" fillId="58" borderId="14" applyNumberFormat="0" applyFont="0" applyBorder="0" applyAlignment="0" applyProtection="0">
      <alignment horizontal="right" vertical="center"/>
    </xf>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1" fillId="0" borderId="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68" fillId="0" borderId="0" applyNumberFormat="0" applyFill="0" applyBorder="0" applyAlignment="0" applyProtection="0">
      <alignment vertical="top"/>
      <protection locked="0"/>
    </xf>
    <xf numFmtId="0" fontId="119" fillId="66" borderId="0" applyNumberFormat="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45" fillId="0" borderId="0" applyFont="0" applyFill="0" applyBorder="0" applyAlignment="0" applyProtection="0"/>
    <xf numFmtId="9" fontId="1" fillId="0" borderId="0" applyFont="0" applyFill="0" applyBorder="0" applyAlignment="0" applyProtection="0"/>
    <xf numFmtId="169" fontId="19" fillId="0" borderId="0" applyFont="0" applyFill="0" applyBorder="0" applyAlignment="0" applyProtection="0"/>
    <xf numFmtId="43" fontId="4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45"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9" fontId="19" fillId="0" borderId="0" applyFon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9" fontId="19" fillId="0" borderId="0" applyFont="0" applyFill="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9" fontId="41"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75" fontId="19" fillId="0" borderId="0"/>
    <xf numFmtId="175" fontId="19" fillId="0" borderId="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3" fontId="45" fillId="0" borderId="0" applyFont="0" applyFill="0" applyBorder="0" applyAlignment="0" applyProtection="0"/>
    <xf numFmtId="9" fontId="1" fillId="0" borderId="0" applyFont="0" applyFill="0" applyBorder="0" applyAlignment="0" applyProtection="0"/>
    <xf numFmtId="168" fontId="19" fillId="0" borderId="0" applyFont="0" applyFill="0" applyBorder="0" applyAlignment="0" applyProtection="0"/>
    <xf numFmtId="43" fontId="45" fillId="0" borderId="0" applyFont="0" applyFill="0" applyBorder="0" applyAlignment="0" applyProtection="0"/>
    <xf numFmtId="9" fontId="19" fillId="0" borderId="0" applyFont="0" applyFill="0" applyBorder="0" applyAlignment="0" applyProtection="0"/>
    <xf numFmtId="169" fontId="19" fillId="0" borderId="0" applyFont="0" applyFill="0" applyBorder="0" applyAlignment="0" applyProtection="0"/>
    <xf numFmtId="175" fontId="19" fillId="0" borderId="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9" fontId="19" fillId="0" borderId="0" applyFont="0" applyFill="0" applyBorder="0" applyAlignment="0" applyProtection="0"/>
    <xf numFmtId="168"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7" fontId="118" fillId="85" borderId="0" applyNumberFormat="0" applyBorder="0" applyAlignment="0" applyProtection="0">
      <alignment horizontal="center" vertical="top" wrapText="1"/>
    </xf>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77" fontId="19" fillId="0" borderId="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28" fillId="38" borderId="16" applyNumberFormat="0" applyAlignment="0" applyProtection="0"/>
    <xf numFmtId="0" fontId="1" fillId="0" borderId="0"/>
    <xf numFmtId="9" fontId="1" fillId="0" borderId="0" applyFont="0" applyFill="0" applyBorder="0" applyAlignment="0" applyProtection="0"/>
    <xf numFmtId="0" fontId="25" fillId="52" borderId="16" applyNumberFormat="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0" fontId="28" fillId="38" borderId="16" applyNumberFormat="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0" fontId="45" fillId="57" borderId="23" applyNumberFormat="0" applyFont="0" applyAlignment="0" applyProtection="0"/>
    <xf numFmtId="0" fontId="31" fillId="52" borderId="24" applyNumberFormat="0" applyAlignment="0" applyProtection="0"/>
    <xf numFmtId="0" fontId="31" fillId="52" borderId="24" applyNumberFormat="0" applyAlignment="0" applyProtection="0"/>
    <xf numFmtId="9" fontId="1" fillId="0" borderId="0" applyFont="0" applyFill="0" applyBorder="0" applyAlignment="0" applyProtection="0"/>
    <xf numFmtId="0" fontId="38" fillId="0" borderId="25"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52" borderId="16" applyNumberForma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9" fillId="57" borderId="23" applyNumberFormat="0" applyFont="0" applyAlignment="0" applyProtection="0"/>
    <xf numFmtId="9" fontId="1" fillId="0" borderId="0" applyFont="0" applyFill="0" applyBorder="0" applyAlignment="0" applyProtection="0"/>
    <xf numFmtId="0" fontId="70" fillId="0" borderId="0" applyNumberForma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45" fillId="57" borderId="23" applyNumberFormat="0" applyFont="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0" fontId="19" fillId="57" borderId="23" applyNumberFormat="0" applyFont="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167" fontId="7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77" fontId="42" fillId="71" borderId="0" applyNumberFormat="0" applyBorder="0" applyAlignment="0"/>
    <xf numFmtId="177" fontId="19" fillId="0" borderId="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75" fontId="19" fillId="0" borderId="0"/>
    <xf numFmtId="175" fontId="19" fillId="0" borderId="0"/>
    <xf numFmtId="175" fontId="19" fillId="0" borderId="0"/>
    <xf numFmtId="175" fontId="56" fillId="0" borderId="0"/>
    <xf numFmtId="9" fontId="19"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9" fillId="0" borderId="0" applyFont="0" applyFill="0" applyBorder="0" applyAlignment="0" applyProtection="0"/>
    <xf numFmtId="0" fontId="19" fillId="0" borderId="0"/>
    <xf numFmtId="0" fontId="23"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36"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39" fillId="34" borderId="0" applyNumberFormat="0" applyBorder="0" applyAlignment="0" applyProtection="0"/>
    <xf numFmtId="0" fontId="123" fillId="0" borderId="0"/>
    <xf numFmtId="0" fontId="74" fillId="0" borderId="0">
      <alignment horizontal="right"/>
    </xf>
    <xf numFmtId="0" fontId="124" fillId="0" borderId="0"/>
    <xf numFmtId="0" fontId="72" fillId="0" borderId="0"/>
    <xf numFmtId="0" fontId="125" fillId="0" borderId="0"/>
    <xf numFmtId="0" fontId="126" fillId="0" borderId="37" applyNumberFormat="0" applyAlignment="0"/>
    <xf numFmtId="0" fontId="81" fillId="0" borderId="0" applyAlignment="0">
      <alignment horizontal="left"/>
    </xf>
    <xf numFmtId="0" fontId="81" fillId="0" borderId="0">
      <alignment horizontal="right"/>
    </xf>
    <xf numFmtId="172" fontId="81" fillId="0" borderId="0">
      <alignment horizontal="right"/>
    </xf>
    <xf numFmtId="165" fontId="127" fillId="0" borderId="0">
      <alignment horizontal="right"/>
    </xf>
    <xf numFmtId="0" fontId="128" fillId="0" borderId="0"/>
    <xf numFmtId="0" fontId="25" fillId="52" borderId="16" applyNumberFormat="0" applyAlignment="0" applyProtection="0"/>
    <xf numFmtId="0" fontId="27" fillId="53" borderId="18" applyNumberFormat="0" applyAlignment="0" applyProtection="0"/>
    <xf numFmtId="167" fontId="19"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43" fontId="23"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1" fillId="0" borderId="0" applyFont="0" applyFill="0" applyBorder="0" applyAlignment="0" applyProtection="0"/>
    <xf numFmtId="0" fontId="33" fillId="0" borderId="0" applyNumberFormat="0" applyFill="0" applyBorder="0" applyAlignment="0" applyProtection="0"/>
    <xf numFmtId="0" fontId="40" fillId="35" borderId="0" applyNumberFormat="0" applyBorder="0" applyAlignment="0" applyProtection="0"/>
    <xf numFmtId="0" fontId="35" fillId="0" borderId="20" applyNumberFormat="0" applyFill="0" applyAlignment="0" applyProtection="0"/>
    <xf numFmtId="0" fontId="36" fillId="0" borderId="21" applyNumberFormat="0" applyFill="0" applyAlignment="0" applyProtection="0"/>
    <xf numFmtId="0" fontId="37" fillId="0" borderId="22" applyNumberFormat="0" applyFill="0" applyAlignment="0" applyProtection="0"/>
    <xf numFmtId="0" fontId="37" fillId="0" borderId="0" applyNumberFormat="0" applyFill="0" applyBorder="0" applyAlignment="0" applyProtection="0"/>
    <xf numFmtId="0" fontId="115"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6" fillId="0" borderId="17" applyNumberFormat="0" applyFill="0" applyAlignment="0" applyProtection="0"/>
    <xf numFmtId="0" fontId="30" fillId="54" borderId="0" applyNumberFormat="0" applyBorder="0" applyAlignment="0" applyProtection="0"/>
    <xf numFmtId="0" fontId="1" fillId="0" borderId="0"/>
    <xf numFmtId="0" fontId="41" fillId="0" borderId="0" applyFill="0" applyBorder="0"/>
    <xf numFmtId="0" fontId="19" fillId="0" borderId="0"/>
    <xf numFmtId="0" fontId="19" fillId="57" borderId="23" applyNumberFormat="0" applyFont="0" applyAlignment="0" applyProtection="0"/>
    <xf numFmtId="172" fontId="75"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4" fillId="0" borderId="0" applyNumberFormat="0" applyFill="0" applyBorder="0" applyAlignment="0" applyProtection="0"/>
    <xf numFmtId="0" fontId="38" fillId="0" borderId="25" applyNumberFormat="0" applyFill="0" applyAlignment="0" applyProtection="0"/>
    <xf numFmtId="0" fontId="32" fillId="0" borderId="0" applyNumberForma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50" fillId="0" borderId="0"/>
    <xf numFmtId="167" fontId="1" fillId="0" borderId="0" applyFont="0" applyFill="0" applyBorder="0" applyAlignment="0" applyProtection="0"/>
    <xf numFmtId="177" fontId="42" fillId="71" borderId="0" applyNumberFormat="0" applyBorder="0" applyAlignment="0"/>
    <xf numFmtId="0" fontId="115" fillId="0" borderId="0" applyNumberFormat="0" applyFill="0" applyBorder="0" applyAlignment="0" applyProtection="0">
      <alignment vertical="top"/>
      <protection locked="0"/>
    </xf>
    <xf numFmtId="167" fontId="19" fillId="0" borderId="0" applyFont="0" applyFill="0" applyBorder="0" applyAlignment="0" applyProtection="0"/>
    <xf numFmtId="175" fontId="56" fillId="0" borderId="0"/>
    <xf numFmtId="177" fontId="19" fillId="0" borderId="0"/>
    <xf numFmtId="167" fontId="19" fillId="0" borderId="0" applyFont="0" applyFill="0" applyBorder="0" applyAlignment="0" applyProtection="0"/>
    <xf numFmtId="9" fontId="19" fillId="0" borderId="0" applyFont="0" applyFill="0" applyBorder="0" applyAlignment="0" applyProtection="0"/>
    <xf numFmtId="0" fontId="117" fillId="0" borderId="0" applyNumberFormat="0" applyFill="0" applyBorder="0" applyAlignment="0" applyProtection="0"/>
    <xf numFmtId="0" fontId="19"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41" fillId="0" borderId="0" applyFill="0" applyBorder="0"/>
    <xf numFmtId="0" fontId="19" fillId="0" borderId="0"/>
    <xf numFmtId="0" fontId="25" fillId="52" borderId="16" applyNumberFormat="0" applyAlignment="0" applyProtection="0"/>
    <xf numFmtId="0" fontId="28" fillId="38" borderId="16" applyNumberFormat="0" applyAlignment="0" applyProtection="0"/>
    <xf numFmtId="0" fontId="19" fillId="57" borderId="23" applyNumberFormat="0" applyFont="0" applyAlignment="0" applyProtection="0"/>
    <xf numFmtId="0" fontId="31" fillId="52" borderId="24" applyNumberFormat="0" applyAlignment="0" applyProtection="0"/>
    <xf numFmtId="0" fontId="38" fillId="0" borderId="25"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9" fillId="8" borderId="8" applyNumberFormat="0" applyFont="0" applyAlignment="0" applyProtection="0"/>
    <xf numFmtId="0" fontId="1"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 fillId="8" borderId="8" applyNumberFormat="0" applyFont="0" applyAlignment="0" applyProtection="0"/>
    <xf numFmtId="0" fontId="19" fillId="8" borderId="8" applyNumberFormat="0" applyFont="0" applyAlignment="0" applyProtection="0"/>
    <xf numFmtId="0" fontId="1" fillId="8" borderId="8" applyNumberFormat="0" applyFont="0" applyAlignment="0" applyProtection="0"/>
    <xf numFmtId="167"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70" fillId="0" borderId="0" applyNumberFormat="0" applyFill="0" applyBorder="0" applyAlignment="0" applyProtection="0"/>
    <xf numFmtId="0" fontId="117" fillId="0" borderId="0" applyNumberFormat="0" applyFill="0" applyBorder="0" applyAlignment="0" applyProtection="0"/>
    <xf numFmtId="0" fontId="7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6" fillId="0" borderId="0"/>
    <xf numFmtId="0" fontId="70" fillId="0" borderId="0" applyNumberFormat="0" applyFill="0" applyBorder="0" applyAlignment="0" applyProtection="0">
      <alignment vertical="top"/>
      <protection locked="0"/>
    </xf>
    <xf numFmtId="9" fontId="66" fillId="0" borderId="0" applyFont="0" applyFill="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1" fillId="0" borderId="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5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9" fontId="19" fillId="0" borderId="0" applyFont="0" applyFill="0" applyBorder="0" applyAlignment="0" applyProtection="0"/>
    <xf numFmtId="0" fontId="19" fillId="0" borderId="0"/>
    <xf numFmtId="167" fontId="4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71" fontId="19"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50" fillId="0" borderId="0"/>
    <xf numFmtId="0" fontId="1" fillId="0" borderId="0"/>
    <xf numFmtId="0" fontId="1" fillId="0" borderId="0"/>
    <xf numFmtId="0" fontId="61" fillId="0" borderId="0"/>
    <xf numFmtId="0" fontId="1" fillId="0" borderId="0"/>
    <xf numFmtId="0" fontId="1" fillId="0" borderId="0"/>
    <xf numFmtId="9" fontId="45"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5"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7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167" fontId="7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43" fontId="23"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75" fillId="0" borderId="0" applyFont="0" applyFill="0" applyBorder="0" applyAlignment="0" applyProtection="0"/>
    <xf numFmtId="167" fontId="1" fillId="0" borderId="0" applyFont="0" applyFill="0" applyBorder="0" applyAlignment="0" applyProtection="0"/>
    <xf numFmtId="0" fontId="1" fillId="0" borderId="0"/>
    <xf numFmtId="172" fontId="75"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9"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29" fillId="0" borderId="0" applyNumberFormat="0" applyFill="0" applyBorder="0" applyAlignment="0" applyProtection="0"/>
    <xf numFmtId="0" fontId="19" fillId="0" borderId="0"/>
    <xf numFmtId="0" fontId="1" fillId="0" borderId="0"/>
  </cellStyleXfs>
  <cellXfs count="289">
    <xf numFmtId="0" fontId="0" fillId="0" borderId="0" xfId="0"/>
    <xf numFmtId="0" fontId="16" fillId="0" borderId="0" xfId="0" applyFont="1"/>
    <xf numFmtId="1" fontId="0" fillId="0" borderId="0" xfId="0" applyNumberFormat="1"/>
    <xf numFmtId="0" fontId="20" fillId="0" borderId="0" xfId="38"/>
    <xf numFmtId="0" fontId="20" fillId="0" borderId="0" xfId="38" applyAlignment="1">
      <alignment horizontal="center"/>
    </xf>
    <xf numFmtId="0" fontId="20" fillId="0" borderId="0" xfId="38" applyBorder="1" applyAlignment="1">
      <alignment horizontal="center"/>
    </xf>
    <xf numFmtId="0" fontId="20" fillId="0" borderId="0" xfId="38" applyAlignment="1">
      <alignment horizontal="left"/>
    </xf>
    <xf numFmtId="2" fontId="22" fillId="0" borderId="0" xfId="38" applyNumberFormat="1" applyFont="1" applyAlignment="1">
      <alignment horizontal="left"/>
    </xf>
    <xf numFmtId="0" fontId="20" fillId="0" borderId="0" xfId="38" applyFill="1"/>
    <xf numFmtId="0" fontId="43" fillId="59" borderId="11" xfId="38" applyFont="1" applyFill="1" applyBorder="1" applyAlignment="1">
      <alignment horizontal="left" vertical="top" wrapText="1"/>
    </xf>
    <xf numFmtId="0" fontId="42" fillId="60" borderId="10" xfId="38" applyFont="1" applyFill="1" applyBorder="1" applyAlignment="1">
      <alignment horizontal="left" vertical="center" wrapText="1"/>
    </xf>
    <xf numFmtId="0" fontId="42" fillId="63" borderId="10" xfId="38" applyFont="1" applyFill="1" applyBorder="1" applyAlignment="1">
      <alignment horizontal="left" vertical="center" wrapText="1"/>
    </xf>
    <xf numFmtId="0" fontId="42" fillId="65" borderId="10" xfId="38" applyFont="1" applyFill="1" applyBorder="1" applyAlignment="1">
      <alignment horizontal="left" vertical="center" wrapText="1"/>
    </xf>
    <xf numFmtId="0" fontId="42" fillId="68" borderId="10" xfId="38" applyFont="1" applyFill="1" applyBorder="1" applyAlignment="1">
      <alignment horizontal="left" vertical="center" wrapText="1"/>
    </xf>
    <xf numFmtId="0" fontId="42" fillId="69" borderId="10" xfId="38" applyFont="1" applyFill="1" applyBorder="1" applyAlignment="1">
      <alignment horizontal="left" vertical="center" wrapText="1"/>
    </xf>
    <xf numFmtId="0" fontId="42" fillId="70" borderId="10" xfId="38" applyFont="1" applyFill="1" applyBorder="1" applyAlignment="1">
      <alignment horizontal="left" vertical="center" wrapText="1"/>
    </xf>
    <xf numFmtId="0" fontId="20" fillId="71" borderId="0" xfId="38" applyFill="1" applyBorder="1"/>
    <xf numFmtId="0" fontId="20" fillId="71" borderId="12" xfId="38" applyFill="1" applyBorder="1"/>
    <xf numFmtId="0" fontId="20" fillId="71" borderId="0" xfId="38" applyFill="1"/>
    <xf numFmtId="0" fontId="19" fillId="71" borderId="0" xfId="38" applyFont="1" applyFill="1" applyBorder="1"/>
    <xf numFmtId="0" fontId="19" fillId="71" borderId="12" xfId="38" applyFont="1" applyFill="1" applyBorder="1"/>
    <xf numFmtId="164" fontId="20" fillId="67" borderId="0" xfId="38" applyNumberFormat="1" applyFill="1" applyBorder="1"/>
    <xf numFmtId="0" fontId="43" fillId="59" borderId="11" xfId="38" applyFont="1" applyFill="1" applyBorder="1" applyAlignment="1">
      <alignment horizontal="center" vertical="center" wrapText="1"/>
    </xf>
    <xf numFmtId="164" fontId="20" fillId="73" borderId="12" xfId="38" applyNumberFormat="1" applyFill="1" applyBorder="1"/>
    <xf numFmtId="0" fontId="42" fillId="60" borderId="38" xfId="38" applyFont="1" applyFill="1" applyBorder="1" applyAlignment="1">
      <alignment horizontal="left" vertical="center" wrapText="1"/>
    </xf>
    <xf numFmtId="0" fontId="19" fillId="69" borderId="0" xfId="38" applyFont="1" applyFill="1"/>
    <xf numFmtId="165" fontId="19" fillId="73" borderId="0" xfId="38" applyNumberFormat="1" applyFont="1" applyFill="1"/>
    <xf numFmtId="164" fontId="20" fillId="73" borderId="0" xfId="38" applyNumberFormat="1" applyFill="1" applyBorder="1"/>
    <xf numFmtId="0" fontId="19" fillId="69" borderId="12" xfId="38" applyFont="1" applyFill="1" applyBorder="1"/>
    <xf numFmtId="0" fontId="21" fillId="71" borderId="0" xfId="38" applyFont="1" applyFill="1" applyBorder="1"/>
    <xf numFmtId="0" fontId="21" fillId="71" borderId="12" xfId="38" applyFont="1" applyFill="1" applyBorder="1"/>
    <xf numFmtId="1" fontId="19" fillId="69" borderId="0" xfId="38" applyNumberFormat="1" applyFont="1" applyFill="1"/>
    <xf numFmtId="2" fontId="19" fillId="71" borderId="0" xfId="38" applyNumberFormat="1" applyFont="1" applyFill="1"/>
    <xf numFmtId="2" fontId="21" fillId="71" borderId="0" xfId="38" applyNumberFormat="1" applyFont="1" applyFill="1"/>
    <xf numFmtId="2" fontId="19" fillId="71" borderId="0" xfId="38" applyNumberFormat="1" applyFont="1" applyFill="1" applyBorder="1"/>
    <xf numFmtId="2" fontId="21" fillId="71" borderId="12" xfId="38" applyNumberFormat="1" applyFont="1" applyFill="1" applyBorder="1"/>
    <xf numFmtId="0" fontId="0" fillId="67" borderId="0" xfId="0" applyFill="1"/>
    <xf numFmtId="0" fontId="0" fillId="88" borderId="0" xfId="0" applyFill="1"/>
    <xf numFmtId="0" fontId="0" fillId="89" borderId="0" xfId="0" applyFill="1"/>
    <xf numFmtId="2" fontId="0" fillId="89" borderId="0" xfId="0" applyNumberFormat="1" applyFill="1"/>
    <xf numFmtId="0" fontId="0" fillId="90" borderId="0" xfId="0" applyFill="1"/>
    <xf numFmtId="185" fontId="0" fillId="90" borderId="0" xfId="0" applyNumberFormat="1" applyFill="1"/>
    <xf numFmtId="164" fontId="0" fillId="0" borderId="0" xfId="0" applyNumberFormat="1"/>
    <xf numFmtId="2" fontId="0" fillId="0" borderId="0" xfId="0" applyNumberFormat="1"/>
    <xf numFmtId="0" fontId="0" fillId="69" borderId="0" xfId="0" applyFill="1"/>
    <xf numFmtId="165" fontId="19" fillId="69" borderId="0" xfId="38" applyNumberFormat="1" applyFont="1" applyFill="1"/>
    <xf numFmtId="0" fontId="19" fillId="0" borderId="0" xfId="0" applyFont="1" applyFill="1" applyBorder="1"/>
    <xf numFmtId="0" fontId="20" fillId="0" borderId="0" xfId="0" applyFont="1" applyFill="1" applyBorder="1"/>
    <xf numFmtId="0" fontId="42" fillId="91" borderId="38" xfId="0" applyFont="1" applyFill="1" applyBorder="1" applyAlignment="1">
      <alignment horizontal="left" vertical="center" wrapText="1"/>
    </xf>
    <xf numFmtId="0" fontId="42" fillId="92" borderId="38" xfId="0" applyFont="1" applyFill="1" applyBorder="1" applyAlignment="1">
      <alignment horizontal="left" vertical="center" wrapText="1"/>
    </xf>
    <xf numFmtId="0" fontId="42" fillId="93" borderId="38" xfId="0" applyFont="1" applyFill="1" applyBorder="1" applyAlignment="1">
      <alignment horizontal="left" vertical="center" wrapText="1"/>
    </xf>
    <xf numFmtId="0" fontId="42" fillId="94" borderId="38" xfId="0" applyFont="1" applyFill="1" applyBorder="1" applyAlignment="1">
      <alignment horizontal="left" vertical="center" wrapText="1"/>
    </xf>
    <xf numFmtId="0" fontId="42" fillId="95" borderId="38" xfId="0" applyFont="1" applyFill="1" applyBorder="1" applyAlignment="1">
      <alignment horizontal="left" vertical="center" wrapText="1"/>
    </xf>
    <xf numFmtId="0" fontId="42" fillId="96" borderId="38" xfId="0" applyFont="1" applyFill="1" applyBorder="1" applyAlignment="1">
      <alignment horizontal="left" vertical="center" wrapText="1"/>
    </xf>
    <xf numFmtId="0" fontId="43" fillId="97" borderId="11" xfId="0" applyFont="1" applyFill="1" applyBorder="1" applyAlignment="1">
      <alignment horizontal="left" vertical="top" wrapText="1"/>
    </xf>
    <xf numFmtId="1" fontId="20" fillId="0" borderId="0" xfId="0" applyNumberFormat="1" applyFont="1" applyFill="1" applyBorder="1"/>
    <xf numFmtId="185" fontId="20" fillId="88" borderId="0" xfId="0" applyNumberFormat="1" applyFont="1" applyFill="1" applyBorder="1"/>
    <xf numFmtId="0" fontId="20" fillId="88" borderId="0" xfId="0" applyFont="1" applyFill="1" applyBorder="1"/>
    <xf numFmtId="1" fontId="20" fillId="90" borderId="0" xfId="0" applyNumberFormat="1" applyFont="1" applyFill="1" applyBorder="1"/>
    <xf numFmtId="0" fontId="20" fillId="90" borderId="0" xfId="0" applyFont="1" applyFill="1" applyBorder="1"/>
    <xf numFmtId="165" fontId="19" fillId="67" borderId="0" xfId="0" applyNumberFormat="1" applyFont="1" applyFill="1" applyBorder="1"/>
    <xf numFmtId="1" fontId="20" fillId="69" borderId="0" xfId="0" applyNumberFormat="1" applyFont="1" applyFill="1" applyBorder="1"/>
    <xf numFmtId="1" fontId="20" fillId="63" borderId="0" xfId="0" applyNumberFormat="1" applyFont="1" applyFill="1" applyBorder="1"/>
    <xf numFmtId="0" fontId="20" fillId="63" borderId="0" xfId="0" applyFont="1" applyFill="1" applyBorder="1"/>
    <xf numFmtId="164" fontId="0" fillId="90" borderId="0" xfId="0" applyNumberFormat="1" applyFill="1"/>
    <xf numFmtId="1" fontId="45" fillId="0" borderId="0" xfId="0" applyNumberFormat="1" applyFont="1" applyFill="1" applyBorder="1"/>
    <xf numFmtId="2" fontId="20" fillId="0" borderId="0" xfId="0" applyNumberFormat="1" applyFont="1" applyFill="1" applyBorder="1"/>
    <xf numFmtId="164" fontId="20" fillId="0" borderId="0" xfId="0" applyNumberFormat="1" applyFont="1" applyFill="1" applyBorder="1"/>
    <xf numFmtId="0" fontId="45" fillId="0" borderId="0" xfId="0" applyFont="1" applyFill="1" applyBorder="1"/>
    <xf numFmtId="185" fontId="20" fillId="0" borderId="0" xfId="0" applyNumberFormat="1" applyFont="1" applyFill="1" applyBorder="1"/>
    <xf numFmtId="0" fontId="20" fillId="0" borderId="0" xfId="0" applyFont="1" applyFill="1" applyBorder="1" applyAlignment="1">
      <alignment horizontal="left"/>
    </xf>
    <xf numFmtId="2" fontId="132" fillId="0" borderId="0" xfId="0" applyNumberFormat="1" applyFont="1" applyFill="1" applyBorder="1" applyAlignment="1">
      <alignment horizontal="left"/>
    </xf>
    <xf numFmtId="0" fontId="20" fillId="0" borderId="0" xfId="0" applyFont="1" applyFill="1" applyBorder="1" applyAlignment="1">
      <alignment horizontal="center"/>
    </xf>
    <xf numFmtId="0" fontId="43" fillId="97" borderId="38" xfId="0" applyFont="1" applyFill="1" applyBorder="1" applyAlignment="1">
      <alignment horizontal="left" vertical="top" wrapText="1"/>
    </xf>
    <xf numFmtId="0" fontId="43" fillId="97" borderId="38" xfId="0" applyFont="1" applyFill="1" applyBorder="1" applyAlignment="1">
      <alignment horizontal="center" vertical="center" wrapText="1"/>
    </xf>
    <xf numFmtId="2" fontId="21" fillId="89" borderId="0" xfId="0" applyNumberFormat="1" applyFont="1" applyFill="1" applyBorder="1"/>
    <xf numFmtId="2" fontId="20" fillId="89" borderId="0" xfId="0" applyNumberFormat="1" applyFont="1" applyFill="1" applyBorder="1"/>
    <xf numFmtId="1" fontId="20" fillId="67" borderId="0" xfId="0" applyNumberFormat="1" applyFont="1" applyFill="1" applyBorder="1"/>
    <xf numFmtId="0" fontId="20" fillId="67" borderId="0" xfId="0" applyFont="1" applyFill="1" applyBorder="1"/>
    <xf numFmtId="1" fontId="45" fillId="88" borderId="0" xfId="0" applyNumberFormat="1" applyFont="1" applyFill="1" applyBorder="1"/>
    <xf numFmtId="0" fontId="19" fillId="88" borderId="0" xfId="0" applyFont="1" applyFill="1" applyBorder="1"/>
    <xf numFmtId="164" fontId="45" fillId="90" borderId="0" xfId="0" applyNumberFormat="1" applyFont="1" applyFill="1" applyBorder="1"/>
    <xf numFmtId="164" fontId="20" fillId="90" borderId="0" xfId="0" applyNumberFormat="1" applyFont="1" applyFill="1" applyBorder="1"/>
    <xf numFmtId="164" fontId="45" fillId="88" borderId="0" xfId="0" applyNumberFormat="1" applyFont="1" applyFill="1" applyBorder="1"/>
    <xf numFmtId="164" fontId="20" fillId="88" borderId="0" xfId="0" applyNumberFormat="1" applyFont="1" applyFill="1" applyBorder="1"/>
    <xf numFmtId="165" fontId="20" fillId="67" borderId="0" xfId="0" applyNumberFormat="1" applyFont="1" applyFill="1" applyBorder="1"/>
    <xf numFmtId="186" fontId="133" fillId="0" borderId="0" xfId="566" applyNumberFormat="1" applyFont="1" applyFill="1" applyBorder="1" applyAlignment="1"/>
    <xf numFmtId="186" fontId="134" fillId="0" borderId="0" xfId="566" applyNumberFormat="1" applyFont="1" applyFill="1" applyBorder="1"/>
    <xf numFmtId="186" fontId="133" fillId="0" borderId="0" xfId="566" applyNumberFormat="1" applyFont="1" applyFill="1" applyBorder="1"/>
    <xf numFmtId="1" fontId="134" fillId="98" borderId="0" xfId="566" applyNumberFormat="1" applyFont="1" applyFill="1" applyBorder="1"/>
    <xf numFmtId="1" fontId="134" fillId="99" borderId="0" xfId="566" applyNumberFormat="1" applyFont="1" applyFill="1" applyBorder="1"/>
    <xf numFmtId="0" fontId="19" fillId="99" borderId="12" xfId="1572" quotePrefix="1" applyFont="1" applyFill="1" applyBorder="1" applyAlignment="1">
      <alignment horizontal="right"/>
    </xf>
    <xf numFmtId="186" fontId="134" fillId="99" borderId="0" xfId="566" applyNumberFormat="1" applyFont="1" applyFill="1" applyBorder="1"/>
    <xf numFmtId="186" fontId="138" fillId="0" borderId="0" xfId="566" applyNumberFormat="1" applyFont="1" applyFill="1" applyBorder="1"/>
    <xf numFmtId="186" fontId="137" fillId="97" borderId="0" xfId="566" applyNumberFormat="1" applyFont="1" applyFill="1" applyBorder="1"/>
    <xf numFmtId="187" fontId="135" fillId="0" borderId="0" xfId="1525" applyNumberFormat="1" applyFont="1" applyFill="1" applyBorder="1"/>
    <xf numFmtId="187" fontId="136" fillId="0" borderId="0" xfId="1525" applyNumberFormat="1" applyFont="1" applyFill="1" applyBorder="1"/>
    <xf numFmtId="187" fontId="134" fillId="0" borderId="0" xfId="566" applyNumberFormat="1" applyFont="1" applyFill="1" applyBorder="1"/>
    <xf numFmtId="186" fontId="136" fillId="0" borderId="0" xfId="1525" applyNumberFormat="1" applyFont="1" applyFill="1" applyBorder="1"/>
    <xf numFmtId="0" fontId="139" fillId="0" borderId="0" xfId="0" applyFont="1"/>
    <xf numFmtId="0" fontId="0" fillId="0" borderId="0" xfId="0" applyFont="1"/>
    <xf numFmtId="2" fontId="135" fillId="0" borderId="0" xfId="1525" applyNumberFormat="1" applyFont="1" applyFill="1" applyBorder="1"/>
    <xf numFmtId="2" fontId="140" fillId="0" borderId="0" xfId="1525" applyNumberFormat="1" applyFont="1" applyFill="1" applyBorder="1"/>
    <xf numFmtId="186" fontId="134" fillId="0" borderId="38" xfId="566" applyNumberFormat="1" applyFont="1" applyFill="1" applyBorder="1"/>
    <xf numFmtId="0" fontId="42" fillId="68" borderId="0" xfId="38" applyFont="1" applyFill="1" applyBorder="1" applyAlignment="1">
      <alignment horizontal="left" vertical="center" wrapText="1"/>
    </xf>
    <xf numFmtId="0" fontId="43" fillId="59" borderId="0" xfId="38" applyFont="1" applyFill="1" applyBorder="1" applyAlignment="1">
      <alignment horizontal="center" vertical="center" wrapText="1"/>
    </xf>
    <xf numFmtId="0" fontId="19" fillId="69" borderId="0" xfId="38" applyFont="1" applyFill="1" applyBorder="1"/>
    <xf numFmtId="2" fontId="21" fillId="71" borderId="0" xfId="38" applyNumberFormat="1" applyFont="1" applyFill="1" applyBorder="1"/>
    <xf numFmtId="0" fontId="0" fillId="0" borderId="38" xfId="0" applyBorder="1"/>
    <xf numFmtId="0" fontId="0" fillId="69" borderId="38" xfId="0" applyFill="1" applyBorder="1"/>
    <xf numFmtId="0" fontId="19" fillId="69" borderId="38" xfId="38" applyFont="1" applyFill="1" applyBorder="1"/>
    <xf numFmtId="164" fontId="0" fillId="0" borderId="38" xfId="0" applyNumberFormat="1" applyBorder="1"/>
    <xf numFmtId="2" fontId="0" fillId="0" borderId="38" xfId="0" applyNumberFormat="1" applyBorder="1"/>
    <xf numFmtId="165" fontId="20" fillId="0" borderId="0" xfId="0" applyNumberFormat="1" applyFont="1" applyFill="1" applyBorder="1"/>
    <xf numFmtId="0" fontId="14" fillId="0" borderId="0" xfId="0" applyFont="1"/>
    <xf numFmtId="0" fontId="141" fillId="0" borderId="0" xfId="0" applyFont="1" applyFill="1" applyBorder="1"/>
    <xf numFmtId="0" fontId="19" fillId="0" borderId="39" xfId="0" applyFont="1" applyFill="1" applyBorder="1"/>
    <xf numFmtId="0" fontId="19" fillId="0" borderId="40" xfId="0" applyFont="1" applyFill="1" applyBorder="1"/>
    <xf numFmtId="9" fontId="19" fillId="0" borderId="41" xfId="877" applyFont="1" applyFill="1" applyBorder="1"/>
    <xf numFmtId="9" fontId="19" fillId="0" borderId="42" xfId="877" applyFont="1" applyFill="1" applyBorder="1"/>
    <xf numFmtId="9" fontId="19" fillId="0" borderId="43" xfId="877" applyFont="1" applyFill="1" applyBorder="1"/>
    <xf numFmtId="9" fontId="19" fillId="0" borderId="44" xfId="877" applyFont="1" applyFill="1" applyBorder="1"/>
    <xf numFmtId="0" fontId="0" fillId="0" borderId="0" xfId="0" applyFill="1"/>
    <xf numFmtId="1" fontId="20" fillId="100" borderId="0" xfId="0" applyNumberFormat="1" applyFont="1" applyFill="1" applyBorder="1"/>
    <xf numFmtId="164" fontId="20" fillId="100" borderId="0" xfId="0" applyNumberFormat="1" applyFont="1" applyFill="1" applyBorder="1"/>
    <xf numFmtId="2" fontId="19" fillId="100" borderId="0" xfId="0" applyNumberFormat="1" applyFont="1" applyFill="1" applyBorder="1"/>
    <xf numFmtId="2" fontId="20" fillId="100" borderId="0" xfId="0" applyNumberFormat="1" applyFont="1" applyFill="1" applyBorder="1"/>
    <xf numFmtId="185" fontId="0" fillId="0" borderId="0" xfId="0" applyNumberFormat="1"/>
    <xf numFmtId="165" fontId="19" fillId="0" borderId="0" xfId="0" applyNumberFormat="1" applyFont="1" applyFill="1" applyBorder="1" applyProtection="1"/>
    <xf numFmtId="1" fontId="0" fillId="0" borderId="38" xfId="0" applyNumberFormat="1" applyBorder="1"/>
    <xf numFmtId="188" fontId="0" fillId="0" borderId="0" xfId="0" applyNumberFormat="1"/>
    <xf numFmtId="165" fontId="19" fillId="101" borderId="0" xfId="0" applyNumberFormat="1" applyFont="1" applyFill="1" applyBorder="1" applyProtection="1"/>
    <xf numFmtId="0" fontId="0" fillId="0" borderId="0" xfId="0" applyFill="1" applyProtection="1"/>
    <xf numFmtId="0" fontId="0" fillId="100" borderId="0" xfId="0" applyFill="1"/>
    <xf numFmtId="164" fontId="0" fillId="100" borderId="0" xfId="0" applyNumberFormat="1" applyFill="1"/>
    <xf numFmtId="1" fontId="0" fillId="100" borderId="0" xfId="0" applyNumberFormat="1" applyFill="1"/>
    <xf numFmtId="2" fontId="0" fillId="100" borderId="0" xfId="0" applyNumberFormat="1" applyFill="1"/>
    <xf numFmtId="185" fontId="0" fillId="100" borderId="0" xfId="0" applyNumberFormat="1" applyFill="1"/>
    <xf numFmtId="164" fontId="19" fillId="0" borderId="0" xfId="0" applyNumberFormat="1" applyFont="1" applyFill="1" applyBorder="1" applyProtection="1"/>
    <xf numFmtId="165" fontId="20" fillId="100" borderId="0" xfId="0" applyNumberFormat="1" applyFont="1" applyFill="1" applyBorder="1"/>
    <xf numFmtId="165" fontId="19" fillId="100" borderId="0" xfId="0" applyNumberFormat="1" applyFont="1" applyFill="1" applyBorder="1"/>
    <xf numFmtId="2" fontId="138" fillId="0" borderId="0" xfId="566" applyNumberFormat="1" applyFont="1" applyFill="1" applyBorder="1"/>
    <xf numFmtId="0" fontId="142" fillId="0" borderId="0" xfId="0" applyFont="1"/>
    <xf numFmtId="2" fontId="136" fillId="0" borderId="0" xfId="1525" applyNumberFormat="1" applyFont="1" applyFill="1" applyBorder="1"/>
    <xf numFmtId="2" fontId="143" fillId="0" borderId="0" xfId="1525" applyNumberFormat="1" applyFont="1" applyFill="1" applyBorder="1"/>
    <xf numFmtId="165" fontId="0" fillId="0" borderId="0" xfId="0" applyNumberFormat="1"/>
    <xf numFmtId="165" fontId="0" fillId="100" borderId="0" xfId="0" applyNumberFormat="1" applyFill="1"/>
    <xf numFmtId="164" fontId="20" fillId="100" borderId="0" xfId="38" applyNumberFormat="1" applyFill="1" applyBorder="1"/>
    <xf numFmtId="164" fontId="20" fillId="100" borderId="38" xfId="38" applyNumberFormat="1" applyFill="1" applyBorder="1"/>
    <xf numFmtId="164" fontId="20" fillId="100" borderId="12" xfId="38" applyNumberFormat="1" applyFill="1" applyBorder="1"/>
    <xf numFmtId="165" fontId="19" fillId="100" borderId="0" xfId="38" applyNumberFormat="1" applyFont="1" applyFill="1"/>
    <xf numFmtId="1" fontId="136" fillId="0" borderId="0" xfId="1525" applyNumberFormat="1" applyFont="1" applyFill="1" applyBorder="1"/>
    <xf numFmtId="2" fontId="0" fillId="100" borderId="38" xfId="0" applyNumberFormat="1" applyFill="1" applyBorder="1"/>
    <xf numFmtId="2" fontId="0" fillId="100" borderId="0" xfId="0" applyNumberFormat="1" applyFill="1" applyBorder="1"/>
    <xf numFmtId="0" fontId="22" fillId="0" borderId="0" xfId="567" applyFont="1"/>
    <xf numFmtId="0" fontId="144" fillId="102" borderId="11" xfId="57674" applyFont="1" applyFill="1" applyBorder="1"/>
    <xf numFmtId="0" fontId="144" fillId="65" borderId="11" xfId="57674" applyFont="1" applyFill="1" applyBorder="1"/>
    <xf numFmtId="0" fontId="144" fillId="68" borderId="11" xfId="57674" applyFont="1" applyFill="1" applyBorder="1"/>
    <xf numFmtId="0" fontId="44" fillId="103" borderId="45" xfId="57674" applyFont="1" applyFill="1" applyBorder="1"/>
    <xf numFmtId="0" fontId="145" fillId="103" borderId="45" xfId="57674" applyFont="1" applyFill="1" applyBorder="1"/>
    <xf numFmtId="165" fontId="0" fillId="0" borderId="38" xfId="0" applyNumberFormat="1" applyBorder="1"/>
    <xf numFmtId="0" fontId="146" fillId="0" borderId="38" xfId="0" applyFont="1" applyBorder="1"/>
    <xf numFmtId="0" fontId="149" fillId="105" borderId="0" xfId="0" applyFont="1" applyFill="1" applyBorder="1"/>
    <xf numFmtId="0" fontId="149" fillId="105" borderId="0" xfId="0" applyFont="1" applyFill="1" applyBorder="1" applyProtection="1"/>
    <xf numFmtId="0" fontId="147" fillId="105" borderId="0" xfId="0" applyFont="1" applyFill="1" applyBorder="1"/>
    <xf numFmtId="0" fontId="144" fillId="105" borderId="0" xfId="0" applyFont="1" applyFill="1" applyBorder="1" applyProtection="1"/>
    <xf numFmtId="0" fontId="144" fillId="105" borderId="0" xfId="0" applyFont="1" applyFill="1" applyBorder="1"/>
    <xf numFmtId="0" fontId="148" fillId="105" borderId="0" xfId="0" applyFont="1" applyFill="1" applyBorder="1" applyProtection="1"/>
    <xf numFmtId="2" fontId="149" fillId="105" borderId="0" xfId="0" applyNumberFormat="1" applyFont="1" applyFill="1" applyBorder="1"/>
    <xf numFmtId="0" fontId="63" fillId="105" borderId="0" xfId="0" applyFont="1" applyFill="1" applyBorder="1" applyProtection="1"/>
    <xf numFmtId="2" fontId="150" fillId="105" borderId="0" xfId="0" applyNumberFormat="1" applyFont="1" applyFill="1" applyBorder="1" applyProtection="1"/>
    <xf numFmtId="0" fontId="66" fillId="105" borderId="0" xfId="0" applyFont="1" applyFill="1" applyBorder="1" applyProtection="1"/>
    <xf numFmtId="1" fontId="149" fillId="105" borderId="0" xfId="0" applyNumberFormat="1" applyFont="1" applyFill="1" applyBorder="1"/>
    <xf numFmtId="1" fontId="19" fillId="105" borderId="0" xfId="0" applyNumberFormat="1" applyFont="1" applyFill="1" applyBorder="1" applyProtection="1"/>
    <xf numFmtId="0" fontId="151" fillId="0" borderId="0" xfId="0" applyFont="1"/>
    <xf numFmtId="0" fontId="152" fillId="105" borderId="0" xfId="0" applyFont="1" applyFill="1" applyBorder="1"/>
    <xf numFmtId="0" fontId="153" fillId="0" borderId="0" xfId="0" applyFont="1"/>
    <xf numFmtId="189" fontId="41" fillId="0" borderId="0" xfId="0" applyNumberFormat="1" applyFont="1" applyAlignment="1">
      <alignment wrapText="1"/>
    </xf>
    <xf numFmtId="189" fontId="41" fillId="0" borderId="0" xfId="0" applyNumberFormat="1" applyFont="1"/>
    <xf numFmtId="189" fontId="155" fillId="0" borderId="0" xfId="0" applyNumberFormat="1" applyFont="1"/>
    <xf numFmtId="189" fontId="41" fillId="0" borderId="0" xfId="0" applyNumberFormat="1" applyFont="1" applyAlignment="1"/>
    <xf numFmtId="189" fontId="154" fillId="0" borderId="0" xfId="0" applyNumberFormat="1" applyFont="1"/>
    <xf numFmtId="189" fontId="41" fillId="0" borderId="0" xfId="0" applyNumberFormat="1" applyFont="1" applyBorder="1" applyAlignment="1">
      <alignment wrapText="1"/>
    </xf>
    <xf numFmtId="189" fontId="41" fillId="0" borderId="0" xfId="0" applyNumberFormat="1" applyFont="1" applyBorder="1"/>
    <xf numFmtId="189" fontId="41" fillId="0" borderId="12" xfId="0" applyNumberFormat="1" applyFont="1" applyBorder="1"/>
    <xf numFmtId="189" fontId="41" fillId="0" borderId="0" xfId="0" applyNumberFormat="1" applyFont="1" applyFill="1" applyBorder="1" applyAlignment="1">
      <alignment vertical="top"/>
    </xf>
    <xf numFmtId="189" fontId="41" fillId="0" borderId="0" xfId="0" applyNumberFormat="1" applyFont="1" applyFill="1" applyBorder="1" applyAlignment="1">
      <alignment wrapText="1"/>
    </xf>
    <xf numFmtId="189" fontId="41" fillId="0" borderId="0" xfId="0" applyNumberFormat="1" applyFont="1" applyFill="1" applyBorder="1"/>
    <xf numFmtId="189" fontId="155" fillId="0" borderId="0" xfId="0" applyNumberFormat="1" applyFont="1" applyFill="1" applyBorder="1"/>
    <xf numFmtId="189" fontId="155" fillId="0" borderId="0" xfId="0" applyNumberFormat="1" applyFont="1" applyFill="1" applyBorder="1" applyAlignment="1"/>
    <xf numFmtId="189" fontId="154" fillId="0" borderId="0" xfId="0" applyNumberFormat="1" applyFont="1" applyFill="1" applyBorder="1" applyAlignment="1"/>
    <xf numFmtId="189" fontId="41" fillId="0" borderId="0" xfId="0" applyNumberFormat="1" applyFont="1" applyFill="1" applyBorder="1" applyAlignment="1"/>
    <xf numFmtId="189" fontId="154" fillId="0" borderId="0" xfId="0" applyNumberFormat="1" applyFont="1" applyFill="1" applyBorder="1" applyAlignment="1">
      <alignment vertical="top"/>
    </xf>
    <xf numFmtId="189" fontId="154" fillId="0" borderId="0" xfId="0" applyNumberFormat="1" applyFont="1" applyFill="1" applyBorder="1"/>
    <xf numFmtId="191" fontId="41" fillId="0" borderId="0" xfId="0" applyNumberFormat="1" applyFont="1" applyFill="1" applyBorder="1"/>
    <xf numFmtId="189" fontId="144" fillId="0" borderId="0" xfId="0" applyNumberFormat="1" applyFont="1" applyAlignment="1"/>
    <xf numFmtId="189" fontId="157" fillId="0" borderId="0" xfId="0" applyNumberFormat="1" applyFont="1" applyFill="1" applyBorder="1"/>
    <xf numFmtId="190" fontId="144" fillId="0" borderId="0" xfId="0" applyNumberFormat="1" applyFont="1" applyAlignment="1"/>
    <xf numFmtId="190" fontId="44" fillId="0" borderId="0" xfId="0" applyNumberFormat="1" applyFont="1" applyAlignment="1"/>
    <xf numFmtId="190" fontId="44" fillId="0" borderId="12" xfId="0" applyNumberFormat="1" applyFont="1" applyBorder="1" applyAlignment="1"/>
    <xf numFmtId="189" fontId="41" fillId="0" borderId="0" xfId="0" applyNumberFormat="1" applyFont="1" applyBorder="1" applyAlignment="1">
      <alignment horizontal="right"/>
    </xf>
    <xf numFmtId="189" fontId="154" fillId="0" borderId="0" xfId="0" applyNumberFormat="1" applyFont="1" applyBorder="1" applyAlignment="1">
      <alignment horizontal="right"/>
    </xf>
    <xf numFmtId="189" fontId="154" fillId="0" borderId="12" xfId="0" applyNumberFormat="1" applyFont="1" applyBorder="1" applyAlignment="1">
      <alignment horizontal="right"/>
    </xf>
    <xf numFmtId="189" fontId="155" fillId="0" borderId="0" xfId="0" applyNumberFormat="1" applyFont="1" applyBorder="1" applyAlignment="1"/>
    <xf numFmtId="189" fontId="155" fillId="0" borderId="0" xfId="0" applyNumberFormat="1" applyFont="1" applyBorder="1" applyAlignment="1">
      <alignment wrapText="1"/>
    </xf>
    <xf numFmtId="189" fontId="155" fillId="0" borderId="0" xfId="0" applyNumberFormat="1" applyFont="1" applyBorder="1" applyAlignment="1">
      <alignment horizontal="right"/>
    </xf>
    <xf numFmtId="0" fontId="145" fillId="0" borderId="0" xfId="0" applyFont="1" applyAlignment="1">
      <alignment wrapText="1"/>
    </xf>
    <xf numFmtId="192" fontId="145" fillId="0" borderId="0" xfId="0" applyNumberFormat="1" applyFont="1" applyAlignment="1">
      <alignment wrapText="1"/>
    </xf>
    <xf numFmtId="189" fontId="44" fillId="0" borderId="0" xfId="0" applyNumberFormat="1" applyFont="1"/>
    <xf numFmtId="0" fontId="44" fillId="0" borderId="0" xfId="0" applyFont="1"/>
    <xf numFmtId="0" fontId="41" fillId="0" borderId="0" xfId="0" applyFont="1" applyAlignment="1">
      <alignment wrapText="1"/>
    </xf>
    <xf numFmtId="192" fontId="41" fillId="0" borderId="0" xfId="0" applyNumberFormat="1" applyFont="1" applyAlignment="1"/>
    <xf numFmtId="0" fontId="41" fillId="0" borderId="12" xfId="0" applyFont="1" applyBorder="1" applyAlignment="1">
      <alignment wrapText="1"/>
    </xf>
    <xf numFmtId="192" fontId="155" fillId="0" borderId="12" xfId="0" applyNumberFormat="1" applyFont="1" applyBorder="1" applyAlignment="1">
      <alignment wrapText="1"/>
    </xf>
    <xf numFmtId="190" fontId="41" fillId="0" borderId="0" xfId="0" applyNumberFormat="1" applyFont="1" applyAlignment="1"/>
    <xf numFmtId="192" fontId="41" fillId="0" borderId="0" xfId="0" applyNumberFormat="1" applyFont="1" applyBorder="1"/>
    <xf numFmtId="0" fontId="44" fillId="0" borderId="0" xfId="0" applyFont="1" applyBorder="1"/>
    <xf numFmtId="192" fontId="154" fillId="0" borderId="0" xfId="0" applyNumberFormat="1" applyFont="1" applyBorder="1"/>
    <xf numFmtId="189" fontId="154" fillId="0" borderId="0" xfId="0" applyNumberFormat="1" applyFont="1" applyBorder="1"/>
    <xf numFmtId="190" fontId="41" fillId="0" borderId="0" xfId="0" applyNumberFormat="1" applyFont="1" applyBorder="1" applyAlignment="1">
      <alignment vertical="top"/>
    </xf>
    <xf numFmtId="0" fontId="41" fillId="0" borderId="0" xfId="0" applyFont="1" applyBorder="1" applyAlignment="1"/>
    <xf numFmtId="192" fontId="154" fillId="0" borderId="0" xfId="0" applyNumberFormat="1" applyFont="1" applyBorder="1" applyAlignment="1"/>
    <xf numFmtId="0" fontId="154" fillId="0" borderId="0" xfId="0" applyFont="1" applyBorder="1" applyAlignment="1"/>
    <xf numFmtId="0" fontId="44" fillId="0" borderId="0" xfId="0" applyFont="1" applyBorder="1" applyAlignment="1"/>
    <xf numFmtId="190" fontId="41" fillId="0" borderId="12" xfId="0" applyNumberFormat="1" applyFont="1" applyBorder="1" applyAlignment="1">
      <alignment vertical="top"/>
    </xf>
    <xf numFmtId="0" fontId="41" fillId="0" borderId="12" xfId="0" applyFont="1" applyBorder="1" applyAlignment="1"/>
    <xf numFmtId="192" fontId="154" fillId="0" borderId="12" xfId="0" applyNumberFormat="1" applyFont="1" applyBorder="1" applyAlignment="1"/>
    <xf numFmtId="1" fontId="155" fillId="0" borderId="0" xfId="0" applyNumberFormat="1" applyFont="1" applyAlignment="1"/>
    <xf numFmtId="192" fontId="155" fillId="0" borderId="0" xfId="0" applyNumberFormat="1" applyFont="1"/>
    <xf numFmtId="189" fontId="41" fillId="0" borderId="0" xfId="0" applyNumberFormat="1" applyFont="1" applyBorder="1" applyAlignment="1"/>
    <xf numFmtId="192" fontId="155" fillId="0" borderId="0" xfId="0" applyNumberFormat="1" applyFont="1" applyBorder="1"/>
    <xf numFmtId="1" fontId="155" fillId="0" borderId="12" xfId="0" applyNumberFormat="1" applyFont="1" applyBorder="1" applyAlignment="1"/>
    <xf numFmtId="189" fontId="41" fillId="0" borderId="12" xfId="0" applyNumberFormat="1" applyFont="1" applyBorder="1" applyAlignment="1">
      <alignment wrapText="1"/>
    </xf>
    <xf numFmtId="192" fontId="155" fillId="0" borderId="12" xfId="0" applyNumberFormat="1" applyFont="1" applyBorder="1"/>
    <xf numFmtId="189" fontId="155" fillId="0" borderId="12" xfId="0" applyNumberFormat="1" applyFont="1" applyBorder="1"/>
    <xf numFmtId="1" fontId="0" fillId="0" borderId="0" xfId="0" applyNumberFormat="1" applyAlignment="1">
      <alignment wrapText="1"/>
    </xf>
    <xf numFmtId="0" fontId="0" fillId="0" borderId="0" xfId="0" applyAlignment="1">
      <alignment wrapText="1"/>
    </xf>
    <xf numFmtId="189" fontId="19" fillId="0" borderId="0" xfId="0" applyNumberFormat="1" applyFont="1" applyAlignment="1">
      <alignment wrapText="1"/>
    </xf>
    <xf numFmtId="189" fontId="144" fillId="0" borderId="0" xfId="0" applyNumberFormat="1" applyFont="1" applyBorder="1" applyAlignment="1">
      <alignment wrapText="1"/>
    </xf>
    <xf numFmtId="189" fontId="0" fillId="0" borderId="0" xfId="0" applyNumberFormat="1" applyBorder="1"/>
    <xf numFmtId="189" fontId="41" fillId="106" borderId="0" xfId="0" applyNumberFormat="1" applyFont="1" applyFill="1" applyBorder="1" applyAlignment="1"/>
    <xf numFmtId="0" fontId="0" fillId="104" borderId="0" xfId="0" applyFont="1" applyFill="1"/>
    <xf numFmtId="1" fontId="145" fillId="0" borderId="0" xfId="0" applyNumberFormat="1" applyFont="1" applyAlignment="1"/>
    <xf numFmtId="189" fontId="145" fillId="0" borderId="0" xfId="0" applyNumberFormat="1" applyFont="1" applyAlignment="1">
      <alignment wrapText="1"/>
    </xf>
    <xf numFmtId="189" fontId="145" fillId="0" borderId="0" xfId="0" applyNumberFormat="1" applyFont="1"/>
    <xf numFmtId="189" fontId="145" fillId="0" borderId="0" xfId="0" applyNumberFormat="1" applyFont="1" applyAlignment="1"/>
    <xf numFmtId="1" fontId="44" fillId="0" borderId="0" xfId="0" applyNumberFormat="1" applyFont="1" applyAlignment="1"/>
    <xf numFmtId="189" fontId="44" fillId="0" borderId="0" xfId="0" applyNumberFormat="1" applyFont="1" applyAlignment="1">
      <alignment wrapText="1"/>
    </xf>
    <xf numFmtId="189" fontId="44" fillId="0" borderId="0" xfId="0" applyNumberFormat="1" applyFont="1" applyAlignment="1"/>
    <xf numFmtId="1" fontId="41" fillId="0" borderId="12" xfId="0" applyNumberFormat="1" applyFont="1" applyBorder="1" applyAlignment="1"/>
    <xf numFmtId="189" fontId="41" fillId="0" borderId="12" xfId="0" applyNumberFormat="1" applyFont="1" applyBorder="1" applyAlignment="1"/>
    <xf numFmtId="1" fontId="41" fillId="0" borderId="0" xfId="0" applyNumberFormat="1" applyFont="1" applyAlignment="1"/>
    <xf numFmtId="189" fontId="154" fillId="0" borderId="0" xfId="0" applyNumberFormat="1" applyFont="1" applyAlignment="1">
      <alignment vertical="top"/>
    </xf>
    <xf numFmtId="1" fontId="41" fillId="0" borderId="0" xfId="0" applyNumberFormat="1" applyFont="1" applyBorder="1" applyAlignment="1"/>
    <xf numFmtId="189" fontId="41" fillId="0" borderId="12" xfId="0" applyNumberFormat="1" applyFont="1" applyBorder="1" applyAlignment="1">
      <alignment horizontal="center" textRotation="90"/>
    </xf>
    <xf numFmtId="189" fontId="41" fillId="0" borderId="12" xfId="0" applyNumberFormat="1" applyFont="1" applyBorder="1" applyAlignment="1">
      <alignment horizontal="center" textRotation="90" wrapText="1"/>
    </xf>
    <xf numFmtId="189" fontId="155" fillId="0" borderId="12" xfId="0" applyNumberFormat="1" applyFont="1" applyBorder="1" applyAlignment="1">
      <alignment horizontal="center" textRotation="90" wrapText="1"/>
    </xf>
    <xf numFmtId="189" fontId="126" fillId="0" borderId="12" xfId="0" applyNumberFormat="1" applyFont="1" applyBorder="1" applyAlignment="1"/>
    <xf numFmtId="1" fontId="81" fillId="0" borderId="12" xfId="0" applyNumberFormat="1" applyFont="1" applyBorder="1" applyAlignment="1">
      <alignment horizontal="center"/>
    </xf>
    <xf numFmtId="189" fontId="81" fillId="0" borderId="12" xfId="0" applyNumberFormat="1" applyFont="1" applyBorder="1" applyAlignment="1">
      <alignment horizontal="center" wrapText="1"/>
    </xf>
    <xf numFmtId="189" fontId="81" fillId="0" borderId="12" xfId="0" applyNumberFormat="1" applyFont="1" applyBorder="1" applyAlignment="1">
      <alignment horizontal="center"/>
    </xf>
    <xf numFmtId="189" fontId="81" fillId="0" borderId="12" xfId="0" applyNumberFormat="1" applyFont="1" applyBorder="1" applyAlignment="1">
      <alignment horizontal="center" vertical="center"/>
    </xf>
    <xf numFmtId="1" fontId="41" fillId="0" borderId="0" xfId="0" applyNumberFormat="1" applyFont="1" applyBorder="1" applyAlignment="1">
      <alignment horizontal="center"/>
    </xf>
    <xf numFmtId="189" fontId="81" fillId="0" borderId="0" xfId="0" applyNumberFormat="1" applyFont="1" applyBorder="1" applyAlignment="1">
      <alignment horizontal="center" wrapText="1"/>
    </xf>
    <xf numFmtId="189" fontId="81" fillId="0" borderId="0" xfId="0" applyNumberFormat="1" applyFont="1" applyBorder="1" applyAlignment="1">
      <alignment horizontal="center"/>
    </xf>
    <xf numFmtId="193" fontId="41" fillId="0" borderId="0" xfId="0" applyNumberFormat="1" applyFont="1" applyAlignment="1"/>
    <xf numFmtId="189" fontId="41" fillId="0" borderId="0" xfId="0" applyNumberFormat="1" applyFont="1" applyAlignment="1">
      <alignment horizontal="right"/>
    </xf>
    <xf numFmtId="189" fontId="155" fillId="0" borderId="0" xfId="0" applyNumberFormat="1" applyFont="1" applyAlignment="1">
      <alignment horizontal="right"/>
    </xf>
    <xf numFmtId="189" fontId="154" fillId="0" borderId="0" xfId="0" applyNumberFormat="1" applyFont="1" applyAlignment="1">
      <alignment wrapText="1"/>
    </xf>
    <xf numFmtId="193" fontId="41" fillId="0" borderId="0" xfId="0" applyNumberFormat="1" applyFont="1"/>
    <xf numFmtId="189" fontId="155" fillId="0" borderId="0" xfId="0" applyNumberFormat="1" applyFont="1" applyBorder="1"/>
    <xf numFmtId="189" fontId="145" fillId="0" borderId="0" xfId="0" applyNumberFormat="1" applyFont="1" applyBorder="1"/>
    <xf numFmtId="189" fontId="156" fillId="0" borderId="12" xfId="0" applyNumberFormat="1" applyFont="1" applyBorder="1" applyAlignment="1"/>
    <xf numFmtId="189" fontId="155" fillId="0" borderId="12" xfId="0" applyNumberFormat="1" applyFont="1" applyBorder="1" applyAlignment="1"/>
    <xf numFmtId="1" fontId="0" fillId="0" borderId="12" xfId="0" applyNumberFormat="1" applyBorder="1" applyAlignment="1"/>
    <xf numFmtId="189" fontId="0" fillId="0" borderId="12" xfId="0" applyNumberFormat="1" applyBorder="1" applyAlignment="1">
      <alignment wrapText="1"/>
    </xf>
    <xf numFmtId="189" fontId="0" fillId="0" borderId="0" xfId="0" applyNumberFormat="1" applyAlignment="1"/>
    <xf numFmtId="1" fontId="0" fillId="0" borderId="0" xfId="0" applyNumberFormat="1" applyAlignment="1"/>
    <xf numFmtId="189" fontId="0" fillId="0" borderId="0" xfId="0" applyNumberFormat="1" applyAlignment="1">
      <alignment wrapText="1"/>
    </xf>
    <xf numFmtId="189" fontId="0" fillId="0" borderId="0" xfId="0" applyNumberFormat="1"/>
    <xf numFmtId="189" fontId="144" fillId="0" borderId="0" xfId="0" applyNumberFormat="1" applyFont="1"/>
    <xf numFmtId="189" fontId="19" fillId="0" borderId="0" xfId="0" applyNumberFormat="1" applyFont="1" applyAlignment="1"/>
    <xf numFmtId="189" fontId="43" fillId="0" borderId="0" xfId="0" applyNumberFormat="1" applyFont="1" applyAlignment="1">
      <alignment horizontal="right"/>
    </xf>
    <xf numFmtId="3" fontId="155" fillId="0" borderId="12" xfId="0" applyNumberFormat="1" applyFont="1" applyBorder="1" applyAlignment="1">
      <alignment horizontal="right" wrapText="1"/>
    </xf>
    <xf numFmtId="0" fontId="155" fillId="0" borderId="12" xfId="0" applyFont="1" applyBorder="1" applyAlignment="1">
      <alignment horizontal="right" wrapText="1"/>
    </xf>
    <xf numFmtId="189" fontId="0" fillId="0" borderId="0" xfId="0" applyNumberFormat="1" applyFont="1" applyAlignment="1"/>
    <xf numFmtId="189" fontId="41" fillId="89" borderId="12" xfId="0" applyNumberFormat="1" applyFont="1" applyFill="1" applyBorder="1" applyAlignment="1">
      <alignment horizontal="center" textRotation="90"/>
    </xf>
    <xf numFmtId="189" fontId="41" fillId="89" borderId="12" xfId="0" applyNumberFormat="1" applyFont="1" applyFill="1" applyBorder="1" applyAlignment="1">
      <alignment horizontal="center" textRotation="90" wrapText="1"/>
    </xf>
    <xf numFmtId="199" fontId="0" fillId="0" borderId="0" xfId="0" applyNumberFormat="1" applyAlignment="1"/>
  </cellXfs>
  <cellStyles count="57675">
    <cellStyle name="_x000a_shell=progma 2" xfId="16735"/>
    <cellStyle name="_x000a_shell=progma 2 2" xfId="18004"/>
    <cellStyle name="1.000" xfId="16736"/>
    <cellStyle name="1.000 2" xfId="18005"/>
    <cellStyle name="20 % - Markeringsfarve1 10" xfId="1588"/>
    <cellStyle name="20 % - Markeringsfarve1 10 2" xfId="1589"/>
    <cellStyle name="20 % - Markeringsfarve1 10 2 2" xfId="7479"/>
    <cellStyle name="20 % - Markeringsfarve1 10 2 2 2" xfId="15380"/>
    <cellStyle name="20 % - Markeringsfarve1 10 2 2 2 2" xfId="31694"/>
    <cellStyle name="20 % - Markeringsfarve1 10 2 2 2 3" xfId="46658"/>
    <cellStyle name="20 % - Markeringsfarve1 10 2 2 3" xfId="24672"/>
    <cellStyle name="20 % - Markeringsfarve1 10 2 2 4" xfId="39659"/>
    <cellStyle name="20 % - Markeringsfarve1 10 2 3" xfId="10146"/>
    <cellStyle name="20 % - Markeringsfarve1 10 2 3 2" xfId="26465"/>
    <cellStyle name="20 % - Markeringsfarve1 10 2 3 3" xfId="41431"/>
    <cellStyle name="20 % - Markeringsfarve1 10 2 4" xfId="19443"/>
    <cellStyle name="20 % - Markeringsfarve1 10 2 5" xfId="34432"/>
    <cellStyle name="20 % - Markeringsfarve1 10 3" xfId="1590"/>
    <cellStyle name="20 % - Markeringsfarve1 10 3 2" xfId="7098"/>
    <cellStyle name="20 % - Markeringsfarve1 10 3 2 2" xfId="15008"/>
    <cellStyle name="20 % - Markeringsfarve1 10 3 2 2 2" xfId="31322"/>
    <cellStyle name="20 % - Markeringsfarve1 10 3 2 2 3" xfId="46286"/>
    <cellStyle name="20 % - Markeringsfarve1 10 3 2 3" xfId="24300"/>
    <cellStyle name="20 % - Markeringsfarve1 10 3 2 4" xfId="39287"/>
    <cellStyle name="20 % - Markeringsfarve1 10 3 3" xfId="10147"/>
    <cellStyle name="20 % - Markeringsfarve1 10 3 3 2" xfId="26466"/>
    <cellStyle name="20 % - Markeringsfarve1 10 3 3 3" xfId="41432"/>
    <cellStyle name="20 % - Markeringsfarve1 10 3 4" xfId="19444"/>
    <cellStyle name="20 % - Markeringsfarve1 10 3 5" xfId="34433"/>
    <cellStyle name="20 % - Markeringsfarve1 10 4" xfId="5398"/>
    <cellStyle name="20 % - Markeringsfarve1 10 4 2" xfId="13316"/>
    <cellStyle name="20 % - Markeringsfarve1 10 4 2 2" xfId="29630"/>
    <cellStyle name="20 % - Markeringsfarve1 10 4 2 3" xfId="44594"/>
    <cellStyle name="20 % - Markeringsfarve1 10 4 3" xfId="22608"/>
    <cellStyle name="20 % - Markeringsfarve1 10 4 4" xfId="37595"/>
    <cellStyle name="20 % - Markeringsfarve1 10 5" xfId="10145"/>
    <cellStyle name="20 % - Markeringsfarve1 10 5 2" xfId="26464"/>
    <cellStyle name="20 % - Markeringsfarve1 10 5 3" xfId="41430"/>
    <cellStyle name="20 % - Markeringsfarve1 10 6" xfId="19442"/>
    <cellStyle name="20 % - Markeringsfarve1 10 7" xfId="34431"/>
    <cellStyle name="20 % - Markeringsfarve1 11" xfId="1591"/>
    <cellStyle name="20 % - Markeringsfarve1 11 2" xfId="1592"/>
    <cellStyle name="20 % - Markeringsfarve1 11 2 2" xfId="8516"/>
    <cellStyle name="20 % - Markeringsfarve1 11 2 2 2" xfId="16405"/>
    <cellStyle name="20 % - Markeringsfarve1 11 2 2 2 2" xfId="32719"/>
    <cellStyle name="20 % - Markeringsfarve1 11 2 2 2 3" xfId="47683"/>
    <cellStyle name="20 % - Markeringsfarve1 11 2 2 3" xfId="25697"/>
    <cellStyle name="20 % - Markeringsfarve1 11 2 2 4" xfId="40684"/>
    <cellStyle name="20 % - Markeringsfarve1 11 2 3" xfId="10149"/>
    <cellStyle name="20 % - Markeringsfarve1 11 2 3 2" xfId="26468"/>
    <cellStyle name="20 % - Markeringsfarve1 11 2 3 3" xfId="41434"/>
    <cellStyle name="20 % - Markeringsfarve1 11 2 4" xfId="19446"/>
    <cellStyle name="20 % - Markeringsfarve1 11 2 5" xfId="34435"/>
    <cellStyle name="20 % - Markeringsfarve1 11 3" xfId="5399"/>
    <cellStyle name="20 % - Markeringsfarve1 11 3 2" xfId="13317"/>
    <cellStyle name="20 % - Markeringsfarve1 11 3 2 2" xfId="29631"/>
    <cellStyle name="20 % - Markeringsfarve1 11 3 2 3" xfId="44595"/>
    <cellStyle name="20 % - Markeringsfarve1 11 3 3" xfId="22609"/>
    <cellStyle name="20 % - Markeringsfarve1 11 3 4" xfId="37596"/>
    <cellStyle name="20 % - Markeringsfarve1 11 4" xfId="10148"/>
    <cellStyle name="20 % - Markeringsfarve1 11 4 2" xfId="26467"/>
    <cellStyle name="20 % - Markeringsfarve1 11 4 3" xfId="41433"/>
    <cellStyle name="20 % - Markeringsfarve1 11 5" xfId="19445"/>
    <cellStyle name="20 % - Markeringsfarve1 11 6" xfId="34434"/>
    <cellStyle name="20 % - Markeringsfarve1 12" xfId="1593"/>
    <cellStyle name="20 % - Markeringsfarve1 12 2" xfId="1594"/>
    <cellStyle name="20 % - Markeringsfarve1 12 2 2" xfId="7090"/>
    <cellStyle name="20 % - Markeringsfarve1 12 2 2 2" xfId="15000"/>
    <cellStyle name="20 % - Markeringsfarve1 12 2 2 2 2" xfId="31314"/>
    <cellStyle name="20 % - Markeringsfarve1 12 2 2 2 3" xfId="46278"/>
    <cellStyle name="20 % - Markeringsfarve1 12 2 2 3" xfId="24292"/>
    <cellStyle name="20 % - Markeringsfarve1 12 2 2 4" xfId="39279"/>
    <cellStyle name="20 % - Markeringsfarve1 12 2 3" xfId="10151"/>
    <cellStyle name="20 % - Markeringsfarve1 12 2 3 2" xfId="26470"/>
    <cellStyle name="20 % - Markeringsfarve1 12 2 3 3" xfId="41436"/>
    <cellStyle name="20 % - Markeringsfarve1 12 2 4" xfId="19448"/>
    <cellStyle name="20 % - Markeringsfarve1 12 2 5" xfId="34437"/>
    <cellStyle name="20 % - Markeringsfarve1 12 3" xfId="5400"/>
    <cellStyle name="20 % - Markeringsfarve1 12 3 2" xfId="13318"/>
    <cellStyle name="20 % - Markeringsfarve1 12 3 2 2" xfId="29632"/>
    <cellStyle name="20 % - Markeringsfarve1 12 3 2 3" xfId="44596"/>
    <cellStyle name="20 % - Markeringsfarve1 12 3 3" xfId="22610"/>
    <cellStyle name="20 % - Markeringsfarve1 12 3 4" xfId="37597"/>
    <cellStyle name="20 % - Markeringsfarve1 12 4" xfId="10150"/>
    <cellStyle name="20 % - Markeringsfarve1 12 4 2" xfId="26469"/>
    <cellStyle name="20 % - Markeringsfarve1 12 4 3" xfId="41435"/>
    <cellStyle name="20 % - Markeringsfarve1 12 5" xfId="19447"/>
    <cellStyle name="20 % - Markeringsfarve1 12 6" xfId="34436"/>
    <cellStyle name="20 % - Markeringsfarve1 13" xfId="1595"/>
    <cellStyle name="20 % - Markeringsfarve1 13 2" xfId="1596"/>
    <cellStyle name="20 % - Markeringsfarve1 13 2 2" xfId="8395"/>
    <cellStyle name="20 % - Markeringsfarve1 13 2 2 2" xfId="16288"/>
    <cellStyle name="20 % - Markeringsfarve1 13 2 2 2 2" xfId="32602"/>
    <cellStyle name="20 % - Markeringsfarve1 13 2 2 2 3" xfId="47566"/>
    <cellStyle name="20 % - Markeringsfarve1 13 2 2 3" xfId="25580"/>
    <cellStyle name="20 % - Markeringsfarve1 13 2 2 4" xfId="40567"/>
    <cellStyle name="20 % - Markeringsfarve1 13 2 3" xfId="10153"/>
    <cellStyle name="20 % - Markeringsfarve1 13 2 3 2" xfId="26472"/>
    <cellStyle name="20 % - Markeringsfarve1 13 2 3 3" xfId="41438"/>
    <cellStyle name="20 % - Markeringsfarve1 13 2 4" xfId="19450"/>
    <cellStyle name="20 % - Markeringsfarve1 13 2 5" xfId="34439"/>
    <cellStyle name="20 % - Markeringsfarve1 13 3" xfId="5397"/>
    <cellStyle name="20 % - Markeringsfarve1 13 3 2" xfId="13315"/>
    <cellStyle name="20 % - Markeringsfarve1 13 3 2 2" xfId="29629"/>
    <cellStyle name="20 % - Markeringsfarve1 13 3 2 3" xfId="44593"/>
    <cellStyle name="20 % - Markeringsfarve1 13 3 3" xfId="22607"/>
    <cellStyle name="20 % - Markeringsfarve1 13 3 4" xfId="37594"/>
    <cellStyle name="20 % - Markeringsfarve1 13 4" xfId="10152"/>
    <cellStyle name="20 % - Markeringsfarve1 13 4 2" xfId="26471"/>
    <cellStyle name="20 % - Markeringsfarve1 13 4 3" xfId="41437"/>
    <cellStyle name="20 % - Markeringsfarve1 13 5" xfId="19449"/>
    <cellStyle name="20 % - Markeringsfarve1 13 6" xfId="34438"/>
    <cellStyle name="20 % - Markeringsfarve1 14" xfId="1597"/>
    <cellStyle name="20 % - Markeringsfarve1 14 2" xfId="6700"/>
    <cellStyle name="20 % - Markeringsfarve1 14 2 2" xfId="14613"/>
    <cellStyle name="20 % - Markeringsfarve1 14 2 2 2" xfId="30927"/>
    <cellStyle name="20 % - Markeringsfarve1 14 2 2 3" xfId="45891"/>
    <cellStyle name="20 % - Markeringsfarve1 14 2 3" xfId="23905"/>
    <cellStyle name="20 % - Markeringsfarve1 14 2 4" xfId="38892"/>
    <cellStyle name="20 % - Markeringsfarve1 14 3" xfId="10154"/>
    <cellStyle name="20 % - Markeringsfarve1 14 3 2" xfId="26473"/>
    <cellStyle name="20 % - Markeringsfarve1 14 3 3" xfId="41439"/>
    <cellStyle name="20 % - Markeringsfarve1 14 4" xfId="19451"/>
    <cellStyle name="20 % - Markeringsfarve1 14 5" xfId="34440"/>
    <cellStyle name="20 % - Markeringsfarve1 15" xfId="1598"/>
    <cellStyle name="20 % - Markeringsfarve1 15 2" xfId="8565"/>
    <cellStyle name="20 % - Markeringsfarve1 15 2 2" xfId="16452"/>
    <cellStyle name="20 % - Markeringsfarve1 15 2 2 2" xfId="32766"/>
    <cellStyle name="20 % - Markeringsfarve1 15 2 2 3" xfId="47730"/>
    <cellStyle name="20 % - Markeringsfarve1 15 2 3" xfId="25744"/>
    <cellStyle name="20 % - Markeringsfarve1 15 2 4" xfId="40731"/>
    <cellStyle name="20 % - Markeringsfarve1 15 3" xfId="10155"/>
    <cellStyle name="20 % - Markeringsfarve1 15 3 2" xfId="26474"/>
    <cellStyle name="20 % - Markeringsfarve1 15 3 3" xfId="41440"/>
    <cellStyle name="20 % - Markeringsfarve1 15 4" xfId="19452"/>
    <cellStyle name="20 % - Markeringsfarve1 15 5" xfId="34441"/>
    <cellStyle name="20 % - Markeringsfarve1 16" xfId="1599"/>
    <cellStyle name="20 % - Markeringsfarve1 16 2" xfId="7106"/>
    <cellStyle name="20 % - Markeringsfarve1 16 2 2" xfId="15016"/>
    <cellStyle name="20 % - Markeringsfarve1 16 2 2 2" xfId="31330"/>
    <cellStyle name="20 % - Markeringsfarve1 16 2 2 3" xfId="46294"/>
    <cellStyle name="20 % - Markeringsfarve1 16 2 3" xfId="24308"/>
    <cellStyle name="20 % - Markeringsfarve1 16 2 4" xfId="39295"/>
    <cellStyle name="20 % - Markeringsfarve1 16 3" xfId="10156"/>
    <cellStyle name="20 % - Markeringsfarve1 16 3 2" xfId="26475"/>
    <cellStyle name="20 % - Markeringsfarve1 16 3 3" xfId="41441"/>
    <cellStyle name="20 % - Markeringsfarve1 16 4" xfId="19453"/>
    <cellStyle name="20 % - Markeringsfarve1 16 5" xfId="34442"/>
    <cellStyle name="20 % - Markeringsfarve1 17" xfId="5375"/>
    <cellStyle name="20 % - Markeringsfarve1 17 2" xfId="13303"/>
    <cellStyle name="20 % - Markeringsfarve1 17 2 2" xfId="29617"/>
    <cellStyle name="20 % - Markeringsfarve1 17 2 3" xfId="44581"/>
    <cellStyle name="20 % - Markeringsfarve1 17 3" xfId="22595"/>
    <cellStyle name="20 % - Markeringsfarve1 17 4" xfId="37582"/>
    <cellStyle name="20 % - Markeringsfarve1 18" xfId="1587"/>
    <cellStyle name="20 % - Markeringsfarve1 18 2" xfId="10144"/>
    <cellStyle name="20 % - Markeringsfarve1 18 2 2" xfId="26463"/>
    <cellStyle name="20 % - Markeringsfarve1 18 2 3" xfId="41429"/>
    <cellStyle name="20 % - Markeringsfarve1 18 3" xfId="19441"/>
    <cellStyle name="20 % - Markeringsfarve1 18 4" xfId="34430"/>
    <cellStyle name="20 % - Markeringsfarve1 2" xfId="1600"/>
    <cellStyle name="20 % - Markeringsfarve1 2 10" xfId="1601"/>
    <cellStyle name="20 % - Markeringsfarve1 2 10 2" xfId="6733"/>
    <cellStyle name="20 % - Markeringsfarve1 2 10 2 2" xfId="14644"/>
    <cellStyle name="20 % - Markeringsfarve1 2 10 2 2 2" xfId="30958"/>
    <cellStyle name="20 % - Markeringsfarve1 2 10 2 2 3" xfId="45922"/>
    <cellStyle name="20 % - Markeringsfarve1 2 10 2 3" xfId="23936"/>
    <cellStyle name="20 % - Markeringsfarve1 2 10 2 4" xfId="38923"/>
    <cellStyle name="20 % - Markeringsfarve1 2 10 3" xfId="10158"/>
    <cellStyle name="20 % - Markeringsfarve1 2 10 3 2" xfId="26477"/>
    <cellStyle name="20 % - Markeringsfarve1 2 10 3 3" xfId="41443"/>
    <cellStyle name="20 % - Markeringsfarve1 2 10 4" xfId="19455"/>
    <cellStyle name="20 % - Markeringsfarve1 2 10 5" xfId="34444"/>
    <cellStyle name="20 % - Markeringsfarve1 2 11" xfId="1602"/>
    <cellStyle name="20 % - Markeringsfarve1 2 11 2" xfId="7104"/>
    <cellStyle name="20 % - Markeringsfarve1 2 11 2 2" xfId="15014"/>
    <cellStyle name="20 % - Markeringsfarve1 2 11 2 2 2" xfId="31328"/>
    <cellStyle name="20 % - Markeringsfarve1 2 11 2 2 3" xfId="46292"/>
    <cellStyle name="20 % - Markeringsfarve1 2 11 2 3" xfId="24306"/>
    <cellStyle name="20 % - Markeringsfarve1 2 11 2 4" xfId="39293"/>
    <cellStyle name="20 % - Markeringsfarve1 2 11 3" xfId="10159"/>
    <cellStyle name="20 % - Markeringsfarve1 2 11 3 2" xfId="26478"/>
    <cellStyle name="20 % - Markeringsfarve1 2 11 3 3" xfId="41444"/>
    <cellStyle name="20 % - Markeringsfarve1 2 11 4" xfId="19456"/>
    <cellStyle name="20 % - Markeringsfarve1 2 11 5" xfId="34445"/>
    <cellStyle name="20 % - Markeringsfarve1 2 12" xfId="5401"/>
    <cellStyle name="20 % - Markeringsfarve1 2 12 2" xfId="13319"/>
    <cellStyle name="20 % - Markeringsfarve1 2 12 2 2" xfId="29633"/>
    <cellStyle name="20 % - Markeringsfarve1 2 12 2 3" xfId="44597"/>
    <cellStyle name="20 % - Markeringsfarve1 2 12 3" xfId="22611"/>
    <cellStyle name="20 % - Markeringsfarve1 2 12 4" xfId="37598"/>
    <cellStyle name="20 % - Markeringsfarve1 2 13" xfId="10157"/>
    <cellStyle name="20 % - Markeringsfarve1 2 13 2" xfId="26476"/>
    <cellStyle name="20 % - Markeringsfarve1 2 13 3" xfId="41442"/>
    <cellStyle name="20 % - Markeringsfarve1 2 14" xfId="19454"/>
    <cellStyle name="20 % - Markeringsfarve1 2 15" xfId="34443"/>
    <cellStyle name="20 % - Markeringsfarve1 2 16" xfId="53370"/>
    <cellStyle name="20 % - Markeringsfarve1 2 2" xfId="1603"/>
    <cellStyle name="20 % - Markeringsfarve1 2 2 10" xfId="5402"/>
    <cellStyle name="20 % - Markeringsfarve1 2 2 10 2" xfId="13320"/>
    <cellStyle name="20 % - Markeringsfarve1 2 2 10 2 2" xfId="29634"/>
    <cellStyle name="20 % - Markeringsfarve1 2 2 10 2 3" xfId="44598"/>
    <cellStyle name="20 % - Markeringsfarve1 2 2 10 3" xfId="22612"/>
    <cellStyle name="20 % - Markeringsfarve1 2 2 10 4" xfId="37599"/>
    <cellStyle name="20 % - Markeringsfarve1 2 2 11" xfId="10160"/>
    <cellStyle name="20 % - Markeringsfarve1 2 2 11 2" xfId="26479"/>
    <cellStyle name="20 % - Markeringsfarve1 2 2 11 3" xfId="41445"/>
    <cellStyle name="20 % - Markeringsfarve1 2 2 12" xfId="19457"/>
    <cellStyle name="20 % - Markeringsfarve1 2 2 13" xfId="34446"/>
    <cellStyle name="20 % - Markeringsfarve1 2 2 14" xfId="53369"/>
    <cellStyle name="20 % - Markeringsfarve1 2 2 2" xfId="1604"/>
    <cellStyle name="20 % - Markeringsfarve1 2 2 2 2" xfId="1605"/>
    <cellStyle name="20 % - Markeringsfarve1 2 2 2 2 2" xfId="1606"/>
    <cellStyle name="20 % - Markeringsfarve1 2 2 2 2 2 2" xfId="7664"/>
    <cellStyle name="20 % - Markeringsfarve1 2 2 2 2 2 2 2" xfId="15565"/>
    <cellStyle name="20 % - Markeringsfarve1 2 2 2 2 2 2 2 2" xfId="31879"/>
    <cellStyle name="20 % - Markeringsfarve1 2 2 2 2 2 2 2 3" xfId="46843"/>
    <cellStyle name="20 % - Markeringsfarve1 2 2 2 2 2 2 3" xfId="24857"/>
    <cellStyle name="20 % - Markeringsfarve1 2 2 2 2 2 2 4" xfId="39844"/>
    <cellStyle name="20 % - Markeringsfarve1 2 2 2 2 2 3" xfId="10163"/>
    <cellStyle name="20 % - Markeringsfarve1 2 2 2 2 2 3 2" xfId="26482"/>
    <cellStyle name="20 % - Markeringsfarve1 2 2 2 2 2 3 3" xfId="41448"/>
    <cellStyle name="20 % - Markeringsfarve1 2 2 2 2 2 4" xfId="19460"/>
    <cellStyle name="20 % - Markeringsfarve1 2 2 2 2 2 5" xfId="34449"/>
    <cellStyle name="20 % - Markeringsfarve1 2 2 2 2 3" xfId="6237"/>
    <cellStyle name="20 % - Markeringsfarve1 2 2 2 2 3 2" xfId="14154"/>
    <cellStyle name="20 % - Markeringsfarve1 2 2 2 2 3 2 2" xfId="30468"/>
    <cellStyle name="20 % - Markeringsfarve1 2 2 2 2 3 2 3" xfId="45432"/>
    <cellStyle name="20 % - Markeringsfarve1 2 2 2 2 3 3" xfId="23446"/>
    <cellStyle name="20 % - Markeringsfarve1 2 2 2 2 3 4" xfId="38433"/>
    <cellStyle name="20 % - Markeringsfarve1 2 2 2 2 4" xfId="10162"/>
    <cellStyle name="20 % - Markeringsfarve1 2 2 2 2 4 2" xfId="26481"/>
    <cellStyle name="20 % - Markeringsfarve1 2 2 2 2 4 3" xfId="41447"/>
    <cellStyle name="20 % - Markeringsfarve1 2 2 2 2 5" xfId="19459"/>
    <cellStyle name="20 % - Markeringsfarve1 2 2 2 2 6" xfId="34448"/>
    <cellStyle name="20 % - Markeringsfarve1 2 2 2 2 7" xfId="57173"/>
    <cellStyle name="20 % - Markeringsfarve1 2 2 2 3" xfId="1607"/>
    <cellStyle name="20 % - Markeringsfarve1 2 2 2 3 2" xfId="6894"/>
    <cellStyle name="20 % - Markeringsfarve1 2 2 2 3 2 2" xfId="14805"/>
    <cellStyle name="20 % - Markeringsfarve1 2 2 2 3 2 2 2" xfId="31119"/>
    <cellStyle name="20 % - Markeringsfarve1 2 2 2 3 2 2 3" xfId="46083"/>
    <cellStyle name="20 % - Markeringsfarve1 2 2 2 3 2 3" xfId="24097"/>
    <cellStyle name="20 % - Markeringsfarve1 2 2 2 3 2 4" xfId="39084"/>
    <cellStyle name="20 % - Markeringsfarve1 2 2 2 3 3" xfId="10164"/>
    <cellStyle name="20 % - Markeringsfarve1 2 2 2 3 3 2" xfId="26483"/>
    <cellStyle name="20 % - Markeringsfarve1 2 2 2 3 3 3" xfId="41449"/>
    <cellStyle name="20 % - Markeringsfarve1 2 2 2 3 4" xfId="19461"/>
    <cellStyle name="20 % - Markeringsfarve1 2 2 2 3 5" xfId="34450"/>
    <cellStyle name="20 % - Markeringsfarve1 2 2 2 4" xfId="1608"/>
    <cellStyle name="20 % - Markeringsfarve1 2 2 2 4 2" xfId="8372"/>
    <cellStyle name="20 % - Markeringsfarve1 2 2 2 4 2 2" xfId="16266"/>
    <cellStyle name="20 % - Markeringsfarve1 2 2 2 4 2 2 2" xfId="32580"/>
    <cellStyle name="20 % - Markeringsfarve1 2 2 2 4 2 2 3" xfId="47544"/>
    <cellStyle name="20 % - Markeringsfarve1 2 2 2 4 2 3" xfId="25558"/>
    <cellStyle name="20 % - Markeringsfarve1 2 2 2 4 2 4" xfId="40545"/>
    <cellStyle name="20 % - Markeringsfarve1 2 2 2 4 3" xfId="10165"/>
    <cellStyle name="20 % - Markeringsfarve1 2 2 2 4 3 2" xfId="26484"/>
    <cellStyle name="20 % - Markeringsfarve1 2 2 2 4 3 3" xfId="41450"/>
    <cellStyle name="20 % - Markeringsfarve1 2 2 2 4 4" xfId="19462"/>
    <cellStyle name="20 % - Markeringsfarve1 2 2 2 4 5" xfId="34451"/>
    <cellStyle name="20 % - Markeringsfarve1 2 2 2 5" xfId="5403"/>
    <cellStyle name="20 % - Markeringsfarve1 2 2 2 5 2" xfId="13321"/>
    <cellStyle name="20 % - Markeringsfarve1 2 2 2 5 2 2" xfId="29635"/>
    <cellStyle name="20 % - Markeringsfarve1 2 2 2 5 2 3" xfId="44599"/>
    <cellStyle name="20 % - Markeringsfarve1 2 2 2 5 3" xfId="22613"/>
    <cellStyle name="20 % - Markeringsfarve1 2 2 2 5 4" xfId="37600"/>
    <cellStyle name="20 % - Markeringsfarve1 2 2 2 6" xfId="10161"/>
    <cellStyle name="20 % - Markeringsfarve1 2 2 2 6 2" xfId="26480"/>
    <cellStyle name="20 % - Markeringsfarve1 2 2 2 6 3" xfId="41446"/>
    <cellStyle name="20 % - Markeringsfarve1 2 2 2 7" xfId="19458"/>
    <cellStyle name="20 % - Markeringsfarve1 2 2 2 8" xfId="34447"/>
    <cellStyle name="20 % - Markeringsfarve1 2 2 2 9" xfId="54006"/>
    <cellStyle name="20 % - Markeringsfarve1 2 2 3" xfId="1609"/>
    <cellStyle name="20 % - Markeringsfarve1 2 2 3 2" xfId="1610"/>
    <cellStyle name="20 % - Markeringsfarve1 2 2 3 2 2" xfId="1611"/>
    <cellStyle name="20 % - Markeringsfarve1 2 2 3 2 2 2" xfId="7718"/>
    <cellStyle name="20 % - Markeringsfarve1 2 2 3 2 2 2 2" xfId="15619"/>
    <cellStyle name="20 % - Markeringsfarve1 2 2 3 2 2 2 2 2" xfId="31933"/>
    <cellStyle name="20 % - Markeringsfarve1 2 2 3 2 2 2 2 3" xfId="46897"/>
    <cellStyle name="20 % - Markeringsfarve1 2 2 3 2 2 2 3" xfId="24911"/>
    <cellStyle name="20 % - Markeringsfarve1 2 2 3 2 2 2 4" xfId="39898"/>
    <cellStyle name="20 % - Markeringsfarve1 2 2 3 2 2 3" xfId="10168"/>
    <cellStyle name="20 % - Markeringsfarve1 2 2 3 2 2 3 2" xfId="26487"/>
    <cellStyle name="20 % - Markeringsfarve1 2 2 3 2 2 3 3" xfId="41453"/>
    <cellStyle name="20 % - Markeringsfarve1 2 2 3 2 2 4" xfId="19465"/>
    <cellStyle name="20 % - Markeringsfarve1 2 2 3 2 2 5" xfId="34454"/>
    <cellStyle name="20 % - Markeringsfarve1 2 2 3 2 3" xfId="6282"/>
    <cellStyle name="20 % - Markeringsfarve1 2 2 3 2 3 2" xfId="14199"/>
    <cellStyle name="20 % - Markeringsfarve1 2 2 3 2 3 2 2" xfId="30513"/>
    <cellStyle name="20 % - Markeringsfarve1 2 2 3 2 3 2 3" xfId="45477"/>
    <cellStyle name="20 % - Markeringsfarve1 2 2 3 2 3 3" xfId="23491"/>
    <cellStyle name="20 % - Markeringsfarve1 2 2 3 2 3 4" xfId="38478"/>
    <cellStyle name="20 % - Markeringsfarve1 2 2 3 2 4" xfId="10167"/>
    <cellStyle name="20 % - Markeringsfarve1 2 2 3 2 4 2" xfId="26486"/>
    <cellStyle name="20 % - Markeringsfarve1 2 2 3 2 4 3" xfId="41452"/>
    <cellStyle name="20 % - Markeringsfarve1 2 2 3 2 5" xfId="19464"/>
    <cellStyle name="20 % - Markeringsfarve1 2 2 3 2 6" xfId="34453"/>
    <cellStyle name="20 % - Markeringsfarve1 2 2 3 3" xfId="1612"/>
    <cellStyle name="20 % - Markeringsfarve1 2 2 3 3 2" xfId="6948"/>
    <cellStyle name="20 % - Markeringsfarve1 2 2 3 3 2 2" xfId="14859"/>
    <cellStyle name="20 % - Markeringsfarve1 2 2 3 3 2 2 2" xfId="31173"/>
    <cellStyle name="20 % - Markeringsfarve1 2 2 3 3 2 2 3" xfId="46137"/>
    <cellStyle name="20 % - Markeringsfarve1 2 2 3 3 2 3" xfId="24151"/>
    <cellStyle name="20 % - Markeringsfarve1 2 2 3 3 2 4" xfId="39138"/>
    <cellStyle name="20 % - Markeringsfarve1 2 2 3 3 3" xfId="10169"/>
    <cellStyle name="20 % - Markeringsfarve1 2 2 3 3 3 2" xfId="26488"/>
    <cellStyle name="20 % - Markeringsfarve1 2 2 3 3 3 3" xfId="41454"/>
    <cellStyle name="20 % - Markeringsfarve1 2 2 3 3 4" xfId="19466"/>
    <cellStyle name="20 % - Markeringsfarve1 2 2 3 3 5" xfId="34455"/>
    <cellStyle name="20 % - Markeringsfarve1 2 2 3 4" xfId="1613"/>
    <cellStyle name="20 % - Markeringsfarve1 2 2 3 4 2" xfId="8371"/>
    <cellStyle name="20 % - Markeringsfarve1 2 2 3 4 2 2" xfId="16265"/>
    <cellStyle name="20 % - Markeringsfarve1 2 2 3 4 2 2 2" xfId="32579"/>
    <cellStyle name="20 % - Markeringsfarve1 2 2 3 4 2 2 3" xfId="47543"/>
    <cellStyle name="20 % - Markeringsfarve1 2 2 3 4 2 3" xfId="25557"/>
    <cellStyle name="20 % - Markeringsfarve1 2 2 3 4 2 4" xfId="40544"/>
    <cellStyle name="20 % - Markeringsfarve1 2 2 3 4 3" xfId="10170"/>
    <cellStyle name="20 % - Markeringsfarve1 2 2 3 4 3 2" xfId="26489"/>
    <cellStyle name="20 % - Markeringsfarve1 2 2 3 4 3 3" xfId="41455"/>
    <cellStyle name="20 % - Markeringsfarve1 2 2 3 4 4" xfId="19467"/>
    <cellStyle name="20 % - Markeringsfarve1 2 2 3 4 5" xfId="34456"/>
    <cellStyle name="20 % - Markeringsfarve1 2 2 3 5" xfId="5404"/>
    <cellStyle name="20 % - Markeringsfarve1 2 2 3 5 2" xfId="13322"/>
    <cellStyle name="20 % - Markeringsfarve1 2 2 3 5 2 2" xfId="29636"/>
    <cellStyle name="20 % - Markeringsfarve1 2 2 3 5 2 3" xfId="44600"/>
    <cellStyle name="20 % - Markeringsfarve1 2 2 3 5 3" xfId="22614"/>
    <cellStyle name="20 % - Markeringsfarve1 2 2 3 5 4" xfId="37601"/>
    <cellStyle name="20 % - Markeringsfarve1 2 2 3 6" xfId="10166"/>
    <cellStyle name="20 % - Markeringsfarve1 2 2 3 6 2" xfId="26485"/>
    <cellStyle name="20 % - Markeringsfarve1 2 2 3 6 3" xfId="41451"/>
    <cellStyle name="20 % - Markeringsfarve1 2 2 3 7" xfId="19463"/>
    <cellStyle name="20 % - Markeringsfarve1 2 2 3 8" xfId="34452"/>
    <cellStyle name="20 % - Markeringsfarve1 2 2 3 9" xfId="56550"/>
    <cellStyle name="20 % - Markeringsfarve1 2 2 4" xfId="1614"/>
    <cellStyle name="20 % - Markeringsfarve1 2 2 4 2" xfId="1615"/>
    <cellStyle name="20 % - Markeringsfarve1 2 2 4 2 2" xfId="1616"/>
    <cellStyle name="20 % - Markeringsfarve1 2 2 4 2 2 2" xfId="7902"/>
    <cellStyle name="20 % - Markeringsfarve1 2 2 4 2 2 2 2" xfId="15803"/>
    <cellStyle name="20 % - Markeringsfarve1 2 2 4 2 2 2 2 2" xfId="32117"/>
    <cellStyle name="20 % - Markeringsfarve1 2 2 4 2 2 2 2 3" xfId="47081"/>
    <cellStyle name="20 % - Markeringsfarve1 2 2 4 2 2 2 3" xfId="25095"/>
    <cellStyle name="20 % - Markeringsfarve1 2 2 4 2 2 2 4" xfId="40082"/>
    <cellStyle name="20 % - Markeringsfarve1 2 2 4 2 2 3" xfId="10173"/>
    <cellStyle name="20 % - Markeringsfarve1 2 2 4 2 2 3 2" xfId="26492"/>
    <cellStyle name="20 % - Markeringsfarve1 2 2 4 2 2 3 3" xfId="41458"/>
    <cellStyle name="20 % - Markeringsfarve1 2 2 4 2 2 4" xfId="19470"/>
    <cellStyle name="20 % - Markeringsfarve1 2 2 4 2 2 5" xfId="34459"/>
    <cellStyle name="20 % - Markeringsfarve1 2 2 4 2 3" xfId="6439"/>
    <cellStyle name="20 % - Markeringsfarve1 2 2 4 2 3 2" xfId="14353"/>
    <cellStyle name="20 % - Markeringsfarve1 2 2 4 2 3 2 2" xfId="30667"/>
    <cellStyle name="20 % - Markeringsfarve1 2 2 4 2 3 2 3" xfId="45631"/>
    <cellStyle name="20 % - Markeringsfarve1 2 2 4 2 3 3" xfId="23645"/>
    <cellStyle name="20 % - Markeringsfarve1 2 2 4 2 3 4" xfId="38632"/>
    <cellStyle name="20 % - Markeringsfarve1 2 2 4 2 4" xfId="10172"/>
    <cellStyle name="20 % - Markeringsfarve1 2 2 4 2 4 2" xfId="26491"/>
    <cellStyle name="20 % - Markeringsfarve1 2 2 4 2 4 3" xfId="41457"/>
    <cellStyle name="20 % - Markeringsfarve1 2 2 4 2 5" xfId="19469"/>
    <cellStyle name="20 % - Markeringsfarve1 2 2 4 2 6" xfId="34458"/>
    <cellStyle name="20 % - Markeringsfarve1 2 2 4 3" xfId="1617"/>
    <cellStyle name="20 % - Markeringsfarve1 2 2 4 3 2" xfId="7178"/>
    <cellStyle name="20 % - Markeringsfarve1 2 2 4 3 2 2" xfId="15088"/>
    <cellStyle name="20 % - Markeringsfarve1 2 2 4 3 2 2 2" xfId="31402"/>
    <cellStyle name="20 % - Markeringsfarve1 2 2 4 3 2 2 3" xfId="46366"/>
    <cellStyle name="20 % - Markeringsfarve1 2 2 4 3 2 3" xfId="24380"/>
    <cellStyle name="20 % - Markeringsfarve1 2 2 4 3 2 4" xfId="39367"/>
    <cellStyle name="20 % - Markeringsfarve1 2 2 4 3 3" xfId="10174"/>
    <cellStyle name="20 % - Markeringsfarve1 2 2 4 3 3 2" xfId="26493"/>
    <cellStyle name="20 % - Markeringsfarve1 2 2 4 3 3 3" xfId="41459"/>
    <cellStyle name="20 % - Markeringsfarve1 2 2 4 3 4" xfId="19471"/>
    <cellStyle name="20 % - Markeringsfarve1 2 2 4 3 5" xfId="34460"/>
    <cellStyle name="20 % - Markeringsfarve1 2 2 4 4" xfId="1618"/>
    <cellStyle name="20 % - Markeringsfarve1 2 2 4 4 2" xfId="8370"/>
    <cellStyle name="20 % - Markeringsfarve1 2 2 4 4 2 2" xfId="16264"/>
    <cellStyle name="20 % - Markeringsfarve1 2 2 4 4 2 2 2" xfId="32578"/>
    <cellStyle name="20 % - Markeringsfarve1 2 2 4 4 2 2 3" xfId="47542"/>
    <cellStyle name="20 % - Markeringsfarve1 2 2 4 4 2 3" xfId="25556"/>
    <cellStyle name="20 % - Markeringsfarve1 2 2 4 4 2 4" xfId="40543"/>
    <cellStyle name="20 % - Markeringsfarve1 2 2 4 4 3" xfId="10175"/>
    <cellStyle name="20 % - Markeringsfarve1 2 2 4 4 3 2" xfId="26494"/>
    <cellStyle name="20 % - Markeringsfarve1 2 2 4 4 3 3" xfId="41460"/>
    <cellStyle name="20 % - Markeringsfarve1 2 2 4 4 4" xfId="19472"/>
    <cellStyle name="20 % - Markeringsfarve1 2 2 4 4 5" xfId="34461"/>
    <cellStyle name="20 % - Markeringsfarve1 2 2 4 5" xfId="5405"/>
    <cellStyle name="20 % - Markeringsfarve1 2 2 4 5 2" xfId="13323"/>
    <cellStyle name="20 % - Markeringsfarve1 2 2 4 5 2 2" xfId="29637"/>
    <cellStyle name="20 % - Markeringsfarve1 2 2 4 5 2 3" xfId="44601"/>
    <cellStyle name="20 % - Markeringsfarve1 2 2 4 5 3" xfId="22615"/>
    <cellStyle name="20 % - Markeringsfarve1 2 2 4 5 4" xfId="37602"/>
    <cellStyle name="20 % - Markeringsfarve1 2 2 4 6" xfId="10171"/>
    <cellStyle name="20 % - Markeringsfarve1 2 2 4 6 2" xfId="26490"/>
    <cellStyle name="20 % - Markeringsfarve1 2 2 4 6 3" xfId="41456"/>
    <cellStyle name="20 % - Markeringsfarve1 2 2 4 7" xfId="19468"/>
    <cellStyle name="20 % - Markeringsfarve1 2 2 4 8" xfId="34457"/>
    <cellStyle name="20 % - Markeringsfarve1 2 2 5" xfId="1619"/>
    <cellStyle name="20 % - Markeringsfarve1 2 2 5 2" xfId="1620"/>
    <cellStyle name="20 % - Markeringsfarve1 2 2 5 2 2" xfId="1621"/>
    <cellStyle name="20 % - Markeringsfarve1 2 2 5 2 2 2" xfId="8019"/>
    <cellStyle name="20 % - Markeringsfarve1 2 2 5 2 2 2 2" xfId="15920"/>
    <cellStyle name="20 % - Markeringsfarve1 2 2 5 2 2 2 2 2" xfId="32234"/>
    <cellStyle name="20 % - Markeringsfarve1 2 2 5 2 2 2 2 3" xfId="47198"/>
    <cellStyle name="20 % - Markeringsfarve1 2 2 5 2 2 2 3" xfId="25212"/>
    <cellStyle name="20 % - Markeringsfarve1 2 2 5 2 2 2 4" xfId="40199"/>
    <cellStyle name="20 % - Markeringsfarve1 2 2 5 2 2 3" xfId="10178"/>
    <cellStyle name="20 % - Markeringsfarve1 2 2 5 2 2 3 2" xfId="26497"/>
    <cellStyle name="20 % - Markeringsfarve1 2 2 5 2 2 3 3" xfId="41463"/>
    <cellStyle name="20 % - Markeringsfarve1 2 2 5 2 2 4" xfId="19475"/>
    <cellStyle name="20 % - Markeringsfarve1 2 2 5 2 2 5" xfId="34464"/>
    <cellStyle name="20 % - Markeringsfarve1 2 2 5 2 3" xfId="6538"/>
    <cellStyle name="20 % - Markeringsfarve1 2 2 5 2 3 2" xfId="14452"/>
    <cellStyle name="20 % - Markeringsfarve1 2 2 5 2 3 2 2" xfId="30766"/>
    <cellStyle name="20 % - Markeringsfarve1 2 2 5 2 3 2 3" xfId="45730"/>
    <cellStyle name="20 % - Markeringsfarve1 2 2 5 2 3 3" xfId="23744"/>
    <cellStyle name="20 % - Markeringsfarve1 2 2 5 2 3 4" xfId="38731"/>
    <cellStyle name="20 % - Markeringsfarve1 2 2 5 2 4" xfId="10177"/>
    <cellStyle name="20 % - Markeringsfarve1 2 2 5 2 4 2" xfId="26496"/>
    <cellStyle name="20 % - Markeringsfarve1 2 2 5 2 4 3" xfId="41462"/>
    <cellStyle name="20 % - Markeringsfarve1 2 2 5 2 5" xfId="19474"/>
    <cellStyle name="20 % - Markeringsfarve1 2 2 5 2 6" xfId="34463"/>
    <cellStyle name="20 % - Markeringsfarve1 2 2 5 3" xfId="1622"/>
    <cellStyle name="20 % - Markeringsfarve1 2 2 5 3 2" xfId="7295"/>
    <cellStyle name="20 % - Markeringsfarve1 2 2 5 3 2 2" xfId="15205"/>
    <cellStyle name="20 % - Markeringsfarve1 2 2 5 3 2 2 2" xfId="31519"/>
    <cellStyle name="20 % - Markeringsfarve1 2 2 5 3 2 2 3" xfId="46483"/>
    <cellStyle name="20 % - Markeringsfarve1 2 2 5 3 2 3" xfId="24497"/>
    <cellStyle name="20 % - Markeringsfarve1 2 2 5 3 2 4" xfId="39484"/>
    <cellStyle name="20 % - Markeringsfarve1 2 2 5 3 3" xfId="10179"/>
    <cellStyle name="20 % - Markeringsfarve1 2 2 5 3 3 2" xfId="26498"/>
    <cellStyle name="20 % - Markeringsfarve1 2 2 5 3 3 3" xfId="41464"/>
    <cellStyle name="20 % - Markeringsfarve1 2 2 5 3 4" xfId="19476"/>
    <cellStyle name="20 % - Markeringsfarve1 2 2 5 3 5" xfId="34465"/>
    <cellStyle name="20 % - Markeringsfarve1 2 2 5 4" xfId="1623"/>
    <cellStyle name="20 % - Markeringsfarve1 2 2 5 4 2" xfId="8369"/>
    <cellStyle name="20 % - Markeringsfarve1 2 2 5 4 2 2" xfId="16263"/>
    <cellStyle name="20 % - Markeringsfarve1 2 2 5 4 2 2 2" xfId="32577"/>
    <cellStyle name="20 % - Markeringsfarve1 2 2 5 4 2 2 3" xfId="47541"/>
    <cellStyle name="20 % - Markeringsfarve1 2 2 5 4 2 3" xfId="25555"/>
    <cellStyle name="20 % - Markeringsfarve1 2 2 5 4 2 4" xfId="40542"/>
    <cellStyle name="20 % - Markeringsfarve1 2 2 5 4 3" xfId="10180"/>
    <cellStyle name="20 % - Markeringsfarve1 2 2 5 4 3 2" xfId="26499"/>
    <cellStyle name="20 % - Markeringsfarve1 2 2 5 4 3 3" xfId="41465"/>
    <cellStyle name="20 % - Markeringsfarve1 2 2 5 4 4" xfId="19477"/>
    <cellStyle name="20 % - Markeringsfarve1 2 2 5 4 5" xfId="34466"/>
    <cellStyle name="20 % - Markeringsfarve1 2 2 5 5" xfId="5406"/>
    <cellStyle name="20 % - Markeringsfarve1 2 2 5 5 2" xfId="13324"/>
    <cellStyle name="20 % - Markeringsfarve1 2 2 5 5 2 2" xfId="29638"/>
    <cellStyle name="20 % - Markeringsfarve1 2 2 5 5 2 3" xfId="44602"/>
    <cellStyle name="20 % - Markeringsfarve1 2 2 5 5 3" xfId="22616"/>
    <cellStyle name="20 % - Markeringsfarve1 2 2 5 5 4" xfId="37603"/>
    <cellStyle name="20 % - Markeringsfarve1 2 2 5 6" xfId="10176"/>
    <cellStyle name="20 % - Markeringsfarve1 2 2 5 6 2" xfId="26495"/>
    <cellStyle name="20 % - Markeringsfarve1 2 2 5 6 3" xfId="41461"/>
    <cellStyle name="20 % - Markeringsfarve1 2 2 5 7" xfId="19473"/>
    <cellStyle name="20 % - Markeringsfarve1 2 2 5 8" xfId="34462"/>
    <cellStyle name="20 % - Markeringsfarve1 2 2 6" xfId="1624"/>
    <cellStyle name="20 % - Markeringsfarve1 2 2 6 2" xfId="1625"/>
    <cellStyle name="20 % - Markeringsfarve1 2 2 6 2 2" xfId="1626"/>
    <cellStyle name="20 % - Markeringsfarve1 2 2 6 2 2 2" xfId="8073"/>
    <cellStyle name="20 % - Markeringsfarve1 2 2 6 2 2 2 2" xfId="15974"/>
    <cellStyle name="20 % - Markeringsfarve1 2 2 6 2 2 2 2 2" xfId="32288"/>
    <cellStyle name="20 % - Markeringsfarve1 2 2 6 2 2 2 2 3" xfId="47252"/>
    <cellStyle name="20 % - Markeringsfarve1 2 2 6 2 2 2 3" xfId="25266"/>
    <cellStyle name="20 % - Markeringsfarve1 2 2 6 2 2 2 4" xfId="40253"/>
    <cellStyle name="20 % - Markeringsfarve1 2 2 6 2 2 3" xfId="10183"/>
    <cellStyle name="20 % - Markeringsfarve1 2 2 6 2 2 3 2" xfId="26502"/>
    <cellStyle name="20 % - Markeringsfarve1 2 2 6 2 2 3 3" xfId="41468"/>
    <cellStyle name="20 % - Markeringsfarve1 2 2 6 2 2 4" xfId="19480"/>
    <cellStyle name="20 % - Markeringsfarve1 2 2 6 2 2 5" xfId="34469"/>
    <cellStyle name="20 % - Markeringsfarve1 2 2 6 2 3" xfId="6584"/>
    <cellStyle name="20 % - Markeringsfarve1 2 2 6 2 3 2" xfId="14498"/>
    <cellStyle name="20 % - Markeringsfarve1 2 2 6 2 3 2 2" xfId="30812"/>
    <cellStyle name="20 % - Markeringsfarve1 2 2 6 2 3 2 3" xfId="45776"/>
    <cellStyle name="20 % - Markeringsfarve1 2 2 6 2 3 3" xfId="23790"/>
    <cellStyle name="20 % - Markeringsfarve1 2 2 6 2 3 4" xfId="38777"/>
    <cellStyle name="20 % - Markeringsfarve1 2 2 6 2 4" xfId="10182"/>
    <cellStyle name="20 % - Markeringsfarve1 2 2 6 2 4 2" xfId="26501"/>
    <cellStyle name="20 % - Markeringsfarve1 2 2 6 2 4 3" xfId="41467"/>
    <cellStyle name="20 % - Markeringsfarve1 2 2 6 2 5" xfId="19479"/>
    <cellStyle name="20 % - Markeringsfarve1 2 2 6 2 6" xfId="34468"/>
    <cellStyle name="20 % - Markeringsfarve1 2 2 6 3" xfId="1627"/>
    <cellStyle name="20 % - Markeringsfarve1 2 2 6 3 2" xfId="7350"/>
    <cellStyle name="20 % - Markeringsfarve1 2 2 6 3 2 2" xfId="15260"/>
    <cellStyle name="20 % - Markeringsfarve1 2 2 6 3 2 2 2" xfId="31574"/>
    <cellStyle name="20 % - Markeringsfarve1 2 2 6 3 2 2 3" xfId="46538"/>
    <cellStyle name="20 % - Markeringsfarve1 2 2 6 3 2 3" xfId="24552"/>
    <cellStyle name="20 % - Markeringsfarve1 2 2 6 3 2 4" xfId="39539"/>
    <cellStyle name="20 % - Markeringsfarve1 2 2 6 3 3" xfId="10184"/>
    <cellStyle name="20 % - Markeringsfarve1 2 2 6 3 3 2" xfId="26503"/>
    <cellStyle name="20 % - Markeringsfarve1 2 2 6 3 3 3" xfId="41469"/>
    <cellStyle name="20 % - Markeringsfarve1 2 2 6 3 4" xfId="19481"/>
    <cellStyle name="20 % - Markeringsfarve1 2 2 6 3 5" xfId="34470"/>
    <cellStyle name="20 % - Markeringsfarve1 2 2 6 4" xfId="1628"/>
    <cellStyle name="20 % - Markeringsfarve1 2 2 6 4 2" xfId="8368"/>
    <cellStyle name="20 % - Markeringsfarve1 2 2 6 4 2 2" xfId="16262"/>
    <cellStyle name="20 % - Markeringsfarve1 2 2 6 4 2 2 2" xfId="32576"/>
    <cellStyle name="20 % - Markeringsfarve1 2 2 6 4 2 2 3" xfId="47540"/>
    <cellStyle name="20 % - Markeringsfarve1 2 2 6 4 2 3" xfId="25554"/>
    <cellStyle name="20 % - Markeringsfarve1 2 2 6 4 2 4" xfId="40541"/>
    <cellStyle name="20 % - Markeringsfarve1 2 2 6 4 3" xfId="10185"/>
    <cellStyle name="20 % - Markeringsfarve1 2 2 6 4 3 2" xfId="26504"/>
    <cellStyle name="20 % - Markeringsfarve1 2 2 6 4 3 3" xfId="41470"/>
    <cellStyle name="20 % - Markeringsfarve1 2 2 6 4 4" xfId="19482"/>
    <cellStyle name="20 % - Markeringsfarve1 2 2 6 4 5" xfId="34471"/>
    <cellStyle name="20 % - Markeringsfarve1 2 2 6 5" xfId="5407"/>
    <cellStyle name="20 % - Markeringsfarve1 2 2 6 5 2" xfId="13325"/>
    <cellStyle name="20 % - Markeringsfarve1 2 2 6 5 2 2" xfId="29639"/>
    <cellStyle name="20 % - Markeringsfarve1 2 2 6 5 2 3" xfId="44603"/>
    <cellStyle name="20 % - Markeringsfarve1 2 2 6 5 3" xfId="22617"/>
    <cellStyle name="20 % - Markeringsfarve1 2 2 6 5 4" xfId="37604"/>
    <cellStyle name="20 % - Markeringsfarve1 2 2 6 6" xfId="10181"/>
    <cellStyle name="20 % - Markeringsfarve1 2 2 6 6 2" xfId="26500"/>
    <cellStyle name="20 % - Markeringsfarve1 2 2 6 6 3" xfId="41466"/>
    <cellStyle name="20 % - Markeringsfarve1 2 2 6 7" xfId="19478"/>
    <cellStyle name="20 % - Markeringsfarve1 2 2 6 8" xfId="34467"/>
    <cellStyle name="20 % - Markeringsfarve1 2 2 7" xfId="1629"/>
    <cellStyle name="20 % - Markeringsfarve1 2 2 7 2" xfId="1630"/>
    <cellStyle name="20 % - Markeringsfarve1 2 2 7 2 2" xfId="7545"/>
    <cellStyle name="20 % - Markeringsfarve1 2 2 7 2 2 2" xfId="15446"/>
    <cellStyle name="20 % - Markeringsfarve1 2 2 7 2 2 2 2" xfId="31760"/>
    <cellStyle name="20 % - Markeringsfarve1 2 2 7 2 2 2 3" xfId="46724"/>
    <cellStyle name="20 % - Markeringsfarve1 2 2 7 2 2 3" xfId="24738"/>
    <cellStyle name="20 % - Markeringsfarve1 2 2 7 2 2 4" xfId="39725"/>
    <cellStyle name="20 % - Markeringsfarve1 2 2 7 2 3" xfId="10187"/>
    <cellStyle name="20 % - Markeringsfarve1 2 2 7 2 3 2" xfId="26506"/>
    <cellStyle name="20 % - Markeringsfarve1 2 2 7 2 3 3" xfId="41472"/>
    <cellStyle name="20 % - Markeringsfarve1 2 2 7 2 4" xfId="19484"/>
    <cellStyle name="20 % - Markeringsfarve1 2 2 7 2 5" xfId="34473"/>
    <cellStyle name="20 % - Markeringsfarve1 2 2 7 3" xfId="6138"/>
    <cellStyle name="20 % - Markeringsfarve1 2 2 7 3 2" xfId="14055"/>
    <cellStyle name="20 % - Markeringsfarve1 2 2 7 3 2 2" xfId="30369"/>
    <cellStyle name="20 % - Markeringsfarve1 2 2 7 3 2 3" xfId="45333"/>
    <cellStyle name="20 % - Markeringsfarve1 2 2 7 3 3" xfId="23347"/>
    <cellStyle name="20 % - Markeringsfarve1 2 2 7 3 4" xfId="38334"/>
    <cellStyle name="20 % - Markeringsfarve1 2 2 7 4" xfId="10186"/>
    <cellStyle name="20 % - Markeringsfarve1 2 2 7 4 2" xfId="26505"/>
    <cellStyle name="20 % - Markeringsfarve1 2 2 7 4 3" xfId="41471"/>
    <cellStyle name="20 % - Markeringsfarve1 2 2 7 5" xfId="19483"/>
    <cellStyle name="20 % - Markeringsfarve1 2 2 7 6" xfId="34472"/>
    <cellStyle name="20 % - Markeringsfarve1 2 2 8" xfId="1631"/>
    <cellStyle name="20 % - Markeringsfarve1 2 2 8 2" xfId="6773"/>
    <cellStyle name="20 % - Markeringsfarve1 2 2 8 2 2" xfId="14684"/>
    <cellStyle name="20 % - Markeringsfarve1 2 2 8 2 2 2" xfId="30998"/>
    <cellStyle name="20 % - Markeringsfarve1 2 2 8 2 2 3" xfId="45962"/>
    <cellStyle name="20 % - Markeringsfarve1 2 2 8 2 3" xfId="23976"/>
    <cellStyle name="20 % - Markeringsfarve1 2 2 8 2 4" xfId="38963"/>
    <cellStyle name="20 % - Markeringsfarve1 2 2 8 3" xfId="10188"/>
    <cellStyle name="20 % - Markeringsfarve1 2 2 8 3 2" xfId="26507"/>
    <cellStyle name="20 % - Markeringsfarve1 2 2 8 3 3" xfId="41473"/>
    <cellStyle name="20 % - Markeringsfarve1 2 2 8 4" xfId="19485"/>
    <cellStyle name="20 % - Markeringsfarve1 2 2 8 5" xfId="34474"/>
    <cellStyle name="20 % - Markeringsfarve1 2 2 9" xfId="1632"/>
    <cellStyle name="20 % - Markeringsfarve1 2 2 9 2" xfId="8373"/>
    <cellStyle name="20 % - Markeringsfarve1 2 2 9 2 2" xfId="16267"/>
    <cellStyle name="20 % - Markeringsfarve1 2 2 9 2 2 2" xfId="32581"/>
    <cellStyle name="20 % - Markeringsfarve1 2 2 9 2 2 3" xfId="47545"/>
    <cellStyle name="20 % - Markeringsfarve1 2 2 9 2 3" xfId="25559"/>
    <cellStyle name="20 % - Markeringsfarve1 2 2 9 2 4" xfId="40546"/>
    <cellStyle name="20 % - Markeringsfarve1 2 2 9 3" xfId="10189"/>
    <cellStyle name="20 % - Markeringsfarve1 2 2 9 3 2" xfId="26508"/>
    <cellStyle name="20 % - Markeringsfarve1 2 2 9 3 3" xfId="41474"/>
    <cellStyle name="20 % - Markeringsfarve1 2 2 9 4" xfId="19486"/>
    <cellStyle name="20 % - Markeringsfarve1 2 2 9 5" xfId="34475"/>
    <cellStyle name="20 % - Markeringsfarve1 2 3" xfId="1633"/>
    <cellStyle name="20 % - Markeringsfarve1 2 3 10" xfId="5408"/>
    <cellStyle name="20 % - Markeringsfarve1 2 3 10 2" xfId="13326"/>
    <cellStyle name="20 % - Markeringsfarve1 2 3 10 2 2" xfId="29640"/>
    <cellStyle name="20 % - Markeringsfarve1 2 3 10 2 3" xfId="44604"/>
    <cellStyle name="20 % - Markeringsfarve1 2 3 10 3" xfId="22618"/>
    <cellStyle name="20 % - Markeringsfarve1 2 3 10 4" xfId="37605"/>
    <cellStyle name="20 % - Markeringsfarve1 2 3 11" xfId="10190"/>
    <cellStyle name="20 % - Markeringsfarve1 2 3 11 2" xfId="26509"/>
    <cellStyle name="20 % - Markeringsfarve1 2 3 11 3" xfId="41475"/>
    <cellStyle name="20 % - Markeringsfarve1 2 3 12" xfId="19487"/>
    <cellStyle name="20 % - Markeringsfarve1 2 3 13" xfId="34476"/>
    <cellStyle name="20 % - Markeringsfarve1 2 3 14" xfId="53368"/>
    <cellStyle name="20 % - Markeringsfarve1 2 3 2" xfId="1634"/>
    <cellStyle name="20 % - Markeringsfarve1 2 3 2 2" xfId="1635"/>
    <cellStyle name="20 % - Markeringsfarve1 2 3 2 2 2" xfId="1636"/>
    <cellStyle name="20 % - Markeringsfarve1 2 3 2 2 2 2" xfId="7703"/>
    <cellStyle name="20 % - Markeringsfarve1 2 3 2 2 2 2 2" xfId="15604"/>
    <cellStyle name="20 % - Markeringsfarve1 2 3 2 2 2 2 2 2" xfId="31918"/>
    <cellStyle name="20 % - Markeringsfarve1 2 3 2 2 2 2 2 3" xfId="46882"/>
    <cellStyle name="20 % - Markeringsfarve1 2 3 2 2 2 2 3" xfId="24896"/>
    <cellStyle name="20 % - Markeringsfarve1 2 3 2 2 2 2 4" xfId="39883"/>
    <cellStyle name="20 % - Markeringsfarve1 2 3 2 2 2 3" xfId="10193"/>
    <cellStyle name="20 % - Markeringsfarve1 2 3 2 2 2 3 2" xfId="26512"/>
    <cellStyle name="20 % - Markeringsfarve1 2 3 2 2 2 3 3" xfId="41478"/>
    <cellStyle name="20 % - Markeringsfarve1 2 3 2 2 2 4" xfId="19490"/>
    <cellStyle name="20 % - Markeringsfarve1 2 3 2 2 2 5" xfId="34479"/>
    <cellStyle name="20 % - Markeringsfarve1 2 3 2 2 3" xfId="6270"/>
    <cellStyle name="20 % - Markeringsfarve1 2 3 2 2 3 2" xfId="14187"/>
    <cellStyle name="20 % - Markeringsfarve1 2 3 2 2 3 2 2" xfId="30501"/>
    <cellStyle name="20 % - Markeringsfarve1 2 3 2 2 3 2 3" xfId="45465"/>
    <cellStyle name="20 % - Markeringsfarve1 2 3 2 2 3 3" xfId="23479"/>
    <cellStyle name="20 % - Markeringsfarve1 2 3 2 2 3 4" xfId="38466"/>
    <cellStyle name="20 % - Markeringsfarve1 2 3 2 2 4" xfId="10192"/>
    <cellStyle name="20 % - Markeringsfarve1 2 3 2 2 4 2" xfId="26511"/>
    <cellStyle name="20 % - Markeringsfarve1 2 3 2 2 4 3" xfId="41477"/>
    <cellStyle name="20 % - Markeringsfarve1 2 3 2 2 5" xfId="19489"/>
    <cellStyle name="20 % - Markeringsfarve1 2 3 2 2 6" xfId="34478"/>
    <cellStyle name="20 % - Markeringsfarve1 2 3 2 2 7" xfId="57172"/>
    <cellStyle name="20 % - Markeringsfarve1 2 3 2 3" xfId="1637"/>
    <cellStyle name="20 % - Markeringsfarve1 2 3 2 3 2" xfId="6933"/>
    <cellStyle name="20 % - Markeringsfarve1 2 3 2 3 2 2" xfId="14844"/>
    <cellStyle name="20 % - Markeringsfarve1 2 3 2 3 2 2 2" xfId="31158"/>
    <cellStyle name="20 % - Markeringsfarve1 2 3 2 3 2 2 3" xfId="46122"/>
    <cellStyle name="20 % - Markeringsfarve1 2 3 2 3 2 3" xfId="24136"/>
    <cellStyle name="20 % - Markeringsfarve1 2 3 2 3 2 4" xfId="39123"/>
    <cellStyle name="20 % - Markeringsfarve1 2 3 2 3 3" xfId="10194"/>
    <cellStyle name="20 % - Markeringsfarve1 2 3 2 3 3 2" xfId="26513"/>
    <cellStyle name="20 % - Markeringsfarve1 2 3 2 3 3 3" xfId="41479"/>
    <cellStyle name="20 % - Markeringsfarve1 2 3 2 3 4" xfId="19491"/>
    <cellStyle name="20 % - Markeringsfarve1 2 3 2 3 5" xfId="34480"/>
    <cellStyle name="20 % - Markeringsfarve1 2 3 2 4" xfId="1638"/>
    <cellStyle name="20 % - Markeringsfarve1 2 3 2 4 2" xfId="8366"/>
    <cellStyle name="20 % - Markeringsfarve1 2 3 2 4 2 2" xfId="16260"/>
    <cellStyle name="20 % - Markeringsfarve1 2 3 2 4 2 2 2" xfId="32574"/>
    <cellStyle name="20 % - Markeringsfarve1 2 3 2 4 2 2 3" xfId="47538"/>
    <cellStyle name="20 % - Markeringsfarve1 2 3 2 4 2 3" xfId="25552"/>
    <cellStyle name="20 % - Markeringsfarve1 2 3 2 4 2 4" xfId="40539"/>
    <cellStyle name="20 % - Markeringsfarve1 2 3 2 4 3" xfId="10195"/>
    <cellStyle name="20 % - Markeringsfarve1 2 3 2 4 3 2" xfId="26514"/>
    <cellStyle name="20 % - Markeringsfarve1 2 3 2 4 3 3" xfId="41480"/>
    <cellStyle name="20 % - Markeringsfarve1 2 3 2 4 4" xfId="19492"/>
    <cellStyle name="20 % - Markeringsfarve1 2 3 2 4 5" xfId="34481"/>
    <cellStyle name="20 % - Markeringsfarve1 2 3 2 5" xfId="5409"/>
    <cellStyle name="20 % - Markeringsfarve1 2 3 2 5 2" xfId="13327"/>
    <cellStyle name="20 % - Markeringsfarve1 2 3 2 5 2 2" xfId="29641"/>
    <cellStyle name="20 % - Markeringsfarve1 2 3 2 5 2 3" xfId="44605"/>
    <cellStyle name="20 % - Markeringsfarve1 2 3 2 5 3" xfId="22619"/>
    <cellStyle name="20 % - Markeringsfarve1 2 3 2 5 4" xfId="37606"/>
    <cellStyle name="20 % - Markeringsfarve1 2 3 2 6" xfId="10191"/>
    <cellStyle name="20 % - Markeringsfarve1 2 3 2 6 2" xfId="26510"/>
    <cellStyle name="20 % - Markeringsfarve1 2 3 2 6 3" xfId="41476"/>
    <cellStyle name="20 % - Markeringsfarve1 2 3 2 7" xfId="19488"/>
    <cellStyle name="20 % - Markeringsfarve1 2 3 2 8" xfId="34477"/>
    <cellStyle name="20 % - Markeringsfarve1 2 3 2 9" xfId="54005"/>
    <cellStyle name="20 % - Markeringsfarve1 2 3 3" xfId="1639"/>
    <cellStyle name="20 % - Markeringsfarve1 2 3 3 2" xfId="1640"/>
    <cellStyle name="20 % - Markeringsfarve1 2 3 3 2 2" xfId="1641"/>
    <cellStyle name="20 % - Markeringsfarve1 2 3 3 2 2 2" xfId="7719"/>
    <cellStyle name="20 % - Markeringsfarve1 2 3 3 2 2 2 2" xfId="15620"/>
    <cellStyle name="20 % - Markeringsfarve1 2 3 3 2 2 2 2 2" xfId="31934"/>
    <cellStyle name="20 % - Markeringsfarve1 2 3 3 2 2 2 2 3" xfId="46898"/>
    <cellStyle name="20 % - Markeringsfarve1 2 3 3 2 2 2 3" xfId="24912"/>
    <cellStyle name="20 % - Markeringsfarve1 2 3 3 2 2 2 4" xfId="39899"/>
    <cellStyle name="20 % - Markeringsfarve1 2 3 3 2 2 3" xfId="10198"/>
    <cellStyle name="20 % - Markeringsfarve1 2 3 3 2 2 3 2" xfId="26517"/>
    <cellStyle name="20 % - Markeringsfarve1 2 3 3 2 2 3 3" xfId="41483"/>
    <cellStyle name="20 % - Markeringsfarve1 2 3 3 2 2 4" xfId="19495"/>
    <cellStyle name="20 % - Markeringsfarve1 2 3 3 2 2 5" xfId="34484"/>
    <cellStyle name="20 % - Markeringsfarve1 2 3 3 2 3" xfId="6283"/>
    <cellStyle name="20 % - Markeringsfarve1 2 3 3 2 3 2" xfId="14200"/>
    <cellStyle name="20 % - Markeringsfarve1 2 3 3 2 3 2 2" xfId="30514"/>
    <cellStyle name="20 % - Markeringsfarve1 2 3 3 2 3 2 3" xfId="45478"/>
    <cellStyle name="20 % - Markeringsfarve1 2 3 3 2 3 3" xfId="23492"/>
    <cellStyle name="20 % - Markeringsfarve1 2 3 3 2 3 4" xfId="38479"/>
    <cellStyle name="20 % - Markeringsfarve1 2 3 3 2 4" xfId="10197"/>
    <cellStyle name="20 % - Markeringsfarve1 2 3 3 2 4 2" xfId="26516"/>
    <cellStyle name="20 % - Markeringsfarve1 2 3 3 2 4 3" xfId="41482"/>
    <cellStyle name="20 % - Markeringsfarve1 2 3 3 2 5" xfId="19494"/>
    <cellStyle name="20 % - Markeringsfarve1 2 3 3 2 6" xfId="34483"/>
    <cellStyle name="20 % - Markeringsfarve1 2 3 3 3" xfId="1642"/>
    <cellStyle name="20 % - Markeringsfarve1 2 3 3 3 2" xfId="6949"/>
    <cellStyle name="20 % - Markeringsfarve1 2 3 3 3 2 2" xfId="14860"/>
    <cellStyle name="20 % - Markeringsfarve1 2 3 3 3 2 2 2" xfId="31174"/>
    <cellStyle name="20 % - Markeringsfarve1 2 3 3 3 2 2 3" xfId="46138"/>
    <cellStyle name="20 % - Markeringsfarve1 2 3 3 3 2 3" xfId="24152"/>
    <cellStyle name="20 % - Markeringsfarve1 2 3 3 3 2 4" xfId="39139"/>
    <cellStyle name="20 % - Markeringsfarve1 2 3 3 3 3" xfId="10199"/>
    <cellStyle name="20 % - Markeringsfarve1 2 3 3 3 3 2" xfId="26518"/>
    <cellStyle name="20 % - Markeringsfarve1 2 3 3 3 3 3" xfId="41484"/>
    <cellStyle name="20 % - Markeringsfarve1 2 3 3 3 4" xfId="19496"/>
    <cellStyle name="20 % - Markeringsfarve1 2 3 3 3 5" xfId="34485"/>
    <cellStyle name="20 % - Markeringsfarve1 2 3 3 4" xfId="1643"/>
    <cellStyle name="20 % - Markeringsfarve1 2 3 3 4 2" xfId="8365"/>
    <cellStyle name="20 % - Markeringsfarve1 2 3 3 4 2 2" xfId="16259"/>
    <cellStyle name="20 % - Markeringsfarve1 2 3 3 4 2 2 2" xfId="32573"/>
    <cellStyle name="20 % - Markeringsfarve1 2 3 3 4 2 2 3" xfId="47537"/>
    <cellStyle name="20 % - Markeringsfarve1 2 3 3 4 2 3" xfId="25551"/>
    <cellStyle name="20 % - Markeringsfarve1 2 3 3 4 2 4" xfId="40538"/>
    <cellStyle name="20 % - Markeringsfarve1 2 3 3 4 3" xfId="10200"/>
    <cellStyle name="20 % - Markeringsfarve1 2 3 3 4 3 2" xfId="26519"/>
    <cellStyle name="20 % - Markeringsfarve1 2 3 3 4 3 3" xfId="41485"/>
    <cellStyle name="20 % - Markeringsfarve1 2 3 3 4 4" xfId="19497"/>
    <cellStyle name="20 % - Markeringsfarve1 2 3 3 4 5" xfId="34486"/>
    <cellStyle name="20 % - Markeringsfarve1 2 3 3 5" xfId="5410"/>
    <cellStyle name="20 % - Markeringsfarve1 2 3 3 5 2" xfId="13328"/>
    <cellStyle name="20 % - Markeringsfarve1 2 3 3 5 2 2" xfId="29642"/>
    <cellStyle name="20 % - Markeringsfarve1 2 3 3 5 2 3" xfId="44606"/>
    <cellStyle name="20 % - Markeringsfarve1 2 3 3 5 3" xfId="22620"/>
    <cellStyle name="20 % - Markeringsfarve1 2 3 3 5 4" xfId="37607"/>
    <cellStyle name="20 % - Markeringsfarve1 2 3 3 6" xfId="10196"/>
    <cellStyle name="20 % - Markeringsfarve1 2 3 3 6 2" xfId="26515"/>
    <cellStyle name="20 % - Markeringsfarve1 2 3 3 6 3" xfId="41481"/>
    <cellStyle name="20 % - Markeringsfarve1 2 3 3 7" xfId="19493"/>
    <cellStyle name="20 % - Markeringsfarve1 2 3 3 8" xfId="34482"/>
    <cellStyle name="20 % - Markeringsfarve1 2 3 3 9" xfId="56549"/>
    <cellStyle name="20 % - Markeringsfarve1 2 3 4" xfId="1644"/>
    <cellStyle name="20 % - Markeringsfarve1 2 3 4 2" xfId="1645"/>
    <cellStyle name="20 % - Markeringsfarve1 2 3 4 2 2" xfId="1646"/>
    <cellStyle name="20 % - Markeringsfarve1 2 3 4 2 2 2" xfId="7941"/>
    <cellStyle name="20 % - Markeringsfarve1 2 3 4 2 2 2 2" xfId="15842"/>
    <cellStyle name="20 % - Markeringsfarve1 2 3 4 2 2 2 2 2" xfId="32156"/>
    <cellStyle name="20 % - Markeringsfarve1 2 3 4 2 2 2 2 3" xfId="47120"/>
    <cellStyle name="20 % - Markeringsfarve1 2 3 4 2 2 2 3" xfId="25134"/>
    <cellStyle name="20 % - Markeringsfarve1 2 3 4 2 2 2 4" xfId="40121"/>
    <cellStyle name="20 % - Markeringsfarve1 2 3 4 2 2 3" xfId="10203"/>
    <cellStyle name="20 % - Markeringsfarve1 2 3 4 2 2 3 2" xfId="26522"/>
    <cellStyle name="20 % - Markeringsfarve1 2 3 4 2 2 3 3" xfId="41488"/>
    <cellStyle name="20 % - Markeringsfarve1 2 3 4 2 2 4" xfId="19500"/>
    <cellStyle name="20 % - Markeringsfarve1 2 3 4 2 2 5" xfId="34489"/>
    <cellStyle name="20 % - Markeringsfarve1 2 3 4 2 3" xfId="6472"/>
    <cellStyle name="20 % - Markeringsfarve1 2 3 4 2 3 2" xfId="14386"/>
    <cellStyle name="20 % - Markeringsfarve1 2 3 4 2 3 2 2" xfId="30700"/>
    <cellStyle name="20 % - Markeringsfarve1 2 3 4 2 3 2 3" xfId="45664"/>
    <cellStyle name="20 % - Markeringsfarve1 2 3 4 2 3 3" xfId="23678"/>
    <cellStyle name="20 % - Markeringsfarve1 2 3 4 2 3 4" xfId="38665"/>
    <cellStyle name="20 % - Markeringsfarve1 2 3 4 2 4" xfId="10202"/>
    <cellStyle name="20 % - Markeringsfarve1 2 3 4 2 4 2" xfId="26521"/>
    <cellStyle name="20 % - Markeringsfarve1 2 3 4 2 4 3" xfId="41487"/>
    <cellStyle name="20 % - Markeringsfarve1 2 3 4 2 5" xfId="19499"/>
    <cellStyle name="20 % - Markeringsfarve1 2 3 4 2 6" xfId="34488"/>
    <cellStyle name="20 % - Markeringsfarve1 2 3 4 3" xfId="1647"/>
    <cellStyle name="20 % - Markeringsfarve1 2 3 4 3 2" xfId="7217"/>
    <cellStyle name="20 % - Markeringsfarve1 2 3 4 3 2 2" xfId="15127"/>
    <cellStyle name="20 % - Markeringsfarve1 2 3 4 3 2 2 2" xfId="31441"/>
    <cellStyle name="20 % - Markeringsfarve1 2 3 4 3 2 2 3" xfId="46405"/>
    <cellStyle name="20 % - Markeringsfarve1 2 3 4 3 2 3" xfId="24419"/>
    <cellStyle name="20 % - Markeringsfarve1 2 3 4 3 2 4" xfId="39406"/>
    <cellStyle name="20 % - Markeringsfarve1 2 3 4 3 3" xfId="10204"/>
    <cellStyle name="20 % - Markeringsfarve1 2 3 4 3 3 2" xfId="26523"/>
    <cellStyle name="20 % - Markeringsfarve1 2 3 4 3 3 3" xfId="41489"/>
    <cellStyle name="20 % - Markeringsfarve1 2 3 4 3 4" xfId="19501"/>
    <cellStyle name="20 % - Markeringsfarve1 2 3 4 3 5" xfId="34490"/>
    <cellStyle name="20 % - Markeringsfarve1 2 3 4 4" xfId="1648"/>
    <cellStyle name="20 % - Markeringsfarve1 2 3 4 4 2" xfId="8364"/>
    <cellStyle name="20 % - Markeringsfarve1 2 3 4 4 2 2" xfId="16258"/>
    <cellStyle name="20 % - Markeringsfarve1 2 3 4 4 2 2 2" xfId="32572"/>
    <cellStyle name="20 % - Markeringsfarve1 2 3 4 4 2 2 3" xfId="47536"/>
    <cellStyle name="20 % - Markeringsfarve1 2 3 4 4 2 3" xfId="25550"/>
    <cellStyle name="20 % - Markeringsfarve1 2 3 4 4 2 4" xfId="40537"/>
    <cellStyle name="20 % - Markeringsfarve1 2 3 4 4 3" xfId="10205"/>
    <cellStyle name="20 % - Markeringsfarve1 2 3 4 4 3 2" xfId="26524"/>
    <cellStyle name="20 % - Markeringsfarve1 2 3 4 4 3 3" xfId="41490"/>
    <cellStyle name="20 % - Markeringsfarve1 2 3 4 4 4" xfId="19502"/>
    <cellStyle name="20 % - Markeringsfarve1 2 3 4 4 5" xfId="34491"/>
    <cellStyle name="20 % - Markeringsfarve1 2 3 4 5" xfId="5411"/>
    <cellStyle name="20 % - Markeringsfarve1 2 3 4 5 2" xfId="13329"/>
    <cellStyle name="20 % - Markeringsfarve1 2 3 4 5 2 2" xfId="29643"/>
    <cellStyle name="20 % - Markeringsfarve1 2 3 4 5 2 3" xfId="44607"/>
    <cellStyle name="20 % - Markeringsfarve1 2 3 4 5 3" xfId="22621"/>
    <cellStyle name="20 % - Markeringsfarve1 2 3 4 5 4" xfId="37608"/>
    <cellStyle name="20 % - Markeringsfarve1 2 3 4 6" xfId="10201"/>
    <cellStyle name="20 % - Markeringsfarve1 2 3 4 6 2" xfId="26520"/>
    <cellStyle name="20 % - Markeringsfarve1 2 3 4 6 3" xfId="41486"/>
    <cellStyle name="20 % - Markeringsfarve1 2 3 4 7" xfId="19498"/>
    <cellStyle name="20 % - Markeringsfarve1 2 3 4 8" xfId="34487"/>
    <cellStyle name="20 % - Markeringsfarve1 2 3 5" xfId="1649"/>
    <cellStyle name="20 % - Markeringsfarve1 2 3 5 2" xfId="1650"/>
    <cellStyle name="20 % - Markeringsfarve1 2 3 5 2 2" xfId="1651"/>
    <cellStyle name="20 % - Markeringsfarve1 2 3 5 2 2 2" xfId="8058"/>
    <cellStyle name="20 % - Markeringsfarve1 2 3 5 2 2 2 2" xfId="15959"/>
    <cellStyle name="20 % - Markeringsfarve1 2 3 5 2 2 2 2 2" xfId="32273"/>
    <cellStyle name="20 % - Markeringsfarve1 2 3 5 2 2 2 2 3" xfId="47237"/>
    <cellStyle name="20 % - Markeringsfarve1 2 3 5 2 2 2 3" xfId="25251"/>
    <cellStyle name="20 % - Markeringsfarve1 2 3 5 2 2 2 4" xfId="40238"/>
    <cellStyle name="20 % - Markeringsfarve1 2 3 5 2 2 3" xfId="10208"/>
    <cellStyle name="20 % - Markeringsfarve1 2 3 5 2 2 3 2" xfId="26527"/>
    <cellStyle name="20 % - Markeringsfarve1 2 3 5 2 2 3 3" xfId="41493"/>
    <cellStyle name="20 % - Markeringsfarve1 2 3 5 2 2 4" xfId="19505"/>
    <cellStyle name="20 % - Markeringsfarve1 2 3 5 2 2 5" xfId="34494"/>
    <cellStyle name="20 % - Markeringsfarve1 2 3 5 2 3" xfId="6571"/>
    <cellStyle name="20 % - Markeringsfarve1 2 3 5 2 3 2" xfId="14485"/>
    <cellStyle name="20 % - Markeringsfarve1 2 3 5 2 3 2 2" xfId="30799"/>
    <cellStyle name="20 % - Markeringsfarve1 2 3 5 2 3 2 3" xfId="45763"/>
    <cellStyle name="20 % - Markeringsfarve1 2 3 5 2 3 3" xfId="23777"/>
    <cellStyle name="20 % - Markeringsfarve1 2 3 5 2 3 4" xfId="38764"/>
    <cellStyle name="20 % - Markeringsfarve1 2 3 5 2 4" xfId="10207"/>
    <cellStyle name="20 % - Markeringsfarve1 2 3 5 2 4 2" xfId="26526"/>
    <cellStyle name="20 % - Markeringsfarve1 2 3 5 2 4 3" xfId="41492"/>
    <cellStyle name="20 % - Markeringsfarve1 2 3 5 2 5" xfId="19504"/>
    <cellStyle name="20 % - Markeringsfarve1 2 3 5 2 6" xfId="34493"/>
    <cellStyle name="20 % - Markeringsfarve1 2 3 5 3" xfId="1652"/>
    <cellStyle name="20 % - Markeringsfarve1 2 3 5 3 2" xfId="7334"/>
    <cellStyle name="20 % - Markeringsfarve1 2 3 5 3 2 2" xfId="15244"/>
    <cellStyle name="20 % - Markeringsfarve1 2 3 5 3 2 2 2" xfId="31558"/>
    <cellStyle name="20 % - Markeringsfarve1 2 3 5 3 2 2 3" xfId="46522"/>
    <cellStyle name="20 % - Markeringsfarve1 2 3 5 3 2 3" xfId="24536"/>
    <cellStyle name="20 % - Markeringsfarve1 2 3 5 3 2 4" xfId="39523"/>
    <cellStyle name="20 % - Markeringsfarve1 2 3 5 3 3" xfId="10209"/>
    <cellStyle name="20 % - Markeringsfarve1 2 3 5 3 3 2" xfId="26528"/>
    <cellStyle name="20 % - Markeringsfarve1 2 3 5 3 3 3" xfId="41494"/>
    <cellStyle name="20 % - Markeringsfarve1 2 3 5 3 4" xfId="19506"/>
    <cellStyle name="20 % - Markeringsfarve1 2 3 5 3 5" xfId="34495"/>
    <cellStyle name="20 % - Markeringsfarve1 2 3 5 4" xfId="1653"/>
    <cellStyle name="20 % - Markeringsfarve1 2 3 5 4 2" xfId="8363"/>
    <cellStyle name="20 % - Markeringsfarve1 2 3 5 4 2 2" xfId="16257"/>
    <cellStyle name="20 % - Markeringsfarve1 2 3 5 4 2 2 2" xfId="32571"/>
    <cellStyle name="20 % - Markeringsfarve1 2 3 5 4 2 2 3" xfId="47535"/>
    <cellStyle name="20 % - Markeringsfarve1 2 3 5 4 2 3" xfId="25549"/>
    <cellStyle name="20 % - Markeringsfarve1 2 3 5 4 2 4" xfId="40536"/>
    <cellStyle name="20 % - Markeringsfarve1 2 3 5 4 3" xfId="10210"/>
    <cellStyle name="20 % - Markeringsfarve1 2 3 5 4 3 2" xfId="26529"/>
    <cellStyle name="20 % - Markeringsfarve1 2 3 5 4 3 3" xfId="41495"/>
    <cellStyle name="20 % - Markeringsfarve1 2 3 5 4 4" xfId="19507"/>
    <cellStyle name="20 % - Markeringsfarve1 2 3 5 4 5" xfId="34496"/>
    <cellStyle name="20 % - Markeringsfarve1 2 3 5 5" xfId="5412"/>
    <cellStyle name="20 % - Markeringsfarve1 2 3 5 5 2" xfId="13330"/>
    <cellStyle name="20 % - Markeringsfarve1 2 3 5 5 2 2" xfId="29644"/>
    <cellStyle name="20 % - Markeringsfarve1 2 3 5 5 2 3" xfId="44608"/>
    <cellStyle name="20 % - Markeringsfarve1 2 3 5 5 3" xfId="22622"/>
    <cellStyle name="20 % - Markeringsfarve1 2 3 5 5 4" xfId="37609"/>
    <cellStyle name="20 % - Markeringsfarve1 2 3 5 6" xfId="10206"/>
    <cellStyle name="20 % - Markeringsfarve1 2 3 5 6 2" xfId="26525"/>
    <cellStyle name="20 % - Markeringsfarve1 2 3 5 6 3" xfId="41491"/>
    <cellStyle name="20 % - Markeringsfarve1 2 3 5 7" xfId="19503"/>
    <cellStyle name="20 % - Markeringsfarve1 2 3 5 8" xfId="34492"/>
    <cellStyle name="20 % - Markeringsfarve1 2 3 6" xfId="1654"/>
    <cellStyle name="20 % - Markeringsfarve1 2 3 6 2" xfId="1655"/>
    <cellStyle name="20 % - Markeringsfarve1 2 3 6 2 2" xfId="1656"/>
    <cellStyle name="20 % - Markeringsfarve1 2 3 6 2 2 2" xfId="8074"/>
    <cellStyle name="20 % - Markeringsfarve1 2 3 6 2 2 2 2" xfId="15975"/>
    <cellStyle name="20 % - Markeringsfarve1 2 3 6 2 2 2 2 2" xfId="32289"/>
    <cellStyle name="20 % - Markeringsfarve1 2 3 6 2 2 2 2 3" xfId="47253"/>
    <cellStyle name="20 % - Markeringsfarve1 2 3 6 2 2 2 3" xfId="25267"/>
    <cellStyle name="20 % - Markeringsfarve1 2 3 6 2 2 2 4" xfId="40254"/>
    <cellStyle name="20 % - Markeringsfarve1 2 3 6 2 2 3" xfId="10213"/>
    <cellStyle name="20 % - Markeringsfarve1 2 3 6 2 2 3 2" xfId="26532"/>
    <cellStyle name="20 % - Markeringsfarve1 2 3 6 2 2 3 3" xfId="41498"/>
    <cellStyle name="20 % - Markeringsfarve1 2 3 6 2 2 4" xfId="19510"/>
    <cellStyle name="20 % - Markeringsfarve1 2 3 6 2 2 5" xfId="34499"/>
    <cellStyle name="20 % - Markeringsfarve1 2 3 6 2 3" xfId="6585"/>
    <cellStyle name="20 % - Markeringsfarve1 2 3 6 2 3 2" xfId="14499"/>
    <cellStyle name="20 % - Markeringsfarve1 2 3 6 2 3 2 2" xfId="30813"/>
    <cellStyle name="20 % - Markeringsfarve1 2 3 6 2 3 2 3" xfId="45777"/>
    <cellStyle name="20 % - Markeringsfarve1 2 3 6 2 3 3" xfId="23791"/>
    <cellStyle name="20 % - Markeringsfarve1 2 3 6 2 3 4" xfId="38778"/>
    <cellStyle name="20 % - Markeringsfarve1 2 3 6 2 4" xfId="10212"/>
    <cellStyle name="20 % - Markeringsfarve1 2 3 6 2 4 2" xfId="26531"/>
    <cellStyle name="20 % - Markeringsfarve1 2 3 6 2 4 3" xfId="41497"/>
    <cellStyle name="20 % - Markeringsfarve1 2 3 6 2 5" xfId="19509"/>
    <cellStyle name="20 % - Markeringsfarve1 2 3 6 2 6" xfId="34498"/>
    <cellStyle name="20 % - Markeringsfarve1 2 3 6 3" xfId="1657"/>
    <cellStyle name="20 % - Markeringsfarve1 2 3 6 3 2" xfId="7351"/>
    <cellStyle name="20 % - Markeringsfarve1 2 3 6 3 2 2" xfId="15261"/>
    <cellStyle name="20 % - Markeringsfarve1 2 3 6 3 2 2 2" xfId="31575"/>
    <cellStyle name="20 % - Markeringsfarve1 2 3 6 3 2 2 3" xfId="46539"/>
    <cellStyle name="20 % - Markeringsfarve1 2 3 6 3 2 3" xfId="24553"/>
    <cellStyle name="20 % - Markeringsfarve1 2 3 6 3 2 4" xfId="39540"/>
    <cellStyle name="20 % - Markeringsfarve1 2 3 6 3 3" xfId="10214"/>
    <cellStyle name="20 % - Markeringsfarve1 2 3 6 3 3 2" xfId="26533"/>
    <cellStyle name="20 % - Markeringsfarve1 2 3 6 3 3 3" xfId="41499"/>
    <cellStyle name="20 % - Markeringsfarve1 2 3 6 3 4" xfId="19511"/>
    <cellStyle name="20 % - Markeringsfarve1 2 3 6 3 5" xfId="34500"/>
    <cellStyle name="20 % - Markeringsfarve1 2 3 6 4" xfId="1658"/>
    <cellStyle name="20 % - Markeringsfarve1 2 3 6 4 2" xfId="8362"/>
    <cellStyle name="20 % - Markeringsfarve1 2 3 6 4 2 2" xfId="16256"/>
    <cellStyle name="20 % - Markeringsfarve1 2 3 6 4 2 2 2" xfId="32570"/>
    <cellStyle name="20 % - Markeringsfarve1 2 3 6 4 2 2 3" xfId="47534"/>
    <cellStyle name="20 % - Markeringsfarve1 2 3 6 4 2 3" xfId="25548"/>
    <cellStyle name="20 % - Markeringsfarve1 2 3 6 4 2 4" xfId="40535"/>
    <cellStyle name="20 % - Markeringsfarve1 2 3 6 4 3" xfId="10215"/>
    <cellStyle name="20 % - Markeringsfarve1 2 3 6 4 3 2" xfId="26534"/>
    <cellStyle name="20 % - Markeringsfarve1 2 3 6 4 3 3" xfId="41500"/>
    <cellStyle name="20 % - Markeringsfarve1 2 3 6 4 4" xfId="19512"/>
    <cellStyle name="20 % - Markeringsfarve1 2 3 6 4 5" xfId="34501"/>
    <cellStyle name="20 % - Markeringsfarve1 2 3 6 5" xfId="5413"/>
    <cellStyle name="20 % - Markeringsfarve1 2 3 6 5 2" xfId="13331"/>
    <cellStyle name="20 % - Markeringsfarve1 2 3 6 5 2 2" xfId="29645"/>
    <cellStyle name="20 % - Markeringsfarve1 2 3 6 5 2 3" xfId="44609"/>
    <cellStyle name="20 % - Markeringsfarve1 2 3 6 5 3" xfId="22623"/>
    <cellStyle name="20 % - Markeringsfarve1 2 3 6 5 4" xfId="37610"/>
    <cellStyle name="20 % - Markeringsfarve1 2 3 6 6" xfId="10211"/>
    <cellStyle name="20 % - Markeringsfarve1 2 3 6 6 2" xfId="26530"/>
    <cellStyle name="20 % - Markeringsfarve1 2 3 6 6 3" xfId="41496"/>
    <cellStyle name="20 % - Markeringsfarve1 2 3 6 7" xfId="19508"/>
    <cellStyle name="20 % - Markeringsfarve1 2 3 6 8" xfId="34497"/>
    <cellStyle name="20 % - Markeringsfarve1 2 3 7" xfId="1659"/>
    <cellStyle name="20 % - Markeringsfarve1 2 3 7 2" xfId="1660"/>
    <cellStyle name="20 % - Markeringsfarve1 2 3 7 2 2" xfId="7584"/>
    <cellStyle name="20 % - Markeringsfarve1 2 3 7 2 2 2" xfId="15485"/>
    <cellStyle name="20 % - Markeringsfarve1 2 3 7 2 2 2 2" xfId="31799"/>
    <cellStyle name="20 % - Markeringsfarve1 2 3 7 2 2 2 3" xfId="46763"/>
    <cellStyle name="20 % - Markeringsfarve1 2 3 7 2 2 3" xfId="24777"/>
    <cellStyle name="20 % - Markeringsfarve1 2 3 7 2 2 4" xfId="39764"/>
    <cellStyle name="20 % - Markeringsfarve1 2 3 7 2 3" xfId="10217"/>
    <cellStyle name="20 % - Markeringsfarve1 2 3 7 2 3 2" xfId="26536"/>
    <cellStyle name="20 % - Markeringsfarve1 2 3 7 2 3 3" xfId="41502"/>
    <cellStyle name="20 % - Markeringsfarve1 2 3 7 2 4" xfId="19514"/>
    <cellStyle name="20 % - Markeringsfarve1 2 3 7 2 5" xfId="34503"/>
    <cellStyle name="20 % - Markeringsfarve1 2 3 7 3" xfId="6171"/>
    <cellStyle name="20 % - Markeringsfarve1 2 3 7 3 2" xfId="14088"/>
    <cellStyle name="20 % - Markeringsfarve1 2 3 7 3 2 2" xfId="30402"/>
    <cellStyle name="20 % - Markeringsfarve1 2 3 7 3 2 3" xfId="45366"/>
    <cellStyle name="20 % - Markeringsfarve1 2 3 7 3 3" xfId="23380"/>
    <cellStyle name="20 % - Markeringsfarve1 2 3 7 3 4" xfId="38367"/>
    <cellStyle name="20 % - Markeringsfarve1 2 3 7 4" xfId="10216"/>
    <cellStyle name="20 % - Markeringsfarve1 2 3 7 4 2" xfId="26535"/>
    <cellStyle name="20 % - Markeringsfarve1 2 3 7 4 3" xfId="41501"/>
    <cellStyle name="20 % - Markeringsfarve1 2 3 7 5" xfId="19513"/>
    <cellStyle name="20 % - Markeringsfarve1 2 3 7 6" xfId="34502"/>
    <cellStyle name="20 % - Markeringsfarve1 2 3 8" xfId="1661"/>
    <cellStyle name="20 % - Markeringsfarve1 2 3 8 2" xfId="6812"/>
    <cellStyle name="20 % - Markeringsfarve1 2 3 8 2 2" xfId="14723"/>
    <cellStyle name="20 % - Markeringsfarve1 2 3 8 2 2 2" xfId="31037"/>
    <cellStyle name="20 % - Markeringsfarve1 2 3 8 2 2 3" xfId="46001"/>
    <cellStyle name="20 % - Markeringsfarve1 2 3 8 2 3" xfId="24015"/>
    <cellStyle name="20 % - Markeringsfarve1 2 3 8 2 4" xfId="39002"/>
    <cellStyle name="20 % - Markeringsfarve1 2 3 8 3" xfId="10218"/>
    <cellStyle name="20 % - Markeringsfarve1 2 3 8 3 2" xfId="26537"/>
    <cellStyle name="20 % - Markeringsfarve1 2 3 8 3 3" xfId="41503"/>
    <cellStyle name="20 % - Markeringsfarve1 2 3 8 4" xfId="19515"/>
    <cellStyle name="20 % - Markeringsfarve1 2 3 8 5" xfId="34504"/>
    <cellStyle name="20 % - Markeringsfarve1 2 3 9" xfId="1662"/>
    <cellStyle name="20 % - Markeringsfarve1 2 3 9 2" xfId="8367"/>
    <cellStyle name="20 % - Markeringsfarve1 2 3 9 2 2" xfId="16261"/>
    <cellStyle name="20 % - Markeringsfarve1 2 3 9 2 2 2" xfId="32575"/>
    <cellStyle name="20 % - Markeringsfarve1 2 3 9 2 2 3" xfId="47539"/>
    <cellStyle name="20 % - Markeringsfarve1 2 3 9 2 3" xfId="25553"/>
    <cellStyle name="20 % - Markeringsfarve1 2 3 9 2 4" xfId="40540"/>
    <cellStyle name="20 % - Markeringsfarve1 2 3 9 3" xfId="10219"/>
    <cellStyle name="20 % - Markeringsfarve1 2 3 9 3 2" xfId="26538"/>
    <cellStyle name="20 % - Markeringsfarve1 2 3 9 3 3" xfId="41504"/>
    <cellStyle name="20 % - Markeringsfarve1 2 3 9 4" xfId="19516"/>
    <cellStyle name="20 % - Markeringsfarve1 2 3 9 5" xfId="34505"/>
    <cellStyle name="20 % - Markeringsfarve1 2 4" xfId="1663"/>
    <cellStyle name="20 % - Markeringsfarve1 2 4 2" xfId="1664"/>
    <cellStyle name="20 % - Markeringsfarve1 2 4 2 2" xfId="1665"/>
    <cellStyle name="20 % - Markeringsfarve1 2 4 2 2 2" xfId="7625"/>
    <cellStyle name="20 % - Markeringsfarve1 2 4 2 2 2 2" xfId="15526"/>
    <cellStyle name="20 % - Markeringsfarve1 2 4 2 2 2 2 2" xfId="31840"/>
    <cellStyle name="20 % - Markeringsfarve1 2 4 2 2 2 2 3" xfId="46804"/>
    <cellStyle name="20 % - Markeringsfarve1 2 4 2 2 2 3" xfId="24818"/>
    <cellStyle name="20 % - Markeringsfarve1 2 4 2 2 2 4" xfId="39805"/>
    <cellStyle name="20 % - Markeringsfarve1 2 4 2 2 3" xfId="10222"/>
    <cellStyle name="20 % - Markeringsfarve1 2 4 2 2 3 2" xfId="26541"/>
    <cellStyle name="20 % - Markeringsfarve1 2 4 2 2 3 3" xfId="41507"/>
    <cellStyle name="20 % - Markeringsfarve1 2 4 2 2 4" xfId="19519"/>
    <cellStyle name="20 % - Markeringsfarve1 2 4 2 2 5" xfId="34508"/>
    <cellStyle name="20 % - Markeringsfarve1 2 4 2 3" xfId="6204"/>
    <cellStyle name="20 % - Markeringsfarve1 2 4 2 3 2" xfId="14121"/>
    <cellStyle name="20 % - Markeringsfarve1 2 4 2 3 2 2" xfId="30435"/>
    <cellStyle name="20 % - Markeringsfarve1 2 4 2 3 2 3" xfId="45399"/>
    <cellStyle name="20 % - Markeringsfarve1 2 4 2 3 3" xfId="23413"/>
    <cellStyle name="20 % - Markeringsfarve1 2 4 2 3 4" xfId="38400"/>
    <cellStyle name="20 % - Markeringsfarve1 2 4 2 4" xfId="10221"/>
    <cellStyle name="20 % - Markeringsfarve1 2 4 2 4 2" xfId="26540"/>
    <cellStyle name="20 % - Markeringsfarve1 2 4 2 4 3" xfId="41506"/>
    <cellStyle name="20 % - Markeringsfarve1 2 4 2 5" xfId="19518"/>
    <cellStyle name="20 % - Markeringsfarve1 2 4 2 6" xfId="34507"/>
    <cellStyle name="20 % - Markeringsfarve1 2 4 2 7" xfId="57174"/>
    <cellStyle name="20 % - Markeringsfarve1 2 4 3" xfId="1666"/>
    <cellStyle name="20 % - Markeringsfarve1 2 4 3 2" xfId="6855"/>
    <cellStyle name="20 % - Markeringsfarve1 2 4 3 2 2" xfId="14766"/>
    <cellStyle name="20 % - Markeringsfarve1 2 4 3 2 2 2" xfId="31080"/>
    <cellStyle name="20 % - Markeringsfarve1 2 4 3 2 2 3" xfId="46044"/>
    <cellStyle name="20 % - Markeringsfarve1 2 4 3 2 3" xfId="24058"/>
    <cellStyle name="20 % - Markeringsfarve1 2 4 3 2 4" xfId="39045"/>
    <cellStyle name="20 % - Markeringsfarve1 2 4 3 3" xfId="10223"/>
    <cellStyle name="20 % - Markeringsfarve1 2 4 3 3 2" xfId="26542"/>
    <cellStyle name="20 % - Markeringsfarve1 2 4 3 3 3" xfId="41508"/>
    <cellStyle name="20 % - Markeringsfarve1 2 4 3 4" xfId="19520"/>
    <cellStyle name="20 % - Markeringsfarve1 2 4 3 5" xfId="34509"/>
    <cellStyle name="20 % - Markeringsfarve1 2 4 4" xfId="1667"/>
    <cellStyle name="20 % - Markeringsfarve1 2 4 4 2" xfId="8361"/>
    <cellStyle name="20 % - Markeringsfarve1 2 4 4 2 2" xfId="16255"/>
    <cellStyle name="20 % - Markeringsfarve1 2 4 4 2 2 2" xfId="32569"/>
    <cellStyle name="20 % - Markeringsfarve1 2 4 4 2 2 3" xfId="47533"/>
    <cellStyle name="20 % - Markeringsfarve1 2 4 4 2 3" xfId="25547"/>
    <cellStyle name="20 % - Markeringsfarve1 2 4 4 2 4" xfId="40534"/>
    <cellStyle name="20 % - Markeringsfarve1 2 4 4 3" xfId="10224"/>
    <cellStyle name="20 % - Markeringsfarve1 2 4 4 3 2" xfId="26543"/>
    <cellStyle name="20 % - Markeringsfarve1 2 4 4 3 3" xfId="41509"/>
    <cellStyle name="20 % - Markeringsfarve1 2 4 4 4" xfId="19521"/>
    <cellStyle name="20 % - Markeringsfarve1 2 4 4 5" xfId="34510"/>
    <cellStyle name="20 % - Markeringsfarve1 2 4 5" xfId="5414"/>
    <cellStyle name="20 % - Markeringsfarve1 2 4 5 2" xfId="13332"/>
    <cellStyle name="20 % - Markeringsfarve1 2 4 5 2 2" xfId="29646"/>
    <cellStyle name="20 % - Markeringsfarve1 2 4 5 2 3" xfId="44610"/>
    <cellStyle name="20 % - Markeringsfarve1 2 4 5 3" xfId="22624"/>
    <cellStyle name="20 % - Markeringsfarve1 2 4 5 4" xfId="37611"/>
    <cellStyle name="20 % - Markeringsfarve1 2 4 6" xfId="10220"/>
    <cellStyle name="20 % - Markeringsfarve1 2 4 6 2" xfId="26539"/>
    <cellStyle name="20 % - Markeringsfarve1 2 4 6 3" xfId="41505"/>
    <cellStyle name="20 % - Markeringsfarve1 2 4 7" xfId="19517"/>
    <cellStyle name="20 % - Markeringsfarve1 2 4 8" xfId="34506"/>
    <cellStyle name="20 % - Markeringsfarve1 2 4 9" xfId="54007"/>
    <cellStyle name="20 % - Markeringsfarve1 2 5" xfId="1668"/>
    <cellStyle name="20 % - Markeringsfarve1 2 5 2" xfId="1669"/>
    <cellStyle name="20 % - Markeringsfarve1 2 5 2 2" xfId="1670"/>
    <cellStyle name="20 % - Markeringsfarve1 2 5 2 2 2" xfId="7717"/>
    <cellStyle name="20 % - Markeringsfarve1 2 5 2 2 2 2" xfId="15618"/>
    <cellStyle name="20 % - Markeringsfarve1 2 5 2 2 2 2 2" xfId="31932"/>
    <cellStyle name="20 % - Markeringsfarve1 2 5 2 2 2 2 3" xfId="46896"/>
    <cellStyle name="20 % - Markeringsfarve1 2 5 2 2 2 3" xfId="24910"/>
    <cellStyle name="20 % - Markeringsfarve1 2 5 2 2 2 4" xfId="39897"/>
    <cellStyle name="20 % - Markeringsfarve1 2 5 2 2 3" xfId="10227"/>
    <cellStyle name="20 % - Markeringsfarve1 2 5 2 2 3 2" xfId="26546"/>
    <cellStyle name="20 % - Markeringsfarve1 2 5 2 2 3 3" xfId="41512"/>
    <cellStyle name="20 % - Markeringsfarve1 2 5 2 2 4" xfId="19524"/>
    <cellStyle name="20 % - Markeringsfarve1 2 5 2 2 5" xfId="34513"/>
    <cellStyle name="20 % - Markeringsfarve1 2 5 2 3" xfId="6281"/>
    <cellStyle name="20 % - Markeringsfarve1 2 5 2 3 2" xfId="14198"/>
    <cellStyle name="20 % - Markeringsfarve1 2 5 2 3 2 2" xfId="30512"/>
    <cellStyle name="20 % - Markeringsfarve1 2 5 2 3 2 3" xfId="45476"/>
    <cellStyle name="20 % - Markeringsfarve1 2 5 2 3 3" xfId="23490"/>
    <cellStyle name="20 % - Markeringsfarve1 2 5 2 3 4" xfId="38477"/>
    <cellStyle name="20 % - Markeringsfarve1 2 5 2 4" xfId="10226"/>
    <cellStyle name="20 % - Markeringsfarve1 2 5 2 4 2" xfId="26545"/>
    <cellStyle name="20 % - Markeringsfarve1 2 5 2 4 3" xfId="41511"/>
    <cellStyle name="20 % - Markeringsfarve1 2 5 2 5" xfId="19523"/>
    <cellStyle name="20 % - Markeringsfarve1 2 5 2 6" xfId="34512"/>
    <cellStyle name="20 % - Markeringsfarve1 2 5 3" xfId="1671"/>
    <cellStyle name="20 % - Markeringsfarve1 2 5 3 2" xfId="6947"/>
    <cellStyle name="20 % - Markeringsfarve1 2 5 3 2 2" xfId="14858"/>
    <cellStyle name="20 % - Markeringsfarve1 2 5 3 2 2 2" xfId="31172"/>
    <cellStyle name="20 % - Markeringsfarve1 2 5 3 2 2 3" xfId="46136"/>
    <cellStyle name="20 % - Markeringsfarve1 2 5 3 2 3" xfId="24150"/>
    <cellStyle name="20 % - Markeringsfarve1 2 5 3 2 4" xfId="39137"/>
    <cellStyle name="20 % - Markeringsfarve1 2 5 3 3" xfId="10228"/>
    <cellStyle name="20 % - Markeringsfarve1 2 5 3 3 2" xfId="26547"/>
    <cellStyle name="20 % - Markeringsfarve1 2 5 3 3 3" xfId="41513"/>
    <cellStyle name="20 % - Markeringsfarve1 2 5 3 4" xfId="19525"/>
    <cellStyle name="20 % - Markeringsfarve1 2 5 3 5" xfId="34514"/>
    <cellStyle name="20 % - Markeringsfarve1 2 5 4" xfId="1672"/>
    <cellStyle name="20 % - Markeringsfarve1 2 5 4 2" xfId="8360"/>
    <cellStyle name="20 % - Markeringsfarve1 2 5 4 2 2" xfId="16254"/>
    <cellStyle name="20 % - Markeringsfarve1 2 5 4 2 2 2" xfId="32568"/>
    <cellStyle name="20 % - Markeringsfarve1 2 5 4 2 2 3" xfId="47532"/>
    <cellStyle name="20 % - Markeringsfarve1 2 5 4 2 3" xfId="25546"/>
    <cellStyle name="20 % - Markeringsfarve1 2 5 4 2 4" xfId="40533"/>
    <cellStyle name="20 % - Markeringsfarve1 2 5 4 3" xfId="10229"/>
    <cellStyle name="20 % - Markeringsfarve1 2 5 4 3 2" xfId="26548"/>
    <cellStyle name="20 % - Markeringsfarve1 2 5 4 3 3" xfId="41514"/>
    <cellStyle name="20 % - Markeringsfarve1 2 5 4 4" xfId="19526"/>
    <cellStyle name="20 % - Markeringsfarve1 2 5 4 5" xfId="34515"/>
    <cellStyle name="20 % - Markeringsfarve1 2 5 5" xfId="5415"/>
    <cellStyle name="20 % - Markeringsfarve1 2 5 5 2" xfId="13333"/>
    <cellStyle name="20 % - Markeringsfarve1 2 5 5 2 2" xfId="29647"/>
    <cellStyle name="20 % - Markeringsfarve1 2 5 5 2 3" xfId="44611"/>
    <cellStyle name="20 % - Markeringsfarve1 2 5 5 3" xfId="22625"/>
    <cellStyle name="20 % - Markeringsfarve1 2 5 5 4" xfId="37612"/>
    <cellStyle name="20 % - Markeringsfarve1 2 5 6" xfId="10225"/>
    <cellStyle name="20 % - Markeringsfarve1 2 5 6 2" xfId="26544"/>
    <cellStyle name="20 % - Markeringsfarve1 2 5 6 3" xfId="41510"/>
    <cellStyle name="20 % - Markeringsfarve1 2 5 7" xfId="19522"/>
    <cellStyle name="20 % - Markeringsfarve1 2 5 8" xfId="34511"/>
    <cellStyle name="20 % - Markeringsfarve1 2 5 9" xfId="56551"/>
    <cellStyle name="20 % - Markeringsfarve1 2 6" xfId="1673"/>
    <cellStyle name="20 % - Markeringsfarve1 2 6 2" xfId="1674"/>
    <cellStyle name="20 % - Markeringsfarve1 2 6 2 2" xfId="1675"/>
    <cellStyle name="20 % - Markeringsfarve1 2 6 2 2 2" xfId="7863"/>
    <cellStyle name="20 % - Markeringsfarve1 2 6 2 2 2 2" xfId="15764"/>
    <cellStyle name="20 % - Markeringsfarve1 2 6 2 2 2 2 2" xfId="32078"/>
    <cellStyle name="20 % - Markeringsfarve1 2 6 2 2 2 2 3" xfId="47042"/>
    <cellStyle name="20 % - Markeringsfarve1 2 6 2 2 2 3" xfId="25056"/>
    <cellStyle name="20 % - Markeringsfarve1 2 6 2 2 2 4" xfId="40043"/>
    <cellStyle name="20 % - Markeringsfarve1 2 6 2 2 3" xfId="10232"/>
    <cellStyle name="20 % - Markeringsfarve1 2 6 2 2 3 2" xfId="26551"/>
    <cellStyle name="20 % - Markeringsfarve1 2 6 2 2 3 3" xfId="41517"/>
    <cellStyle name="20 % - Markeringsfarve1 2 6 2 2 4" xfId="19529"/>
    <cellStyle name="20 % - Markeringsfarve1 2 6 2 2 5" xfId="34518"/>
    <cellStyle name="20 % - Markeringsfarve1 2 6 2 3" xfId="6406"/>
    <cellStyle name="20 % - Markeringsfarve1 2 6 2 3 2" xfId="14320"/>
    <cellStyle name="20 % - Markeringsfarve1 2 6 2 3 2 2" xfId="30634"/>
    <cellStyle name="20 % - Markeringsfarve1 2 6 2 3 2 3" xfId="45598"/>
    <cellStyle name="20 % - Markeringsfarve1 2 6 2 3 3" xfId="23612"/>
    <cellStyle name="20 % - Markeringsfarve1 2 6 2 3 4" xfId="38599"/>
    <cellStyle name="20 % - Markeringsfarve1 2 6 2 4" xfId="10231"/>
    <cellStyle name="20 % - Markeringsfarve1 2 6 2 4 2" xfId="26550"/>
    <cellStyle name="20 % - Markeringsfarve1 2 6 2 4 3" xfId="41516"/>
    <cellStyle name="20 % - Markeringsfarve1 2 6 2 5" xfId="19528"/>
    <cellStyle name="20 % - Markeringsfarve1 2 6 2 6" xfId="34517"/>
    <cellStyle name="20 % - Markeringsfarve1 2 6 3" xfId="1676"/>
    <cellStyle name="20 % - Markeringsfarve1 2 6 3 2" xfId="7139"/>
    <cellStyle name="20 % - Markeringsfarve1 2 6 3 2 2" xfId="15049"/>
    <cellStyle name="20 % - Markeringsfarve1 2 6 3 2 2 2" xfId="31363"/>
    <cellStyle name="20 % - Markeringsfarve1 2 6 3 2 2 3" xfId="46327"/>
    <cellStyle name="20 % - Markeringsfarve1 2 6 3 2 3" xfId="24341"/>
    <cellStyle name="20 % - Markeringsfarve1 2 6 3 2 4" xfId="39328"/>
    <cellStyle name="20 % - Markeringsfarve1 2 6 3 3" xfId="10233"/>
    <cellStyle name="20 % - Markeringsfarve1 2 6 3 3 2" xfId="26552"/>
    <cellStyle name="20 % - Markeringsfarve1 2 6 3 3 3" xfId="41518"/>
    <cellStyle name="20 % - Markeringsfarve1 2 6 3 4" xfId="19530"/>
    <cellStyle name="20 % - Markeringsfarve1 2 6 3 5" xfId="34519"/>
    <cellStyle name="20 % - Markeringsfarve1 2 6 4" xfId="1677"/>
    <cellStyle name="20 % - Markeringsfarve1 2 6 4 2" xfId="8359"/>
    <cellStyle name="20 % - Markeringsfarve1 2 6 4 2 2" xfId="16253"/>
    <cellStyle name="20 % - Markeringsfarve1 2 6 4 2 2 2" xfId="32567"/>
    <cellStyle name="20 % - Markeringsfarve1 2 6 4 2 2 3" xfId="47531"/>
    <cellStyle name="20 % - Markeringsfarve1 2 6 4 2 3" xfId="25545"/>
    <cellStyle name="20 % - Markeringsfarve1 2 6 4 2 4" xfId="40532"/>
    <cellStyle name="20 % - Markeringsfarve1 2 6 4 3" xfId="10234"/>
    <cellStyle name="20 % - Markeringsfarve1 2 6 4 3 2" xfId="26553"/>
    <cellStyle name="20 % - Markeringsfarve1 2 6 4 3 3" xfId="41519"/>
    <cellStyle name="20 % - Markeringsfarve1 2 6 4 4" xfId="19531"/>
    <cellStyle name="20 % - Markeringsfarve1 2 6 4 5" xfId="34520"/>
    <cellStyle name="20 % - Markeringsfarve1 2 6 5" xfId="5416"/>
    <cellStyle name="20 % - Markeringsfarve1 2 6 5 2" xfId="13334"/>
    <cellStyle name="20 % - Markeringsfarve1 2 6 5 2 2" xfId="29648"/>
    <cellStyle name="20 % - Markeringsfarve1 2 6 5 2 3" xfId="44612"/>
    <cellStyle name="20 % - Markeringsfarve1 2 6 5 3" xfId="22626"/>
    <cellStyle name="20 % - Markeringsfarve1 2 6 5 4" xfId="37613"/>
    <cellStyle name="20 % - Markeringsfarve1 2 6 6" xfId="10230"/>
    <cellStyle name="20 % - Markeringsfarve1 2 6 6 2" xfId="26549"/>
    <cellStyle name="20 % - Markeringsfarve1 2 6 6 3" xfId="41515"/>
    <cellStyle name="20 % - Markeringsfarve1 2 6 7" xfId="19527"/>
    <cellStyle name="20 % - Markeringsfarve1 2 6 8" xfId="34516"/>
    <cellStyle name="20 % - Markeringsfarve1 2 7" xfId="1678"/>
    <cellStyle name="20 % - Markeringsfarve1 2 7 2" xfId="1679"/>
    <cellStyle name="20 % - Markeringsfarve1 2 7 2 2" xfId="1680"/>
    <cellStyle name="20 % - Markeringsfarve1 2 7 2 2 2" xfId="7980"/>
    <cellStyle name="20 % - Markeringsfarve1 2 7 2 2 2 2" xfId="15881"/>
    <cellStyle name="20 % - Markeringsfarve1 2 7 2 2 2 2 2" xfId="32195"/>
    <cellStyle name="20 % - Markeringsfarve1 2 7 2 2 2 2 3" xfId="47159"/>
    <cellStyle name="20 % - Markeringsfarve1 2 7 2 2 2 3" xfId="25173"/>
    <cellStyle name="20 % - Markeringsfarve1 2 7 2 2 2 4" xfId="40160"/>
    <cellStyle name="20 % - Markeringsfarve1 2 7 2 2 3" xfId="10237"/>
    <cellStyle name="20 % - Markeringsfarve1 2 7 2 2 3 2" xfId="26556"/>
    <cellStyle name="20 % - Markeringsfarve1 2 7 2 2 3 3" xfId="41522"/>
    <cellStyle name="20 % - Markeringsfarve1 2 7 2 2 4" xfId="19534"/>
    <cellStyle name="20 % - Markeringsfarve1 2 7 2 2 5" xfId="34523"/>
    <cellStyle name="20 % - Markeringsfarve1 2 7 2 3" xfId="6505"/>
    <cellStyle name="20 % - Markeringsfarve1 2 7 2 3 2" xfId="14419"/>
    <cellStyle name="20 % - Markeringsfarve1 2 7 2 3 2 2" xfId="30733"/>
    <cellStyle name="20 % - Markeringsfarve1 2 7 2 3 2 3" xfId="45697"/>
    <cellStyle name="20 % - Markeringsfarve1 2 7 2 3 3" xfId="23711"/>
    <cellStyle name="20 % - Markeringsfarve1 2 7 2 3 4" xfId="38698"/>
    <cellStyle name="20 % - Markeringsfarve1 2 7 2 4" xfId="10236"/>
    <cellStyle name="20 % - Markeringsfarve1 2 7 2 4 2" xfId="26555"/>
    <cellStyle name="20 % - Markeringsfarve1 2 7 2 4 3" xfId="41521"/>
    <cellStyle name="20 % - Markeringsfarve1 2 7 2 5" xfId="19533"/>
    <cellStyle name="20 % - Markeringsfarve1 2 7 2 6" xfId="34522"/>
    <cellStyle name="20 % - Markeringsfarve1 2 7 3" xfId="1681"/>
    <cellStyle name="20 % - Markeringsfarve1 2 7 3 2" xfId="7256"/>
    <cellStyle name="20 % - Markeringsfarve1 2 7 3 2 2" xfId="15166"/>
    <cellStyle name="20 % - Markeringsfarve1 2 7 3 2 2 2" xfId="31480"/>
    <cellStyle name="20 % - Markeringsfarve1 2 7 3 2 2 3" xfId="46444"/>
    <cellStyle name="20 % - Markeringsfarve1 2 7 3 2 3" xfId="24458"/>
    <cellStyle name="20 % - Markeringsfarve1 2 7 3 2 4" xfId="39445"/>
    <cellStyle name="20 % - Markeringsfarve1 2 7 3 3" xfId="10238"/>
    <cellStyle name="20 % - Markeringsfarve1 2 7 3 3 2" xfId="26557"/>
    <cellStyle name="20 % - Markeringsfarve1 2 7 3 3 3" xfId="41523"/>
    <cellStyle name="20 % - Markeringsfarve1 2 7 3 4" xfId="19535"/>
    <cellStyle name="20 % - Markeringsfarve1 2 7 3 5" xfId="34524"/>
    <cellStyle name="20 % - Markeringsfarve1 2 7 4" xfId="1682"/>
    <cellStyle name="20 % - Markeringsfarve1 2 7 4 2" xfId="8358"/>
    <cellStyle name="20 % - Markeringsfarve1 2 7 4 2 2" xfId="16252"/>
    <cellStyle name="20 % - Markeringsfarve1 2 7 4 2 2 2" xfId="32566"/>
    <cellStyle name="20 % - Markeringsfarve1 2 7 4 2 2 3" xfId="47530"/>
    <cellStyle name="20 % - Markeringsfarve1 2 7 4 2 3" xfId="25544"/>
    <cellStyle name="20 % - Markeringsfarve1 2 7 4 2 4" xfId="40531"/>
    <cellStyle name="20 % - Markeringsfarve1 2 7 4 3" xfId="10239"/>
    <cellStyle name="20 % - Markeringsfarve1 2 7 4 3 2" xfId="26558"/>
    <cellStyle name="20 % - Markeringsfarve1 2 7 4 3 3" xfId="41524"/>
    <cellStyle name="20 % - Markeringsfarve1 2 7 4 4" xfId="19536"/>
    <cellStyle name="20 % - Markeringsfarve1 2 7 4 5" xfId="34525"/>
    <cellStyle name="20 % - Markeringsfarve1 2 7 5" xfId="5417"/>
    <cellStyle name="20 % - Markeringsfarve1 2 7 5 2" xfId="13335"/>
    <cellStyle name="20 % - Markeringsfarve1 2 7 5 2 2" xfId="29649"/>
    <cellStyle name="20 % - Markeringsfarve1 2 7 5 2 3" xfId="44613"/>
    <cellStyle name="20 % - Markeringsfarve1 2 7 5 3" xfId="22627"/>
    <cellStyle name="20 % - Markeringsfarve1 2 7 5 4" xfId="37614"/>
    <cellStyle name="20 % - Markeringsfarve1 2 7 6" xfId="10235"/>
    <cellStyle name="20 % - Markeringsfarve1 2 7 6 2" xfId="26554"/>
    <cellStyle name="20 % - Markeringsfarve1 2 7 6 3" xfId="41520"/>
    <cellStyle name="20 % - Markeringsfarve1 2 7 7" xfId="19532"/>
    <cellStyle name="20 % - Markeringsfarve1 2 7 8" xfId="34521"/>
    <cellStyle name="20 % - Markeringsfarve1 2 8" xfId="1683"/>
    <cellStyle name="20 % - Markeringsfarve1 2 8 2" xfId="1684"/>
    <cellStyle name="20 % - Markeringsfarve1 2 8 2 2" xfId="1685"/>
    <cellStyle name="20 % - Markeringsfarve1 2 8 2 2 2" xfId="8072"/>
    <cellStyle name="20 % - Markeringsfarve1 2 8 2 2 2 2" xfId="15973"/>
    <cellStyle name="20 % - Markeringsfarve1 2 8 2 2 2 2 2" xfId="32287"/>
    <cellStyle name="20 % - Markeringsfarve1 2 8 2 2 2 2 3" xfId="47251"/>
    <cellStyle name="20 % - Markeringsfarve1 2 8 2 2 2 3" xfId="25265"/>
    <cellStyle name="20 % - Markeringsfarve1 2 8 2 2 2 4" xfId="40252"/>
    <cellStyle name="20 % - Markeringsfarve1 2 8 2 2 3" xfId="10242"/>
    <cellStyle name="20 % - Markeringsfarve1 2 8 2 2 3 2" xfId="26561"/>
    <cellStyle name="20 % - Markeringsfarve1 2 8 2 2 3 3" xfId="41527"/>
    <cellStyle name="20 % - Markeringsfarve1 2 8 2 2 4" xfId="19539"/>
    <cellStyle name="20 % - Markeringsfarve1 2 8 2 2 5" xfId="34528"/>
    <cellStyle name="20 % - Markeringsfarve1 2 8 2 3" xfId="6583"/>
    <cellStyle name="20 % - Markeringsfarve1 2 8 2 3 2" xfId="14497"/>
    <cellStyle name="20 % - Markeringsfarve1 2 8 2 3 2 2" xfId="30811"/>
    <cellStyle name="20 % - Markeringsfarve1 2 8 2 3 2 3" xfId="45775"/>
    <cellStyle name="20 % - Markeringsfarve1 2 8 2 3 3" xfId="23789"/>
    <cellStyle name="20 % - Markeringsfarve1 2 8 2 3 4" xfId="38776"/>
    <cellStyle name="20 % - Markeringsfarve1 2 8 2 4" xfId="10241"/>
    <cellStyle name="20 % - Markeringsfarve1 2 8 2 4 2" xfId="26560"/>
    <cellStyle name="20 % - Markeringsfarve1 2 8 2 4 3" xfId="41526"/>
    <cellStyle name="20 % - Markeringsfarve1 2 8 2 5" xfId="19538"/>
    <cellStyle name="20 % - Markeringsfarve1 2 8 2 6" xfId="34527"/>
    <cellStyle name="20 % - Markeringsfarve1 2 8 3" xfId="1686"/>
    <cellStyle name="20 % - Markeringsfarve1 2 8 3 2" xfId="7349"/>
    <cellStyle name="20 % - Markeringsfarve1 2 8 3 2 2" xfId="15259"/>
    <cellStyle name="20 % - Markeringsfarve1 2 8 3 2 2 2" xfId="31573"/>
    <cellStyle name="20 % - Markeringsfarve1 2 8 3 2 2 3" xfId="46537"/>
    <cellStyle name="20 % - Markeringsfarve1 2 8 3 2 3" xfId="24551"/>
    <cellStyle name="20 % - Markeringsfarve1 2 8 3 2 4" xfId="39538"/>
    <cellStyle name="20 % - Markeringsfarve1 2 8 3 3" xfId="10243"/>
    <cellStyle name="20 % - Markeringsfarve1 2 8 3 3 2" xfId="26562"/>
    <cellStyle name="20 % - Markeringsfarve1 2 8 3 3 3" xfId="41528"/>
    <cellStyle name="20 % - Markeringsfarve1 2 8 3 4" xfId="19540"/>
    <cellStyle name="20 % - Markeringsfarve1 2 8 3 5" xfId="34529"/>
    <cellStyle name="20 % - Markeringsfarve1 2 8 4" xfId="1687"/>
    <cellStyle name="20 % - Markeringsfarve1 2 8 4 2" xfId="8357"/>
    <cellStyle name="20 % - Markeringsfarve1 2 8 4 2 2" xfId="16251"/>
    <cellStyle name="20 % - Markeringsfarve1 2 8 4 2 2 2" xfId="32565"/>
    <cellStyle name="20 % - Markeringsfarve1 2 8 4 2 2 3" xfId="47529"/>
    <cellStyle name="20 % - Markeringsfarve1 2 8 4 2 3" xfId="25543"/>
    <cellStyle name="20 % - Markeringsfarve1 2 8 4 2 4" xfId="40530"/>
    <cellStyle name="20 % - Markeringsfarve1 2 8 4 3" xfId="10244"/>
    <cellStyle name="20 % - Markeringsfarve1 2 8 4 3 2" xfId="26563"/>
    <cellStyle name="20 % - Markeringsfarve1 2 8 4 3 3" xfId="41529"/>
    <cellStyle name="20 % - Markeringsfarve1 2 8 4 4" xfId="19541"/>
    <cellStyle name="20 % - Markeringsfarve1 2 8 4 5" xfId="34530"/>
    <cellStyle name="20 % - Markeringsfarve1 2 8 5" xfId="5418"/>
    <cellStyle name="20 % - Markeringsfarve1 2 8 5 2" xfId="13336"/>
    <cellStyle name="20 % - Markeringsfarve1 2 8 5 2 2" xfId="29650"/>
    <cellStyle name="20 % - Markeringsfarve1 2 8 5 2 3" xfId="44614"/>
    <cellStyle name="20 % - Markeringsfarve1 2 8 5 3" xfId="22628"/>
    <cellStyle name="20 % - Markeringsfarve1 2 8 5 4" xfId="37615"/>
    <cellStyle name="20 % - Markeringsfarve1 2 8 6" xfId="10240"/>
    <cellStyle name="20 % - Markeringsfarve1 2 8 6 2" xfId="26559"/>
    <cellStyle name="20 % - Markeringsfarve1 2 8 6 3" xfId="41525"/>
    <cellStyle name="20 % - Markeringsfarve1 2 8 7" xfId="19537"/>
    <cellStyle name="20 % - Markeringsfarve1 2 8 8" xfId="34526"/>
    <cellStyle name="20 % - Markeringsfarve1 2 9" xfId="1688"/>
    <cellStyle name="20 % - Markeringsfarve1 2 9 2" xfId="1689"/>
    <cellStyle name="20 % - Markeringsfarve1 2 9 2 2" xfId="7506"/>
    <cellStyle name="20 % - Markeringsfarve1 2 9 2 2 2" xfId="15407"/>
    <cellStyle name="20 % - Markeringsfarve1 2 9 2 2 2 2" xfId="31721"/>
    <cellStyle name="20 % - Markeringsfarve1 2 9 2 2 2 3" xfId="46685"/>
    <cellStyle name="20 % - Markeringsfarve1 2 9 2 2 3" xfId="24699"/>
    <cellStyle name="20 % - Markeringsfarve1 2 9 2 2 4" xfId="39686"/>
    <cellStyle name="20 % - Markeringsfarve1 2 9 2 3" xfId="10246"/>
    <cellStyle name="20 % - Markeringsfarve1 2 9 2 3 2" xfId="26565"/>
    <cellStyle name="20 % - Markeringsfarve1 2 9 2 3 3" xfId="41531"/>
    <cellStyle name="20 % - Markeringsfarve1 2 9 2 4" xfId="19543"/>
    <cellStyle name="20 % - Markeringsfarve1 2 9 2 5" xfId="34532"/>
    <cellStyle name="20 % - Markeringsfarve1 2 9 3" xfId="6105"/>
    <cellStyle name="20 % - Markeringsfarve1 2 9 3 2" xfId="14022"/>
    <cellStyle name="20 % - Markeringsfarve1 2 9 3 2 2" xfId="30336"/>
    <cellStyle name="20 % - Markeringsfarve1 2 9 3 2 3" xfId="45300"/>
    <cellStyle name="20 % - Markeringsfarve1 2 9 3 3" xfId="23314"/>
    <cellStyle name="20 % - Markeringsfarve1 2 9 3 4" xfId="38301"/>
    <cellStyle name="20 % - Markeringsfarve1 2 9 4" xfId="10245"/>
    <cellStyle name="20 % - Markeringsfarve1 2 9 4 2" xfId="26564"/>
    <cellStyle name="20 % - Markeringsfarve1 2 9 4 3" xfId="41530"/>
    <cellStyle name="20 % - Markeringsfarve1 2 9 5" xfId="19542"/>
    <cellStyle name="20 % - Markeringsfarve1 2 9 6" xfId="34531"/>
    <cellStyle name="20 % - Markeringsfarve1 3" xfId="1690"/>
    <cellStyle name="20 % - Markeringsfarve1 3 10" xfId="1691"/>
    <cellStyle name="20 % - Markeringsfarve1 3 10 2" xfId="6719"/>
    <cellStyle name="20 % - Markeringsfarve1 3 10 2 2" xfId="14631"/>
    <cellStyle name="20 % - Markeringsfarve1 3 10 2 2 2" xfId="30945"/>
    <cellStyle name="20 % - Markeringsfarve1 3 10 2 2 3" xfId="45909"/>
    <cellStyle name="20 % - Markeringsfarve1 3 10 2 3" xfId="23923"/>
    <cellStyle name="20 % - Markeringsfarve1 3 10 2 4" xfId="38910"/>
    <cellStyle name="20 % - Markeringsfarve1 3 10 3" xfId="10248"/>
    <cellStyle name="20 % - Markeringsfarve1 3 10 3 2" xfId="26567"/>
    <cellStyle name="20 % - Markeringsfarve1 3 10 3 3" xfId="41533"/>
    <cellStyle name="20 % - Markeringsfarve1 3 10 4" xfId="19545"/>
    <cellStyle name="20 % - Markeringsfarve1 3 10 5" xfId="34534"/>
    <cellStyle name="20 % - Markeringsfarve1 3 11" xfId="1692"/>
    <cellStyle name="20 % - Markeringsfarve1 3 11 2" xfId="8356"/>
    <cellStyle name="20 % - Markeringsfarve1 3 11 2 2" xfId="16250"/>
    <cellStyle name="20 % - Markeringsfarve1 3 11 2 2 2" xfId="32564"/>
    <cellStyle name="20 % - Markeringsfarve1 3 11 2 2 3" xfId="47528"/>
    <cellStyle name="20 % - Markeringsfarve1 3 11 2 3" xfId="25542"/>
    <cellStyle name="20 % - Markeringsfarve1 3 11 2 4" xfId="40529"/>
    <cellStyle name="20 % - Markeringsfarve1 3 11 3" xfId="10249"/>
    <cellStyle name="20 % - Markeringsfarve1 3 11 3 2" xfId="26568"/>
    <cellStyle name="20 % - Markeringsfarve1 3 11 3 3" xfId="41534"/>
    <cellStyle name="20 % - Markeringsfarve1 3 11 4" xfId="19546"/>
    <cellStyle name="20 % - Markeringsfarve1 3 11 5" xfId="34535"/>
    <cellStyle name="20 % - Markeringsfarve1 3 12" xfId="5419"/>
    <cellStyle name="20 % - Markeringsfarve1 3 12 2" xfId="13337"/>
    <cellStyle name="20 % - Markeringsfarve1 3 12 2 2" xfId="29651"/>
    <cellStyle name="20 % - Markeringsfarve1 3 12 2 3" xfId="44615"/>
    <cellStyle name="20 % - Markeringsfarve1 3 12 3" xfId="22629"/>
    <cellStyle name="20 % - Markeringsfarve1 3 12 4" xfId="37616"/>
    <cellStyle name="20 % - Markeringsfarve1 3 13" xfId="10247"/>
    <cellStyle name="20 % - Markeringsfarve1 3 13 2" xfId="26566"/>
    <cellStyle name="20 % - Markeringsfarve1 3 13 3" xfId="41532"/>
    <cellStyle name="20 % - Markeringsfarve1 3 14" xfId="19544"/>
    <cellStyle name="20 % - Markeringsfarve1 3 15" xfId="34533"/>
    <cellStyle name="20 % - Markeringsfarve1 3 16" xfId="53367"/>
    <cellStyle name="20 % - Markeringsfarve1 3 2" xfId="1693"/>
    <cellStyle name="20 % - Markeringsfarve1 3 2 10" xfId="5420"/>
    <cellStyle name="20 % - Markeringsfarve1 3 2 10 2" xfId="13338"/>
    <cellStyle name="20 % - Markeringsfarve1 3 2 10 2 2" xfId="29652"/>
    <cellStyle name="20 % - Markeringsfarve1 3 2 10 2 3" xfId="44616"/>
    <cellStyle name="20 % - Markeringsfarve1 3 2 10 3" xfId="22630"/>
    <cellStyle name="20 % - Markeringsfarve1 3 2 10 4" xfId="37617"/>
    <cellStyle name="20 % - Markeringsfarve1 3 2 11" xfId="10250"/>
    <cellStyle name="20 % - Markeringsfarve1 3 2 11 2" xfId="26569"/>
    <cellStyle name="20 % - Markeringsfarve1 3 2 11 3" xfId="41535"/>
    <cellStyle name="20 % - Markeringsfarve1 3 2 12" xfId="19547"/>
    <cellStyle name="20 % - Markeringsfarve1 3 2 13" xfId="34536"/>
    <cellStyle name="20 % - Markeringsfarve1 3 2 14" xfId="53313"/>
    <cellStyle name="20 % - Markeringsfarve1 3 2 2" xfId="1694"/>
    <cellStyle name="20 % - Markeringsfarve1 3 2 2 2" xfId="1695"/>
    <cellStyle name="20 % - Markeringsfarve1 3 2 2 2 2" xfId="1696"/>
    <cellStyle name="20 % - Markeringsfarve1 3 2 2 2 2 2" xfId="7652"/>
    <cellStyle name="20 % - Markeringsfarve1 3 2 2 2 2 2 2" xfId="15553"/>
    <cellStyle name="20 % - Markeringsfarve1 3 2 2 2 2 2 2 2" xfId="31867"/>
    <cellStyle name="20 % - Markeringsfarve1 3 2 2 2 2 2 2 3" xfId="46831"/>
    <cellStyle name="20 % - Markeringsfarve1 3 2 2 2 2 2 3" xfId="24845"/>
    <cellStyle name="20 % - Markeringsfarve1 3 2 2 2 2 2 4" xfId="39832"/>
    <cellStyle name="20 % - Markeringsfarve1 3 2 2 2 2 3" xfId="10253"/>
    <cellStyle name="20 % - Markeringsfarve1 3 2 2 2 2 3 2" xfId="26572"/>
    <cellStyle name="20 % - Markeringsfarve1 3 2 2 2 2 3 3" xfId="41538"/>
    <cellStyle name="20 % - Markeringsfarve1 3 2 2 2 2 4" xfId="19550"/>
    <cellStyle name="20 % - Markeringsfarve1 3 2 2 2 2 5" xfId="34539"/>
    <cellStyle name="20 % - Markeringsfarve1 3 2 2 2 3" xfId="6227"/>
    <cellStyle name="20 % - Markeringsfarve1 3 2 2 2 3 2" xfId="14144"/>
    <cellStyle name="20 % - Markeringsfarve1 3 2 2 2 3 2 2" xfId="30458"/>
    <cellStyle name="20 % - Markeringsfarve1 3 2 2 2 3 2 3" xfId="45422"/>
    <cellStyle name="20 % - Markeringsfarve1 3 2 2 2 3 3" xfId="23436"/>
    <cellStyle name="20 % - Markeringsfarve1 3 2 2 2 3 4" xfId="38423"/>
    <cellStyle name="20 % - Markeringsfarve1 3 2 2 2 4" xfId="10252"/>
    <cellStyle name="20 % - Markeringsfarve1 3 2 2 2 4 2" xfId="26571"/>
    <cellStyle name="20 % - Markeringsfarve1 3 2 2 2 4 3" xfId="41537"/>
    <cellStyle name="20 % - Markeringsfarve1 3 2 2 2 5" xfId="19549"/>
    <cellStyle name="20 % - Markeringsfarve1 3 2 2 2 6" xfId="34538"/>
    <cellStyle name="20 % - Markeringsfarve1 3 2 2 2 7" xfId="57117"/>
    <cellStyle name="20 % - Markeringsfarve1 3 2 2 3" xfId="1697"/>
    <cellStyle name="20 % - Markeringsfarve1 3 2 2 3 2" xfId="6882"/>
    <cellStyle name="20 % - Markeringsfarve1 3 2 2 3 2 2" xfId="14793"/>
    <cellStyle name="20 % - Markeringsfarve1 3 2 2 3 2 2 2" xfId="31107"/>
    <cellStyle name="20 % - Markeringsfarve1 3 2 2 3 2 2 3" xfId="46071"/>
    <cellStyle name="20 % - Markeringsfarve1 3 2 2 3 2 3" xfId="24085"/>
    <cellStyle name="20 % - Markeringsfarve1 3 2 2 3 2 4" xfId="39072"/>
    <cellStyle name="20 % - Markeringsfarve1 3 2 2 3 3" xfId="10254"/>
    <cellStyle name="20 % - Markeringsfarve1 3 2 2 3 3 2" xfId="26573"/>
    <cellStyle name="20 % - Markeringsfarve1 3 2 2 3 3 3" xfId="41539"/>
    <cellStyle name="20 % - Markeringsfarve1 3 2 2 3 4" xfId="19551"/>
    <cellStyle name="20 % - Markeringsfarve1 3 2 2 3 5" xfId="34540"/>
    <cellStyle name="20 % - Markeringsfarve1 3 2 2 4" xfId="1698"/>
    <cellStyle name="20 % - Markeringsfarve1 3 2 2 4 2" xfId="8354"/>
    <cellStyle name="20 % - Markeringsfarve1 3 2 2 4 2 2" xfId="16248"/>
    <cellStyle name="20 % - Markeringsfarve1 3 2 2 4 2 2 2" xfId="32562"/>
    <cellStyle name="20 % - Markeringsfarve1 3 2 2 4 2 2 3" xfId="47526"/>
    <cellStyle name="20 % - Markeringsfarve1 3 2 2 4 2 3" xfId="25540"/>
    <cellStyle name="20 % - Markeringsfarve1 3 2 2 4 2 4" xfId="40527"/>
    <cellStyle name="20 % - Markeringsfarve1 3 2 2 4 3" xfId="10255"/>
    <cellStyle name="20 % - Markeringsfarve1 3 2 2 4 3 2" xfId="26574"/>
    <cellStyle name="20 % - Markeringsfarve1 3 2 2 4 3 3" xfId="41540"/>
    <cellStyle name="20 % - Markeringsfarve1 3 2 2 4 4" xfId="19552"/>
    <cellStyle name="20 % - Markeringsfarve1 3 2 2 4 5" xfId="34541"/>
    <cellStyle name="20 % - Markeringsfarve1 3 2 2 5" xfId="5421"/>
    <cellStyle name="20 % - Markeringsfarve1 3 2 2 5 2" xfId="13339"/>
    <cellStyle name="20 % - Markeringsfarve1 3 2 2 5 2 2" xfId="29653"/>
    <cellStyle name="20 % - Markeringsfarve1 3 2 2 5 2 3" xfId="44617"/>
    <cellStyle name="20 % - Markeringsfarve1 3 2 2 5 3" xfId="22631"/>
    <cellStyle name="20 % - Markeringsfarve1 3 2 2 5 4" xfId="37618"/>
    <cellStyle name="20 % - Markeringsfarve1 3 2 2 6" xfId="10251"/>
    <cellStyle name="20 % - Markeringsfarve1 3 2 2 6 2" xfId="26570"/>
    <cellStyle name="20 % - Markeringsfarve1 3 2 2 6 3" xfId="41536"/>
    <cellStyle name="20 % - Markeringsfarve1 3 2 2 7" xfId="19548"/>
    <cellStyle name="20 % - Markeringsfarve1 3 2 2 8" xfId="34537"/>
    <cellStyle name="20 % - Markeringsfarve1 3 2 2 9" xfId="53950"/>
    <cellStyle name="20 % - Markeringsfarve1 3 2 3" xfId="1699"/>
    <cellStyle name="20 % - Markeringsfarve1 3 2 3 2" xfId="1700"/>
    <cellStyle name="20 % - Markeringsfarve1 3 2 3 2 2" xfId="1701"/>
    <cellStyle name="20 % - Markeringsfarve1 3 2 3 2 2 2" xfId="7721"/>
    <cellStyle name="20 % - Markeringsfarve1 3 2 3 2 2 2 2" xfId="15622"/>
    <cellStyle name="20 % - Markeringsfarve1 3 2 3 2 2 2 2 2" xfId="31936"/>
    <cellStyle name="20 % - Markeringsfarve1 3 2 3 2 2 2 2 3" xfId="46900"/>
    <cellStyle name="20 % - Markeringsfarve1 3 2 3 2 2 2 3" xfId="24914"/>
    <cellStyle name="20 % - Markeringsfarve1 3 2 3 2 2 2 4" xfId="39901"/>
    <cellStyle name="20 % - Markeringsfarve1 3 2 3 2 2 3" xfId="10258"/>
    <cellStyle name="20 % - Markeringsfarve1 3 2 3 2 2 3 2" xfId="26577"/>
    <cellStyle name="20 % - Markeringsfarve1 3 2 3 2 2 3 3" xfId="41543"/>
    <cellStyle name="20 % - Markeringsfarve1 3 2 3 2 2 4" xfId="19555"/>
    <cellStyle name="20 % - Markeringsfarve1 3 2 3 2 2 5" xfId="34544"/>
    <cellStyle name="20 % - Markeringsfarve1 3 2 3 2 3" xfId="6285"/>
    <cellStyle name="20 % - Markeringsfarve1 3 2 3 2 3 2" xfId="14202"/>
    <cellStyle name="20 % - Markeringsfarve1 3 2 3 2 3 2 2" xfId="30516"/>
    <cellStyle name="20 % - Markeringsfarve1 3 2 3 2 3 2 3" xfId="45480"/>
    <cellStyle name="20 % - Markeringsfarve1 3 2 3 2 3 3" xfId="23494"/>
    <cellStyle name="20 % - Markeringsfarve1 3 2 3 2 3 4" xfId="38481"/>
    <cellStyle name="20 % - Markeringsfarve1 3 2 3 2 4" xfId="10257"/>
    <cellStyle name="20 % - Markeringsfarve1 3 2 3 2 4 2" xfId="26576"/>
    <cellStyle name="20 % - Markeringsfarve1 3 2 3 2 4 3" xfId="41542"/>
    <cellStyle name="20 % - Markeringsfarve1 3 2 3 2 5" xfId="19554"/>
    <cellStyle name="20 % - Markeringsfarve1 3 2 3 2 6" xfId="34543"/>
    <cellStyle name="20 % - Markeringsfarve1 3 2 3 3" xfId="1702"/>
    <cellStyle name="20 % - Markeringsfarve1 3 2 3 3 2" xfId="6951"/>
    <cellStyle name="20 % - Markeringsfarve1 3 2 3 3 2 2" xfId="14862"/>
    <cellStyle name="20 % - Markeringsfarve1 3 2 3 3 2 2 2" xfId="31176"/>
    <cellStyle name="20 % - Markeringsfarve1 3 2 3 3 2 2 3" xfId="46140"/>
    <cellStyle name="20 % - Markeringsfarve1 3 2 3 3 2 3" xfId="24154"/>
    <cellStyle name="20 % - Markeringsfarve1 3 2 3 3 2 4" xfId="39141"/>
    <cellStyle name="20 % - Markeringsfarve1 3 2 3 3 3" xfId="10259"/>
    <cellStyle name="20 % - Markeringsfarve1 3 2 3 3 3 2" xfId="26578"/>
    <cellStyle name="20 % - Markeringsfarve1 3 2 3 3 3 3" xfId="41544"/>
    <cellStyle name="20 % - Markeringsfarve1 3 2 3 3 4" xfId="19556"/>
    <cellStyle name="20 % - Markeringsfarve1 3 2 3 3 5" xfId="34545"/>
    <cellStyle name="20 % - Markeringsfarve1 3 2 3 4" xfId="1703"/>
    <cellStyle name="20 % - Markeringsfarve1 3 2 3 4 2" xfId="8353"/>
    <cellStyle name="20 % - Markeringsfarve1 3 2 3 4 2 2" xfId="16247"/>
    <cellStyle name="20 % - Markeringsfarve1 3 2 3 4 2 2 2" xfId="32561"/>
    <cellStyle name="20 % - Markeringsfarve1 3 2 3 4 2 2 3" xfId="47525"/>
    <cellStyle name="20 % - Markeringsfarve1 3 2 3 4 2 3" xfId="25539"/>
    <cellStyle name="20 % - Markeringsfarve1 3 2 3 4 2 4" xfId="40526"/>
    <cellStyle name="20 % - Markeringsfarve1 3 2 3 4 3" xfId="10260"/>
    <cellStyle name="20 % - Markeringsfarve1 3 2 3 4 3 2" xfId="26579"/>
    <cellStyle name="20 % - Markeringsfarve1 3 2 3 4 3 3" xfId="41545"/>
    <cellStyle name="20 % - Markeringsfarve1 3 2 3 4 4" xfId="19557"/>
    <cellStyle name="20 % - Markeringsfarve1 3 2 3 4 5" xfId="34546"/>
    <cellStyle name="20 % - Markeringsfarve1 3 2 3 5" xfId="5422"/>
    <cellStyle name="20 % - Markeringsfarve1 3 2 3 5 2" xfId="13340"/>
    <cellStyle name="20 % - Markeringsfarve1 3 2 3 5 2 2" xfId="29654"/>
    <cellStyle name="20 % - Markeringsfarve1 3 2 3 5 2 3" xfId="44618"/>
    <cellStyle name="20 % - Markeringsfarve1 3 2 3 5 3" xfId="22632"/>
    <cellStyle name="20 % - Markeringsfarve1 3 2 3 5 4" xfId="37619"/>
    <cellStyle name="20 % - Markeringsfarve1 3 2 3 6" xfId="10256"/>
    <cellStyle name="20 % - Markeringsfarve1 3 2 3 6 2" xfId="26575"/>
    <cellStyle name="20 % - Markeringsfarve1 3 2 3 6 3" xfId="41541"/>
    <cellStyle name="20 % - Markeringsfarve1 3 2 3 7" xfId="19553"/>
    <cellStyle name="20 % - Markeringsfarve1 3 2 3 8" xfId="34542"/>
    <cellStyle name="20 % - Markeringsfarve1 3 2 3 9" xfId="56494"/>
    <cellStyle name="20 % - Markeringsfarve1 3 2 4" xfId="1704"/>
    <cellStyle name="20 % - Markeringsfarve1 3 2 4 2" xfId="1705"/>
    <cellStyle name="20 % - Markeringsfarve1 3 2 4 2 2" xfId="1706"/>
    <cellStyle name="20 % - Markeringsfarve1 3 2 4 2 2 2" xfId="7890"/>
    <cellStyle name="20 % - Markeringsfarve1 3 2 4 2 2 2 2" xfId="15791"/>
    <cellStyle name="20 % - Markeringsfarve1 3 2 4 2 2 2 2 2" xfId="32105"/>
    <cellStyle name="20 % - Markeringsfarve1 3 2 4 2 2 2 2 3" xfId="47069"/>
    <cellStyle name="20 % - Markeringsfarve1 3 2 4 2 2 2 3" xfId="25083"/>
    <cellStyle name="20 % - Markeringsfarve1 3 2 4 2 2 2 4" xfId="40070"/>
    <cellStyle name="20 % - Markeringsfarve1 3 2 4 2 2 3" xfId="10263"/>
    <cellStyle name="20 % - Markeringsfarve1 3 2 4 2 2 3 2" xfId="26582"/>
    <cellStyle name="20 % - Markeringsfarve1 3 2 4 2 2 3 3" xfId="41548"/>
    <cellStyle name="20 % - Markeringsfarve1 3 2 4 2 2 4" xfId="19560"/>
    <cellStyle name="20 % - Markeringsfarve1 3 2 4 2 2 5" xfId="34549"/>
    <cellStyle name="20 % - Markeringsfarve1 3 2 4 2 3" xfId="6429"/>
    <cellStyle name="20 % - Markeringsfarve1 3 2 4 2 3 2" xfId="14343"/>
    <cellStyle name="20 % - Markeringsfarve1 3 2 4 2 3 2 2" xfId="30657"/>
    <cellStyle name="20 % - Markeringsfarve1 3 2 4 2 3 2 3" xfId="45621"/>
    <cellStyle name="20 % - Markeringsfarve1 3 2 4 2 3 3" xfId="23635"/>
    <cellStyle name="20 % - Markeringsfarve1 3 2 4 2 3 4" xfId="38622"/>
    <cellStyle name="20 % - Markeringsfarve1 3 2 4 2 4" xfId="10262"/>
    <cellStyle name="20 % - Markeringsfarve1 3 2 4 2 4 2" xfId="26581"/>
    <cellStyle name="20 % - Markeringsfarve1 3 2 4 2 4 3" xfId="41547"/>
    <cellStyle name="20 % - Markeringsfarve1 3 2 4 2 5" xfId="19559"/>
    <cellStyle name="20 % - Markeringsfarve1 3 2 4 2 6" xfId="34548"/>
    <cellStyle name="20 % - Markeringsfarve1 3 2 4 3" xfId="1707"/>
    <cellStyle name="20 % - Markeringsfarve1 3 2 4 3 2" xfId="7166"/>
    <cellStyle name="20 % - Markeringsfarve1 3 2 4 3 2 2" xfId="15076"/>
    <cellStyle name="20 % - Markeringsfarve1 3 2 4 3 2 2 2" xfId="31390"/>
    <cellStyle name="20 % - Markeringsfarve1 3 2 4 3 2 2 3" xfId="46354"/>
    <cellStyle name="20 % - Markeringsfarve1 3 2 4 3 2 3" xfId="24368"/>
    <cellStyle name="20 % - Markeringsfarve1 3 2 4 3 2 4" xfId="39355"/>
    <cellStyle name="20 % - Markeringsfarve1 3 2 4 3 3" xfId="10264"/>
    <cellStyle name="20 % - Markeringsfarve1 3 2 4 3 3 2" xfId="26583"/>
    <cellStyle name="20 % - Markeringsfarve1 3 2 4 3 3 3" xfId="41549"/>
    <cellStyle name="20 % - Markeringsfarve1 3 2 4 3 4" xfId="19561"/>
    <cellStyle name="20 % - Markeringsfarve1 3 2 4 3 5" xfId="34550"/>
    <cellStyle name="20 % - Markeringsfarve1 3 2 4 4" xfId="1708"/>
    <cellStyle name="20 % - Markeringsfarve1 3 2 4 4 2" xfId="8352"/>
    <cellStyle name="20 % - Markeringsfarve1 3 2 4 4 2 2" xfId="16246"/>
    <cellStyle name="20 % - Markeringsfarve1 3 2 4 4 2 2 2" xfId="32560"/>
    <cellStyle name="20 % - Markeringsfarve1 3 2 4 4 2 2 3" xfId="47524"/>
    <cellStyle name="20 % - Markeringsfarve1 3 2 4 4 2 3" xfId="25538"/>
    <cellStyle name="20 % - Markeringsfarve1 3 2 4 4 2 4" xfId="40525"/>
    <cellStyle name="20 % - Markeringsfarve1 3 2 4 4 3" xfId="10265"/>
    <cellStyle name="20 % - Markeringsfarve1 3 2 4 4 3 2" xfId="26584"/>
    <cellStyle name="20 % - Markeringsfarve1 3 2 4 4 3 3" xfId="41550"/>
    <cellStyle name="20 % - Markeringsfarve1 3 2 4 4 4" xfId="19562"/>
    <cellStyle name="20 % - Markeringsfarve1 3 2 4 4 5" xfId="34551"/>
    <cellStyle name="20 % - Markeringsfarve1 3 2 4 5" xfId="5423"/>
    <cellStyle name="20 % - Markeringsfarve1 3 2 4 5 2" xfId="13341"/>
    <cellStyle name="20 % - Markeringsfarve1 3 2 4 5 2 2" xfId="29655"/>
    <cellStyle name="20 % - Markeringsfarve1 3 2 4 5 2 3" xfId="44619"/>
    <cellStyle name="20 % - Markeringsfarve1 3 2 4 5 3" xfId="22633"/>
    <cellStyle name="20 % - Markeringsfarve1 3 2 4 5 4" xfId="37620"/>
    <cellStyle name="20 % - Markeringsfarve1 3 2 4 6" xfId="10261"/>
    <cellStyle name="20 % - Markeringsfarve1 3 2 4 6 2" xfId="26580"/>
    <cellStyle name="20 % - Markeringsfarve1 3 2 4 6 3" xfId="41546"/>
    <cellStyle name="20 % - Markeringsfarve1 3 2 4 7" xfId="19558"/>
    <cellStyle name="20 % - Markeringsfarve1 3 2 4 8" xfId="34547"/>
    <cellStyle name="20 % - Markeringsfarve1 3 2 5" xfId="1709"/>
    <cellStyle name="20 % - Markeringsfarve1 3 2 5 2" xfId="1710"/>
    <cellStyle name="20 % - Markeringsfarve1 3 2 5 2 2" xfId="1711"/>
    <cellStyle name="20 % - Markeringsfarve1 3 2 5 2 2 2" xfId="8007"/>
    <cellStyle name="20 % - Markeringsfarve1 3 2 5 2 2 2 2" xfId="15908"/>
    <cellStyle name="20 % - Markeringsfarve1 3 2 5 2 2 2 2 2" xfId="32222"/>
    <cellStyle name="20 % - Markeringsfarve1 3 2 5 2 2 2 2 3" xfId="47186"/>
    <cellStyle name="20 % - Markeringsfarve1 3 2 5 2 2 2 3" xfId="25200"/>
    <cellStyle name="20 % - Markeringsfarve1 3 2 5 2 2 2 4" xfId="40187"/>
    <cellStyle name="20 % - Markeringsfarve1 3 2 5 2 2 3" xfId="10268"/>
    <cellStyle name="20 % - Markeringsfarve1 3 2 5 2 2 3 2" xfId="26587"/>
    <cellStyle name="20 % - Markeringsfarve1 3 2 5 2 2 3 3" xfId="41553"/>
    <cellStyle name="20 % - Markeringsfarve1 3 2 5 2 2 4" xfId="19565"/>
    <cellStyle name="20 % - Markeringsfarve1 3 2 5 2 2 5" xfId="34554"/>
    <cellStyle name="20 % - Markeringsfarve1 3 2 5 2 3" xfId="6528"/>
    <cellStyle name="20 % - Markeringsfarve1 3 2 5 2 3 2" xfId="14442"/>
    <cellStyle name="20 % - Markeringsfarve1 3 2 5 2 3 2 2" xfId="30756"/>
    <cellStyle name="20 % - Markeringsfarve1 3 2 5 2 3 2 3" xfId="45720"/>
    <cellStyle name="20 % - Markeringsfarve1 3 2 5 2 3 3" xfId="23734"/>
    <cellStyle name="20 % - Markeringsfarve1 3 2 5 2 3 4" xfId="38721"/>
    <cellStyle name="20 % - Markeringsfarve1 3 2 5 2 4" xfId="10267"/>
    <cellStyle name="20 % - Markeringsfarve1 3 2 5 2 4 2" xfId="26586"/>
    <cellStyle name="20 % - Markeringsfarve1 3 2 5 2 4 3" xfId="41552"/>
    <cellStyle name="20 % - Markeringsfarve1 3 2 5 2 5" xfId="19564"/>
    <cellStyle name="20 % - Markeringsfarve1 3 2 5 2 6" xfId="34553"/>
    <cellStyle name="20 % - Markeringsfarve1 3 2 5 3" xfId="1712"/>
    <cellStyle name="20 % - Markeringsfarve1 3 2 5 3 2" xfId="7283"/>
    <cellStyle name="20 % - Markeringsfarve1 3 2 5 3 2 2" xfId="15193"/>
    <cellStyle name="20 % - Markeringsfarve1 3 2 5 3 2 2 2" xfId="31507"/>
    <cellStyle name="20 % - Markeringsfarve1 3 2 5 3 2 2 3" xfId="46471"/>
    <cellStyle name="20 % - Markeringsfarve1 3 2 5 3 2 3" xfId="24485"/>
    <cellStyle name="20 % - Markeringsfarve1 3 2 5 3 2 4" xfId="39472"/>
    <cellStyle name="20 % - Markeringsfarve1 3 2 5 3 3" xfId="10269"/>
    <cellStyle name="20 % - Markeringsfarve1 3 2 5 3 3 2" xfId="26588"/>
    <cellStyle name="20 % - Markeringsfarve1 3 2 5 3 3 3" xfId="41554"/>
    <cellStyle name="20 % - Markeringsfarve1 3 2 5 3 4" xfId="19566"/>
    <cellStyle name="20 % - Markeringsfarve1 3 2 5 3 5" xfId="34555"/>
    <cellStyle name="20 % - Markeringsfarve1 3 2 5 4" xfId="1713"/>
    <cellStyle name="20 % - Markeringsfarve1 3 2 5 4 2" xfId="8351"/>
    <cellStyle name="20 % - Markeringsfarve1 3 2 5 4 2 2" xfId="16245"/>
    <cellStyle name="20 % - Markeringsfarve1 3 2 5 4 2 2 2" xfId="32559"/>
    <cellStyle name="20 % - Markeringsfarve1 3 2 5 4 2 2 3" xfId="47523"/>
    <cellStyle name="20 % - Markeringsfarve1 3 2 5 4 2 3" xfId="25537"/>
    <cellStyle name="20 % - Markeringsfarve1 3 2 5 4 2 4" xfId="40524"/>
    <cellStyle name="20 % - Markeringsfarve1 3 2 5 4 3" xfId="10270"/>
    <cellStyle name="20 % - Markeringsfarve1 3 2 5 4 3 2" xfId="26589"/>
    <cellStyle name="20 % - Markeringsfarve1 3 2 5 4 3 3" xfId="41555"/>
    <cellStyle name="20 % - Markeringsfarve1 3 2 5 4 4" xfId="19567"/>
    <cellStyle name="20 % - Markeringsfarve1 3 2 5 4 5" xfId="34556"/>
    <cellStyle name="20 % - Markeringsfarve1 3 2 5 5" xfId="5424"/>
    <cellStyle name="20 % - Markeringsfarve1 3 2 5 5 2" xfId="13342"/>
    <cellStyle name="20 % - Markeringsfarve1 3 2 5 5 2 2" xfId="29656"/>
    <cellStyle name="20 % - Markeringsfarve1 3 2 5 5 2 3" xfId="44620"/>
    <cellStyle name="20 % - Markeringsfarve1 3 2 5 5 3" xfId="22634"/>
    <cellStyle name="20 % - Markeringsfarve1 3 2 5 5 4" xfId="37621"/>
    <cellStyle name="20 % - Markeringsfarve1 3 2 5 6" xfId="10266"/>
    <cellStyle name="20 % - Markeringsfarve1 3 2 5 6 2" xfId="26585"/>
    <cellStyle name="20 % - Markeringsfarve1 3 2 5 6 3" xfId="41551"/>
    <cellStyle name="20 % - Markeringsfarve1 3 2 5 7" xfId="19563"/>
    <cellStyle name="20 % - Markeringsfarve1 3 2 5 8" xfId="34552"/>
    <cellStyle name="20 % - Markeringsfarve1 3 2 6" xfId="1714"/>
    <cellStyle name="20 % - Markeringsfarve1 3 2 6 2" xfId="1715"/>
    <cellStyle name="20 % - Markeringsfarve1 3 2 6 2 2" xfId="1716"/>
    <cellStyle name="20 % - Markeringsfarve1 3 2 6 2 2 2" xfId="8076"/>
    <cellStyle name="20 % - Markeringsfarve1 3 2 6 2 2 2 2" xfId="15977"/>
    <cellStyle name="20 % - Markeringsfarve1 3 2 6 2 2 2 2 2" xfId="32291"/>
    <cellStyle name="20 % - Markeringsfarve1 3 2 6 2 2 2 2 3" xfId="47255"/>
    <cellStyle name="20 % - Markeringsfarve1 3 2 6 2 2 2 3" xfId="25269"/>
    <cellStyle name="20 % - Markeringsfarve1 3 2 6 2 2 2 4" xfId="40256"/>
    <cellStyle name="20 % - Markeringsfarve1 3 2 6 2 2 3" xfId="10273"/>
    <cellStyle name="20 % - Markeringsfarve1 3 2 6 2 2 3 2" xfId="26592"/>
    <cellStyle name="20 % - Markeringsfarve1 3 2 6 2 2 3 3" xfId="41558"/>
    <cellStyle name="20 % - Markeringsfarve1 3 2 6 2 2 4" xfId="19570"/>
    <cellStyle name="20 % - Markeringsfarve1 3 2 6 2 2 5" xfId="34559"/>
    <cellStyle name="20 % - Markeringsfarve1 3 2 6 2 3" xfId="6587"/>
    <cellStyle name="20 % - Markeringsfarve1 3 2 6 2 3 2" xfId="14501"/>
    <cellStyle name="20 % - Markeringsfarve1 3 2 6 2 3 2 2" xfId="30815"/>
    <cellStyle name="20 % - Markeringsfarve1 3 2 6 2 3 2 3" xfId="45779"/>
    <cellStyle name="20 % - Markeringsfarve1 3 2 6 2 3 3" xfId="23793"/>
    <cellStyle name="20 % - Markeringsfarve1 3 2 6 2 3 4" xfId="38780"/>
    <cellStyle name="20 % - Markeringsfarve1 3 2 6 2 4" xfId="10272"/>
    <cellStyle name="20 % - Markeringsfarve1 3 2 6 2 4 2" xfId="26591"/>
    <cellStyle name="20 % - Markeringsfarve1 3 2 6 2 4 3" xfId="41557"/>
    <cellStyle name="20 % - Markeringsfarve1 3 2 6 2 5" xfId="19569"/>
    <cellStyle name="20 % - Markeringsfarve1 3 2 6 2 6" xfId="34558"/>
    <cellStyle name="20 % - Markeringsfarve1 3 2 6 3" xfId="1717"/>
    <cellStyle name="20 % - Markeringsfarve1 3 2 6 3 2" xfId="7353"/>
    <cellStyle name="20 % - Markeringsfarve1 3 2 6 3 2 2" xfId="15263"/>
    <cellStyle name="20 % - Markeringsfarve1 3 2 6 3 2 2 2" xfId="31577"/>
    <cellStyle name="20 % - Markeringsfarve1 3 2 6 3 2 2 3" xfId="46541"/>
    <cellStyle name="20 % - Markeringsfarve1 3 2 6 3 2 3" xfId="24555"/>
    <cellStyle name="20 % - Markeringsfarve1 3 2 6 3 2 4" xfId="39542"/>
    <cellStyle name="20 % - Markeringsfarve1 3 2 6 3 3" xfId="10274"/>
    <cellStyle name="20 % - Markeringsfarve1 3 2 6 3 3 2" xfId="26593"/>
    <cellStyle name="20 % - Markeringsfarve1 3 2 6 3 3 3" xfId="41559"/>
    <cellStyle name="20 % - Markeringsfarve1 3 2 6 3 4" xfId="19571"/>
    <cellStyle name="20 % - Markeringsfarve1 3 2 6 3 5" xfId="34560"/>
    <cellStyle name="20 % - Markeringsfarve1 3 2 6 4" xfId="1718"/>
    <cellStyle name="20 % - Markeringsfarve1 3 2 6 4 2" xfId="8350"/>
    <cellStyle name="20 % - Markeringsfarve1 3 2 6 4 2 2" xfId="16244"/>
    <cellStyle name="20 % - Markeringsfarve1 3 2 6 4 2 2 2" xfId="32558"/>
    <cellStyle name="20 % - Markeringsfarve1 3 2 6 4 2 2 3" xfId="47522"/>
    <cellStyle name="20 % - Markeringsfarve1 3 2 6 4 2 3" xfId="25536"/>
    <cellStyle name="20 % - Markeringsfarve1 3 2 6 4 2 4" xfId="40523"/>
    <cellStyle name="20 % - Markeringsfarve1 3 2 6 4 3" xfId="10275"/>
    <cellStyle name="20 % - Markeringsfarve1 3 2 6 4 3 2" xfId="26594"/>
    <cellStyle name="20 % - Markeringsfarve1 3 2 6 4 3 3" xfId="41560"/>
    <cellStyle name="20 % - Markeringsfarve1 3 2 6 4 4" xfId="19572"/>
    <cellStyle name="20 % - Markeringsfarve1 3 2 6 4 5" xfId="34561"/>
    <cellStyle name="20 % - Markeringsfarve1 3 2 6 5" xfId="5425"/>
    <cellStyle name="20 % - Markeringsfarve1 3 2 6 5 2" xfId="13343"/>
    <cellStyle name="20 % - Markeringsfarve1 3 2 6 5 2 2" xfId="29657"/>
    <cellStyle name="20 % - Markeringsfarve1 3 2 6 5 2 3" xfId="44621"/>
    <cellStyle name="20 % - Markeringsfarve1 3 2 6 5 3" xfId="22635"/>
    <cellStyle name="20 % - Markeringsfarve1 3 2 6 5 4" xfId="37622"/>
    <cellStyle name="20 % - Markeringsfarve1 3 2 6 6" xfId="10271"/>
    <cellStyle name="20 % - Markeringsfarve1 3 2 6 6 2" xfId="26590"/>
    <cellStyle name="20 % - Markeringsfarve1 3 2 6 6 3" xfId="41556"/>
    <cellStyle name="20 % - Markeringsfarve1 3 2 6 7" xfId="19568"/>
    <cellStyle name="20 % - Markeringsfarve1 3 2 6 8" xfId="34557"/>
    <cellStyle name="20 % - Markeringsfarve1 3 2 7" xfId="1719"/>
    <cellStyle name="20 % - Markeringsfarve1 3 2 7 2" xfId="1720"/>
    <cellStyle name="20 % - Markeringsfarve1 3 2 7 2 2" xfId="7533"/>
    <cellStyle name="20 % - Markeringsfarve1 3 2 7 2 2 2" xfId="15434"/>
    <cellStyle name="20 % - Markeringsfarve1 3 2 7 2 2 2 2" xfId="31748"/>
    <cellStyle name="20 % - Markeringsfarve1 3 2 7 2 2 2 3" xfId="46712"/>
    <cellStyle name="20 % - Markeringsfarve1 3 2 7 2 2 3" xfId="24726"/>
    <cellStyle name="20 % - Markeringsfarve1 3 2 7 2 2 4" xfId="39713"/>
    <cellStyle name="20 % - Markeringsfarve1 3 2 7 2 3" xfId="10277"/>
    <cellStyle name="20 % - Markeringsfarve1 3 2 7 2 3 2" xfId="26596"/>
    <cellStyle name="20 % - Markeringsfarve1 3 2 7 2 3 3" xfId="41562"/>
    <cellStyle name="20 % - Markeringsfarve1 3 2 7 2 4" xfId="19574"/>
    <cellStyle name="20 % - Markeringsfarve1 3 2 7 2 5" xfId="34563"/>
    <cellStyle name="20 % - Markeringsfarve1 3 2 7 3" xfId="6128"/>
    <cellStyle name="20 % - Markeringsfarve1 3 2 7 3 2" xfId="14045"/>
    <cellStyle name="20 % - Markeringsfarve1 3 2 7 3 2 2" xfId="30359"/>
    <cellStyle name="20 % - Markeringsfarve1 3 2 7 3 2 3" xfId="45323"/>
    <cellStyle name="20 % - Markeringsfarve1 3 2 7 3 3" xfId="23337"/>
    <cellStyle name="20 % - Markeringsfarve1 3 2 7 3 4" xfId="38324"/>
    <cellStyle name="20 % - Markeringsfarve1 3 2 7 4" xfId="10276"/>
    <cellStyle name="20 % - Markeringsfarve1 3 2 7 4 2" xfId="26595"/>
    <cellStyle name="20 % - Markeringsfarve1 3 2 7 4 3" xfId="41561"/>
    <cellStyle name="20 % - Markeringsfarve1 3 2 7 5" xfId="19573"/>
    <cellStyle name="20 % - Markeringsfarve1 3 2 7 6" xfId="34562"/>
    <cellStyle name="20 % - Markeringsfarve1 3 2 8" xfId="1721"/>
    <cellStyle name="20 % - Markeringsfarve1 3 2 8 2" xfId="6761"/>
    <cellStyle name="20 % - Markeringsfarve1 3 2 8 2 2" xfId="14672"/>
    <cellStyle name="20 % - Markeringsfarve1 3 2 8 2 2 2" xfId="30986"/>
    <cellStyle name="20 % - Markeringsfarve1 3 2 8 2 2 3" xfId="45950"/>
    <cellStyle name="20 % - Markeringsfarve1 3 2 8 2 3" xfId="23964"/>
    <cellStyle name="20 % - Markeringsfarve1 3 2 8 2 4" xfId="38951"/>
    <cellStyle name="20 % - Markeringsfarve1 3 2 8 3" xfId="10278"/>
    <cellStyle name="20 % - Markeringsfarve1 3 2 8 3 2" xfId="26597"/>
    <cellStyle name="20 % - Markeringsfarve1 3 2 8 3 3" xfId="41563"/>
    <cellStyle name="20 % - Markeringsfarve1 3 2 8 4" xfId="19575"/>
    <cellStyle name="20 % - Markeringsfarve1 3 2 8 5" xfId="34564"/>
    <cellStyle name="20 % - Markeringsfarve1 3 2 9" xfId="1722"/>
    <cellStyle name="20 % - Markeringsfarve1 3 2 9 2" xfId="8355"/>
    <cellStyle name="20 % - Markeringsfarve1 3 2 9 2 2" xfId="16249"/>
    <cellStyle name="20 % - Markeringsfarve1 3 2 9 2 2 2" xfId="32563"/>
    <cellStyle name="20 % - Markeringsfarve1 3 2 9 2 2 3" xfId="47527"/>
    <cellStyle name="20 % - Markeringsfarve1 3 2 9 2 3" xfId="25541"/>
    <cellStyle name="20 % - Markeringsfarve1 3 2 9 2 4" xfId="40528"/>
    <cellStyle name="20 % - Markeringsfarve1 3 2 9 3" xfId="10279"/>
    <cellStyle name="20 % - Markeringsfarve1 3 2 9 3 2" xfId="26598"/>
    <cellStyle name="20 % - Markeringsfarve1 3 2 9 3 3" xfId="41564"/>
    <cellStyle name="20 % - Markeringsfarve1 3 2 9 4" xfId="19576"/>
    <cellStyle name="20 % - Markeringsfarve1 3 2 9 5" xfId="34565"/>
    <cellStyle name="20 % - Markeringsfarve1 3 3" xfId="1723"/>
    <cellStyle name="20 % - Markeringsfarve1 3 3 10" xfId="5426"/>
    <cellStyle name="20 % - Markeringsfarve1 3 3 10 2" xfId="13344"/>
    <cellStyle name="20 % - Markeringsfarve1 3 3 10 2 2" xfId="29658"/>
    <cellStyle name="20 % - Markeringsfarve1 3 3 10 2 3" xfId="44622"/>
    <cellStyle name="20 % - Markeringsfarve1 3 3 10 3" xfId="22636"/>
    <cellStyle name="20 % - Markeringsfarve1 3 3 10 4" xfId="37623"/>
    <cellStyle name="20 % - Markeringsfarve1 3 3 11" xfId="10280"/>
    <cellStyle name="20 % - Markeringsfarve1 3 3 11 2" xfId="26599"/>
    <cellStyle name="20 % - Markeringsfarve1 3 3 11 3" xfId="41565"/>
    <cellStyle name="20 % - Markeringsfarve1 3 3 12" xfId="19577"/>
    <cellStyle name="20 % - Markeringsfarve1 3 3 13" xfId="34566"/>
    <cellStyle name="20 % - Markeringsfarve1 3 3 14" xfId="54004"/>
    <cellStyle name="20 % - Markeringsfarve1 3 3 2" xfId="1724"/>
    <cellStyle name="20 % - Markeringsfarve1 3 3 2 2" xfId="1725"/>
    <cellStyle name="20 % - Markeringsfarve1 3 3 2 2 2" xfId="1726"/>
    <cellStyle name="20 % - Markeringsfarve1 3 3 2 2 2 2" xfId="7691"/>
    <cellStyle name="20 % - Markeringsfarve1 3 3 2 2 2 2 2" xfId="15592"/>
    <cellStyle name="20 % - Markeringsfarve1 3 3 2 2 2 2 2 2" xfId="31906"/>
    <cellStyle name="20 % - Markeringsfarve1 3 3 2 2 2 2 2 3" xfId="46870"/>
    <cellStyle name="20 % - Markeringsfarve1 3 3 2 2 2 2 3" xfId="24884"/>
    <cellStyle name="20 % - Markeringsfarve1 3 3 2 2 2 2 4" xfId="39871"/>
    <cellStyle name="20 % - Markeringsfarve1 3 3 2 2 2 3" xfId="10283"/>
    <cellStyle name="20 % - Markeringsfarve1 3 3 2 2 2 3 2" xfId="26602"/>
    <cellStyle name="20 % - Markeringsfarve1 3 3 2 2 2 3 3" xfId="41568"/>
    <cellStyle name="20 % - Markeringsfarve1 3 3 2 2 2 4" xfId="19580"/>
    <cellStyle name="20 % - Markeringsfarve1 3 3 2 2 2 5" xfId="34569"/>
    <cellStyle name="20 % - Markeringsfarve1 3 3 2 2 3" xfId="6260"/>
    <cellStyle name="20 % - Markeringsfarve1 3 3 2 2 3 2" xfId="14177"/>
    <cellStyle name="20 % - Markeringsfarve1 3 3 2 2 3 2 2" xfId="30491"/>
    <cellStyle name="20 % - Markeringsfarve1 3 3 2 2 3 2 3" xfId="45455"/>
    <cellStyle name="20 % - Markeringsfarve1 3 3 2 2 3 3" xfId="23469"/>
    <cellStyle name="20 % - Markeringsfarve1 3 3 2 2 3 4" xfId="38456"/>
    <cellStyle name="20 % - Markeringsfarve1 3 3 2 2 4" xfId="10282"/>
    <cellStyle name="20 % - Markeringsfarve1 3 3 2 2 4 2" xfId="26601"/>
    <cellStyle name="20 % - Markeringsfarve1 3 3 2 2 4 3" xfId="41567"/>
    <cellStyle name="20 % - Markeringsfarve1 3 3 2 2 5" xfId="19579"/>
    <cellStyle name="20 % - Markeringsfarve1 3 3 2 2 6" xfId="34568"/>
    <cellStyle name="20 % - Markeringsfarve1 3 3 2 3" xfId="1727"/>
    <cellStyle name="20 % - Markeringsfarve1 3 3 2 3 2" xfId="6921"/>
    <cellStyle name="20 % - Markeringsfarve1 3 3 2 3 2 2" xfId="14832"/>
    <cellStyle name="20 % - Markeringsfarve1 3 3 2 3 2 2 2" xfId="31146"/>
    <cellStyle name="20 % - Markeringsfarve1 3 3 2 3 2 2 3" xfId="46110"/>
    <cellStyle name="20 % - Markeringsfarve1 3 3 2 3 2 3" xfId="24124"/>
    <cellStyle name="20 % - Markeringsfarve1 3 3 2 3 2 4" xfId="39111"/>
    <cellStyle name="20 % - Markeringsfarve1 3 3 2 3 3" xfId="10284"/>
    <cellStyle name="20 % - Markeringsfarve1 3 3 2 3 3 2" xfId="26603"/>
    <cellStyle name="20 % - Markeringsfarve1 3 3 2 3 3 3" xfId="41569"/>
    <cellStyle name="20 % - Markeringsfarve1 3 3 2 3 4" xfId="19581"/>
    <cellStyle name="20 % - Markeringsfarve1 3 3 2 3 5" xfId="34570"/>
    <cellStyle name="20 % - Markeringsfarve1 3 3 2 4" xfId="1728"/>
    <cellStyle name="20 % - Markeringsfarve1 3 3 2 4 2" xfId="8348"/>
    <cellStyle name="20 % - Markeringsfarve1 3 3 2 4 2 2" xfId="16242"/>
    <cellStyle name="20 % - Markeringsfarve1 3 3 2 4 2 2 2" xfId="32556"/>
    <cellStyle name="20 % - Markeringsfarve1 3 3 2 4 2 2 3" xfId="47520"/>
    <cellStyle name="20 % - Markeringsfarve1 3 3 2 4 2 3" xfId="25534"/>
    <cellStyle name="20 % - Markeringsfarve1 3 3 2 4 2 4" xfId="40521"/>
    <cellStyle name="20 % - Markeringsfarve1 3 3 2 4 3" xfId="10285"/>
    <cellStyle name="20 % - Markeringsfarve1 3 3 2 4 3 2" xfId="26604"/>
    <cellStyle name="20 % - Markeringsfarve1 3 3 2 4 3 3" xfId="41570"/>
    <cellStyle name="20 % - Markeringsfarve1 3 3 2 4 4" xfId="19582"/>
    <cellStyle name="20 % - Markeringsfarve1 3 3 2 4 5" xfId="34571"/>
    <cellStyle name="20 % - Markeringsfarve1 3 3 2 5" xfId="5427"/>
    <cellStyle name="20 % - Markeringsfarve1 3 3 2 5 2" xfId="13345"/>
    <cellStyle name="20 % - Markeringsfarve1 3 3 2 5 2 2" xfId="29659"/>
    <cellStyle name="20 % - Markeringsfarve1 3 3 2 5 2 3" xfId="44623"/>
    <cellStyle name="20 % - Markeringsfarve1 3 3 2 5 3" xfId="22637"/>
    <cellStyle name="20 % - Markeringsfarve1 3 3 2 5 4" xfId="37624"/>
    <cellStyle name="20 % - Markeringsfarve1 3 3 2 6" xfId="10281"/>
    <cellStyle name="20 % - Markeringsfarve1 3 3 2 6 2" xfId="26600"/>
    <cellStyle name="20 % - Markeringsfarve1 3 3 2 6 3" xfId="41566"/>
    <cellStyle name="20 % - Markeringsfarve1 3 3 2 7" xfId="19578"/>
    <cellStyle name="20 % - Markeringsfarve1 3 3 2 8" xfId="34567"/>
    <cellStyle name="20 % - Markeringsfarve1 3 3 2 9" xfId="57171"/>
    <cellStyle name="20 % - Markeringsfarve1 3 3 3" xfId="1729"/>
    <cellStyle name="20 % - Markeringsfarve1 3 3 3 2" xfId="1730"/>
    <cellStyle name="20 % - Markeringsfarve1 3 3 3 2 2" xfId="1731"/>
    <cellStyle name="20 % - Markeringsfarve1 3 3 3 2 2 2" xfId="7722"/>
    <cellStyle name="20 % - Markeringsfarve1 3 3 3 2 2 2 2" xfId="15623"/>
    <cellStyle name="20 % - Markeringsfarve1 3 3 3 2 2 2 2 2" xfId="31937"/>
    <cellStyle name="20 % - Markeringsfarve1 3 3 3 2 2 2 2 3" xfId="46901"/>
    <cellStyle name="20 % - Markeringsfarve1 3 3 3 2 2 2 3" xfId="24915"/>
    <cellStyle name="20 % - Markeringsfarve1 3 3 3 2 2 2 4" xfId="39902"/>
    <cellStyle name="20 % - Markeringsfarve1 3 3 3 2 2 3" xfId="10288"/>
    <cellStyle name="20 % - Markeringsfarve1 3 3 3 2 2 3 2" xfId="26607"/>
    <cellStyle name="20 % - Markeringsfarve1 3 3 3 2 2 3 3" xfId="41573"/>
    <cellStyle name="20 % - Markeringsfarve1 3 3 3 2 2 4" xfId="19585"/>
    <cellStyle name="20 % - Markeringsfarve1 3 3 3 2 2 5" xfId="34574"/>
    <cellStyle name="20 % - Markeringsfarve1 3 3 3 2 3" xfId="6286"/>
    <cellStyle name="20 % - Markeringsfarve1 3 3 3 2 3 2" xfId="14203"/>
    <cellStyle name="20 % - Markeringsfarve1 3 3 3 2 3 2 2" xfId="30517"/>
    <cellStyle name="20 % - Markeringsfarve1 3 3 3 2 3 2 3" xfId="45481"/>
    <cellStyle name="20 % - Markeringsfarve1 3 3 3 2 3 3" xfId="23495"/>
    <cellStyle name="20 % - Markeringsfarve1 3 3 3 2 3 4" xfId="38482"/>
    <cellStyle name="20 % - Markeringsfarve1 3 3 3 2 4" xfId="10287"/>
    <cellStyle name="20 % - Markeringsfarve1 3 3 3 2 4 2" xfId="26606"/>
    <cellStyle name="20 % - Markeringsfarve1 3 3 3 2 4 3" xfId="41572"/>
    <cellStyle name="20 % - Markeringsfarve1 3 3 3 2 5" xfId="19584"/>
    <cellStyle name="20 % - Markeringsfarve1 3 3 3 2 6" xfId="34573"/>
    <cellStyle name="20 % - Markeringsfarve1 3 3 3 3" xfId="1732"/>
    <cellStyle name="20 % - Markeringsfarve1 3 3 3 3 2" xfId="6952"/>
    <cellStyle name="20 % - Markeringsfarve1 3 3 3 3 2 2" xfId="14863"/>
    <cellStyle name="20 % - Markeringsfarve1 3 3 3 3 2 2 2" xfId="31177"/>
    <cellStyle name="20 % - Markeringsfarve1 3 3 3 3 2 2 3" xfId="46141"/>
    <cellStyle name="20 % - Markeringsfarve1 3 3 3 3 2 3" xfId="24155"/>
    <cellStyle name="20 % - Markeringsfarve1 3 3 3 3 2 4" xfId="39142"/>
    <cellStyle name="20 % - Markeringsfarve1 3 3 3 3 3" xfId="10289"/>
    <cellStyle name="20 % - Markeringsfarve1 3 3 3 3 3 2" xfId="26608"/>
    <cellStyle name="20 % - Markeringsfarve1 3 3 3 3 3 3" xfId="41574"/>
    <cellStyle name="20 % - Markeringsfarve1 3 3 3 3 4" xfId="19586"/>
    <cellStyle name="20 % - Markeringsfarve1 3 3 3 3 5" xfId="34575"/>
    <cellStyle name="20 % - Markeringsfarve1 3 3 3 4" xfId="1733"/>
    <cellStyle name="20 % - Markeringsfarve1 3 3 3 4 2" xfId="8347"/>
    <cellStyle name="20 % - Markeringsfarve1 3 3 3 4 2 2" xfId="16241"/>
    <cellStyle name="20 % - Markeringsfarve1 3 3 3 4 2 2 2" xfId="32555"/>
    <cellStyle name="20 % - Markeringsfarve1 3 3 3 4 2 2 3" xfId="47519"/>
    <cellStyle name="20 % - Markeringsfarve1 3 3 3 4 2 3" xfId="25533"/>
    <cellStyle name="20 % - Markeringsfarve1 3 3 3 4 2 4" xfId="40520"/>
    <cellStyle name="20 % - Markeringsfarve1 3 3 3 4 3" xfId="10290"/>
    <cellStyle name="20 % - Markeringsfarve1 3 3 3 4 3 2" xfId="26609"/>
    <cellStyle name="20 % - Markeringsfarve1 3 3 3 4 3 3" xfId="41575"/>
    <cellStyle name="20 % - Markeringsfarve1 3 3 3 4 4" xfId="19587"/>
    <cellStyle name="20 % - Markeringsfarve1 3 3 3 4 5" xfId="34576"/>
    <cellStyle name="20 % - Markeringsfarve1 3 3 3 5" xfId="5428"/>
    <cellStyle name="20 % - Markeringsfarve1 3 3 3 5 2" xfId="13346"/>
    <cellStyle name="20 % - Markeringsfarve1 3 3 3 5 2 2" xfId="29660"/>
    <cellStyle name="20 % - Markeringsfarve1 3 3 3 5 2 3" xfId="44624"/>
    <cellStyle name="20 % - Markeringsfarve1 3 3 3 5 3" xfId="22638"/>
    <cellStyle name="20 % - Markeringsfarve1 3 3 3 5 4" xfId="37625"/>
    <cellStyle name="20 % - Markeringsfarve1 3 3 3 6" xfId="10286"/>
    <cellStyle name="20 % - Markeringsfarve1 3 3 3 6 2" xfId="26605"/>
    <cellStyle name="20 % - Markeringsfarve1 3 3 3 6 3" xfId="41571"/>
    <cellStyle name="20 % - Markeringsfarve1 3 3 3 7" xfId="19583"/>
    <cellStyle name="20 % - Markeringsfarve1 3 3 3 8" xfId="34572"/>
    <cellStyle name="20 % - Markeringsfarve1 3 3 4" xfId="1734"/>
    <cellStyle name="20 % - Markeringsfarve1 3 3 4 2" xfId="1735"/>
    <cellStyle name="20 % - Markeringsfarve1 3 3 4 2 2" xfId="1736"/>
    <cellStyle name="20 % - Markeringsfarve1 3 3 4 2 2 2" xfId="7929"/>
    <cellStyle name="20 % - Markeringsfarve1 3 3 4 2 2 2 2" xfId="15830"/>
    <cellStyle name="20 % - Markeringsfarve1 3 3 4 2 2 2 2 2" xfId="32144"/>
    <cellStyle name="20 % - Markeringsfarve1 3 3 4 2 2 2 2 3" xfId="47108"/>
    <cellStyle name="20 % - Markeringsfarve1 3 3 4 2 2 2 3" xfId="25122"/>
    <cellStyle name="20 % - Markeringsfarve1 3 3 4 2 2 2 4" xfId="40109"/>
    <cellStyle name="20 % - Markeringsfarve1 3 3 4 2 2 3" xfId="10293"/>
    <cellStyle name="20 % - Markeringsfarve1 3 3 4 2 2 3 2" xfId="26612"/>
    <cellStyle name="20 % - Markeringsfarve1 3 3 4 2 2 3 3" xfId="41578"/>
    <cellStyle name="20 % - Markeringsfarve1 3 3 4 2 2 4" xfId="19590"/>
    <cellStyle name="20 % - Markeringsfarve1 3 3 4 2 2 5" xfId="34579"/>
    <cellStyle name="20 % - Markeringsfarve1 3 3 4 2 3" xfId="6462"/>
    <cellStyle name="20 % - Markeringsfarve1 3 3 4 2 3 2" xfId="14376"/>
    <cellStyle name="20 % - Markeringsfarve1 3 3 4 2 3 2 2" xfId="30690"/>
    <cellStyle name="20 % - Markeringsfarve1 3 3 4 2 3 2 3" xfId="45654"/>
    <cellStyle name="20 % - Markeringsfarve1 3 3 4 2 3 3" xfId="23668"/>
    <cellStyle name="20 % - Markeringsfarve1 3 3 4 2 3 4" xfId="38655"/>
    <cellStyle name="20 % - Markeringsfarve1 3 3 4 2 4" xfId="10292"/>
    <cellStyle name="20 % - Markeringsfarve1 3 3 4 2 4 2" xfId="26611"/>
    <cellStyle name="20 % - Markeringsfarve1 3 3 4 2 4 3" xfId="41577"/>
    <cellStyle name="20 % - Markeringsfarve1 3 3 4 2 5" xfId="19589"/>
    <cellStyle name="20 % - Markeringsfarve1 3 3 4 2 6" xfId="34578"/>
    <cellStyle name="20 % - Markeringsfarve1 3 3 4 3" xfId="1737"/>
    <cellStyle name="20 % - Markeringsfarve1 3 3 4 3 2" xfId="7205"/>
    <cellStyle name="20 % - Markeringsfarve1 3 3 4 3 2 2" xfId="15115"/>
    <cellStyle name="20 % - Markeringsfarve1 3 3 4 3 2 2 2" xfId="31429"/>
    <cellStyle name="20 % - Markeringsfarve1 3 3 4 3 2 2 3" xfId="46393"/>
    <cellStyle name="20 % - Markeringsfarve1 3 3 4 3 2 3" xfId="24407"/>
    <cellStyle name="20 % - Markeringsfarve1 3 3 4 3 2 4" xfId="39394"/>
    <cellStyle name="20 % - Markeringsfarve1 3 3 4 3 3" xfId="10294"/>
    <cellStyle name="20 % - Markeringsfarve1 3 3 4 3 3 2" xfId="26613"/>
    <cellStyle name="20 % - Markeringsfarve1 3 3 4 3 3 3" xfId="41579"/>
    <cellStyle name="20 % - Markeringsfarve1 3 3 4 3 4" xfId="19591"/>
    <cellStyle name="20 % - Markeringsfarve1 3 3 4 3 5" xfId="34580"/>
    <cellStyle name="20 % - Markeringsfarve1 3 3 4 4" xfId="1738"/>
    <cellStyle name="20 % - Markeringsfarve1 3 3 4 4 2" xfId="8346"/>
    <cellStyle name="20 % - Markeringsfarve1 3 3 4 4 2 2" xfId="16240"/>
    <cellStyle name="20 % - Markeringsfarve1 3 3 4 4 2 2 2" xfId="32554"/>
    <cellStyle name="20 % - Markeringsfarve1 3 3 4 4 2 2 3" xfId="47518"/>
    <cellStyle name="20 % - Markeringsfarve1 3 3 4 4 2 3" xfId="25532"/>
    <cellStyle name="20 % - Markeringsfarve1 3 3 4 4 2 4" xfId="40519"/>
    <cellStyle name="20 % - Markeringsfarve1 3 3 4 4 3" xfId="10295"/>
    <cellStyle name="20 % - Markeringsfarve1 3 3 4 4 3 2" xfId="26614"/>
    <cellStyle name="20 % - Markeringsfarve1 3 3 4 4 3 3" xfId="41580"/>
    <cellStyle name="20 % - Markeringsfarve1 3 3 4 4 4" xfId="19592"/>
    <cellStyle name="20 % - Markeringsfarve1 3 3 4 4 5" xfId="34581"/>
    <cellStyle name="20 % - Markeringsfarve1 3 3 4 5" xfId="5429"/>
    <cellStyle name="20 % - Markeringsfarve1 3 3 4 5 2" xfId="13347"/>
    <cellStyle name="20 % - Markeringsfarve1 3 3 4 5 2 2" xfId="29661"/>
    <cellStyle name="20 % - Markeringsfarve1 3 3 4 5 2 3" xfId="44625"/>
    <cellStyle name="20 % - Markeringsfarve1 3 3 4 5 3" xfId="22639"/>
    <cellStyle name="20 % - Markeringsfarve1 3 3 4 5 4" xfId="37626"/>
    <cellStyle name="20 % - Markeringsfarve1 3 3 4 6" xfId="10291"/>
    <cellStyle name="20 % - Markeringsfarve1 3 3 4 6 2" xfId="26610"/>
    <cellStyle name="20 % - Markeringsfarve1 3 3 4 6 3" xfId="41576"/>
    <cellStyle name="20 % - Markeringsfarve1 3 3 4 7" xfId="19588"/>
    <cellStyle name="20 % - Markeringsfarve1 3 3 4 8" xfId="34577"/>
    <cellStyle name="20 % - Markeringsfarve1 3 3 5" xfId="1739"/>
    <cellStyle name="20 % - Markeringsfarve1 3 3 5 2" xfId="1740"/>
    <cellStyle name="20 % - Markeringsfarve1 3 3 5 2 2" xfId="1741"/>
    <cellStyle name="20 % - Markeringsfarve1 3 3 5 2 2 2" xfId="8046"/>
    <cellStyle name="20 % - Markeringsfarve1 3 3 5 2 2 2 2" xfId="15947"/>
    <cellStyle name="20 % - Markeringsfarve1 3 3 5 2 2 2 2 2" xfId="32261"/>
    <cellStyle name="20 % - Markeringsfarve1 3 3 5 2 2 2 2 3" xfId="47225"/>
    <cellStyle name="20 % - Markeringsfarve1 3 3 5 2 2 2 3" xfId="25239"/>
    <cellStyle name="20 % - Markeringsfarve1 3 3 5 2 2 2 4" xfId="40226"/>
    <cellStyle name="20 % - Markeringsfarve1 3 3 5 2 2 3" xfId="10298"/>
    <cellStyle name="20 % - Markeringsfarve1 3 3 5 2 2 3 2" xfId="26617"/>
    <cellStyle name="20 % - Markeringsfarve1 3 3 5 2 2 3 3" xfId="41583"/>
    <cellStyle name="20 % - Markeringsfarve1 3 3 5 2 2 4" xfId="19595"/>
    <cellStyle name="20 % - Markeringsfarve1 3 3 5 2 2 5" xfId="34584"/>
    <cellStyle name="20 % - Markeringsfarve1 3 3 5 2 3" xfId="6561"/>
    <cellStyle name="20 % - Markeringsfarve1 3 3 5 2 3 2" xfId="14475"/>
    <cellStyle name="20 % - Markeringsfarve1 3 3 5 2 3 2 2" xfId="30789"/>
    <cellStyle name="20 % - Markeringsfarve1 3 3 5 2 3 2 3" xfId="45753"/>
    <cellStyle name="20 % - Markeringsfarve1 3 3 5 2 3 3" xfId="23767"/>
    <cellStyle name="20 % - Markeringsfarve1 3 3 5 2 3 4" xfId="38754"/>
    <cellStyle name="20 % - Markeringsfarve1 3 3 5 2 4" xfId="10297"/>
    <cellStyle name="20 % - Markeringsfarve1 3 3 5 2 4 2" xfId="26616"/>
    <cellStyle name="20 % - Markeringsfarve1 3 3 5 2 4 3" xfId="41582"/>
    <cellStyle name="20 % - Markeringsfarve1 3 3 5 2 5" xfId="19594"/>
    <cellStyle name="20 % - Markeringsfarve1 3 3 5 2 6" xfId="34583"/>
    <cellStyle name="20 % - Markeringsfarve1 3 3 5 3" xfId="1742"/>
    <cellStyle name="20 % - Markeringsfarve1 3 3 5 3 2" xfId="7322"/>
    <cellStyle name="20 % - Markeringsfarve1 3 3 5 3 2 2" xfId="15232"/>
    <cellStyle name="20 % - Markeringsfarve1 3 3 5 3 2 2 2" xfId="31546"/>
    <cellStyle name="20 % - Markeringsfarve1 3 3 5 3 2 2 3" xfId="46510"/>
    <cellStyle name="20 % - Markeringsfarve1 3 3 5 3 2 3" xfId="24524"/>
    <cellStyle name="20 % - Markeringsfarve1 3 3 5 3 2 4" xfId="39511"/>
    <cellStyle name="20 % - Markeringsfarve1 3 3 5 3 3" xfId="10299"/>
    <cellStyle name="20 % - Markeringsfarve1 3 3 5 3 3 2" xfId="26618"/>
    <cellStyle name="20 % - Markeringsfarve1 3 3 5 3 3 3" xfId="41584"/>
    <cellStyle name="20 % - Markeringsfarve1 3 3 5 3 4" xfId="19596"/>
    <cellStyle name="20 % - Markeringsfarve1 3 3 5 3 5" xfId="34585"/>
    <cellStyle name="20 % - Markeringsfarve1 3 3 5 4" xfId="1743"/>
    <cellStyle name="20 % - Markeringsfarve1 3 3 5 4 2" xfId="8345"/>
    <cellStyle name="20 % - Markeringsfarve1 3 3 5 4 2 2" xfId="16239"/>
    <cellStyle name="20 % - Markeringsfarve1 3 3 5 4 2 2 2" xfId="32553"/>
    <cellStyle name="20 % - Markeringsfarve1 3 3 5 4 2 2 3" xfId="47517"/>
    <cellStyle name="20 % - Markeringsfarve1 3 3 5 4 2 3" xfId="25531"/>
    <cellStyle name="20 % - Markeringsfarve1 3 3 5 4 2 4" xfId="40518"/>
    <cellStyle name="20 % - Markeringsfarve1 3 3 5 4 3" xfId="10300"/>
    <cellStyle name="20 % - Markeringsfarve1 3 3 5 4 3 2" xfId="26619"/>
    <cellStyle name="20 % - Markeringsfarve1 3 3 5 4 3 3" xfId="41585"/>
    <cellStyle name="20 % - Markeringsfarve1 3 3 5 4 4" xfId="19597"/>
    <cellStyle name="20 % - Markeringsfarve1 3 3 5 4 5" xfId="34586"/>
    <cellStyle name="20 % - Markeringsfarve1 3 3 5 5" xfId="5430"/>
    <cellStyle name="20 % - Markeringsfarve1 3 3 5 5 2" xfId="13348"/>
    <cellStyle name="20 % - Markeringsfarve1 3 3 5 5 2 2" xfId="29662"/>
    <cellStyle name="20 % - Markeringsfarve1 3 3 5 5 2 3" xfId="44626"/>
    <cellStyle name="20 % - Markeringsfarve1 3 3 5 5 3" xfId="22640"/>
    <cellStyle name="20 % - Markeringsfarve1 3 3 5 5 4" xfId="37627"/>
    <cellStyle name="20 % - Markeringsfarve1 3 3 5 6" xfId="10296"/>
    <cellStyle name="20 % - Markeringsfarve1 3 3 5 6 2" xfId="26615"/>
    <cellStyle name="20 % - Markeringsfarve1 3 3 5 6 3" xfId="41581"/>
    <cellStyle name="20 % - Markeringsfarve1 3 3 5 7" xfId="19593"/>
    <cellStyle name="20 % - Markeringsfarve1 3 3 5 8" xfId="34582"/>
    <cellStyle name="20 % - Markeringsfarve1 3 3 6" xfId="1744"/>
    <cellStyle name="20 % - Markeringsfarve1 3 3 6 2" xfId="1745"/>
    <cellStyle name="20 % - Markeringsfarve1 3 3 6 2 2" xfId="1746"/>
    <cellStyle name="20 % - Markeringsfarve1 3 3 6 2 2 2" xfId="8077"/>
    <cellStyle name="20 % - Markeringsfarve1 3 3 6 2 2 2 2" xfId="15978"/>
    <cellStyle name="20 % - Markeringsfarve1 3 3 6 2 2 2 2 2" xfId="32292"/>
    <cellStyle name="20 % - Markeringsfarve1 3 3 6 2 2 2 2 3" xfId="47256"/>
    <cellStyle name="20 % - Markeringsfarve1 3 3 6 2 2 2 3" xfId="25270"/>
    <cellStyle name="20 % - Markeringsfarve1 3 3 6 2 2 2 4" xfId="40257"/>
    <cellStyle name="20 % - Markeringsfarve1 3 3 6 2 2 3" xfId="10303"/>
    <cellStyle name="20 % - Markeringsfarve1 3 3 6 2 2 3 2" xfId="26622"/>
    <cellStyle name="20 % - Markeringsfarve1 3 3 6 2 2 3 3" xfId="41588"/>
    <cellStyle name="20 % - Markeringsfarve1 3 3 6 2 2 4" xfId="19600"/>
    <cellStyle name="20 % - Markeringsfarve1 3 3 6 2 2 5" xfId="34589"/>
    <cellStyle name="20 % - Markeringsfarve1 3 3 6 2 3" xfId="6588"/>
    <cellStyle name="20 % - Markeringsfarve1 3 3 6 2 3 2" xfId="14502"/>
    <cellStyle name="20 % - Markeringsfarve1 3 3 6 2 3 2 2" xfId="30816"/>
    <cellStyle name="20 % - Markeringsfarve1 3 3 6 2 3 2 3" xfId="45780"/>
    <cellStyle name="20 % - Markeringsfarve1 3 3 6 2 3 3" xfId="23794"/>
    <cellStyle name="20 % - Markeringsfarve1 3 3 6 2 3 4" xfId="38781"/>
    <cellStyle name="20 % - Markeringsfarve1 3 3 6 2 4" xfId="10302"/>
    <cellStyle name="20 % - Markeringsfarve1 3 3 6 2 4 2" xfId="26621"/>
    <cellStyle name="20 % - Markeringsfarve1 3 3 6 2 4 3" xfId="41587"/>
    <cellStyle name="20 % - Markeringsfarve1 3 3 6 2 5" xfId="19599"/>
    <cellStyle name="20 % - Markeringsfarve1 3 3 6 2 6" xfId="34588"/>
    <cellStyle name="20 % - Markeringsfarve1 3 3 6 3" xfId="1747"/>
    <cellStyle name="20 % - Markeringsfarve1 3 3 6 3 2" xfId="7354"/>
    <cellStyle name="20 % - Markeringsfarve1 3 3 6 3 2 2" xfId="15264"/>
    <cellStyle name="20 % - Markeringsfarve1 3 3 6 3 2 2 2" xfId="31578"/>
    <cellStyle name="20 % - Markeringsfarve1 3 3 6 3 2 2 3" xfId="46542"/>
    <cellStyle name="20 % - Markeringsfarve1 3 3 6 3 2 3" xfId="24556"/>
    <cellStyle name="20 % - Markeringsfarve1 3 3 6 3 2 4" xfId="39543"/>
    <cellStyle name="20 % - Markeringsfarve1 3 3 6 3 3" xfId="10304"/>
    <cellStyle name="20 % - Markeringsfarve1 3 3 6 3 3 2" xfId="26623"/>
    <cellStyle name="20 % - Markeringsfarve1 3 3 6 3 3 3" xfId="41589"/>
    <cellStyle name="20 % - Markeringsfarve1 3 3 6 3 4" xfId="19601"/>
    <cellStyle name="20 % - Markeringsfarve1 3 3 6 3 5" xfId="34590"/>
    <cellStyle name="20 % - Markeringsfarve1 3 3 6 4" xfId="1748"/>
    <cellStyle name="20 % - Markeringsfarve1 3 3 6 4 2" xfId="8344"/>
    <cellStyle name="20 % - Markeringsfarve1 3 3 6 4 2 2" xfId="16238"/>
    <cellStyle name="20 % - Markeringsfarve1 3 3 6 4 2 2 2" xfId="32552"/>
    <cellStyle name="20 % - Markeringsfarve1 3 3 6 4 2 2 3" xfId="47516"/>
    <cellStyle name="20 % - Markeringsfarve1 3 3 6 4 2 3" xfId="25530"/>
    <cellStyle name="20 % - Markeringsfarve1 3 3 6 4 2 4" xfId="40517"/>
    <cellStyle name="20 % - Markeringsfarve1 3 3 6 4 3" xfId="10305"/>
    <cellStyle name="20 % - Markeringsfarve1 3 3 6 4 3 2" xfId="26624"/>
    <cellStyle name="20 % - Markeringsfarve1 3 3 6 4 3 3" xfId="41590"/>
    <cellStyle name="20 % - Markeringsfarve1 3 3 6 4 4" xfId="19602"/>
    <cellStyle name="20 % - Markeringsfarve1 3 3 6 4 5" xfId="34591"/>
    <cellStyle name="20 % - Markeringsfarve1 3 3 6 5" xfId="5431"/>
    <cellStyle name="20 % - Markeringsfarve1 3 3 6 5 2" xfId="13349"/>
    <cellStyle name="20 % - Markeringsfarve1 3 3 6 5 2 2" xfId="29663"/>
    <cellStyle name="20 % - Markeringsfarve1 3 3 6 5 2 3" xfId="44627"/>
    <cellStyle name="20 % - Markeringsfarve1 3 3 6 5 3" xfId="22641"/>
    <cellStyle name="20 % - Markeringsfarve1 3 3 6 5 4" xfId="37628"/>
    <cellStyle name="20 % - Markeringsfarve1 3 3 6 6" xfId="10301"/>
    <cellStyle name="20 % - Markeringsfarve1 3 3 6 6 2" xfId="26620"/>
    <cellStyle name="20 % - Markeringsfarve1 3 3 6 6 3" xfId="41586"/>
    <cellStyle name="20 % - Markeringsfarve1 3 3 6 7" xfId="19598"/>
    <cellStyle name="20 % - Markeringsfarve1 3 3 6 8" xfId="34587"/>
    <cellStyle name="20 % - Markeringsfarve1 3 3 7" xfId="1749"/>
    <cellStyle name="20 % - Markeringsfarve1 3 3 7 2" xfId="1750"/>
    <cellStyle name="20 % - Markeringsfarve1 3 3 7 2 2" xfId="7572"/>
    <cellStyle name="20 % - Markeringsfarve1 3 3 7 2 2 2" xfId="15473"/>
    <cellStyle name="20 % - Markeringsfarve1 3 3 7 2 2 2 2" xfId="31787"/>
    <cellStyle name="20 % - Markeringsfarve1 3 3 7 2 2 2 3" xfId="46751"/>
    <cellStyle name="20 % - Markeringsfarve1 3 3 7 2 2 3" xfId="24765"/>
    <cellStyle name="20 % - Markeringsfarve1 3 3 7 2 2 4" xfId="39752"/>
    <cellStyle name="20 % - Markeringsfarve1 3 3 7 2 3" xfId="10307"/>
    <cellStyle name="20 % - Markeringsfarve1 3 3 7 2 3 2" xfId="26626"/>
    <cellStyle name="20 % - Markeringsfarve1 3 3 7 2 3 3" xfId="41592"/>
    <cellStyle name="20 % - Markeringsfarve1 3 3 7 2 4" xfId="19604"/>
    <cellStyle name="20 % - Markeringsfarve1 3 3 7 2 5" xfId="34593"/>
    <cellStyle name="20 % - Markeringsfarve1 3 3 7 3" xfId="6161"/>
    <cellStyle name="20 % - Markeringsfarve1 3 3 7 3 2" xfId="14078"/>
    <cellStyle name="20 % - Markeringsfarve1 3 3 7 3 2 2" xfId="30392"/>
    <cellStyle name="20 % - Markeringsfarve1 3 3 7 3 2 3" xfId="45356"/>
    <cellStyle name="20 % - Markeringsfarve1 3 3 7 3 3" xfId="23370"/>
    <cellStyle name="20 % - Markeringsfarve1 3 3 7 3 4" xfId="38357"/>
    <cellStyle name="20 % - Markeringsfarve1 3 3 7 4" xfId="10306"/>
    <cellStyle name="20 % - Markeringsfarve1 3 3 7 4 2" xfId="26625"/>
    <cellStyle name="20 % - Markeringsfarve1 3 3 7 4 3" xfId="41591"/>
    <cellStyle name="20 % - Markeringsfarve1 3 3 7 5" xfId="19603"/>
    <cellStyle name="20 % - Markeringsfarve1 3 3 7 6" xfId="34592"/>
    <cellStyle name="20 % - Markeringsfarve1 3 3 8" xfId="1751"/>
    <cellStyle name="20 % - Markeringsfarve1 3 3 8 2" xfId="6800"/>
    <cellStyle name="20 % - Markeringsfarve1 3 3 8 2 2" xfId="14711"/>
    <cellStyle name="20 % - Markeringsfarve1 3 3 8 2 2 2" xfId="31025"/>
    <cellStyle name="20 % - Markeringsfarve1 3 3 8 2 2 3" xfId="45989"/>
    <cellStyle name="20 % - Markeringsfarve1 3 3 8 2 3" xfId="24003"/>
    <cellStyle name="20 % - Markeringsfarve1 3 3 8 2 4" xfId="38990"/>
    <cellStyle name="20 % - Markeringsfarve1 3 3 8 3" xfId="10308"/>
    <cellStyle name="20 % - Markeringsfarve1 3 3 8 3 2" xfId="26627"/>
    <cellStyle name="20 % - Markeringsfarve1 3 3 8 3 3" xfId="41593"/>
    <cellStyle name="20 % - Markeringsfarve1 3 3 8 4" xfId="19605"/>
    <cellStyle name="20 % - Markeringsfarve1 3 3 8 5" xfId="34594"/>
    <cellStyle name="20 % - Markeringsfarve1 3 3 9" xfId="1752"/>
    <cellStyle name="20 % - Markeringsfarve1 3 3 9 2" xfId="8349"/>
    <cellStyle name="20 % - Markeringsfarve1 3 3 9 2 2" xfId="16243"/>
    <cellStyle name="20 % - Markeringsfarve1 3 3 9 2 2 2" xfId="32557"/>
    <cellStyle name="20 % - Markeringsfarve1 3 3 9 2 2 3" xfId="47521"/>
    <cellStyle name="20 % - Markeringsfarve1 3 3 9 2 3" xfId="25535"/>
    <cellStyle name="20 % - Markeringsfarve1 3 3 9 2 4" xfId="40522"/>
    <cellStyle name="20 % - Markeringsfarve1 3 3 9 3" xfId="10309"/>
    <cellStyle name="20 % - Markeringsfarve1 3 3 9 3 2" xfId="26628"/>
    <cellStyle name="20 % - Markeringsfarve1 3 3 9 3 3" xfId="41594"/>
    <cellStyle name="20 % - Markeringsfarve1 3 3 9 4" xfId="19606"/>
    <cellStyle name="20 % - Markeringsfarve1 3 3 9 5" xfId="34595"/>
    <cellStyle name="20 % - Markeringsfarve1 3 4" xfId="1753"/>
    <cellStyle name="20 % - Markeringsfarve1 3 4 2" xfId="1754"/>
    <cellStyle name="20 % - Markeringsfarve1 3 4 2 2" xfId="1755"/>
    <cellStyle name="20 % - Markeringsfarve1 3 4 2 2 2" xfId="7613"/>
    <cellStyle name="20 % - Markeringsfarve1 3 4 2 2 2 2" xfId="15514"/>
    <cellStyle name="20 % - Markeringsfarve1 3 4 2 2 2 2 2" xfId="31828"/>
    <cellStyle name="20 % - Markeringsfarve1 3 4 2 2 2 2 3" xfId="46792"/>
    <cellStyle name="20 % - Markeringsfarve1 3 4 2 2 2 3" xfId="24806"/>
    <cellStyle name="20 % - Markeringsfarve1 3 4 2 2 2 4" xfId="39793"/>
    <cellStyle name="20 % - Markeringsfarve1 3 4 2 2 3" xfId="10312"/>
    <cellStyle name="20 % - Markeringsfarve1 3 4 2 2 3 2" xfId="26631"/>
    <cellStyle name="20 % - Markeringsfarve1 3 4 2 2 3 3" xfId="41597"/>
    <cellStyle name="20 % - Markeringsfarve1 3 4 2 2 4" xfId="19609"/>
    <cellStyle name="20 % - Markeringsfarve1 3 4 2 2 5" xfId="34598"/>
    <cellStyle name="20 % - Markeringsfarve1 3 4 2 3" xfId="6194"/>
    <cellStyle name="20 % - Markeringsfarve1 3 4 2 3 2" xfId="14111"/>
    <cellStyle name="20 % - Markeringsfarve1 3 4 2 3 2 2" xfId="30425"/>
    <cellStyle name="20 % - Markeringsfarve1 3 4 2 3 2 3" xfId="45389"/>
    <cellStyle name="20 % - Markeringsfarve1 3 4 2 3 3" xfId="23403"/>
    <cellStyle name="20 % - Markeringsfarve1 3 4 2 3 4" xfId="38390"/>
    <cellStyle name="20 % - Markeringsfarve1 3 4 2 4" xfId="10311"/>
    <cellStyle name="20 % - Markeringsfarve1 3 4 2 4 2" xfId="26630"/>
    <cellStyle name="20 % - Markeringsfarve1 3 4 2 4 3" xfId="41596"/>
    <cellStyle name="20 % - Markeringsfarve1 3 4 2 5" xfId="19608"/>
    <cellStyle name="20 % - Markeringsfarve1 3 4 2 6" xfId="34597"/>
    <cellStyle name="20 % - Markeringsfarve1 3 4 3" xfId="1756"/>
    <cellStyle name="20 % - Markeringsfarve1 3 4 3 2" xfId="6843"/>
    <cellStyle name="20 % - Markeringsfarve1 3 4 3 2 2" xfId="14754"/>
    <cellStyle name="20 % - Markeringsfarve1 3 4 3 2 2 2" xfId="31068"/>
    <cellStyle name="20 % - Markeringsfarve1 3 4 3 2 2 3" xfId="46032"/>
    <cellStyle name="20 % - Markeringsfarve1 3 4 3 2 3" xfId="24046"/>
    <cellStyle name="20 % - Markeringsfarve1 3 4 3 2 4" xfId="39033"/>
    <cellStyle name="20 % - Markeringsfarve1 3 4 3 3" xfId="10313"/>
    <cellStyle name="20 % - Markeringsfarve1 3 4 3 3 2" xfId="26632"/>
    <cellStyle name="20 % - Markeringsfarve1 3 4 3 3 3" xfId="41598"/>
    <cellStyle name="20 % - Markeringsfarve1 3 4 3 4" xfId="19610"/>
    <cellStyle name="20 % - Markeringsfarve1 3 4 3 5" xfId="34599"/>
    <cellStyle name="20 % - Markeringsfarve1 3 4 4" xfId="1757"/>
    <cellStyle name="20 % - Markeringsfarve1 3 4 4 2" xfId="8343"/>
    <cellStyle name="20 % - Markeringsfarve1 3 4 4 2 2" xfId="16237"/>
    <cellStyle name="20 % - Markeringsfarve1 3 4 4 2 2 2" xfId="32551"/>
    <cellStyle name="20 % - Markeringsfarve1 3 4 4 2 2 3" xfId="47515"/>
    <cellStyle name="20 % - Markeringsfarve1 3 4 4 2 3" xfId="25529"/>
    <cellStyle name="20 % - Markeringsfarve1 3 4 4 2 4" xfId="40516"/>
    <cellStyle name="20 % - Markeringsfarve1 3 4 4 3" xfId="10314"/>
    <cellStyle name="20 % - Markeringsfarve1 3 4 4 3 2" xfId="26633"/>
    <cellStyle name="20 % - Markeringsfarve1 3 4 4 3 3" xfId="41599"/>
    <cellStyle name="20 % - Markeringsfarve1 3 4 4 4" xfId="19611"/>
    <cellStyle name="20 % - Markeringsfarve1 3 4 4 5" xfId="34600"/>
    <cellStyle name="20 % - Markeringsfarve1 3 4 5" xfId="5432"/>
    <cellStyle name="20 % - Markeringsfarve1 3 4 5 2" xfId="13350"/>
    <cellStyle name="20 % - Markeringsfarve1 3 4 5 2 2" xfId="29664"/>
    <cellStyle name="20 % - Markeringsfarve1 3 4 5 2 3" xfId="44628"/>
    <cellStyle name="20 % - Markeringsfarve1 3 4 5 3" xfId="22642"/>
    <cellStyle name="20 % - Markeringsfarve1 3 4 5 4" xfId="37629"/>
    <cellStyle name="20 % - Markeringsfarve1 3 4 6" xfId="10310"/>
    <cellStyle name="20 % - Markeringsfarve1 3 4 6 2" xfId="26629"/>
    <cellStyle name="20 % - Markeringsfarve1 3 4 6 3" xfId="41595"/>
    <cellStyle name="20 % - Markeringsfarve1 3 4 7" xfId="19607"/>
    <cellStyle name="20 % - Markeringsfarve1 3 4 8" xfId="34596"/>
    <cellStyle name="20 % - Markeringsfarve1 3 4 9" xfId="56548"/>
    <cellStyle name="20 % - Markeringsfarve1 3 5" xfId="1758"/>
    <cellStyle name="20 % - Markeringsfarve1 3 5 2" xfId="1759"/>
    <cellStyle name="20 % - Markeringsfarve1 3 5 2 2" xfId="1760"/>
    <cellStyle name="20 % - Markeringsfarve1 3 5 2 2 2" xfId="7720"/>
    <cellStyle name="20 % - Markeringsfarve1 3 5 2 2 2 2" xfId="15621"/>
    <cellStyle name="20 % - Markeringsfarve1 3 5 2 2 2 2 2" xfId="31935"/>
    <cellStyle name="20 % - Markeringsfarve1 3 5 2 2 2 2 3" xfId="46899"/>
    <cellStyle name="20 % - Markeringsfarve1 3 5 2 2 2 3" xfId="24913"/>
    <cellStyle name="20 % - Markeringsfarve1 3 5 2 2 2 4" xfId="39900"/>
    <cellStyle name="20 % - Markeringsfarve1 3 5 2 2 3" xfId="10317"/>
    <cellStyle name="20 % - Markeringsfarve1 3 5 2 2 3 2" xfId="26636"/>
    <cellStyle name="20 % - Markeringsfarve1 3 5 2 2 3 3" xfId="41602"/>
    <cellStyle name="20 % - Markeringsfarve1 3 5 2 2 4" xfId="19614"/>
    <cellStyle name="20 % - Markeringsfarve1 3 5 2 2 5" xfId="34603"/>
    <cellStyle name="20 % - Markeringsfarve1 3 5 2 3" xfId="6284"/>
    <cellStyle name="20 % - Markeringsfarve1 3 5 2 3 2" xfId="14201"/>
    <cellStyle name="20 % - Markeringsfarve1 3 5 2 3 2 2" xfId="30515"/>
    <cellStyle name="20 % - Markeringsfarve1 3 5 2 3 2 3" xfId="45479"/>
    <cellStyle name="20 % - Markeringsfarve1 3 5 2 3 3" xfId="23493"/>
    <cellStyle name="20 % - Markeringsfarve1 3 5 2 3 4" xfId="38480"/>
    <cellStyle name="20 % - Markeringsfarve1 3 5 2 4" xfId="10316"/>
    <cellStyle name="20 % - Markeringsfarve1 3 5 2 4 2" xfId="26635"/>
    <cellStyle name="20 % - Markeringsfarve1 3 5 2 4 3" xfId="41601"/>
    <cellStyle name="20 % - Markeringsfarve1 3 5 2 5" xfId="19613"/>
    <cellStyle name="20 % - Markeringsfarve1 3 5 2 6" xfId="34602"/>
    <cellStyle name="20 % - Markeringsfarve1 3 5 3" xfId="1761"/>
    <cellStyle name="20 % - Markeringsfarve1 3 5 3 2" xfId="6950"/>
    <cellStyle name="20 % - Markeringsfarve1 3 5 3 2 2" xfId="14861"/>
    <cellStyle name="20 % - Markeringsfarve1 3 5 3 2 2 2" xfId="31175"/>
    <cellStyle name="20 % - Markeringsfarve1 3 5 3 2 2 3" xfId="46139"/>
    <cellStyle name="20 % - Markeringsfarve1 3 5 3 2 3" xfId="24153"/>
    <cellStyle name="20 % - Markeringsfarve1 3 5 3 2 4" xfId="39140"/>
    <cellStyle name="20 % - Markeringsfarve1 3 5 3 3" xfId="10318"/>
    <cellStyle name="20 % - Markeringsfarve1 3 5 3 3 2" xfId="26637"/>
    <cellStyle name="20 % - Markeringsfarve1 3 5 3 3 3" xfId="41603"/>
    <cellStyle name="20 % - Markeringsfarve1 3 5 3 4" xfId="19615"/>
    <cellStyle name="20 % - Markeringsfarve1 3 5 3 5" xfId="34604"/>
    <cellStyle name="20 % - Markeringsfarve1 3 5 4" xfId="1762"/>
    <cellStyle name="20 % - Markeringsfarve1 3 5 4 2" xfId="8342"/>
    <cellStyle name="20 % - Markeringsfarve1 3 5 4 2 2" xfId="16236"/>
    <cellStyle name="20 % - Markeringsfarve1 3 5 4 2 2 2" xfId="32550"/>
    <cellStyle name="20 % - Markeringsfarve1 3 5 4 2 2 3" xfId="47514"/>
    <cellStyle name="20 % - Markeringsfarve1 3 5 4 2 3" xfId="25528"/>
    <cellStyle name="20 % - Markeringsfarve1 3 5 4 2 4" xfId="40515"/>
    <cellStyle name="20 % - Markeringsfarve1 3 5 4 3" xfId="10319"/>
    <cellStyle name="20 % - Markeringsfarve1 3 5 4 3 2" xfId="26638"/>
    <cellStyle name="20 % - Markeringsfarve1 3 5 4 3 3" xfId="41604"/>
    <cellStyle name="20 % - Markeringsfarve1 3 5 4 4" xfId="19616"/>
    <cellStyle name="20 % - Markeringsfarve1 3 5 4 5" xfId="34605"/>
    <cellStyle name="20 % - Markeringsfarve1 3 5 5" xfId="5433"/>
    <cellStyle name="20 % - Markeringsfarve1 3 5 5 2" xfId="13351"/>
    <cellStyle name="20 % - Markeringsfarve1 3 5 5 2 2" xfId="29665"/>
    <cellStyle name="20 % - Markeringsfarve1 3 5 5 2 3" xfId="44629"/>
    <cellStyle name="20 % - Markeringsfarve1 3 5 5 3" xfId="22643"/>
    <cellStyle name="20 % - Markeringsfarve1 3 5 5 4" xfId="37630"/>
    <cellStyle name="20 % - Markeringsfarve1 3 5 6" xfId="10315"/>
    <cellStyle name="20 % - Markeringsfarve1 3 5 6 2" xfId="26634"/>
    <cellStyle name="20 % - Markeringsfarve1 3 5 6 3" xfId="41600"/>
    <cellStyle name="20 % - Markeringsfarve1 3 5 7" xfId="19612"/>
    <cellStyle name="20 % - Markeringsfarve1 3 5 8" xfId="34601"/>
    <cellStyle name="20 % - Markeringsfarve1 3 6" xfId="1763"/>
    <cellStyle name="20 % - Markeringsfarve1 3 6 2" xfId="1764"/>
    <cellStyle name="20 % - Markeringsfarve1 3 6 2 2" xfId="1765"/>
    <cellStyle name="20 % - Markeringsfarve1 3 6 2 2 2" xfId="7851"/>
    <cellStyle name="20 % - Markeringsfarve1 3 6 2 2 2 2" xfId="15752"/>
    <cellStyle name="20 % - Markeringsfarve1 3 6 2 2 2 2 2" xfId="32066"/>
    <cellStyle name="20 % - Markeringsfarve1 3 6 2 2 2 2 3" xfId="47030"/>
    <cellStyle name="20 % - Markeringsfarve1 3 6 2 2 2 3" xfId="25044"/>
    <cellStyle name="20 % - Markeringsfarve1 3 6 2 2 2 4" xfId="40031"/>
    <cellStyle name="20 % - Markeringsfarve1 3 6 2 2 3" xfId="10322"/>
    <cellStyle name="20 % - Markeringsfarve1 3 6 2 2 3 2" xfId="26641"/>
    <cellStyle name="20 % - Markeringsfarve1 3 6 2 2 3 3" xfId="41607"/>
    <cellStyle name="20 % - Markeringsfarve1 3 6 2 2 4" xfId="19619"/>
    <cellStyle name="20 % - Markeringsfarve1 3 6 2 2 5" xfId="34608"/>
    <cellStyle name="20 % - Markeringsfarve1 3 6 2 3" xfId="6396"/>
    <cellStyle name="20 % - Markeringsfarve1 3 6 2 3 2" xfId="14310"/>
    <cellStyle name="20 % - Markeringsfarve1 3 6 2 3 2 2" xfId="30624"/>
    <cellStyle name="20 % - Markeringsfarve1 3 6 2 3 2 3" xfId="45588"/>
    <cellStyle name="20 % - Markeringsfarve1 3 6 2 3 3" xfId="23602"/>
    <cellStyle name="20 % - Markeringsfarve1 3 6 2 3 4" xfId="38589"/>
    <cellStyle name="20 % - Markeringsfarve1 3 6 2 4" xfId="10321"/>
    <cellStyle name="20 % - Markeringsfarve1 3 6 2 4 2" xfId="26640"/>
    <cellStyle name="20 % - Markeringsfarve1 3 6 2 4 3" xfId="41606"/>
    <cellStyle name="20 % - Markeringsfarve1 3 6 2 5" xfId="19618"/>
    <cellStyle name="20 % - Markeringsfarve1 3 6 2 6" xfId="34607"/>
    <cellStyle name="20 % - Markeringsfarve1 3 6 3" xfId="1766"/>
    <cellStyle name="20 % - Markeringsfarve1 3 6 3 2" xfId="7127"/>
    <cellStyle name="20 % - Markeringsfarve1 3 6 3 2 2" xfId="15037"/>
    <cellStyle name="20 % - Markeringsfarve1 3 6 3 2 2 2" xfId="31351"/>
    <cellStyle name="20 % - Markeringsfarve1 3 6 3 2 2 3" xfId="46315"/>
    <cellStyle name="20 % - Markeringsfarve1 3 6 3 2 3" xfId="24329"/>
    <cellStyle name="20 % - Markeringsfarve1 3 6 3 2 4" xfId="39316"/>
    <cellStyle name="20 % - Markeringsfarve1 3 6 3 3" xfId="10323"/>
    <cellStyle name="20 % - Markeringsfarve1 3 6 3 3 2" xfId="26642"/>
    <cellStyle name="20 % - Markeringsfarve1 3 6 3 3 3" xfId="41608"/>
    <cellStyle name="20 % - Markeringsfarve1 3 6 3 4" xfId="19620"/>
    <cellStyle name="20 % - Markeringsfarve1 3 6 3 5" xfId="34609"/>
    <cellStyle name="20 % - Markeringsfarve1 3 6 4" xfId="1767"/>
    <cellStyle name="20 % - Markeringsfarve1 3 6 4 2" xfId="8341"/>
    <cellStyle name="20 % - Markeringsfarve1 3 6 4 2 2" xfId="16235"/>
    <cellStyle name="20 % - Markeringsfarve1 3 6 4 2 2 2" xfId="32549"/>
    <cellStyle name="20 % - Markeringsfarve1 3 6 4 2 2 3" xfId="47513"/>
    <cellStyle name="20 % - Markeringsfarve1 3 6 4 2 3" xfId="25527"/>
    <cellStyle name="20 % - Markeringsfarve1 3 6 4 2 4" xfId="40514"/>
    <cellStyle name="20 % - Markeringsfarve1 3 6 4 3" xfId="10324"/>
    <cellStyle name="20 % - Markeringsfarve1 3 6 4 3 2" xfId="26643"/>
    <cellStyle name="20 % - Markeringsfarve1 3 6 4 3 3" xfId="41609"/>
    <cellStyle name="20 % - Markeringsfarve1 3 6 4 4" xfId="19621"/>
    <cellStyle name="20 % - Markeringsfarve1 3 6 4 5" xfId="34610"/>
    <cellStyle name="20 % - Markeringsfarve1 3 6 5" xfId="5434"/>
    <cellStyle name="20 % - Markeringsfarve1 3 6 5 2" xfId="13352"/>
    <cellStyle name="20 % - Markeringsfarve1 3 6 5 2 2" xfId="29666"/>
    <cellStyle name="20 % - Markeringsfarve1 3 6 5 2 3" xfId="44630"/>
    <cellStyle name="20 % - Markeringsfarve1 3 6 5 3" xfId="22644"/>
    <cellStyle name="20 % - Markeringsfarve1 3 6 5 4" xfId="37631"/>
    <cellStyle name="20 % - Markeringsfarve1 3 6 6" xfId="10320"/>
    <cellStyle name="20 % - Markeringsfarve1 3 6 6 2" xfId="26639"/>
    <cellStyle name="20 % - Markeringsfarve1 3 6 6 3" xfId="41605"/>
    <cellStyle name="20 % - Markeringsfarve1 3 6 7" xfId="19617"/>
    <cellStyle name="20 % - Markeringsfarve1 3 6 8" xfId="34606"/>
    <cellStyle name="20 % - Markeringsfarve1 3 7" xfId="1768"/>
    <cellStyle name="20 % - Markeringsfarve1 3 7 2" xfId="1769"/>
    <cellStyle name="20 % - Markeringsfarve1 3 7 2 2" xfId="1770"/>
    <cellStyle name="20 % - Markeringsfarve1 3 7 2 2 2" xfId="7968"/>
    <cellStyle name="20 % - Markeringsfarve1 3 7 2 2 2 2" xfId="15869"/>
    <cellStyle name="20 % - Markeringsfarve1 3 7 2 2 2 2 2" xfId="32183"/>
    <cellStyle name="20 % - Markeringsfarve1 3 7 2 2 2 2 3" xfId="47147"/>
    <cellStyle name="20 % - Markeringsfarve1 3 7 2 2 2 3" xfId="25161"/>
    <cellStyle name="20 % - Markeringsfarve1 3 7 2 2 2 4" xfId="40148"/>
    <cellStyle name="20 % - Markeringsfarve1 3 7 2 2 3" xfId="10327"/>
    <cellStyle name="20 % - Markeringsfarve1 3 7 2 2 3 2" xfId="26646"/>
    <cellStyle name="20 % - Markeringsfarve1 3 7 2 2 3 3" xfId="41612"/>
    <cellStyle name="20 % - Markeringsfarve1 3 7 2 2 4" xfId="19624"/>
    <cellStyle name="20 % - Markeringsfarve1 3 7 2 2 5" xfId="34613"/>
    <cellStyle name="20 % - Markeringsfarve1 3 7 2 3" xfId="6495"/>
    <cellStyle name="20 % - Markeringsfarve1 3 7 2 3 2" xfId="14409"/>
    <cellStyle name="20 % - Markeringsfarve1 3 7 2 3 2 2" xfId="30723"/>
    <cellStyle name="20 % - Markeringsfarve1 3 7 2 3 2 3" xfId="45687"/>
    <cellStyle name="20 % - Markeringsfarve1 3 7 2 3 3" xfId="23701"/>
    <cellStyle name="20 % - Markeringsfarve1 3 7 2 3 4" xfId="38688"/>
    <cellStyle name="20 % - Markeringsfarve1 3 7 2 4" xfId="10326"/>
    <cellStyle name="20 % - Markeringsfarve1 3 7 2 4 2" xfId="26645"/>
    <cellStyle name="20 % - Markeringsfarve1 3 7 2 4 3" xfId="41611"/>
    <cellStyle name="20 % - Markeringsfarve1 3 7 2 5" xfId="19623"/>
    <cellStyle name="20 % - Markeringsfarve1 3 7 2 6" xfId="34612"/>
    <cellStyle name="20 % - Markeringsfarve1 3 7 3" xfId="1771"/>
    <cellStyle name="20 % - Markeringsfarve1 3 7 3 2" xfId="7244"/>
    <cellStyle name="20 % - Markeringsfarve1 3 7 3 2 2" xfId="15154"/>
    <cellStyle name="20 % - Markeringsfarve1 3 7 3 2 2 2" xfId="31468"/>
    <cellStyle name="20 % - Markeringsfarve1 3 7 3 2 2 3" xfId="46432"/>
    <cellStyle name="20 % - Markeringsfarve1 3 7 3 2 3" xfId="24446"/>
    <cellStyle name="20 % - Markeringsfarve1 3 7 3 2 4" xfId="39433"/>
    <cellStyle name="20 % - Markeringsfarve1 3 7 3 3" xfId="10328"/>
    <cellStyle name="20 % - Markeringsfarve1 3 7 3 3 2" xfId="26647"/>
    <cellStyle name="20 % - Markeringsfarve1 3 7 3 3 3" xfId="41613"/>
    <cellStyle name="20 % - Markeringsfarve1 3 7 3 4" xfId="19625"/>
    <cellStyle name="20 % - Markeringsfarve1 3 7 3 5" xfId="34614"/>
    <cellStyle name="20 % - Markeringsfarve1 3 7 4" xfId="1772"/>
    <cellStyle name="20 % - Markeringsfarve1 3 7 4 2" xfId="8340"/>
    <cellStyle name="20 % - Markeringsfarve1 3 7 4 2 2" xfId="16234"/>
    <cellStyle name="20 % - Markeringsfarve1 3 7 4 2 2 2" xfId="32548"/>
    <cellStyle name="20 % - Markeringsfarve1 3 7 4 2 2 3" xfId="47512"/>
    <cellStyle name="20 % - Markeringsfarve1 3 7 4 2 3" xfId="25526"/>
    <cellStyle name="20 % - Markeringsfarve1 3 7 4 2 4" xfId="40513"/>
    <cellStyle name="20 % - Markeringsfarve1 3 7 4 3" xfId="10329"/>
    <cellStyle name="20 % - Markeringsfarve1 3 7 4 3 2" xfId="26648"/>
    <cellStyle name="20 % - Markeringsfarve1 3 7 4 3 3" xfId="41614"/>
    <cellStyle name="20 % - Markeringsfarve1 3 7 4 4" xfId="19626"/>
    <cellStyle name="20 % - Markeringsfarve1 3 7 4 5" xfId="34615"/>
    <cellStyle name="20 % - Markeringsfarve1 3 7 5" xfId="5435"/>
    <cellStyle name="20 % - Markeringsfarve1 3 7 5 2" xfId="13353"/>
    <cellStyle name="20 % - Markeringsfarve1 3 7 5 2 2" xfId="29667"/>
    <cellStyle name="20 % - Markeringsfarve1 3 7 5 2 3" xfId="44631"/>
    <cellStyle name="20 % - Markeringsfarve1 3 7 5 3" xfId="22645"/>
    <cellStyle name="20 % - Markeringsfarve1 3 7 5 4" xfId="37632"/>
    <cellStyle name="20 % - Markeringsfarve1 3 7 6" xfId="10325"/>
    <cellStyle name="20 % - Markeringsfarve1 3 7 6 2" xfId="26644"/>
    <cellStyle name="20 % - Markeringsfarve1 3 7 6 3" xfId="41610"/>
    <cellStyle name="20 % - Markeringsfarve1 3 7 7" xfId="19622"/>
    <cellStyle name="20 % - Markeringsfarve1 3 7 8" xfId="34611"/>
    <cellStyle name="20 % - Markeringsfarve1 3 8" xfId="1773"/>
    <cellStyle name="20 % - Markeringsfarve1 3 8 2" xfId="1774"/>
    <cellStyle name="20 % - Markeringsfarve1 3 8 2 2" xfId="1775"/>
    <cellStyle name="20 % - Markeringsfarve1 3 8 2 2 2" xfId="8075"/>
    <cellStyle name="20 % - Markeringsfarve1 3 8 2 2 2 2" xfId="15976"/>
    <cellStyle name="20 % - Markeringsfarve1 3 8 2 2 2 2 2" xfId="32290"/>
    <cellStyle name="20 % - Markeringsfarve1 3 8 2 2 2 2 3" xfId="47254"/>
    <cellStyle name="20 % - Markeringsfarve1 3 8 2 2 2 3" xfId="25268"/>
    <cellStyle name="20 % - Markeringsfarve1 3 8 2 2 2 4" xfId="40255"/>
    <cellStyle name="20 % - Markeringsfarve1 3 8 2 2 3" xfId="10332"/>
    <cellStyle name="20 % - Markeringsfarve1 3 8 2 2 3 2" xfId="26651"/>
    <cellStyle name="20 % - Markeringsfarve1 3 8 2 2 3 3" xfId="41617"/>
    <cellStyle name="20 % - Markeringsfarve1 3 8 2 2 4" xfId="19629"/>
    <cellStyle name="20 % - Markeringsfarve1 3 8 2 2 5" xfId="34618"/>
    <cellStyle name="20 % - Markeringsfarve1 3 8 2 3" xfId="6586"/>
    <cellStyle name="20 % - Markeringsfarve1 3 8 2 3 2" xfId="14500"/>
    <cellStyle name="20 % - Markeringsfarve1 3 8 2 3 2 2" xfId="30814"/>
    <cellStyle name="20 % - Markeringsfarve1 3 8 2 3 2 3" xfId="45778"/>
    <cellStyle name="20 % - Markeringsfarve1 3 8 2 3 3" xfId="23792"/>
    <cellStyle name="20 % - Markeringsfarve1 3 8 2 3 4" xfId="38779"/>
    <cellStyle name="20 % - Markeringsfarve1 3 8 2 4" xfId="10331"/>
    <cellStyle name="20 % - Markeringsfarve1 3 8 2 4 2" xfId="26650"/>
    <cellStyle name="20 % - Markeringsfarve1 3 8 2 4 3" xfId="41616"/>
    <cellStyle name="20 % - Markeringsfarve1 3 8 2 5" xfId="19628"/>
    <cellStyle name="20 % - Markeringsfarve1 3 8 2 6" xfId="34617"/>
    <cellStyle name="20 % - Markeringsfarve1 3 8 3" xfId="1776"/>
    <cellStyle name="20 % - Markeringsfarve1 3 8 3 2" xfId="7352"/>
    <cellStyle name="20 % - Markeringsfarve1 3 8 3 2 2" xfId="15262"/>
    <cellStyle name="20 % - Markeringsfarve1 3 8 3 2 2 2" xfId="31576"/>
    <cellStyle name="20 % - Markeringsfarve1 3 8 3 2 2 3" xfId="46540"/>
    <cellStyle name="20 % - Markeringsfarve1 3 8 3 2 3" xfId="24554"/>
    <cellStyle name="20 % - Markeringsfarve1 3 8 3 2 4" xfId="39541"/>
    <cellStyle name="20 % - Markeringsfarve1 3 8 3 3" xfId="10333"/>
    <cellStyle name="20 % - Markeringsfarve1 3 8 3 3 2" xfId="26652"/>
    <cellStyle name="20 % - Markeringsfarve1 3 8 3 3 3" xfId="41618"/>
    <cellStyle name="20 % - Markeringsfarve1 3 8 3 4" xfId="19630"/>
    <cellStyle name="20 % - Markeringsfarve1 3 8 3 5" xfId="34619"/>
    <cellStyle name="20 % - Markeringsfarve1 3 8 4" xfId="1777"/>
    <cellStyle name="20 % - Markeringsfarve1 3 8 4 2" xfId="8339"/>
    <cellStyle name="20 % - Markeringsfarve1 3 8 4 2 2" xfId="16233"/>
    <cellStyle name="20 % - Markeringsfarve1 3 8 4 2 2 2" xfId="32547"/>
    <cellStyle name="20 % - Markeringsfarve1 3 8 4 2 2 3" xfId="47511"/>
    <cellStyle name="20 % - Markeringsfarve1 3 8 4 2 3" xfId="25525"/>
    <cellStyle name="20 % - Markeringsfarve1 3 8 4 2 4" xfId="40512"/>
    <cellStyle name="20 % - Markeringsfarve1 3 8 4 3" xfId="10334"/>
    <cellStyle name="20 % - Markeringsfarve1 3 8 4 3 2" xfId="26653"/>
    <cellStyle name="20 % - Markeringsfarve1 3 8 4 3 3" xfId="41619"/>
    <cellStyle name="20 % - Markeringsfarve1 3 8 4 4" xfId="19631"/>
    <cellStyle name="20 % - Markeringsfarve1 3 8 4 5" xfId="34620"/>
    <cellStyle name="20 % - Markeringsfarve1 3 8 5" xfId="5436"/>
    <cellStyle name="20 % - Markeringsfarve1 3 8 5 2" xfId="13354"/>
    <cellStyle name="20 % - Markeringsfarve1 3 8 5 2 2" xfId="29668"/>
    <cellStyle name="20 % - Markeringsfarve1 3 8 5 2 3" xfId="44632"/>
    <cellStyle name="20 % - Markeringsfarve1 3 8 5 3" xfId="22646"/>
    <cellStyle name="20 % - Markeringsfarve1 3 8 5 4" xfId="37633"/>
    <cellStyle name="20 % - Markeringsfarve1 3 8 6" xfId="10330"/>
    <cellStyle name="20 % - Markeringsfarve1 3 8 6 2" xfId="26649"/>
    <cellStyle name="20 % - Markeringsfarve1 3 8 6 3" xfId="41615"/>
    <cellStyle name="20 % - Markeringsfarve1 3 8 7" xfId="19627"/>
    <cellStyle name="20 % - Markeringsfarve1 3 8 8" xfId="34616"/>
    <cellStyle name="20 % - Markeringsfarve1 3 9" xfId="1778"/>
    <cellStyle name="20 % - Markeringsfarve1 3 9 2" xfId="1779"/>
    <cellStyle name="20 % - Markeringsfarve1 3 9 2 2" xfId="7494"/>
    <cellStyle name="20 % - Markeringsfarve1 3 9 2 2 2" xfId="15395"/>
    <cellStyle name="20 % - Markeringsfarve1 3 9 2 2 2 2" xfId="31709"/>
    <cellStyle name="20 % - Markeringsfarve1 3 9 2 2 2 3" xfId="46673"/>
    <cellStyle name="20 % - Markeringsfarve1 3 9 2 2 3" xfId="24687"/>
    <cellStyle name="20 % - Markeringsfarve1 3 9 2 2 4" xfId="39674"/>
    <cellStyle name="20 % - Markeringsfarve1 3 9 2 3" xfId="10336"/>
    <cellStyle name="20 % - Markeringsfarve1 3 9 2 3 2" xfId="26655"/>
    <cellStyle name="20 % - Markeringsfarve1 3 9 2 3 3" xfId="41621"/>
    <cellStyle name="20 % - Markeringsfarve1 3 9 2 4" xfId="19633"/>
    <cellStyle name="20 % - Markeringsfarve1 3 9 2 5" xfId="34622"/>
    <cellStyle name="20 % - Markeringsfarve1 3 9 3" xfId="6095"/>
    <cellStyle name="20 % - Markeringsfarve1 3 9 3 2" xfId="14012"/>
    <cellStyle name="20 % - Markeringsfarve1 3 9 3 2 2" xfId="30326"/>
    <cellStyle name="20 % - Markeringsfarve1 3 9 3 2 3" xfId="45290"/>
    <cellStyle name="20 % - Markeringsfarve1 3 9 3 3" xfId="23304"/>
    <cellStyle name="20 % - Markeringsfarve1 3 9 3 4" xfId="38291"/>
    <cellStyle name="20 % - Markeringsfarve1 3 9 4" xfId="10335"/>
    <cellStyle name="20 % - Markeringsfarve1 3 9 4 2" xfId="26654"/>
    <cellStyle name="20 % - Markeringsfarve1 3 9 4 3" xfId="41620"/>
    <cellStyle name="20 % - Markeringsfarve1 3 9 5" xfId="19632"/>
    <cellStyle name="20 % - Markeringsfarve1 3 9 6" xfId="34621"/>
    <cellStyle name="20 % - Markeringsfarve1 4" xfId="1780"/>
    <cellStyle name="20 % - Markeringsfarve1 4 10" xfId="5437"/>
    <cellStyle name="20 % - Markeringsfarve1 4 10 2" xfId="13355"/>
    <cellStyle name="20 % - Markeringsfarve1 4 10 2 2" xfId="29669"/>
    <cellStyle name="20 % - Markeringsfarve1 4 10 2 3" xfId="44633"/>
    <cellStyle name="20 % - Markeringsfarve1 4 10 3" xfId="22647"/>
    <cellStyle name="20 % - Markeringsfarve1 4 10 4" xfId="37634"/>
    <cellStyle name="20 % - Markeringsfarve1 4 11" xfId="10337"/>
    <cellStyle name="20 % - Markeringsfarve1 4 11 2" xfId="26656"/>
    <cellStyle name="20 % - Markeringsfarve1 4 11 3" xfId="41622"/>
    <cellStyle name="20 % - Markeringsfarve1 4 12" xfId="19634"/>
    <cellStyle name="20 % - Markeringsfarve1 4 13" xfId="34623"/>
    <cellStyle name="20 % - Markeringsfarve1 4 14" xfId="53366"/>
    <cellStyle name="20 % - Markeringsfarve1 4 2" xfId="1781"/>
    <cellStyle name="20 % - Markeringsfarve1 4 2 2" xfId="1782"/>
    <cellStyle name="20 % - Markeringsfarve1 4 2 2 2" xfId="1783"/>
    <cellStyle name="20 % - Markeringsfarve1 4 2 2 2 2" xfId="7638"/>
    <cellStyle name="20 % - Markeringsfarve1 4 2 2 2 2 2" xfId="15539"/>
    <cellStyle name="20 % - Markeringsfarve1 4 2 2 2 2 2 2" xfId="31853"/>
    <cellStyle name="20 % - Markeringsfarve1 4 2 2 2 2 2 3" xfId="46817"/>
    <cellStyle name="20 % - Markeringsfarve1 4 2 2 2 2 3" xfId="24831"/>
    <cellStyle name="20 % - Markeringsfarve1 4 2 2 2 2 4" xfId="39818"/>
    <cellStyle name="20 % - Markeringsfarve1 4 2 2 2 3" xfId="10340"/>
    <cellStyle name="20 % - Markeringsfarve1 4 2 2 2 3 2" xfId="26659"/>
    <cellStyle name="20 % - Markeringsfarve1 4 2 2 2 3 3" xfId="41625"/>
    <cellStyle name="20 % - Markeringsfarve1 4 2 2 2 4" xfId="19637"/>
    <cellStyle name="20 % - Markeringsfarve1 4 2 2 2 5" xfId="34626"/>
    <cellStyle name="20 % - Markeringsfarve1 4 2 2 3" xfId="6215"/>
    <cellStyle name="20 % - Markeringsfarve1 4 2 2 3 2" xfId="14132"/>
    <cellStyle name="20 % - Markeringsfarve1 4 2 2 3 2 2" xfId="30446"/>
    <cellStyle name="20 % - Markeringsfarve1 4 2 2 3 2 3" xfId="45410"/>
    <cellStyle name="20 % - Markeringsfarve1 4 2 2 3 3" xfId="23424"/>
    <cellStyle name="20 % - Markeringsfarve1 4 2 2 3 4" xfId="38411"/>
    <cellStyle name="20 % - Markeringsfarve1 4 2 2 4" xfId="10339"/>
    <cellStyle name="20 % - Markeringsfarve1 4 2 2 4 2" xfId="26658"/>
    <cellStyle name="20 % - Markeringsfarve1 4 2 2 4 3" xfId="41624"/>
    <cellStyle name="20 % - Markeringsfarve1 4 2 2 5" xfId="19636"/>
    <cellStyle name="20 % - Markeringsfarve1 4 2 2 6" xfId="34625"/>
    <cellStyle name="20 % - Markeringsfarve1 4 2 2 7" xfId="57170"/>
    <cellStyle name="20 % - Markeringsfarve1 4 2 3" xfId="1784"/>
    <cellStyle name="20 % - Markeringsfarve1 4 2 3 2" xfId="6868"/>
    <cellStyle name="20 % - Markeringsfarve1 4 2 3 2 2" xfId="14779"/>
    <cellStyle name="20 % - Markeringsfarve1 4 2 3 2 2 2" xfId="31093"/>
    <cellStyle name="20 % - Markeringsfarve1 4 2 3 2 2 3" xfId="46057"/>
    <cellStyle name="20 % - Markeringsfarve1 4 2 3 2 3" xfId="24071"/>
    <cellStyle name="20 % - Markeringsfarve1 4 2 3 2 4" xfId="39058"/>
    <cellStyle name="20 % - Markeringsfarve1 4 2 3 3" xfId="10341"/>
    <cellStyle name="20 % - Markeringsfarve1 4 2 3 3 2" xfId="26660"/>
    <cellStyle name="20 % - Markeringsfarve1 4 2 3 3 3" xfId="41626"/>
    <cellStyle name="20 % - Markeringsfarve1 4 2 3 4" xfId="19638"/>
    <cellStyle name="20 % - Markeringsfarve1 4 2 3 5" xfId="34627"/>
    <cellStyle name="20 % - Markeringsfarve1 4 2 4" xfId="1785"/>
    <cellStyle name="20 % - Markeringsfarve1 4 2 4 2" xfId="8337"/>
    <cellStyle name="20 % - Markeringsfarve1 4 2 4 2 2" xfId="16231"/>
    <cellStyle name="20 % - Markeringsfarve1 4 2 4 2 2 2" xfId="32545"/>
    <cellStyle name="20 % - Markeringsfarve1 4 2 4 2 2 3" xfId="47509"/>
    <cellStyle name="20 % - Markeringsfarve1 4 2 4 2 3" xfId="25523"/>
    <cellStyle name="20 % - Markeringsfarve1 4 2 4 2 4" xfId="40510"/>
    <cellStyle name="20 % - Markeringsfarve1 4 2 4 3" xfId="10342"/>
    <cellStyle name="20 % - Markeringsfarve1 4 2 4 3 2" xfId="26661"/>
    <cellStyle name="20 % - Markeringsfarve1 4 2 4 3 3" xfId="41627"/>
    <cellStyle name="20 % - Markeringsfarve1 4 2 4 4" xfId="19639"/>
    <cellStyle name="20 % - Markeringsfarve1 4 2 4 5" xfId="34628"/>
    <cellStyle name="20 % - Markeringsfarve1 4 2 5" xfId="5438"/>
    <cellStyle name="20 % - Markeringsfarve1 4 2 5 2" xfId="13356"/>
    <cellStyle name="20 % - Markeringsfarve1 4 2 5 2 2" xfId="29670"/>
    <cellStyle name="20 % - Markeringsfarve1 4 2 5 2 3" xfId="44634"/>
    <cellStyle name="20 % - Markeringsfarve1 4 2 5 3" xfId="22648"/>
    <cellStyle name="20 % - Markeringsfarve1 4 2 5 4" xfId="37635"/>
    <cellStyle name="20 % - Markeringsfarve1 4 2 6" xfId="10338"/>
    <cellStyle name="20 % - Markeringsfarve1 4 2 6 2" xfId="26657"/>
    <cellStyle name="20 % - Markeringsfarve1 4 2 6 3" xfId="41623"/>
    <cellStyle name="20 % - Markeringsfarve1 4 2 7" xfId="19635"/>
    <cellStyle name="20 % - Markeringsfarve1 4 2 8" xfId="34624"/>
    <cellStyle name="20 % - Markeringsfarve1 4 2 9" xfId="54003"/>
    <cellStyle name="20 % - Markeringsfarve1 4 3" xfId="1786"/>
    <cellStyle name="20 % - Markeringsfarve1 4 3 2" xfId="1787"/>
    <cellStyle name="20 % - Markeringsfarve1 4 3 2 2" xfId="1788"/>
    <cellStyle name="20 % - Markeringsfarve1 4 3 2 2 2" xfId="7723"/>
    <cellStyle name="20 % - Markeringsfarve1 4 3 2 2 2 2" xfId="15624"/>
    <cellStyle name="20 % - Markeringsfarve1 4 3 2 2 2 2 2" xfId="31938"/>
    <cellStyle name="20 % - Markeringsfarve1 4 3 2 2 2 2 3" xfId="46902"/>
    <cellStyle name="20 % - Markeringsfarve1 4 3 2 2 2 3" xfId="24916"/>
    <cellStyle name="20 % - Markeringsfarve1 4 3 2 2 2 4" xfId="39903"/>
    <cellStyle name="20 % - Markeringsfarve1 4 3 2 2 3" xfId="10345"/>
    <cellStyle name="20 % - Markeringsfarve1 4 3 2 2 3 2" xfId="26664"/>
    <cellStyle name="20 % - Markeringsfarve1 4 3 2 2 3 3" xfId="41630"/>
    <cellStyle name="20 % - Markeringsfarve1 4 3 2 2 4" xfId="19642"/>
    <cellStyle name="20 % - Markeringsfarve1 4 3 2 2 5" xfId="34631"/>
    <cellStyle name="20 % - Markeringsfarve1 4 3 2 3" xfId="6287"/>
    <cellStyle name="20 % - Markeringsfarve1 4 3 2 3 2" xfId="14204"/>
    <cellStyle name="20 % - Markeringsfarve1 4 3 2 3 2 2" xfId="30518"/>
    <cellStyle name="20 % - Markeringsfarve1 4 3 2 3 2 3" xfId="45482"/>
    <cellStyle name="20 % - Markeringsfarve1 4 3 2 3 3" xfId="23496"/>
    <cellStyle name="20 % - Markeringsfarve1 4 3 2 3 4" xfId="38483"/>
    <cellStyle name="20 % - Markeringsfarve1 4 3 2 4" xfId="10344"/>
    <cellStyle name="20 % - Markeringsfarve1 4 3 2 4 2" xfId="26663"/>
    <cellStyle name="20 % - Markeringsfarve1 4 3 2 4 3" xfId="41629"/>
    <cellStyle name="20 % - Markeringsfarve1 4 3 2 5" xfId="19641"/>
    <cellStyle name="20 % - Markeringsfarve1 4 3 2 6" xfId="34630"/>
    <cellStyle name="20 % - Markeringsfarve1 4 3 3" xfId="1789"/>
    <cellStyle name="20 % - Markeringsfarve1 4 3 3 2" xfId="6953"/>
    <cellStyle name="20 % - Markeringsfarve1 4 3 3 2 2" xfId="14864"/>
    <cellStyle name="20 % - Markeringsfarve1 4 3 3 2 2 2" xfId="31178"/>
    <cellStyle name="20 % - Markeringsfarve1 4 3 3 2 2 3" xfId="46142"/>
    <cellStyle name="20 % - Markeringsfarve1 4 3 3 2 3" xfId="24156"/>
    <cellStyle name="20 % - Markeringsfarve1 4 3 3 2 4" xfId="39143"/>
    <cellStyle name="20 % - Markeringsfarve1 4 3 3 3" xfId="10346"/>
    <cellStyle name="20 % - Markeringsfarve1 4 3 3 3 2" xfId="26665"/>
    <cellStyle name="20 % - Markeringsfarve1 4 3 3 3 3" xfId="41631"/>
    <cellStyle name="20 % - Markeringsfarve1 4 3 3 4" xfId="19643"/>
    <cellStyle name="20 % - Markeringsfarve1 4 3 3 5" xfId="34632"/>
    <cellStyle name="20 % - Markeringsfarve1 4 3 4" xfId="1790"/>
    <cellStyle name="20 % - Markeringsfarve1 4 3 4 2" xfId="8336"/>
    <cellStyle name="20 % - Markeringsfarve1 4 3 4 2 2" xfId="16230"/>
    <cellStyle name="20 % - Markeringsfarve1 4 3 4 2 2 2" xfId="32544"/>
    <cellStyle name="20 % - Markeringsfarve1 4 3 4 2 2 3" xfId="47508"/>
    <cellStyle name="20 % - Markeringsfarve1 4 3 4 2 3" xfId="25522"/>
    <cellStyle name="20 % - Markeringsfarve1 4 3 4 2 4" xfId="40509"/>
    <cellStyle name="20 % - Markeringsfarve1 4 3 4 3" xfId="10347"/>
    <cellStyle name="20 % - Markeringsfarve1 4 3 4 3 2" xfId="26666"/>
    <cellStyle name="20 % - Markeringsfarve1 4 3 4 3 3" xfId="41632"/>
    <cellStyle name="20 % - Markeringsfarve1 4 3 4 4" xfId="19644"/>
    <cellStyle name="20 % - Markeringsfarve1 4 3 4 5" xfId="34633"/>
    <cellStyle name="20 % - Markeringsfarve1 4 3 5" xfId="5439"/>
    <cellStyle name="20 % - Markeringsfarve1 4 3 5 2" xfId="13357"/>
    <cellStyle name="20 % - Markeringsfarve1 4 3 5 2 2" xfId="29671"/>
    <cellStyle name="20 % - Markeringsfarve1 4 3 5 2 3" xfId="44635"/>
    <cellStyle name="20 % - Markeringsfarve1 4 3 5 3" xfId="22649"/>
    <cellStyle name="20 % - Markeringsfarve1 4 3 5 4" xfId="37636"/>
    <cellStyle name="20 % - Markeringsfarve1 4 3 6" xfId="10343"/>
    <cellStyle name="20 % - Markeringsfarve1 4 3 6 2" xfId="26662"/>
    <cellStyle name="20 % - Markeringsfarve1 4 3 6 3" xfId="41628"/>
    <cellStyle name="20 % - Markeringsfarve1 4 3 7" xfId="19640"/>
    <cellStyle name="20 % - Markeringsfarve1 4 3 8" xfId="34629"/>
    <cellStyle name="20 % - Markeringsfarve1 4 3 9" xfId="56547"/>
    <cellStyle name="20 % - Markeringsfarve1 4 4" xfId="1791"/>
    <cellStyle name="20 % - Markeringsfarve1 4 4 2" xfId="1792"/>
    <cellStyle name="20 % - Markeringsfarve1 4 4 2 2" xfId="1793"/>
    <cellStyle name="20 % - Markeringsfarve1 4 4 2 2 2" xfId="7876"/>
    <cellStyle name="20 % - Markeringsfarve1 4 4 2 2 2 2" xfId="15777"/>
    <cellStyle name="20 % - Markeringsfarve1 4 4 2 2 2 2 2" xfId="32091"/>
    <cellStyle name="20 % - Markeringsfarve1 4 4 2 2 2 2 3" xfId="47055"/>
    <cellStyle name="20 % - Markeringsfarve1 4 4 2 2 2 3" xfId="25069"/>
    <cellStyle name="20 % - Markeringsfarve1 4 4 2 2 2 4" xfId="40056"/>
    <cellStyle name="20 % - Markeringsfarve1 4 4 2 2 3" xfId="10350"/>
    <cellStyle name="20 % - Markeringsfarve1 4 4 2 2 3 2" xfId="26669"/>
    <cellStyle name="20 % - Markeringsfarve1 4 4 2 2 3 3" xfId="41635"/>
    <cellStyle name="20 % - Markeringsfarve1 4 4 2 2 4" xfId="19647"/>
    <cellStyle name="20 % - Markeringsfarve1 4 4 2 2 5" xfId="34636"/>
    <cellStyle name="20 % - Markeringsfarve1 4 4 2 3" xfId="6417"/>
    <cellStyle name="20 % - Markeringsfarve1 4 4 2 3 2" xfId="14331"/>
    <cellStyle name="20 % - Markeringsfarve1 4 4 2 3 2 2" xfId="30645"/>
    <cellStyle name="20 % - Markeringsfarve1 4 4 2 3 2 3" xfId="45609"/>
    <cellStyle name="20 % - Markeringsfarve1 4 4 2 3 3" xfId="23623"/>
    <cellStyle name="20 % - Markeringsfarve1 4 4 2 3 4" xfId="38610"/>
    <cellStyle name="20 % - Markeringsfarve1 4 4 2 4" xfId="10349"/>
    <cellStyle name="20 % - Markeringsfarve1 4 4 2 4 2" xfId="26668"/>
    <cellStyle name="20 % - Markeringsfarve1 4 4 2 4 3" xfId="41634"/>
    <cellStyle name="20 % - Markeringsfarve1 4 4 2 5" xfId="19646"/>
    <cellStyle name="20 % - Markeringsfarve1 4 4 2 6" xfId="34635"/>
    <cellStyle name="20 % - Markeringsfarve1 4 4 3" xfId="1794"/>
    <cellStyle name="20 % - Markeringsfarve1 4 4 3 2" xfId="7152"/>
    <cellStyle name="20 % - Markeringsfarve1 4 4 3 2 2" xfId="15062"/>
    <cellStyle name="20 % - Markeringsfarve1 4 4 3 2 2 2" xfId="31376"/>
    <cellStyle name="20 % - Markeringsfarve1 4 4 3 2 2 3" xfId="46340"/>
    <cellStyle name="20 % - Markeringsfarve1 4 4 3 2 3" xfId="24354"/>
    <cellStyle name="20 % - Markeringsfarve1 4 4 3 2 4" xfId="39341"/>
    <cellStyle name="20 % - Markeringsfarve1 4 4 3 3" xfId="10351"/>
    <cellStyle name="20 % - Markeringsfarve1 4 4 3 3 2" xfId="26670"/>
    <cellStyle name="20 % - Markeringsfarve1 4 4 3 3 3" xfId="41636"/>
    <cellStyle name="20 % - Markeringsfarve1 4 4 3 4" xfId="19648"/>
    <cellStyle name="20 % - Markeringsfarve1 4 4 3 5" xfId="34637"/>
    <cellStyle name="20 % - Markeringsfarve1 4 4 4" xfId="1795"/>
    <cellStyle name="20 % - Markeringsfarve1 4 4 4 2" xfId="8335"/>
    <cellStyle name="20 % - Markeringsfarve1 4 4 4 2 2" xfId="16229"/>
    <cellStyle name="20 % - Markeringsfarve1 4 4 4 2 2 2" xfId="32543"/>
    <cellStyle name="20 % - Markeringsfarve1 4 4 4 2 2 3" xfId="47507"/>
    <cellStyle name="20 % - Markeringsfarve1 4 4 4 2 3" xfId="25521"/>
    <cellStyle name="20 % - Markeringsfarve1 4 4 4 2 4" xfId="40508"/>
    <cellStyle name="20 % - Markeringsfarve1 4 4 4 3" xfId="10352"/>
    <cellStyle name="20 % - Markeringsfarve1 4 4 4 3 2" xfId="26671"/>
    <cellStyle name="20 % - Markeringsfarve1 4 4 4 3 3" xfId="41637"/>
    <cellStyle name="20 % - Markeringsfarve1 4 4 4 4" xfId="19649"/>
    <cellStyle name="20 % - Markeringsfarve1 4 4 4 5" xfId="34638"/>
    <cellStyle name="20 % - Markeringsfarve1 4 4 5" xfId="5440"/>
    <cellStyle name="20 % - Markeringsfarve1 4 4 5 2" xfId="13358"/>
    <cellStyle name="20 % - Markeringsfarve1 4 4 5 2 2" xfId="29672"/>
    <cellStyle name="20 % - Markeringsfarve1 4 4 5 2 3" xfId="44636"/>
    <cellStyle name="20 % - Markeringsfarve1 4 4 5 3" xfId="22650"/>
    <cellStyle name="20 % - Markeringsfarve1 4 4 5 4" xfId="37637"/>
    <cellStyle name="20 % - Markeringsfarve1 4 4 6" xfId="10348"/>
    <cellStyle name="20 % - Markeringsfarve1 4 4 6 2" xfId="26667"/>
    <cellStyle name="20 % - Markeringsfarve1 4 4 6 3" xfId="41633"/>
    <cellStyle name="20 % - Markeringsfarve1 4 4 7" xfId="19645"/>
    <cellStyle name="20 % - Markeringsfarve1 4 4 8" xfId="34634"/>
    <cellStyle name="20 % - Markeringsfarve1 4 5" xfId="1796"/>
    <cellStyle name="20 % - Markeringsfarve1 4 5 2" xfId="1797"/>
    <cellStyle name="20 % - Markeringsfarve1 4 5 2 2" xfId="1798"/>
    <cellStyle name="20 % - Markeringsfarve1 4 5 2 2 2" xfId="7993"/>
    <cellStyle name="20 % - Markeringsfarve1 4 5 2 2 2 2" xfId="15894"/>
    <cellStyle name="20 % - Markeringsfarve1 4 5 2 2 2 2 2" xfId="32208"/>
    <cellStyle name="20 % - Markeringsfarve1 4 5 2 2 2 2 3" xfId="47172"/>
    <cellStyle name="20 % - Markeringsfarve1 4 5 2 2 2 3" xfId="25186"/>
    <cellStyle name="20 % - Markeringsfarve1 4 5 2 2 2 4" xfId="40173"/>
    <cellStyle name="20 % - Markeringsfarve1 4 5 2 2 3" xfId="10355"/>
    <cellStyle name="20 % - Markeringsfarve1 4 5 2 2 3 2" xfId="26674"/>
    <cellStyle name="20 % - Markeringsfarve1 4 5 2 2 3 3" xfId="41640"/>
    <cellStyle name="20 % - Markeringsfarve1 4 5 2 2 4" xfId="19652"/>
    <cellStyle name="20 % - Markeringsfarve1 4 5 2 2 5" xfId="34641"/>
    <cellStyle name="20 % - Markeringsfarve1 4 5 2 3" xfId="6516"/>
    <cellStyle name="20 % - Markeringsfarve1 4 5 2 3 2" xfId="14430"/>
    <cellStyle name="20 % - Markeringsfarve1 4 5 2 3 2 2" xfId="30744"/>
    <cellStyle name="20 % - Markeringsfarve1 4 5 2 3 2 3" xfId="45708"/>
    <cellStyle name="20 % - Markeringsfarve1 4 5 2 3 3" xfId="23722"/>
    <cellStyle name="20 % - Markeringsfarve1 4 5 2 3 4" xfId="38709"/>
    <cellStyle name="20 % - Markeringsfarve1 4 5 2 4" xfId="10354"/>
    <cellStyle name="20 % - Markeringsfarve1 4 5 2 4 2" xfId="26673"/>
    <cellStyle name="20 % - Markeringsfarve1 4 5 2 4 3" xfId="41639"/>
    <cellStyle name="20 % - Markeringsfarve1 4 5 2 5" xfId="19651"/>
    <cellStyle name="20 % - Markeringsfarve1 4 5 2 6" xfId="34640"/>
    <cellStyle name="20 % - Markeringsfarve1 4 5 3" xfId="1799"/>
    <cellStyle name="20 % - Markeringsfarve1 4 5 3 2" xfId="7269"/>
    <cellStyle name="20 % - Markeringsfarve1 4 5 3 2 2" xfId="15179"/>
    <cellStyle name="20 % - Markeringsfarve1 4 5 3 2 2 2" xfId="31493"/>
    <cellStyle name="20 % - Markeringsfarve1 4 5 3 2 2 3" xfId="46457"/>
    <cellStyle name="20 % - Markeringsfarve1 4 5 3 2 3" xfId="24471"/>
    <cellStyle name="20 % - Markeringsfarve1 4 5 3 2 4" xfId="39458"/>
    <cellStyle name="20 % - Markeringsfarve1 4 5 3 3" xfId="10356"/>
    <cellStyle name="20 % - Markeringsfarve1 4 5 3 3 2" xfId="26675"/>
    <cellStyle name="20 % - Markeringsfarve1 4 5 3 3 3" xfId="41641"/>
    <cellStyle name="20 % - Markeringsfarve1 4 5 3 4" xfId="19653"/>
    <cellStyle name="20 % - Markeringsfarve1 4 5 3 5" xfId="34642"/>
    <cellStyle name="20 % - Markeringsfarve1 4 5 4" xfId="1800"/>
    <cellStyle name="20 % - Markeringsfarve1 4 5 4 2" xfId="8334"/>
    <cellStyle name="20 % - Markeringsfarve1 4 5 4 2 2" xfId="16228"/>
    <cellStyle name="20 % - Markeringsfarve1 4 5 4 2 2 2" xfId="32542"/>
    <cellStyle name="20 % - Markeringsfarve1 4 5 4 2 2 3" xfId="47506"/>
    <cellStyle name="20 % - Markeringsfarve1 4 5 4 2 3" xfId="25520"/>
    <cellStyle name="20 % - Markeringsfarve1 4 5 4 2 4" xfId="40507"/>
    <cellStyle name="20 % - Markeringsfarve1 4 5 4 3" xfId="10357"/>
    <cellStyle name="20 % - Markeringsfarve1 4 5 4 3 2" xfId="26676"/>
    <cellStyle name="20 % - Markeringsfarve1 4 5 4 3 3" xfId="41642"/>
    <cellStyle name="20 % - Markeringsfarve1 4 5 4 4" xfId="19654"/>
    <cellStyle name="20 % - Markeringsfarve1 4 5 4 5" xfId="34643"/>
    <cellStyle name="20 % - Markeringsfarve1 4 5 5" xfId="5441"/>
    <cellStyle name="20 % - Markeringsfarve1 4 5 5 2" xfId="13359"/>
    <cellStyle name="20 % - Markeringsfarve1 4 5 5 2 2" xfId="29673"/>
    <cellStyle name="20 % - Markeringsfarve1 4 5 5 2 3" xfId="44637"/>
    <cellStyle name="20 % - Markeringsfarve1 4 5 5 3" xfId="22651"/>
    <cellStyle name="20 % - Markeringsfarve1 4 5 5 4" xfId="37638"/>
    <cellStyle name="20 % - Markeringsfarve1 4 5 6" xfId="10353"/>
    <cellStyle name="20 % - Markeringsfarve1 4 5 6 2" xfId="26672"/>
    <cellStyle name="20 % - Markeringsfarve1 4 5 6 3" xfId="41638"/>
    <cellStyle name="20 % - Markeringsfarve1 4 5 7" xfId="19650"/>
    <cellStyle name="20 % - Markeringsfarve1 4 5 8" xfId="34639"/>
    <cellStyle name="20 % - Markeringsfarve1 4 6" xfId="1801"/>
    <cellStyle name="20 % - Markeringsfarve1 4 6 2" xfId="1802"/>
    <cellStyle name="20 % - Markeringsfarve1 4 6 2 2" xfId="1803"/>
    <cellStyle name="20 % - Markeringsfarve1 4 6 2 2 2" xfId="8078"/>
    <cellStyle name="20 % - Markeringsfarve1 4 6 2 2 2 2" xfId="15979"/>
    <cellStyle name="20 % - Markeringsfarve1 4 6 2 2 2 2 2" xfId="32293"/>
    <cellStyle name="20 % - Markeringsfarve1 4 6 2 2 2 2 3" xfId="47257"/>
    <cellStyle name="20 % - Markeringsfarve1 4 6 2 2 2 3" xfId="25271"/>
    <cellStyle name="20 % - Markeringsfarve1 4 6 2 2 2 4" xfId="40258"/>
    <cellStyle name="20 % - Markeringsfarve1 4 6 2 2 3" xfId="10360"/>
    <cellStyle name="20 % - Markeringsfarve1 4 6 2 2 3 2" xfId="26679"/>
    <cellStyle name="20 % - Markeringsfarve1 4 6 2 2 3 3" xfId="41645"/>
    <cellStyle name="20 % - Markeringsfarve1 4 6 2 2 4" xfId="19657"/>
    <cellStyle name="20 % - Markeringsfarve1 4 6 2 2 5" xfId="34646"/>
    <cellStyle name="20 % - Markeringsfarve1 4 6 2 3" xfId="6589"/>
    <cellStyle name="20 % - Markeringsfarve1 4 6 2 3 2" xfId="14503"/>
    <cellStyle name="20 % - Markeringsfarve1 4 6 2 3 2 2" xfId="30817"/>
    <cellStyle name="20 % - Markeringsfarve1 4 6 2 3 2 3" xfId="45781"/>
    <cellStyle name="20 % - Markeringsfarve1 4 6 2 3 3" xfId="23795"/>
    <cellStyle name="20 % - Markeringsfarve1 4 6 2 3 4" xfId="38782"/>
    <cellStyle name="20 % - Markeringsfarve1 4 6 2 4" xfId="10359"/>
    <cellStyle name="20 % - Markeringsfarve1 4 6 2 4 2" xfId="26678"/>
    <cellStyle name="20 % - Markeringsfarve1 4 6 2 4 3" xfId="41644"/>
    <cellStyle name="20 % - Markeringsfarve1 4 6 2 5" xfId="19656"/>
    <cellStyle name="20 % - Markeringsfarve1 4 6 2 6" xfId="34645"/>
    <cellStyle name="20 % - Markeringsfarve1 4 6 3" xfId="1804"/>
    <cellStyle name="20 % - Markeringsfarve1 4 6 3 2" xfId="7355"/>
    <cellStyle name="20 % - Markeringsfarve1 4 6 3 2 2" xfId="15265"/>
    <cellStyle name="20 % - Markeringsfarve1 4 6 3 2 2 2" xfId="31579"/>
    <cellStyle name="20 % - Markeringsfarve1 4 6 3 2 2 3" xfId="46543"/>
    <cellStyle name="20 % - Markeringsfarve1 4 6 3 2 3" xfId="24557"/>
    <cellStyle name="20 % - Markeringsfarve1 4 6 3 2 4" xfId="39544"/>
    <cellStyle name="20 % - Markeringsfarve1 4 6 3 3" xfId="10361"/>
    <cellStyle name="20 % - Markeringsfarve1 4 6 3 3 2" xfId="26680"/>
    <cellStyle name="20 % - Markeringsfarve1 4 6 3 3 3" xfId="41646"/>
    <cellStyle name="20 % - Markeringsfarve1 4 6 3 4" xfId="19658"/>
    <cellStyle name="20 % - Markeringsfarve1 4 6 3 5" xfId="34647"/>
    <cellStyle name="20 % - Markeringsfarve1 4 6 4" xfId="1805"/>
    <cellStyle name="20 % - Markeringsfarve1 4 6 4 2" xfId="8333"/>
    <cellStyle name="20 % - Markeringsfarve1 4 6 4 2 2" xfId="16227"/>
    <cellStyle name="20 % - Markeringsfarve1 4 6 4 2 2 2" xfId="32541"/>
    <cellStyle name="20 % - Markeringsfarve1 4 6 4 2 2 3" xfId="47505"/>
    <cellStyle name="20 % - Markeringsfarve1 4 6 4 2 3" xfId="25519"/>
    <cellStyle name="20 % - Markeringsfarve1 4 6 4 2 4" xfId="40506"/>
    <cellStyle name="20 % - Markeringsfarve1 4 6 4 3" xfId="10362"/>
    <cellStyle name="20 % - Markeringsfarve1 4 6 4 3 2" xfId="26681"/>
    <cellStyle name="20 % - Markeringsfarve1 4 6 4 3 3" xfId="41647"/>
    <cellStyle name="20 % - Markeringsfarve1 4 6 4 4" xfId="19659"/>
    <cellStyle name="20 % - Markeringsfarve1 4 6 4 5" xfId="34648"/>
    <cellStyle name="20 % - Markeringsfarve1 4 6 5" xfId="5442"/>
    <cellStyle name="20 % - Markeringsfarve1 4 6 5 2" xfId="13360"/>
    <cellStyle name="20 % - Markeringsfarve1 4 6 5 2 2" xfId="29674"/>
    <cellStyle name="20 % - Markeringsfarve1 4 6 5 2 3" xfId="44638"/>
    <cellStyle name="20 % - Markeringsfarve1 4 6 5 3" xfId="22652"/>
    <cellStyle name="20 % - Markeringsfarve1 4 6 5 4" xfId="37639"/>
    <cellStyle name="20 % - Markeringsfarve1 4 6 6" xfId="10358"/>
    <cellStyle name="20 % - Markeringsfarve1 4 6 6 2" xfId="26677"/>
    <cellStyle name="20 % - Markeringsfarve1 4 6 6 3" xfId="41643"/>
    <cellStyle name="20 % - Markeringsfarve1 4 6 7" xfId="19655"/>
    <cellStyle name="20 % - Markeringsfarve1 4 6 8" xfId="34644"/>
    <cellStyle name="20 % - Markeringsfarve1 4 7" xfId="1806"/>
    <cellStyle name="20 % - Markeringsfarve1 4 7 2" xfId="1807"/>
    <cellStyle name="20 % - Markeringsfarve1 4 7 2 2" xfId="7519"/>
    <cellStyle name="20 % - Markeringsfarve1 4 7 2 2 2" xfId="15420"/>
    <cellStyle name="20 % - Markeringsfarve1 4 7 2 2 2 2" xfId="31734"/>
    <cellStyle name="20 % - Markeringsfarve1 4 7 2 2 2 3" xfId="46698"/>
    <cellStyle name="20 % - Markeringsfarve1 4 7 2 2 3" xfId="24712"/>
    <cellStyle name="20 % - Markeringsfarve1 4 7 2 2 4" xfId="39699"/>
    <cellStyle name="20 % - Markeringsfarve1 4 7 2 3" xfId="10364"/>
    <cellStyle name="20 % - Markeringsfarve1 4 7 2 3 2" xfId="26683"/>
    <cellStyle name="20 % - Markeringsfarve1 4 7 2 3 3" xfId="41649"/>
    <cellStyle name="20 % - Markeringsfarve1 4 7 2 4" xfId="19661"/>
    <cellStyle name="20 % - Markeringsfarve1 4 7 2 5" xfId="34650"/>
    <cellStyle name="20 % - Markeringsfarve1 4 7 3" xfId="6116"/>
    <cellStyle name="20 % - Markeringsfarve1 4 7 3 2" xfId="14033"/>
    <cellStyle name="20 % - Markeringsfarve1 4 7 3 2 2" xfId="30347"/>
    <cellStyle name="20 % - Markeringsfarve1 4 7 3 2 3" xfId="45311"/>
    <cellStyle name="20 % - Markeringsfarve1 4 7 3 3" xfId="23325"/>
    <cellStyle name="20 % - Markeringsfarve1 4 7 3 4" xfId="38312"/>
    <cellStyle name="20 % - Markeringsfarve1 4 7 4" xfId="10363"/>
    <cellStyle name="20 % - Markeringsfarve1 4 7 4 2" xfId="26682"/>
    <cellStyle name="20 % - Markeringsfarve1 4 7 4 3" xfId="41648"/>
    <cellStyle name="20 % - Markeringsfarve1 4 7 5" xfId="19660"/>
    <cellStyle name="20 % - Markeringsfarve1 4 7 6" xfId="34649"/>
    <cellStyle name="20 % - Markeringsfarve1 4 8" xfId="1808"/>
    <cellStyle name="20 % - Markeringsfarve1 4 8 2" xfId="6747"/>
    <cellStyle name="20 % - Markeringsfarve1 4 8 2 2" xfId="14658"/>
    <cellStyle name="20 % - Markeringsfarve1 4 8 2 2 2" xfId="30972"/>
    <cellStyle name="20 % - Markeringsfarve1 4 8 2 2 3" xfId="45936"/>
    <cellStyle name="20 % - Markeringsfarve1 4 8 2 3" xfId="23950"/>
    <cellStyle name="20 % - Markeringsfarve1 4 8 2 4" xfId="38937"/>
    <cellStyle name="20 % - Markeringsfarve1 4 8 3" xfId="10365"/>
    <cellStyle name="20 % - Markeringsfarve1 4 8 3 2" xfId="26684"/>
    <cellStyle name="20 % - Markeringsfarve1 4 8 3 3" xfId="41650"/>
    <cellStyle name="20 % - Markeringsfarve1 4 8 4" xfId="19662"/>
    <cellStyle name="20 % - Markeringsfarve1 4 8 5" xfId="34651"/>
    <cellStyle name="20 % - Markeringsfarve1 4 9" xfId="1809"/>
    <cellStyle name="20 % - Markeringsfarve1 4 9 2" xfId="8338"/>
    <cellStyle name="20 % - Markeringsfarve1 4 9 2 2" xfId="16232"/>
    <cellStyle name="20 % - Markeringsfarve1 4 9 2 2 2" xfId="32546"/>
    <cellStyle name="20 % - Markeringsfarve1 4 9 2 2 3" xfId="47510"/>
    <cellStyle name="20 % - Markeringsfarve1 4 9 2 3" xfId="25524"/>
    <cellStyle name="20 % - Markeringsfarve1 4 9 2 4" xfId="40511"/>
    <cellStyle name="20 % - Markeringsfarve1 4 9 3" xfId="10366"/>
    <cellStyle name="20 % - Markeringsfarve1 4 9 3 2" xfId="26685"/>
    <cellStyle name="20 % - Markeringsfarve1 4 9 3 3" xfId="41651"/>
    <cellStyle name="20 % - Markeringsfarve1 4 9 4" xfId="19663"/>
    <cellStyle name="20 % - Markeringsfarve1 4 9 5" xfId="34652"/>
    <cellStyle name="20 % - Markeringsfarve1 5" xfId="1810"/>
    <cellStyle name="20 % - Markeringsfarve1 5 10" xfId="5443"/>
    <cellStyle name="20 % - Markeringsfarve1 5 10 2" xfId="13361"/>
    <cellStyle name="20 % - Markeringsfarve1 5 10 2 2" xfId="29675"/>
    <cellStyle name="20 % - Markeringsfarve1 5 10 2 3" xfId="44639"/>
    <cellStyle name="20 % - Markeringsfarve1 5 10 3" xfId="22653"/>
    <cellStyle name="20 % - Markeringsfarve1 5 10 4" xfId="37640"/>
    <cellStyle name="20 % - Markeringsfarve1 5 11" xfId="10367"/>
    <cellStyle name="20 % - Markeringsfarve1 5 11 2" xfId="26686"/>
    <cellStyle name="20 % - Markeringsfarve1 5 11 3" xfId="41652"/>
    <cellStyle name="20 % - Markeringsfarve1 5 12" xfId="19664"/>
    <cellStyle name="20 % - Markeringsfarve1 5 13" xfId="34653"/>
    <cellStyle name="20 % - Markeringsfarve1 5 14" xfId="53315"/>
    <cellStyle name="20 % - Markeringsfarve1 5 2" xfId="1811"/>
    <cellStyle name="20 % - Markeringsfarve1 5 2 2" xfId="1812"/>
    <cellStyle name="20 % - Markeringsfarve1 5 2 2 2" xfId="1813"/>
    <cellStyle name="20 % - Markeringsfarve1 5 2 2 2 2" xfId="7677"/>
    <cellStyle name="20 % - Markeringsfarve1 5 2 2 2 2 2" xfId="15578"/>
    <cellStyle name="20 % - Markeringsfarve1 5 2 2 2 2 2 2" xfId="31892"/>
    <cellStyle name="20 % - Markeringsfarve1 5 2 2 2 2 2 3" xfId="46856"/>
    <cellStyle name="20 % - Markeringsfarve1 5 2 2 2 2 3" xfId="24870"/>
    <cellStyle name="20 % - Markeringsfarve1 5 2 2 2 2 4" xfId="39857"/>
    <cellStyle name="20 % - Markeringsfarve1 5 2 2 2 3" xfId="10370"/>
    <cellStyle name="20 % - Markeringsfarve1 5 2 2 2 3 2" xfId="26689"/>
    <cellStyle name="20 % - Markeringsfarve1 5 2 2 2 3 3" xfId="41655"/>
    <cellStyle name="20 % - Markeringsfarve1 5 2 2 2 4" xfId="19667"/>
    <cellStyle name="20 % - Markeringsfarve1 5 2 2 2 5" xfId="34656"/>
    <cellStyle name="20 % - Markeringsfarve1 5 2 2 3" xfId="6248"/>
    <cellStyle name="20 % - Markeringsfarve1 5 2 2 3 2" xfId="14165"/>
    <cellStyle name="20 % - Markeringsfarve1 5 2 2 3 2 2" xfId="30479"/>
    <cellStyle name="20 % - Markeringsfarve1 5 2 2 3 2 3" xfId="45443"/>
    <cellStyle name="20 % - Markeringsfarve1 5 2 2 3 3" xfId="23457"/>
    <cellStyle name="20 % - Markeringsfarve1 5 2 2 3 4" xfId="38444"/>
    <cellStyle name="20 % - Markeringsfarve1 5 2 2 4" xfId="10369"/>
    <cellStyle name="20 % - Markeringsfarve1 5 2 2 4 2" xfId="26688"/>
    <cellStyle name="20 % - Markeringsfarve1 5 2 2 4 3" xfId="41654"/>
    <cellStyle name="20 % - Markeringsfarve1 5 2 2 5" xfId="19666"/>
    <cellStyle name="20 % - Markeringsfarve1 5 2 2 6" xfId="34655"/>
    <cellStyle name="20 % - Markeringsfarve1 5 2 2 7" xfId="57119"/>
    <cellStyle name="20 % - Markeringsfarve1 5 2 3" xfId="1814"/>
    <cellStyle name="20 % - Markeringsfarve1 5 2 3 2" xfId="6907"/>
    <cellStyle name="20 % - Markeringsfarve1 5 2 3 2 2" xfId="14818"/>
    <cellStyle name="20 % - Markeringsfarve1 5 2 3 2 2 2" xfId="31132"/>
    <cellStyle name="20 % - Markeringsfarve1 5 2 3 2 2 3" xfId="46096"/>
    <cellStyle name="20 % - Markeringsfarve1 5 2 3 2 3" xfId="24110"/>
    <cellStyle name="20 % - Markeringsfarve1 5 2 3 2 4" xfId="39097"/>
    <cellStyle name="20 % - Markeringsfarve1 5 2 3 3" xfId="10371"/>
    <cellStyle name="20 % - Markeringsfarve1 5 2 3 3 2" xfId="26690"/>
    <cellStyle name="20 % - Markeringsfarve1 5 2 3 3 3" xfId="41656"/>
    <cellStyle name="20 % - Markeringsfarve1 5 2 3 4" xfId="19668"/>
    <cellStyle name="20 % - Markeringsfarve1 5 2 3 5" xfId="34657"/>
    <cellStyle name="20 % - Markeringsfarve1 5 2 4" xfId="1815"/>
    <cellStyle name="20 % - Markeringsfarve1 5 2 4 2" xfId="8331"/>
    <cellStyle name="20 % - Markeringsfarve1 5 2 4 2 2" xfId="16225"/>
    <cellStyle name="20 % - Markeringsfarve1 5 2 4 2 2 2" xfId="32539"/>
    <cellStyle name="20 % - Markeringsfarve1 5 2 4 2 2 3" xfId="47503"/>
    <cellStyle name="20 % - Markeringsfarve1 5 2 4 2 3" xfId="25517"/>
    <cellStyle name="20 % - Markeringsfarve1 5 2 4 2 4" xfId="40504"/>
    <cellStyle name="20 % - Markeringsfarve1 5 2 4 3" xfId="10372"/>
    <cellStyle name="20 % - Markeringsfarve1 5 2 4 3 2" xfId="26691"/>
    <cellStyle name="20 % - Markeringsfarve1 5 2 4 3 3" xfId="41657"/>
    <cellStyle name="20 % - Markeringsfarve1 5 2 4 4" xfId="19669"/>
    <cellStyle name="20 % - Markeringsfarve1 5 2 4 5" xfId="34658"/>
    <cellStyle name="20 % - Markeringsfarve1 5 2 5" xfId="5444"/>
    <cellStyle name="20 % - Markeringsfarve1 5 2 5 2" xfId="13362"/>
    <cellStyle name="20 % - Markeringsfarve1 5 2 5 2 2" xfId="29676"/>
    <cellStyle name="20 % - Markeringsfarve1 5 2 5 2 3" xfId="44640"/>
    <cellStyle name="20 % - Markeringsfarve1 5 2 5 3" xfId="22654"/>
    <cellStyle name="20 % - Markeringsfarve1 5 2 5 4" xfId="37641"/>
    <cellStyle name="20 % - Markeringsfarve1 5 2 6" xfId="10368"/>
    <cellStyle name="20 % - Markeringsfarve1 5 2 6 2" xfId="26687"/>
    <cellStyle name="20 % - Markeringsfarve1 5 2 6 3" xfId="41653"/>
    <cellStyle name="20 % - Markeringsfarve1 5 2 7" xfId="19665"/>
    <cellStyle name="20 % - Markeringsfarve1 5 2 8" xfId="34654"/>
    <cellStyle name="20 % - Markeringsfarve1 5 2 9" xfId="53952"/>
    <cellStyle name="20 % - Markeringsfarve1 5 3" xfId="1816"/>
    <cellStyle name="20 % - Markeringsfarve1 5 3 2" xfId="1817"/>
    <cellStyle name="20 % - Markeringsfarve1 5 3 2 2" xfId="1818"/>
    <cellStyle name="20 % - Markeringsfarve1 5 3 2 2 2" xfId="7724"/>
    <cellStyle name="20 % - Markeringsfarve1 5 3 2 2 2 2" xfId="15625"/>
    <cellStyle name="20 % - Markeringsfarve1 5 3 2 2 2 2 2" xfId="31939"/>
    <cellStyle name="20 % - Markeringsfarve1 5 3 2 2 2 2 3" xfId="46903"/>
    <cellStyle name="20 % - Markeringsfarve1 5 3 2 2 2 3" xfId="24917"/>
    <cellStyle name="20 % - Markeringsfarve1 5 3 2 2 2 4" xfId="39904"/>
    <cellStyle name="20 % - Markeringsfarve1 5 3 2 2 3" xfId="10375"/>
    <cellStyle name="20 % - Markeringsfarve1 5 3 2 2 3 2" xfId="26694"/>
    <cellStyle name="20 % - Markeringsfarve1 5 3 2 2 3 3" xfId="41660"/>
    <cellStyle name="20 % - Markeringsfarve1 5 3 2 2 4" xfId="19672"/>
    <cellStyle name="20 % - Markeringsfarve1 5 3 2 2 5" xfId="34661"/>
    <cellStyle name="20 % - Markeringsfarve1 5 3 2 3" xfId="6288"/>
    <cellStyle name="20 % - Markeringsfarve1 5 3 2 3 2" xfId="14205"/>
    <cellStyle name="20 % - Markeringsfarve1 5 3 2 3 2 2" xfId="30519"/>
    <cellStyle name="20 % - Markeringsfarve1 5 3 2 3 2 3" xfId="45483"/>
    <cellStyle name="20 % - Markeringsfarve1 5 3 2 3 3" xfId="23497"/>
    <cellStyle name="20 % - Markeringsfarve1 5 3 2 3 4" xfId="38484"/>
    <cellStyle name="20 % - Markeringsfarve1 5 3 2 4" xfId="10374"/>
    <cellStyle name="20 % - Markeringsfarve1 5 3 2 4 2" xfId="26693"/>
    <cellStyle name="20 % - Markeringsfarve1 5 3 2 4 3" xfId="41659"/>
    <cellStyle name="20 % - Markeringsfarve1 5 3 2 5" xfId="19671"/>
    <cellStyle name="20 % - Markeringsfarve1 5 3 2 6" xfId="34660"/>
    <cellStyle name="20 % - Markeringsfarve1 5 3 3" xfId="1819"/>
    <cellStyle name="20 % - Markeringsfarve1 5 3 3 2" xfId="6954"/>
    <cellStyle name="20 % - Markeringsfarve1 5 3 3 2 2" xfId="14865"/>
    <cellStyle name="20 % - Markeringsfarve1 5 3 3 2 2 2" xfId="31179"/>
    <cellStyle name="20 % - Markeringsfarve1 5 3 3 2 2 3" xfId="46143"/>
    <cellStyle name="20 % - Markeringsfarve1 5 3 3 2 3" xfId="24157"/>
    <cellStyle name="20 % - Markeringsfarve1 5 3 3 2 4" xfId="39144"/>
    <cellStyle name="20 % - Markeringsfarve1 5 3 3 3" xfId="10376"/>
    <cellStyle name="20 % - Markeringsfarve1 5 3 3 3 2" xfId="26695"/>
    <cellStyle name="20 % - Markeringsfarve1 5 3 3 3 3" xfId="41661"/>
    <cellStyle name="20 % - Markeringsfarve1 5 3 3 4" xfId="19673"/>
    <cellStyle name="20 % - Markeringsfarve1 5 3 3 5" xfId="34662"/>
    <cellStyle name="20 % - Markeringsfarve1 5 3 4" xfId="1820"/>
    <cellStyle name="20 % - Markeringsfarve1 5 3 4 2" xfId="8330"/>
    <cellStyle name="20 % - Markeringsfarve1 5 3 4 2 2" xfId="16224"/>
    <cellStyle name="20 % - Markeringsfarve1 5 3 4 2 2 2" xfId="32538"/>
    <cellStyle name="20 % - Markeringsfarve1 5 3 4 2 2 3" xfId="47502"/>
    <cellStyle name="20 % - Markeringsfarve1 5 3 4 2 3" xfId="25516"/>
    <cellStyle name="20 % - Markeringsfarve1 5 3 4 2 4" xfId="40503"/>
    <cellStyle name="20 % - Markeringsfarve1 5 3 4 3" xfId="10377"/>
    <cellStyle name="20 % - Markeringsfarve1 5 3 4 3 2" xfId="26696"/>
    <cellStyle name="20 % - Markeringsfarve1 5 3 4 3 3" xfId="41662"/>
    <cellStyle name="20 % - Markeringsfarve1 5 3 4 4" xfId="19674"/>
    <cellStyle name="20 % - Markeringsfarve1 5 3 4 5" xfId="34663"/>
    <cellStyle name="20 % - Markeringsfarve1 5 3 5" xfId="5445"/>
    <cellStyle name="20 % - Markeringsfarve1 5 3 5 2" xfId="13363"/>
    <cellStyle name="20 % - Markeringsfarve1 5 3 5 2 2" xfId="29677"/>
    <cellStyle name="20 % - Markeringsfarve1 5 3 5 2 3" xfId="44641"/>
    <cellStyle name="20 % - Markeringsfarve1 5 3 5 3" xfId="22655"/>
    <cellStyle name="20 % - Markeringsfarve1 5 3 5 4" xfId="37642"/>
    <cellStyle name="20 % - Markeringsfarve1 5 3 6" xfId="10373"/>
    <cellStyle name="20 % - Markeringsfarve1 5 3 6 2" xfId="26692"/>
    <cellStyle name="20 % - Markeringsfarve1 5 3 6 3" xfId="41658"/>
    <cellStyle name="20 % - Markeringsfarve1 5 3 7" xfId="19670"/>
    <cellStyle name="20 % - Markeringsfarve1 5 3 8" xfId="34659"/>
    <cellStyle name="20 % - Markeringsfarve1 5 3 9" xfId="56496"/>
    <cellStyle name="20 % - Markeringsfarve1 5 4" xfId="1821"/>
    <cellStyle name="20 % - Markeringsfarve1 5 4 2" xfId="1822"/>
    <cellStyle name="20 % - Markeringsfarve1 5 4 2 2" xfId="1823"/>
    <cellStyle name="20 % - Markeringsfarve1 5 4 2 2 2" xfId="7915"/>
    <cellStyle name="20 % - Markeringsfarve1 5 4 2 2 2 2" xfId="15816"/>
    <cellStyle name="20 % - Markeringsfarve1 5 4 2 2 2 2 2" xfId="32130"/>
    <cellStyle name="20 % - Markeringsfarve1 5 4 2 2 2 2 3" xfId="47094"/>
    <cellStyle name="20 % - Markeringsfarve1 5 4 2 2 2 3" xfId="25108"/>
    <cellStyle name="20 % - Markeringsfarve1 5 4 2 2 2 4" xfId="40095"/>
    <cellStyle name="20 % - Markeringsfarve1 5 4 2 2 3" xfId="10380"/>
    <cellStyle name="20 % - Markeringsfarve1 5 4 2 2 3 2" xfId="26699"/>
    <cellStyle name="20 % - Markeringsfarve1 5 4 2 2 3 3" xfId="41665"/>
    <cellStyle name="20 % - Markeringsfarve1 5 4 2 2 4" xfId="19677"/>
    <cellStyle name="20 % - Markeringsfarve1 5 4 2 2 5" xfId="34666"/>
    <cellStyle name="20 % - Markeringsfarve1 5 4 2 3" xfId="6450"/>
    <cellStyle name="20 % - Markeringsfarve1 5 4 2 3 2" xfId="14364"/>
    <cellStyle name="20 % - Markeringsfarve1 5 4 2 3 2 2" xfId="30678"/>
    <cellStyle name="20 % - Markeringsfarve1 5 4 2 3 2 3" xfId="45642"/>
    <cellStyle name="20 % - Markeringsfarve1 5 4 2 3 3" xfId="23656"/>
    <cellStyle name="20 % - Markeringsfarve1 5 4 2 3 4" xfId="38643"/>
    <cellStyle name="20 % - Markeringsfarve1 5 4 2 4" xfId="10379"/>
    <cellStyle name="20 % - Markeringsfarve1 5 4 2 4 2" xfId="26698"/>
    <cellStyle name="20 % - Markeringsfarve1 5 4 2 4 3" xfId="41664"/>
    <cellStyle name="20 % - Markeringsfarve1 5 4 2 5" xfId="19676"/>
    <cellStyle name="20 % - Markeringsfarve1 5 4 2 6" xfId="34665"/>
    <cellStyle name="20 % - Markeringsfarve1 5 4 3" xfId="1824"/>
    <cellStyle name="20 % - Markeringsfarve1 5 4 3 2" xfId="7191"/>
    <cellStyle name="20 % - Markeringsfarve1 5 4 3 2 2" xfId="15101"/>
    <cellStyle name="20 % - Markeringsfarve1 5 4 3 2 2 2" xfId="31415"/>
    <cellStyle name="20 % - Markeringsfarve1 5 4 3 2 2 3" xfId="46379"/>
    <cellStyle name="20 % - Markeringsfarve1 5 4 3 2 3" xfId="24393"/>
    <cellStyle name="20 % - Markeringsfarve1 5 4 3 2 4" xfId="39380"/>
    <cellStyle name="20 % - Markeringsfarve1 5 4 3 3" xfId="10381"/>
    <cellStyle name="20 % - Markeringsfarve1 5 4 3 3 2" xfId="26700"/>
    <cellStyle name="20 % - Markeringsfarve1 5 4 3 3 3" xfId="41666"/>
    <cellStyle name="20 % - Markeringsfarve1 5 4 3 4" xfId="19678"/>
    <cellStyle name="20 % - Markeringsfarve1 5 4 3 5" xfId="34667"/>
    <cellStyle name="20 % - Markeringsfarve1 5 4 4" xfId="1825"/>
    <cellStyle name="20 % - Markeringsfarve1 5 4 4 2" xfId="8329"/>
    <cellStyle name="20 % - Markeringsfarve1 5 4 4 2 2" xfId="16223"/>
    <cellStyle name="20 % - Markeringsfarve1 5 4 4 2 2 2" xfId="32537"/>
    <cellStyle name="20 % - Markeringsfarve1 5 4 4 2 2 3" xfId="47501"/>
    <cellStyle name="20 % - Markeringsfarve1 5 4 4 2 3" xfId="25515"/>
    <cellStyle name="20 % - Markeringsfarve1 5 4 4 2 4" xfId="40502"/>
    <cellStyle name="20 % - Markeringsfarve1 5 4 4 3" xfId="10382"/>
    <cellStyle name="20 % - Markeringsfarve1 5 4 4 3 2" xfId="26701"/>
    <cellStyle name="20 % - Markeringsfarve1 5 4 4 3 3" xfId="41667"/>
    <cellStyle name="20 % - Markeringsfarve1 5 4 4 4" xfId="19679"/>
    <cellStyle name="20 % - Markeringsfarve1 5 4 4 5" xfId="34668"/>
    <cellStyle name="20 % - Markeringsfarve1 5 4 5" xfId="5446"/>
    <cellStyle name="20 % - Markeringsfarve1 5 4 5 2" xfId="13364"/>
    <cellStyle name="20 % - Markeringsfarve1 5 4 5 2 2" xfId="29678"/>
    <cellStyle name="20 % - Markeringsfarve1 5 4 5 2 3" xfId="44642"/>
    <cellStyle name="20 % - Markeringsfarve1 5 4 5 3" xfId="22656"/>
    <cellStyle name="20 % - Markeringsfarve1 5 4 5 4" xfId="37643"/>
    <cellStyle name="20 % - Markeringsfarve1 5 4 6" xfId="10378"/>
    <cellStyle name="20 % - Markeringsfarve1 5 4 6 2" xfId="26697"/>
    <cellStyle name="20 % - Markeringsfarve1 5 4 6 3" xfId="41663"/>
    <cellStyle name="20 % - Markeringsfarve1 5 4 7" xfId="19675"/>
    <cellStyle name="20 % - Markeringsfarve1 5 4 8" xfId="34664"/>
    <cellStyle name="20 % - Markeringsfarve1 5 5" xfId="1826"/>
    <cellStyle name="20 % - Markeringsfarve1 5 5 2" xfId="1827"/>
    <cellStyle name="20 % - Markeringsfarve1 5 5 2 2" xfId="1828"/>
    <cellStyle name="20 % - Markeringsfarve1 5 5 2 2 2" xfId="8032"/>
    <cellStyle name="20 % - Markeringsfarve1 5 5 2 2 2 2" xfId="15933"/>
    <cellStyle name="20 % - Markeringsfarve1 5 5 2 2 2 2 2" xfId="32247"/>
    <cellStyle name="20 % - Markeringsfarve1 5 5 2 2 2 2 3" xfId="47211"/>
    <cellStyle name="20 % - Markeringsfarve1 5 5 2 2 2 3" xfId="25225"/>
    <cellStyle name="20 % - Markeringsfarve1 5 5 2 2 2 4" xfId="40212"/>
    <cellStyle name="20 % - Markeringsfarve1 5 5 2 2 3" xfId="10385"/>
    <cellStyle name="20 % - Markeringsfarve1 5 5 2 2 3 2" xfId="26704"/>
    <cellStyle name="20 % - Markeringsfarve1 5 5 2 2 3 3" xfId="41670"/>
    <cellStyle name="20 % - Markeringsfarve1 5 5 2 2 4" xfId="19682"/>
    <cellStyle name="20 % - Markeringsfarve1 5 5 2 2 5" xfId="34671"/>
    <cellStyle name="20 % - Markeringsfarve1 5 5 2 3" xfId="6549"/>
    <cellStyle name="20 % - Markeringsfarve1 5 5 2 3 2" xfId="14463"/>
    <cellStyle name="20 % - Markeringsfarve1 5 5 2 3 2 2" xfId="30777"/>
    <cellStyle name="20 % - Markeringsfarve1 5 5 2 3 2 3" xfId="45741"/>
    <cellStyle name="20 % - Markeringsfarve1 5 5 2 3 3" xfId="23755"/>
    <cellStyle name="20 % - Markeringsfarve1 5 5 2 3 4" xfId="38742"/>
    <cellStyle name="20 % - Markeringsfarve1 5 5 2 4" xfId="10384"/>
    <cellStyle name="20 % - Markeringsfarve1 5 5 2 4 2" xfId="26703"/>
    <cellStyle name="20 % - Markeringsfarve1 5 5 2 4 3" xfId="41669"/>
    <cellStyle name="20 % - Markeringsfarve1 5 5 2 5" xfId="19681"/>
    <cellStyle name="20 % - Markeringsfarve1 5 5 2 6" xfId="34670"/>
    <cellStyle name="20 % - Markeringsfarve1 5 5 3" xfId="1829"/>
    <cellStyle name="20 % - Markeringsfarve1 5 5 3 2" xfId="7308"/>
    <cellStyle name="20 % - Markeringsfarve1 5 5 3 2 2" xfId="15218"/>
    <cellStyle name="20 % - Markeringsfarve1 5 5 3 2 2 2" xfId="31532"/>
    <cellStyle name="20 % - Markeringsfarve1 5 5 3 2 2 3" xfId="46496"/>
    <cellStyle name="20 % - Markeringsfarve1 5 5 3 2 3" xfId="24510"/>
    <cellStyle name="20 % - Markeringsfarve1 5 5 3 2 4" xfId="39497"/>
    <cellStyle name="20 % - Markeringsfarve1 5 5 3 3" xfId="10386"/>
    <cellStyle name="20 % - Markeringsfarve1 5 5 3 3 2" xfId="26705"/>
    <cellStyle name="20 % - Markeringsfarve1 5 5 3 3 3" xfId="41671"/>
    <cellStyle name="20 % - Markeringsfarve1 5 5 3 4" xfId="19683"/>
    <cellStyle name="20 % - Markeringsfarve1 5 5 3 5" xfId="34672"/>
    <cellStyle name="20 % - Markeringsfarve1 5 5 4" xfId="1830"/>
    <cellStyle name="20 % - Markeringsfarve1 5 5 4 2" xfId="8328"/>
    <cellStyle name="20 % - Markeringsfarve1 5 5 4 2 2" xfId="16222"/>
    <cellStyle name="20 % - Markeringsfarve1 5 5 4 2 2 2" xfId="32536"/>
    <cellStyle name="20 % - Markeringsfarve1 5 5 4 2 2 3" xfId="47500"/>
    <cellStyle name="20 % - Markeringsfarve1 5 5 4 2 3" xfId="25514"/>
    <cellStyle name="20 % - Markeringsfarve1 5 5 4 2 4" xfId="40501"/>
    <cellStyle name="20 % - Markeringsfarve1 5 5 4 3" xfId="10387"/>
    <cellStyle name="20 % - Markeringsfarve1 5 5 4 3 2" xfId="26706"/>
    <cellStyle name="20 % - Markeringsfarve1 5 5 4 3 3" xfId="41672"/>
    <cellStyle name="20 % - Markeringsfarve1 5 5 4 4" xfId="19684"/>
    <cellStyle name="20 % - Markeringsfarve1 5 5 4 5" xfId="34673"/>
    <cellStyle name="20 % - Markeringsfarve1 5 5 5" xfId="5447"/>
    <cellStyle name="20 % - Markeringsfarve1 5 5 5 2" xfId="13365"/>
    <cellStyle name="20 % - Markeringsfarve1 5 5 5 2 2" xfId="29679"/>
    <cellStyle name="20 % - Markeringsfarve1 5 5 5 2 3" xfId="44643"/>
    <cellStyle name="20 % - Markeringsfarve1 5 5 5 3" xfId="22657"/>
    <cellStyle name="20 % - Markeringsfarve1 5 5 5 4" xfId="37644"/>
    <cellStyle name="20 % - Markeringsfarve1 5 5 6" xfId="10383"/>
    <cellStyle name="20 % - Markeringsfarve1 5 5 6 2" xfId="26702"/>
    <cellStyle name="20 % - Markeringsfarve1 5 5 6 3" xfId="41668"/>
    <cellStyle name="20 % - Markeringsfarve1 5 5 7" xfId="19680"/>
    <cellStyle name="20 % - Markeringsfarve1 5 5 8" xfId="34669"/>
    <cellStyle name="20 % - Markeringsfarve1 5 6" xfId="1831"/>
    <cellStyle name="20 % - Markeringsfarve1 5 6 2" xfId="1832"/>
    <cellStyle name="20 % - Markeringsfarve1 5 6 2 2" xfId="1833"/>
    <cellStyle name="20 % - Markeringsfarve1 5 6 2 2 2" xfId="8079"/>
    <cellStyle name="20 % - Markeringsfarve1 5 6 2 2 2 2" xfId="15980"/>
    <cellStyle name="20 % - Markeringsfarve1 5 6 2 2 2 2 2" xfId="32294"/>
    <cellStyle name="20 % - Markeringsfarve1 5 6 2 2 2 2 3" xfId="47258"/>
    <cellStyle name="20 % - Markeringsfarve1 5 6 2 2 2 3" xfId="25272"/>
    <cellStyle name="20 % - Markeringsfarve1 5 6 2 2 2 4" xfId="40259"/>
    <cellStyle name="20 % - Markeringsfarve1 5 6 2 2 3" xfId="10390"/>
    <cellStyle name="20 % - Markeringsfarve1 5 6 2 2 3 2" xfId="26709"/>
    <cellStyle name="20 % - Markeringsfarve1 5 6 2 2 3 3" xfId="41675"/>
    <cellStyle name="20 % - Markeringsfarve1 5 6 2 2 4" xfId="19687"/>
    <cellStyle name="20 % - Markeringsfarve1 5 6 2 2 5" xfId="34676"/>
    <cellStyle name="20 % - Markeringsfarve1 5 6 2 3" xfId="6590"/>
    <cellStyle name="20 % - Markeringsfarve1 5 6 2 3 2" xfId="14504"/>
    <cellStyle name="20 % - Markeringsfarve1 5 6 2 3 2 2" xfId="30818"/>
    <cellStyle name="20 % - Markeringsfarve1 5 6 2 3 2 3" xfId="45782"/>
    <cellStyle name="20 % - Markeringsfarve1 5 6 2 3 3" xfId="23796"/>
    <cellStyle name="20 % - Markeringsfarve1 5 6 2 3 4" xfId="38783"/>
    <cellStyle name="20 % - Markeringsfarve1 5 6 2 4" xfId="10389"/>
    <cellStyle name="20 % - Markeringsfarve1 5 6 2 4 2" xfId="26708"/>
    <cellStyle name="20 % - Markeringsfarve1 5 6 2 4 3" xfId="41674"/>
    <cellStyle name="20 % - Markeringsfarve1 5 6 2 5" xfId="19686"/>
    <cellStyle name="20 % - Markeringsfarve1 5 6 2 6" xfId="34675"/>
    <cellStyle name="20 % - Markeringsfarve1 5 6 3" xfId="1834"/>
    <cellStyle name="20 % - Markeringsfarve1 5 6 3 2" xfId="7356"/>
    <cellStyle name="20 % - Markeringsfarve1 5 6 3 2 2" xfId="15266"/>
    <cellStyle name="20 % - Markeringsfarve1 5 6 3 2 2 2" xfId="31580"/>
    <cellStyle name="20 % - Markeringsfarve1 5 6 3 2 2 3" xfId="46544"/>
    <cellStyle name="20 % - Markeringsfarve1 5 6 3 2 3" xfId="24558"/>
    <cellStyle name="20 % - Markeringsfarve1 5 6 3 2 4" xfId="39545"/>
    <cellStyle name="20 % - Markeringsfarve1 5 6 3 3" xfId="10391"/>
    <cellStyle name="20 % - Markeringsfarve1 5 6 3 3 2" xfId="26710"/>
    <cellStyle name="20 % - Markeringsfarve1 5 6 3 3 3" xfId="41676"/>
    <cellStyle name="20 % - Markeringsfarve1 5 6 3 4" xfId="19688"/>
    <cellStyle name="20 % - Markeringsfarve1 5 6 3 5" xfId="34677"/>
    <cellStyle name="20 % - Markeringsfarve1 5 6 4" xfId="1835"/>
    <cellStyle name="20 % - Markeringsfarve1 5 6 4 2" xfId="8327"/>
    <cellStyle name="20 % - Markeringsfarve1 5 6 4 2 2" xfId="16221"/>
    <cellStyle name="20 % - Markeringsfarve1 5 6 4 2 2 2" xfId="32535"/>
    <cellStyle name="20 % - Markeringsfarve1 5 6 4 2 2 3" xfId="47499"/>
    <cellStyle name="20 % - Markeringsfarve1 5 6 4 2 3" xfId="25513"/>
    <cellStyle name="20 % - Markeringsfarve1 5 6 4 2 4" xfId="40500"/>
    <cellStyle name="20 % - Markeringsfarve1 5 6 4 3" xfId="10392"/>
    <cellStyle name="20 % - Markeringsfarve1 5 6 4 3 2" xfId="26711"/>
    <cellStyle name="20 % - Markeringsfarve1 5 6 4 3 3" xfId="41677"/>
    <cellStyle name="20 % - Markeringsfarve1 5 6 4 4" xfId="19689"/>
    <cellStyle name="20 % - Markeringsfarve1 5 6 4 5" xfId="34678"/>
    <cellStyle name="20 % - Markeringsfarve1 5 6 5" xfId="5448"/>
    <cellStyle name="20 % - Markeringsfarve1 5 6 5 2" xfId="13366"/>
    <cellStyle name="20 % - Markeringsfarve1 5 6 5 2 2" xfId="29680"/>
    <cellStyle name="20 % - Markeringsfarve1 5 6 5 2 3" xfId="44644"/>
    <cellStyle name="20 % - Markeringsfarve1 5 6 5 3" xfId="22658"/>
    <cellStyle name="20 % - Markeringsfarve1 5 6 5 4" xfId="37645"/>
    <cellStyle name="20 % - Markeringsfarve1 5 6 6" xfId="10388"/>
    <cellStyle name="20 % - Markeringsfarve1 5 6 6 2" xfId="26707"/>
    <cellStyle name="20 % - Markeringsfarve1 5 6 6 3" xfId="41673"/>
    <cellStyle name="20 % - Markeringsfarve1 5 6 7" xfId="19685"/>
    <cellStyle name="20 % - Markeringsfarve1 5 6 8" xfId="34674"/>
    <cellStyle name="20 % - Markeringsfarve1 5 7" xfId="1836"/>
    <cellStyle name="20 % - Markeringsfarve1 5 7 2" xfId="1837"/>
    <cellStyle name="20 % - Markeringsfarve1 5 7 2 2" xfId="7558"/>
    <cellStyle name="20 % - Markeringsfarve1 5 7 2 2 2" xfId="15459"/>
    <cellStyle name="20 % - Markeringsfarve1 5 7 2 2 2 2" xfId="31773"/>
    <cellStyle name="20 % - Markeringsfarve1 5 7 2 2 2 3" xfId="46737"/>
    <cellStyle name="20 % - Markeringsfarve1 5 7 2 2 3" xfId="24751"/>
    <cellStyle name="20 % - Markeringsfarve1 5 7 2 2 4" xfId="39738"/>
    <cellStyle name="20 % - Markeringsfarve1 5 7 2 3" xfId="10394"/>
    <cellStyle name="20 % - Markeringsfarve1 5 7 2 3 2" xfId="26713"/>
    <cellStyle name="20 % - Markeringsfarve1 5 7 2 3 3" xfId="41679"/>
    <cellStyle name="20 % - Markeringsfarve1 5 7 2 4" xfId="19691"/>
    <cellStyle name="20 % - Markeringsfarve1 5 7 2 5" xfId="34680"/>
    <cellStyle name="20 % - Markeringsfarve1 5 7 3" xfId="6149"/>
    <cellStyle name="20 % - Markeringsfarve1 5 7 3 2" xfId="14066"/>
    <cellStyle name="20 % - Markeringsfarve1 5 7 3 2 2" xfId="30380"/>
    <cellStyle name="20 % - Markeringsfarve1 5 7 3 2 3" xfId="45344"/>
    <cellStyle name="20 % - Markeringsfarve1 5 7 3 3" xfId="23358"/>
    <cellStyle name="20 % - Markeringsfarve1 5 7 3 4" xfId="38345"/>
    <cellStyle name="20 % - Markeringsfarve1 5 7 4" xfId="10393"/>
    <cellStyle name="20 % - Markeringsfarve1 5 7 4 2" xfId="26712"/>
    <cellStyle name="20 % - Markeringsfarve1 5 7 4 3" xfId="41678"/>
    <cellStyle name="20 % - Markeringsfarve1 5 7 5" xfId="19690"/>
    <cellStyle name="20 % - Markeringsfarve1 5 7 6" xfId="34679"/>
    <cellStyle name="20 % - Markeringsfarve1 5 8" xfId="1838"/>
    <cellStyle name="20 % - Markeringsfarve1 5 8 2" xfId="6786"/>
    <cellStyle name="20 % - Markeringsfarve1 5 8 2 2" xfId="14697"/>
    <cellStyle name="20 % - Markeringsfarve1 5 8 2 2 2" xfId="31011"/>
    <cellStyle name="20 % - Markeringsfarve1 5 8 2 2 3" xfId="45975"/>
    <cellStyle name="20 % - Markeringsfarve1 5 8 2 3" xfId="23989"/>
    <cellStyle name="20 % - Markeringsfarve1 5 8 2 4" xfId="38976"/>
    <cellStyle name="20 % - Markeringsfarve1 5 8 3" xfId="10395"/>
    <cellStyle name="20 % - Markeringsfarve1 5 8 3 2" xfId="26714"/>
    <cellStyle name="20 % - Markeringsfarve1 5 8 3 3" xfId="41680"/>
    <cellStyle name="20 % - Markeringsfarve1 5 8 4" xfId="19692"/>
    <cellStyle name="20 % - Markeringsfarve1 5 8 5" xfId="34681"/>
    <cellStyle name="20 % - Markeringsfarve1 5 9" xfId="1839"/>
    <cellStyle name="20 % - Markeringsfarve1 5 9 2" xfId="8332"/>
    <cellStyle name="20 % - Markeringsfarve1 5 9 2 2" xfId="16226"/>
    <cellStyle name="20 % - Markeringsfarve1 5 9 2 2 2" xfId="32540"/>
    <cellStyle name="20 % - Markeringsfarve1 5 9 2 2 3" xfId="47504"/>
    <cellStyle name="20 % - Markeringsfarve1 5 9 2 3" xfId="25518"/>
    <cellStyle name="20 % - Markeringsfarve1 5 9 2 4" xfId="40505"/>
    <cellStyle name="20 % - Markeringsfarve1 5 9 3" xfId="10396"/>
    <cellStyle name="20 % - Markeringsfarve1 5 9 3 2" xfId="26715"/>
    <cellStyle name="20 % - Markeringsfarve1 5 9 3 3" xfId="41681"/>
    <cellStyle name="20 % - Markeringsfarve1 5 9 4" xfId="19693"/>
    <cellStyle name="20 % - Markeringsfarve1 5 9 5" xfId="34682"/>
    <cellStyle name="20 % - Markeringsfarve1 6" xfId="1840"/>
    <cellStyle name="20 % - Markeringsfarve1 6 10" xfId="53311"/>
    <cellStyle name="20 % - Markeringsfarve1 6 2" xfId="1841"/>
    <cellStyle name="20 % - Markeringsfarve1 6 2 2" xfId="1842"/>
    <cellStyle name="20 % - Markeringsfarve1 6 2 2 2" xfId="1843"/>
    <cellStyle name="20 % - Markeringsfarve1 6 2 2 2 2" xfId="7725"/>
    <cellStyle name="20 % - Markeringsfarve1 6 2 2 2 2 2" xfId="15626"/>
    <cellStyle name="20 % - Markeringsfarve1 6 2 2 2 2 2 2" xfId="31940"/>
    <cellStyle name="20 % - Markeringsfarve1 6 2 2 2 2 2 3" xfId="46904"/>
    <cellStyle name="20 % - Markeringsfarve1 6 2 2 2 2 3" xfId="24918"/>
    <cellStyle name="20 % - Markeringsfarve1 6 2 2 2 2 4" xfId="39905"/>
    <cellStyle name="20 % - Markeringsfarve1 6 2 2 2 3" xfId="10400"/>
    <cellStyle name="20 % - Markeringsfarve1 6 2 2 2 3 2" xfId="26719"/>
    <cellStyle name="20 % - Markeringsfarve1 6 2 2 2 3 3" xfId="41685"/>
    <cellStyle name="20 % - Markeringsfarve1 6 2 2 2 4" xfId="19697"/>
    <cellStyle name="20 % - Markeringsfarve1 6 2 2 2 5" xfId="34686"/>
    <cellStyle name="20 % - Markeringsfarve1 6 2 2 3" xfId="6289"/>
    <cellStyle name="20 % - Markeringsfarve1 6 2 2 3 2" xfId="14206"/>
    <cellStyle name="20 % - Markeringsfarve1 6 2 2 3 2 2" xfId="30520"/>
    <cellStyle name="20 % - Markeringsfarve1 6 2 2 3 2 3" xfId="45484"/>
    <cellStyle name="20 % - Markeringsfarve1 6 2 2 3 3" xfId="23498"/>
    <cellStyle name="20 % - Markeringsfarve1 6 2 2 3 4" xfId="38485"/>
    <cellStyle name="20 % - Markeringsfarve1 6 2 2 4" xfId="10399"/>
    <cellStyle name="20 % - Markeringsfarve1 6 2 2 4 2" xfId="26718"/>
    <cellStyle name="20 % - Markeringsfarve1 6 2 2 4 3" xfId="41684"/>
    <cellStyle name="20 % - Markeringsfarve1 6 2 2 5" xfId="19696"/>
    <cellStyle name="20 % - Markeringsfarve1 6 2 2 6" xfId="34685"/>
    <cellStyle name="20 % - Markeringsfarve1 6 2 2 7" xfId="57115"/>
    <cellStyle name="20 % - Markeringsfarve1 6 2 3" xfId="1844"/>
    <cellStyle name="20 % - Markeringsfarve1 6 2 3 2" xfId="6955"/>
    <cellStyle name="20 % - Markeringsfarve1 6 2 3 2 2" xfId="14866"/>
    <cellStyle name="20 % - Markeringsfarve1 6 2 3 2 2 2" xfId="31180"/>
    <cellStyle name="20 % - Markeringsfarve1 6 2 3 2 2 3" xfId="46144"/>
    <cellStyle name="20 % - Markeringsfarve1 6 2 3 2 3" xfId="24158"/>
    <cellStyle name="20 % - Markeringsfarve1 6 2 3 2 4" xfId="39145"/>
    <cellStyle name="20 % - Markeringsfarve1 6 2 3 3" xfId="10401"/>
    <cellStyle name="20 % - Markeringsfarve1 6 2 3 3 2" xfId="26720"/>
    <cellStyle name="20 % - Markeringsfarve1 6 2 3 3 3" xfId="41686"/>
    <cellStyle name="20 % - Markeringsfarve1 6 2 3 4" xfId="19698"/>
    <cellStyle name="20 % - Markeringsfarve1 6 2 3 5" xfId="34687"/>
    <cellStyle name="20 % - Markeringsfarve1 6 2 4" xfId="1845"/>
    <cellStyle name="20 % - Markeringsfarve1 6 2 4 2" xfId="8523"/>
    <cellStyle name="20 % - Markeringsfarve1 6 2 4 2 2" xfId="16411"/>
    <cellStyle name="20 % - Markeringsfarve1 6 2 4 2 2 2" xfId="32725"/>
    <cellStyle name="20 % - Markeringsfarve1 6 2 4 2 2 3" xfId="47689"/>
    <cellStyle name="20 % - Markeringsfarve1 6 2 4 2 3" xfId="25703"/>
    <cellStyle name="20 % - Markeringsfarve1 6 2 4 2 4" xfId="40690"/>
    <cellStyle name="20 % - Markeringsfarve1 6 2 4 3" xfId="10402"/>
    <cellStyle name="20 % - Markeringsfarve1 6 2 4 3 2" xfId="26721"/>
    <cellStyle name="20 % - Markeringsfarve1 6 2 4 3 3" xfId="41687"/>
    <cellStyle name="20 % - Markeringsfarve1 6 2 4 4" xfId="19699"/>
    <cellStyle name="20 % - Markeringsfarve1 6 2 4 5" xfId="34688"/>
    <cellStyle name="20 % - Markeringsfarve1 6 2 5" xfId="5450"/>
    <cellStyle name="20 % - Markeringsfarve1 6 2 5 2" xfId="13368"/>
    <cellStyle name="20 % - Markeringsfarve1 6 2 5 2 2" xfId="29682"/>
    <cellStyle name="20 % - Markeringsfarve1 6 2 5 2 3" xfId="44646"/>
    <cellStyle name="20 % - Markeringsfarve1 6 2 5 3" xfId="22660"/>
    <cellStyle name="20 % - Markeringsfarve1 6 2 5 4" xfId="37647"/>
    <cellStyle name="20 % - Markeringsfarve1 6 2 6" xfId="10398"/>
    <cellStyle name="20 % - Markeringsfarve1 6 2 6 2" xfId="26717"/>
    <cellStyle name="20 % - Markeringsfarve1 6 2 6 3" xfId="41683"/>
    <cellStyle name="20 % - Markeringsfarve1 6 2 7" xfId="19695"/>
    <cellStyle name="20 % - Markeringsfarve1 6 2 8" xfId="34684"/>
    <cellStyle name="20 % - Markeringsfarve1 6 2 9" xfId="53948"/>
    <cellStyle name="20 % - Markeringsfarve1 6 3" xfId="1846"/>
    <cellStyle name="20 % - Markeringsfarve1 6 3 2" xfId="1847"/>
    <cellStyle name="20 % - Markeringsfarve1 6 3 2 2" xfId="7599"/>
    <cellStyle name="20 % - Markeringsfarve1 6 3 2 2 2" xfId="15500"/>
    <cellStyle name="20 % - Markeringsfarve1 6 3 2 2 2 2" xfId="31814"/>
    <cellStyle name="20 % - Markeringsfarve1 6 3 2 2 2 3" xfId="46778"/>
    <cellStyle name="20 % - Markeringsfarve1 6 3 2 2 3" xfId="24792"/>
    <cellStyle name="20 % - Markeringsfarve1 6 3 2 2 4" xfId="39779"/>
    <cellStyle name="20 % - Markeringsfarve1 6 3 2 3" xfId="10404"/>
    <cellStyle name="20 % - Markeringsfarve1 6 3 2 3 2" xfId="26723"/>
    <cellStyle name="20 % - Markeringsfarve1 6 3 2 3 3" xfId="41689"/>
    <cellStyle name="20 % - Markeringsfarve1 6 3 2 4" xfId="19701"/>
    <cellStyle name="20 % - Markeringsfarve1 6 3 2 5" xfId="34690"/>
    <cellStyle name="20 % - Markeringsfarve1 6 3 3" xfId="6182"/>
    <cellStyle name="20 % - Markeringsfarve1 6 3 3 2" xfId="14099"/>
    <cellStyle name="20 % - Markeringsfarve1 6 3 3 2 2" xfId="30413"/>
    <cellStyle name="20 % - Markeringsfarve1 6 3 3 2 3" xfId="45377"/>
    <cellStyle name="20 % - Markeringsfarve1 6 3 3 3" xfId="23391"/>
    <cellStyle name="20 % - Markeringsfarve1 6 3 3 4" xfId="38378"/>
    <cellStyle name="20 % - Markeringsfarve1 6 3 4" xfId="10403"/>
    <cellStyle name="20 % - Markeringsfarve1 6 3 4 2" xfId="26722"/>
    <cellStyle name="20 % - Markeringsfarve1 6 3 4 3" xfId="41688"/>
    <cellStyle name="20 % - Markeringsfarve1 6 3 5" xfId="19700"/>
    <cellStyle name="20 % - Markeringsfarve1 6 3 6" xfId="34689"/>
    <cellStyle name="20 % - Markeringsfarve1 6 3 7" xfId="56492"/>
    <cellStyle name="20 % - Markeringsfarve1 6 4" xfId="1848"/>
    <cellStyle name="20 % - Markeringsfarve1 6 4 2" xfId="6829"/>
    <cellStyle name="20 % - Markeringsfarve1 6 4 2 2" xfId="14740"/>
    <cellStyle name="20 % - Markeringsfarve1 6 4 2 2 2" xfId="31054"/>
    <cellStyle name="20 % - Markeringsfarve1 6 4 2 2 3" xfId="46018"/>
    <cellStyle name="20 % - Markeringsfarve1 6 4 2 3" xfId="24032"/>
    <cellStyle name="20 % - Markeringsfarve1 6 4 2 4" xfId="39019"/>
    <cellStyle name="20 % - Markeringsfarve1 6 4 3" xfId="10405"/>
    <cellStyle name="20 % - Markeringsfarve1 6 4 3 2" xfId="26724"/>
    <cellStyle name="20 % - Markeringsfarve1 6 4 3 3" xfId="41690"/>
    <cellStyle name="20 % - Markeringsfarve1 6 4 4" xfId="19702"/>
    <cellStyle name="20 % - Markeringsfarve1 6 4 5" xfId="34691"/>
    <cellStyle name="20 % - Markeringsfarve1 6 5" xfId="1849"/>
    <cellStyle name="20 % - Markeringsfarve1 6 5 2" xfId="7093"/>
    <cellStyle name="20 % - Markeringsfarve1 6 5 2 2" xfId="15003"/>
    <cellStyle name="20 % - Markeringsfarve1 6 5 2 2 2" xfId="31317"/>
    <cellStyle name="20 % - Markeringsfarve1 6 5 2 2 3" xfId="46281"/>
    <cellStyle name="20 % - Markeringsfarve1 6 5 2 3" xfId="24295"/>
    <cellStyle name="20 % - Markeringsfarve1 6 5 2 4" xfId="39282"/>
    <cellStyle name="20 % - Markeringsfarve1 6 5 3" xfId="10406"/>
    <cellStyle name="20 % - Markeringsfarve1 6 5 3 2" xfId="26725"/>
    <cellStyle name="20 % - Markeringsfarve1 6 5 3 3" xfId="41691"/>
    <cellStyle name="20 % - Markeringsfarve1 6 5 4" xfId="19703"/>
    <cellStyle name="20 % - Markeringsfarve1 6 5 5" xfId="34692"/>
    <cellStyle name="20 % - Markeringsfarve1 6 6" xfId="5449"/>
    <cellStyle name="20 % - Markeringsfarve1 6 6 2" xfId="13367"/>
    <cellStyle name="20 % - Markeringsfarve1 6 6 2 2" xfId="29681"/>
    <cellStyle name="20 % - Markeringsfarve1 6 6 2 3" xfId="44645"/>
    <cellStyle name="20 % - Markeringsfarve1 6 6 3" xfId="22659"/>
    <cellStyle name="20 % - Markeringsfarve1 6 6 4" xfId="37646"/>
    <cellStyle name="20 % - Markeringsfarve1 6 7" xfId="10397"/>
    <cellStyle name="20 % - Markeringsfarve1 6 7 2" xfId="26716"/>
    <cellStyle name="20 % - Markeringsfarve1 6 7 3" xfId="41682"/>
    <cellStyle name="20 % - Markeringsfarve1 6 8" xfId="19694"/>
    <cellStyle name="20 % - Markeringsfarve1 6 9" xfId="34683"/>
    <cellStyle name="20 % - Markeringsfarve1 7" xfId="1850"/>
    <cellStyle name="20 % - Markeringsfarve1 7 2" xfId="1851"/>
    <cellStyle name="20 % - Markeringsfarve1 7 2 2" xfId="1852"/>
    <cellStyle name="20 % - Markeringsfarve1 7 2 2 2" xfId="7837"/>
    <cellStyle name="20 % - Markeringsfarve1 7 2 2 2 2" xfId="15738"/>
    <cellStyle name="20 % - Markeringsfarve1 7 2 2 2 2 2" xfId="32052"/>
    <cellStyle name="20 % - Markeringsfarve1 7 2 2 2 2 3" xfId="47016"/>
    <cellStyle name="20 % - Markeringsfarve1 7 2 2 2 3" xfId="25030"/>
    <cellStyle name="20 % - Markeringsfarve1 7 2 2 2 4" xfId="40017"/>
    <cellStyle name="20 % - Markeringsfarve1 7 2 2 3" xfId="10409"/>
    <cellStyle name="20 % - Markeringsfarve1 7 2 2 3 2" xfId="26728"/>
    <cellStyle name="20 % - Markeringsfarve1 7 2 2 3 3" xfId="41694"/>
    <cellStyle name="20 % - Markeringsfarve1 7 2 2 4" xfId="19706"/>
    <cellStyle name="20 % - Markeringsfarve1 7 2 2 5" xfId="34695"/>
    <cellStyle name="20 % - Markeringsfarve1 7 2 3" xfId="6384"/>
    <cellStyle name="20 % - Markeringsfarve1 7 2 3 2" xfId="14298"/>
    <cellStyle name="20 % - Markeringsfarve1 7 2 3 2 2" xfId="30612"/>
    <cellStyle name="20 % - Markeringsfarve1 7 2 3 2 3" xfId="45576"/>
    <cellStyle name="20 % - Markeringsfarve1 7 2 3 3" xfId="23590"/>
    <cellStyle name="20 % - Markeringsfarve1 7 2 3 4" xfId="38577"/>
    <cellStyle name="20 % - Markeringsfarve1 7 2 4" xfId="10408"/>
    <cellStyle name="20 % - Markeringsfarve1 7 2 4 2" xfId="26727"/>
    <cellStyle name="20 % - Markeringsfarve1 7 2 4 3" xfId="41693"/>
    <cellStyle name="20 % - Markeringsfarve1 7 2 5" xfId="19705"/>
    <cellStyle name="20 % - Markeringsfarve1 7 2 6" xfId="34694"/>
    <cellStyle name="20 % - Markeringsfarve1 7 2 7" xfId="57103"/>
    <cellStyle name="20 % - Markeringsfarve1 7 3" xfId="1853"/>
    <cellStyle name="20 % - Markeringsfarve1 7 3 2" xfId="7113"/>
    <cellStyle name="20 % - Markeringsfarve1 7 3 2 2" xfId="15023"/>
    <cellStyle name="20 % - Markeringsfarve1 7 3 2 2 2" xfId="31337"/>
    <cellStyle name="20 % - Markeringsfarve1 7 3 2 2 3" xfId="46301"/>
    <cellStyle name="20 % - Markeringsfarve1 7 3 2 3" xfId="24315"/>
    <cellStyle name="20 % - Markeringsfarve1 7 3 2 4" xfId="39302"/>
    <cellStyle name="20 % - Markeringsfarve1 7 3 3" xfId="10410"/>
    <cellStyle name="20 % - Markeringsfarve1 7 3 3 2" xfId="26729"/>
    <cellStyle name="20 % - Markeringsfarve1 7 3 3 3" xfId="41695"/>
    <cellStyle name="20 % - Markeringsfarve1 7 3 4" xfId="19707"/>
    <cellStyle name="20 % - Markeringsfarve1 7 3 5" xfId="34696"/>
    <cellStyle name="20 % - Markeringsfarve1 7 4" xfId="1854"/>
    <cellStyle name="20 % - Markeringsfarve1 7 4 2" xfId="8515"/>
    <cellStyle name="20 % - Markeringsfarve1 7 4 2 2" xfId="16404"/>
    <cellStyle name="20 % - Markeringsfarve1 7 4 2 2 2" xfId="32718"/>
    <cellStyle name="20 % - Markeringsfarve1 7 4 2 2 3" xfId="47682"/>
    <cellStyle name="20 % - Markeringsfarve1 7 4 2 3" xfId="25696"/>
    <cellStyle name="20 % - Markeringsfarve1 7 4 2 4" xfId="40683"/>
    <cellStyle name="20 % - Markeringsfarve1 7 4 3" xfId="10411"/>
    <cellStyle name="20 % - Markeringsfarve1 7 4 3 2" xfId="26730"/>
    <cellStyle name="20 % - Markeringsfarve1 7 4 3 3" xfId="41696"/>
    <cellStyle name="20 % - Markeringsfarve1 7 4 4" xfId="19708"/>
    <cellStyle name="20 % - Markeringsfarve1 7 4 5" xfId="34697"/>
    <cellStyle name="20 % - Markeringsfarve1 7 5" xfId="5451"/>
    <cellStyle name="20 % - Markeringsfarve1 7 5 2" xfId="13369"/>
    <cellStyle name="20 % - Markeringsfarve1 7 5 2 2" xfId="29683"/>
    <cellStyle name="20 % - Markeringsfarve1 7 5 2 3" xfId="44647"/>
    <cellStyle name="20 % - Markeringsfarve1 7 5 3" xfId="22661"/>
    <cellStyle name="20 % - Markeringsfarve1 7 5 4" xfId="37648"/>
    <cellStyle name="20 % - Markeringsfarve1 7 6" xfId="10407"/>
    <cellStyle name="20 % - Markeringsfarve1 7 6 2" xfId="26726"/>
    <cellStyle name="20 % - Markeringsfarve1 7 6 3" xfId="41692"/>
    <cellStyle name="20 % - Markeringsfarve1 7 7" xfId="19704"/>
    <cellStyle name="20 % - Markeringsfarve1 7 8" xfId="34693"/>
    <cellStyle name="20 % - Markeringsfarve1 7 9" xfId="53936"/>
    <cellStyle name="20 % - Markeringsfarve1 8" xfId="1855"/>
    <cellStyle name="20 % - Markeringsfarve1 8 2" xfId="1856"/>
    <cellStyle name="20 % - Markeringsfarve1 8 2 2" xfId="1857"/>
    <cellStyle name="20 % - Markeringsfarve1 8 2 2 2" xfId="7954"/>
    <cellStyle name="20 % - Markeringsfarve1 8 2 2 2 2" xfId="15855"/>
    <cellStyle name="20 % - Markeringsfarve1 8 2 2 2 2 2" xfId="32169"/>
    <cellStyle name="20 % - Markeringsfarve1 8 2 2 2 2 3" xfId="47133"/>
    <cellStyle name="20 % - Markeringsfarve1 8 2 2 2 3" xfId="25147"/>
    <cellStyle name="20 % - Markeringsfarve1 8 2 2 2 4" xfId="40134"/>
    <cellStyle name="20 % - Markeringsfarve1 8 2 2 3" xfId="10414"/>
    <cellStyle name="20 % - Markeringsfarve1 8 2 2 3 2" xfId="26733"/>
    <cellStyle name="20 % - Markeringsfarve1 8 2 2 3 3" xfId="41699"/>
    <cellStyle name="20 % - Markeringsfarve1 8 2 2 4" xfId="19711"/>
    <cellStyle name="20 % - Markeringsfarve1 8 2 2 5" xfId="34700"/>
    <cellStyle name="20 % - Markeringsfarve1 8 2 3" xfId="6483"/>
    <cellStyle name="20 % - Markeringsfarve1 8 2 3 2" xfId="14397"/>
    <cellStyle name="20 % - Markeringsfarve1 8 2 3 2 2" xfId="30711"/>
    <cellStyle name="20 % - Markeringsfarve1 8 2 3 2 3" xfId="45675"/>
    <cellStyle name="20 % - Markeringsfarve1 8 2 3 3" xfId="23689"/>
    <cellStyle name="20 % - Markeringsfarve1 8 2 3 4" xfId="38676"/>
    <cellStyle name="20 % - Markeringsfarve1 8 2 4" xfId="10413"/>
    <cellStyle name="20 % - Markeringsfarve1 8 2 4 2" xfId="26732"/>
    <cellStyle name="20 % - Markeringsfarve1 8 2 4 3" xfId="41698"/>
    <cellStyle name="20 % - Markeringsfarve1 8 2 5" xfId="19710"/>
    <cellStyle name="20 % - Markeringsfarve1 8 2 6" xfId="34699"/>
    <cellStyle name="20 % - Markeringsfarve1 8 3" xfId="1858"/>
    <cellStyle name="20 % - Markeringsfarve1 8 3 2" xfId="7230"/>
    <cellStyle name="20 % - Markeringsfarve1 8 3 2 2" xfId="15140"/>
    <cellStyle name="20 % - Markeringsfarve1 8 3 2 2 2" xfId="31454"/>
    <cellStyle name="20 % - Markeringsfarve1 8 3 2 2 3" xfId="46418"/>
    <cellStyle name="20 % - Markeringsfarve1 8 3 2 3" xfId="24432"/>
    <cellStyle name="20 % - Markeringsfarve1 8 3 2 4" xfId="39419"/>
    <cellStyle name="20 % - Markeringsfarve1 8 3 3" xfId="10415"/>
    <cellStyle name="20 % - Markeringsfarve1 8 3 3 2" xfId="26734"/>
    <cellStyle name="20 % - Markeringsfarve1 8 3 3 3" xfId="41700"/>
    <cellStyle name="20 % - Markeringsfarve1 8 3 4" xfId="19712"/>
    <cellStyle name="20 % - Markeringsfarve1 8 3 5" xfId="34701"/>
    <cellStyle name="20 % - Markeringsfarve1 8 4" xfId="1859"/>
    <cellStyle name="20 % - Markeringsfarve1 8 4 2" xfId="8652"/>
    <cellStyle name="20 % - Markeringsfarve1 8 4 2 2" xfId="16535"/>
    <cellStyle name="20 % - Markeringsfarve1 8 4 2 2 2" xfId="32849"/>
    <cellStyle name="20 % - Markeringsfarve1 8 4 2 2 3" xfId="47813"/>
    <cellStyle name="20 % - Markeringsfarve1 8 4 2 3" xfId="25827"/>
    <cellStyle name="20 % - Markeringsfarve1 8 4 2 4" xfId="40814"/>
    <cellStyle name="20 % - Markeringsfarve1 8 4 3" xfId="10416"/>
    <cellStyle name="20 % - Markeringsfarve1 8 4 3 2" xfId="26735"/>
    <cellStyle name="20 % - Markeringsfarve1 8 4 3 3" xfId="41701"/>
    <cellStyle name="20 % - Markeringsfarve1 8 4 4" xfId="19713"/>
    <cellStyle name="20 % - Markeringsfarve1 8 4 5" xfId="34702"/>
    <cellStyle name="20 % - Markeringsfarve1 8 5" xfId="5452"/>
    <cellStyle name="20 % - Markeringsfarve1 8 5 2" xfId="13370"/>
    <cellStyle name="20 % - Markeringsfarve1 8 5 2 2" xfId="29684"/>
    <cellStyle name="20 % - Markeringsfarve1 8 5 2 3" xfId="44648"/>
    <cellStyle name="20 % - Markeringsfarve1 8 5 3" xfId="22662"/>
    <cellStyle name="20 % - Markeringsfarve1 8 5 4" xfId="37649"/>
    <cellStyle name="20 % - Markeringsfarve1 8 6" xfId="10412"/>
    <cellStyle name="20 % - Markeringsfarve1 8 6 2" xfId="26731"/>
    <cellStyle name="20 % - Markeringsfarve1 8 6 3" xfId="41697"/>
    <cellStyle name="20 % - Markeringsfarve1 8 7" xfId="19709"/>
    <cellStyle name="20 % - Markeringsfarve1 8 8" xfId="34698"/>
    <cellStyle name="20 % - Markeringsfarve1 9" xfId="1860"/>
    <cellStyle name="20 % - Markeringsfarve1 9 2" xfId="1861"/>
    <cellStyle name="20 % - Markeringsfarve1 9 2 2" xfId="1862"/>
    <cellStyle name="20 % - Markeringsfarve1 9 2 2 2" xfId="8071"/>
    <cellStyle name="20 % - Markeringsfarve1 9 2 2 2 2" xfId="15972"/>
    <cellStyle name="20 % - Markeringsfarve1 9 2 2 2 2 2" xfId="32286"/>
    <cellStyle name="20 % - Markeringsfarve1 9 2 2 2 2 3" xfId="47250"/>
    <cellStyle name="20 % - Markeringsfarve1 9 2 2 2 3" xfId="25264"/>
    <cellStyle name="20 % - Markeringsfarve1 9 2 2 2 4" xfId="40251"/>
    <cellStyle name="20 % - Markeringsfarve1 9 2 2 3" xfId="10419"/>
    <cellStyle name="20 % - Markeringsfarve1 9 2 2 3 2" xfId="26738"/>
    <cellStyle name="20 % - Markeringsfarve1 9 2 2 3 3" xfId="41704"/>
    <cellStyle name="20 % - Markeringsfarve1 9 2 2 4" xfId="19716"/>
    <cellStyle name="20 % - Markeringsfarve1 9 2 2 5" xfId="34705"/>
    <cellStyle name="20 % - Markeringsfarve1 9 2 3" xfId="6582"/>
    <cellStyle name="20 % - Markeringsfarve1 9 2 3 2" xfId="14496"/>
    <cellStyle name="20 % - Markeringsfarve1 9 2 3 2 2" xfId="30810"/>
    <cellStyle name="20 % - Markeringsfarve1 9 2 3 2 3" xfId="45774"/>
    <cellStyle name="20 % - Markeringsfarve1 9 2 3 3" xfId="23788"/>
    <cellStyle name="20 % - Markeringsfarve1 9 2 3 4" xfId="38775"/>
    <cellStyle name="20 % - Markeringsfarve1 9 2 4" xfId="10418"/>
    <cellStyle name="20 % - Markeringsfarve1 9 2 4 2" xfId="26737"/>
    <cellStyle name="20 % - Markeringsfarve1 9 2 4 3" xfId="41703"/>
    <cellStyle name="20 % - Markeringsfarve1 9 2 5" xfId="19715"/>
    <cellStyle name="20 % - Markeringsfarve1 9 2 6" xfId="34704"/>
    <cellStyle name="20 % - Markeringsfarve1 9 3" xfId="1863"/>
    <cellStyle name="20 % - Markeringsfarve1 9 3 2" xfId="7348"/>
    <cellStyle name="20 % - Markeringsfarve1 9 3 2 2" xfId="15258"/>
    <cellStyle name="20 % - Markeringsfarve1 9 3 2 2 2" xfId="31572"/>
    <cellStyle name="20 % - Markeringsfarve1 9 3 2 2 3" xfId="46536"/>
    <cellStyle name="20 % - Markeringsfarve1 9 3 2 3" xfId="24550"/>
    <cellStyle name="20 % - Markeringsfarve1 9 3 2 4" xfId="39537"/>
    <cellStyle name="20 % - Markeringsfarve1 9 3 3" xfId="10420"/>
    <cellStyle name="20 % - Markeringsfarve1 9 3 3 2" xfId="26739"/>
    <cellStyle name="20 % - Markeringsfarve1 9 3 3 3" xfId="41705"/>
    <cellStyle name="20 % - Markeringsfarve1 9 3 4" xfId="19717"/>
    <cellStyle name="20 % - Markeringsfarve1 9 3 5" xfId="34706"/>
    <cellStyle name="20 % - Markeringsfarve1 9 4" xfId="1864"/>
    <cellStyle name="20 % - Markeringsfarve1 9 4 2" xfId="8374"/>
    <cellStyle name="20 % - Markeringsfarve1 9 4 2 2" xfId="16268"/>
    <cellStyle name="20 % - Markeringsfarve1 9 4 2 2 2" xfId="32582"/>
    <cellStyle name="20 % - Markeringsfarve1 9 4 2 2 3" xfId="47546"/>
    <cellStyle name="20 % - Markeringsfarve1 9 4 2 3" xfId="25560"/>
    <cellStyle name="20 % - Markeringsfarve1 9 4 2 4" xfId="40547"/>
    <cellStyle name="20 % - Markeringsfarve1 9 4 3" xfId="10421"/>
    <cellStyle name="20 % - Markeringsfarve1 9 4 3 2" xfId="26740"/>
    <cellStyle name="20 % - Markeringsfarve1 9 4 3 3" xfId="41706"/>
    <cellStyle name="20 % - Markeringsfarve1 9 4 4" xfId="19718"/>
    <cellStyle name="20 % - Markeringsfarve1 9 4 5" xfId="34707"/>
    <cellStyle name="20 % - Markeringsfarve1 9 5" xfId="5453"/>
    <cellStyle name="20 % - Markeringsfarve1 9 5 2" xfId="13371"/>
    <cellStyle name="20 % - Markeringsfarve1 9 5 2 2" xfId="29685"/>
    <cellStyle name="20 % - Markeringsfarve1 9 5 2 3" xfId="44649"/>
    <cellStyle name="20 % - Markeringsfarve1 9 5 3" xfId="22663"/>
    <cellStyle name="20 % - Markeringsfarve1 9 5 4" xfId="37650"/>
    <cellStyle name="20 % - Markeringsfarve1 9 6" xfId="10417"/>
    <cellStyle name="20 % - Markeringsfarve1 9 6 2" xfId="26736"/>
    <cellStyle name="20 % - Markeringsfarve1 9 6 3" xfId="41702"/>
    <cellStyle name="20 % - Markeringsfarve1 9 7" xfId="19714"/>
    <cellStyle name="20 % - Markeringsfarve1 9 8" xfId="34703"/>
    <cellStyle name="20 % - Markeringsfarve2 10" xfId="1866"/>
    <cellStyle name="20 % - Markeringsfarve2 10 2" xfId="1867"/>
    <cellStyle name="20 % - Markeringsfarve2 10 2 2" xfId="7481"/>
    <cellStyle name="20 % - Markeringsfarve2 10 2 2 2" xfId="15382"/>
    <cellStyle name="20 % - Markeringsfarve2 10 2 2 2 2" xfId="31696"/>
    <cellStyle name="20 % - Markeringsfarve2 10 2 2 2 3" xfId="46660"/>
    <cellStyle name="20 % - Markeringsfarve2 10 2 2 3" xfId="24674"/>
    <cellStyle name="20 % - Markeringsfarve2 10 2 2 4" xfId="39661"/>
    <cellStyle name="20 % - Markeringsfarve2 10 2 3" xfId="10424"/>
    <cellStyle name="20 % - Markeringsfarve2 10 2 3 2" xfId="26743"/>
    <cellStyle name="20 % - Markeringsfarve2 10 2 3 3" xfId="41709"/>
    <cellStyle name="20 % - Markeringsfarve2 10 2 4" xfId="19721"/>
    <cellStyle name="20 % - Markeringsfarve2 10 2 5" xfId="34710"/>
    <cellStyle name="20 % - Markeringsfarve2 10 3" xfId="1868"/>
    <cellStyle name="20 % - Markeringsfarve2 10 3 2" xfId="8326"/>
    <cellStyle name="20 % - Markeringsfarve2 10 3 2 2" xfId="16220"/>
    <cellStyle name="20 % - Markeringsfarve2 10 3 2 2 2" xfId="32534"/>
    <cellStyle name="20 % - Markeringsfarve2 10 3 2 2 3" xfId="47498"/>
    <cellStyle name="20 % - Markeringsfarve2 10 3 2 3" xfId="25512"/>
    <cellStyle name="20 % - Markeringsfarve2 10 3 2 4" xfId="40499"/>
    <cellStyle name="20 % - Markeringsfarve2 10 3 3" xfId="10425"/>
    <cellStyle name="20 % - Markeringsfarve2 10 3 3 2" xfId="26744"/>
    <cellStyle name="20 % - Markeringsfarve2 10 3 3 3" xfId="41710"/>
    <cellStyle name="20 % - Markeringsfarve2 10 3 4" xfId="19722"/>
    <cellStyle name="20 % - Markeringsfarve2 10 3 5" xfId="34711"/>
    <cellStyle name="20 % - Markeringsfarve2 10 4" xfId="5455"/>
    <cellStyle name="20 % - Markeringsfarve2 10 4 2" xfId="13373"/>
    <cellStyle name="20 % - Markeringsfarve2 10 4 2 2" xfId="29687"/>
    <cellStyle name="20 % - Markeringsfarve2 10 4 2 3" xfId="44651"/>
    <cellStyle name="20 % - Markeringsfarve2 10 4 3" xfId="22665"/>
    <cellStyle name="20 % - Markeringsfarve2 10 4 4" xfId="37652"/>
    <cellStyle name="20 % - Markeringsfarve2 10 5" xfId="10423"/>
    <cellStyle name="20 % - Markeringsfarve2 10 5 2" xfId="26742"/>
    <cellStyle name="20 % - Markeringsfarve2 10 5 3" xfId="41708"/>
    <cellStyle name="20 % - Markeringsfarve2 10 6" xfId="19720"/>
    <cellStyle name="20 % - Markeringsfarve2 10 7" xfId="34709"/>
    <cellStyle name="20 % - Markeringsfarve2 11" xfId="1869"/>
    <cellStyle name="20 % - Markeringsfarve2 11 2" xfId="1870"/>
    <cellStyle name="20 % - Markeringsfarve2 11 2 2" xfId="8651"/>
    <cellStyle name="20 % - Markeringsfarve2 11 2 2 2" xfId="16534"/>
    <cellStyle name="20 % - Markeringsfarve2 11 2 2 2 2" xfId="32848"/>
    <cellStyle name="20 % - Markeringsfarve2 11 2 2 2 3" xfId="47812"/>
    <cellStyle name="20 % - Markeringsfarve2 11 2 2 3" xfId="25826"/>
    <cellStyle name="20 % - Markeringsfarve2 11 2 2 4" xfId="40813"/>
    <cellStyle name="20 % - Markeringsfarve2 11 2 3" xfId="10427"/>
    <cellStyle name="20 % - Markeringsfarve2 11 2 3 2" xfId="26746"/>
    <cellStyle name="20 % - Markeringsfarve2 11 2 3 3" xfId="41712"/>
    <cellStyle name="20 % - Markeringsfarve2 11 2 4" xfId="19724"/>
    <cellStyle name="20 % - Markeringsfarve2 11 2 5" xfId="34713"/>
    <cellStyle name="20 % - Markeringsfarve2 11 3" xfId="5456"/>
    <cellStyle name="20 % - Markeringsfarve2 11 3 2" xfId="13374"/>
    <cellStyle name="20 % - Markeringsfarve2 11 3 2 2" xfId="29688"/>
    <cellStyle name="20 % - Markeringsfarve2 11 3 2 3" xfId="44652"/>
    <cellStyle name="20 % - Markeringsfarve2 11 3 3" xfId="22666"/>
    <cellStyle name="20 % - Markeringsfarve2 11 3 4" xfId="37653"/>
    <cellStyle name="20 % - Markeringsfarve2 11 4" xfId="10426"/>
    <cellStyle name="20 % - Markeringsfarve2 11 4 2" xfId="26745"/>
    <cellStyle name="20 % - Markeringsfarve2 11 4 3" xfId="41711"/>
    <cellStyle name="20 % - Markeringsfarve2 11 5" xfId="19723"/>
    <cellStyle name="20 % - Markeringsfarve2 11 6" xfId="34712"/>
    <cellStyle name="20 % - Markeringsfarve2 12" xfId="1871"/>
    <cellStyle name="20 % - Markeringsfarve2 12 2" xfId="1872"/>
    <cellStyle name="20 % - Markeringsfarve2 12 2 2" xfId="8325"/>
    <cellStyle name="20 % - Markeringsfarve2 12 2 2 2" xfId="16219"/>
    <cellStyle name="20 % - Markeringsfarve2 12 2 2 2 2" xfId="32533"/>
    <cellStyle name="20 % - Markeringsfarve2 12 2 2 2 3" xfId="47497"/>
    <cellStyle name="20 % - Markeringsfarve2 12 2 2 3" xfId="25511"/>
    <cellStyle name="20 % - Markeringsfarve2 12 2 2 4" xfId="40498"/>
    <cellStyle name="20 % - Markeringsfarve2 12 2 3" xfId="10429"/>
    <cellStyle name="20 % - Markeringsfarve2 12 2 3 2" xfId="26748"/>
    <cellStyle name="20 % - Markeringsfarve2 12 2 3 3" xfId="41714"/>
    <cellStyle name="20 % - Markeringsfarve2 12 2 4" xfId="19726"/>
    <cellStyle name="20 % - Markeringsfarve2 12 2 5" xfId="34715"/>
    <cellStyle name="20 % - Markeringsfarve2 12 3" xfId="5457"/>
    <cellStyle name="20 % - Markeringsfarve2 12 3 2" xfId="13375"/>
    <cellStyle name="20 % - Markeringsfarve2 12 3 2 2" xfId="29689"/>
    <cellStyle name="20 % - Markeringsfarve2 12 3 2 3" xfId="44653"/>
    <cellStyle name="20 % - Markeringsfarve2 12 3 3" xfId="22667"/>
    <cellStyle name="20 % - Markeringsfarve2 12 3 4" xfId="37654"/>
    <cellStyle name="20 % - Markeringsfarve2 12 4" xfId="10428"/>
    <cellStyle name="20 % - Markeringsfarve2 12 4 2" xfId="26747"/>
    <cellStyle name="20 % - Markeringsfarve2 12 4 3" xfId="41713"/>
    <cellStyle name="20 % - Markeringsfarve2 12 5" xfId="19725"/>
    <cellStyle name="20 % - Markeringsfarve2 12 6" xfId="34714"/>
    <cellStyle name="20 % - Markeringsfarve2 13" xfId="1873"/>
    <cellStyle name="20 % - Markeringsfarve2 13 2" xfId="1874"/>
    <cellStyle name="20 % - Markeringsfarve2 13 2 2" xfId="8608"/>
    <cellStyle name="20 % - Markeringsfarve2 13 2 2 2" xfId="16493"/>
    <cellStyle name="20 % - Markeringsfarve2 13 2 2 2 2" xfId="32807"/>
    <cellStyle name="20 % - Markeringsfarve2 13 2 2 2 3" xfId="47771"/>
    <cellStyle name="20 % - Markeringsfarve2 13 2 2 3" xfId="25785"/>
    <cellStyle name="20 % - Markeringsfarve2 13 2 2 4" xfId="40772"/>
    <cellStyle name="20 % - Markeringsfarve2 13 2 3" xfId="10431"/>
    <cellStyle name="20 % - Markeringsfarve2 13 2 3 2" xfId="26750"/>
    <cellStyle name="20 % - Markeringsfarve2 13 2 3 3" xfId="41716"/>
    <cellStyle name="20 % - Markeringsfarve2 13 2 4" xfId="19728"/>
    <cellStyle name="20 % - Markeringsfarve2 13 2 5" xfId="34717"/>
    <cellStyle name="20 % - Markeringsfarve2 13 3" xfId="5454"/>
    <cellStyle name="20 % - Markeringsfarve2 13 3 2" xfId="13372"/>
    <cellStyle name="20 % - Markeringsfarve2 13 3 2 2" xfId="29686"/>
    <cellStyle name="20 % - Markeringsfarve2 13 3 2 3" xfId="44650"/>
    <cellStyle name="20 % - Markeringsfarve2 13 3 3" xfId="22664"/>
    <cellStyle name="20 % - Markeringsfarve2 13 3 4" xfId="37651"/>
    <cellStyle name="20 % - Markeringsfarve2 13 4" xfId="10430"/>
    <cellStyle name="20 % - Markeringsfarve2 13 4 2" xfId="26749"/>
    <cellStyle name="20 % - Markeringsfarve2 13 4 3" xfId="41715"/>
    <cellStyle name="20 % - Markeringsfarve2 13 5" xfId="19727"/>
    <cellStyle name="20 % - Markeringsfarve2 13 6" xfId="34716"/>
    <cellStyle name="20 % - Markeringsfarve2 14" xfId="1875"/>
    <cellStyle name="20 % - Markeringsfarve2 14 2" xfId="6703"/>
    <cellStyle name="20 % - Markeringsfarve2 14 2 2" xfId="14616"/>
    <cellStyle name="20 % - Markeringsfarve2 14 2 2 2" xfId="30930"/>
    <cellStyle name="20 % - Markeringsfarve2 14 2 2 3" xfId="45894"/>
    <cellStyle name="20 % - Markeringsfarve2 14 2 3" xfId="23908"/>
    <cellStyle name="20 % - Markeringsfarve2 14 2 4" xfId="38895"/>
    <cellStyle name="20 % - Markeringsfarve2 14 3" xfId="10432"/>
    <cellStyle name="20 % - Markeringsfarve2 14 3 2" xfId="26751"/>
    <cellStyle name="20 % - Markeringsfarve2 14 3 3" xfId="41717"/>
    <cellStyle name="20 % - Markeringsfarve2 14 4" xfId="19729"/>
    <cellStyle name="20 % - Markeringsfarve2 14 5" xfId="34718"/>
    <cellStyle name="20 % - Markeringsfarve2 15" xfId="1876"/>
    <cellStyle name="20 % - Markeringsfarve2 15 2" xfId="8465"/>
    <cellStyle name="20 % - Markeringsfarve2 15 2 2" xfId="16355"/>
    <cellStyle name="20 % - Markeringsfarve2 15 2 2 2" xfId="32669"/>
    <cellStyle name="20 % - Markeringsfarve2 15 2 2 3" xfId="47633"/>
    <cellStyle name="20 % - Markeringsfarve2 15 2 3" xfId="25647"/>
    <cellStyle name="20 % - Markeringsfarve2 15 2 4" xfId="40634"/>
    <cellStyle name="20 % - Markeringsfarve2 15 3" xfId="10433"/>
    <cellStyle name="20 % - Markeringsfarve2 15 3 2" xfId="26752"/>
    <cellStyle name="20 % - Markeringsfarve2 15 3 3" xfId="41718"/>
    <cellStyle name="20 % - Markeringsfarve2 15 4" xfId="19730"/>
    <cellStyle name="20 % - Markeringsfarve2 15 5" xfId="34719"/>
    <cellStyle name="20 % - Markeringsfarve2 16" xfId="1877"/>
    <cellStyle name="20 % - Markeringsfarve2 16 2" xfId="8321"/>
    <cellStyle name="20 % - Markeringsfarve2 16 2 2" xfId="16215"/>
    <cellStyle name="20 % - Markeringsfarve2 16 2 2 2" xfId="32529"/>
    <cellStyle name="20 % - Markeringsfarve2 16 2 2 3" xfId="47493"/>
    <cellStyle name="20 % - Markeringsfarve2 16 2 3" xfId="25507"/>
    <cellStyle name="20 % - Markeringsfarve2 16 2 4" xfId="40494"/>
    <cellStyle name="20 % - Markeringsfarve2 16 3" xfId="10434"/>
    <cellStyle name="20 % - Markeringsfarve2 16 3 2" xfId="26753"/>
    <cellStyle name="20 % - Markeringsfarve2 16 3 3" xfId="41719"/>
    <cellStyle name="20 % - Markeringsfarve2 16 4" xfId="19731"/>
    <cellStyle name="20 % - Markeringsfarve2 16 5" xfId="34720"/>
    <cellStyle name="20 % - Markeringsfarve2 17" xfId="5379"/>
    <cellStyle name="20 % - Markeringsfarve2 17 2" xfId="13305"/>
    <cellStyle name="20 % - Markeringsfarve2 17 2 2" xfId="29619"/>
    <cellStyle name="20 % - Markeringsfarve2 17 2 3" xfId="44583"/>
    <cellStyle name="20 % - Markeringsfarve2 17 3" xfId="22597"/>
    <cellStyle name="20 % - Markeringsfarve2 17 4" xfId="37584"/>
    <cellStyle name="20 % - Markeringsfarve2 18" xfId="1865"/>
    <cellStyle name="20 % - Markeringsfarve2 18 2" xfId="10422"/>
    <cellStyle name="20 % - Markeringsfarve2 18 2 2" xfId="26741"/>
    <cellStyle name="20 % - Markeringsfarve2 18 2 3" xfId="41707"/>
    <cellStyle name="20 % - Markeringsfarve2 18 3" xfId="19719"/>
    <cellStyle name="20 % - Markeringsfarve2 18 4" xfId="34708"/>
    <cellStyle name="20 % - Markeringsfarve2 2" xfId="1878"/>
    <cellStyle name="20 % - Markeringsfarve2 2 10" xfId="1879"/>
    <cellStyle name="20 % - Markeringsfarve2 2 10 2" xfId="6735"/>
    <cellStyle name="20 % - Markeringsfarve2 2 10 2 2" xfId="14646"/>
    <cellStyle name="20 % - Markeringsfarve2 2 10 2 2 2" xfId="30960"/>
    <cellStyle name="20 % - Markeringsfarve2 2 10 2 2 3" xfId="45924"/>
    <cellStyle name="20 % - Markeringsfarve2 2 10 2 3" xfId="23938"/>
    <cellStyle name="20 % - Markeringsfarve2 2 10 2 4" xfId="38925"/>
    <cellStyle name="20 % - Markeringsfarve2 2 10 3" xfId="10436"/>
    <cellStyle name="20 % - Markeringsfarve2 2 10 3 2" xfId="26755"/>
    <cellStyle name="20 % - Markeringsfarve2 2 10 3 3" xfId="41721"/>
    <cellStyle name="20 % - Markeringsfarve2 2 10 4" xfId="19733"/>
    <cellStyle name="20 % - Markeringsfarve2 2 10 5" xfId="34722"/>
    <cellStyle name="20 % - Markeringsfarve2 2 11" xfId="1880"/>
    <cellStyle name="20 % - Markeringsfarve2 2 11 2" xfId="8324"/>
    <cellStyle name="20 % - Markeringsfarve2 2 11 2 2" xfId="16218"/>
    <cellStyle name="20 % - Markeringsfarve2 2 11 2 2 2" xfId="32532"/>
    <cellStyle name="20 % - Markeringsfarve2 2 11 2 2 3" xfId="47496"/>
    <cellStyle name="20 % - Markeringsfarve2 2 11 2 3" xfId="25510"/>
    <cellStyle name="20 % - Markeringsfarve2 2 11 2 4" xfId="40497"/>
    <cellStyle name="20 % - Markeringsfarve2 2 11 3" xfId="10437"/>
    <cellStyle name="20 % - Markeringsfarve2 2 11 3 2" xfId="26756"/>
    <cellStyle name="20 % - Markeringsfarve2 2 11 3 3" xfId="41722"/>
    <cellStyle name="20 % - Markeringsfarve2 2 11 4" xfId="19734"/>
    <cellStyle name="20 % - Markeringsfarve2 2 11 5" xfId="34723"/>
    <cellStyle name="20 % - Markeringsfarve2 2 12" xfId="5458"/>
    <cellStyle name="20 % - Markeringsfarve2 2 12 2" xfId="13376"/>
    <cellStyle name="20 % - Markeringsfarve2 2 12 2 2" xfId="29690"/>
    <cellStyle name="20 % - Markeringsfarve2 2 12 2 3" xfId="44654"/>
    <cellStyle name="20 % - Markeringsfarve2 2 12 3" xfId="22668"/>
    <cellStyle name="20 % - Markeringsfarve2 2 12 4" xfId="37655"/>
    <cellStyle name="20 % - Markeringsfarve2 2 13" xfId="10435"/>
    <cellStyle name="20 % - Markeringsfarve2 2 13 2" xfId="26754"/>
    <cellStyle name="20 % - Markeringsfarve2 2 13 3" xfId="41720"/>
    <cellStyle name="20 % - Markeringsfarve2 2 14" xfId="19732"/>
    <cellStyle name="20 % - Markeringsfarve2 2 15" xfId="34721"/>
    <cellStyle name="20 % - Markeringsfarve2 2 16" xfId="53365"/>
    <cellStyle name="20 % - Markeringsfarve2 2 2" xfId="1881"/>
    <cellStyle name="20 % - Markeringsfarve2 2 2 10" xfId="5459"/>
    <cellStyle name="20 % - Markeringsfarve2 2 2 10 2" xfId="13377"/>
    <cellStyle name="20 % - Markeringsfarve2 2 2 10 2 2" xfId="29691"/>
    <cellStyle name="20 % - Markeringsfarve2 2 2 10 2 3" xfId="44655"/>
    <cellStyle name="20 % - Markeringsfarve2 2 2 10 3" xfId="22669"/>
    <cellStyle name="20 % - Markeringsfarve2 2 2 10 4" xfId="37656"/>
    <cellStyle name="20 % - Markeringsfarve2 2 2 11" xfId="10438"/>
    <cellStyle name="20 % - Markeringsfarve2 2 2 11 2" xfId="26757"/>
    <cellStyle name="20 % - Markeringsfarve2 2 2 11 3" xfId="41723"/>
    <cellStyle name="20 % - Markeringsfarve2 2 2 12" xfId="19735"/>
    <cellStyle name="20 % - Markeringsfarve2 2 2 13" xfId="34724"/>
    <cellStyle name="20 % - Markeringsfarve2 2 2 14" xfId="53314"/>
    <cellStyle name="20 % - Markeringsfarve2 2 2 2" xfId="1882"/>
    <cellStyle name="20 % - Markeringsfarve2 2 2 2 2" xfId="1883"/>
    <cellStyle name="20 % - Markeringsfarve2 2 2 2 2 2" xfId="1884"/>
    <cellStyle name="20 % - Markeringsfarve2 2 2 2 2 2 2" xfId="7666"/>
    <cellStyle name="20 % - Markeringsfarve2 2 2 2 2 2 2 2" xfId="15567"/>
    <cellStyle name="20 % - Markeringsfarve2 2 2 2 2 2 2 2 2" xfId="31881"/>
    <cellStyle name="20 % - Markeringsfarve2 2 2 2 2 2 2 2 3" xfId="46845"/>
    <cellStyle name="20 % - Markeringsfarve2 2 2 2 2 2 2 3" xfId="24859"/>
    <cellStyle name="20 % - Markeringsfarve2 2 2 2 2 2 2 4" xfId="39846"/>
    <cellStyle name="20 % - Markeringsfarve2 2 2 2 2 2 3" xfId="10441"/>
    <cellStyle name="20 % - Markeringsfarve2 2 2 2 2 2 3 2" xfId="26760"/>
    <cellStyle name="20 % - Markeringsfarve2 2 2 2 2 2 3 3" xfId="41726"/>
    <cellStyle name="20 % - Markeringsfarve2 2 2 2 2 2 4" xfId="19738"/>
    <cellStyle name="20 % - Markeringsfarve2 2 2 2 2 2 5" xfId="34727"/>
    <cellStyle name="20 % - Markeringsfarve2 2 2 2 2 3" xfId="6239"/>
    <cellStyle name="20 % - Markeringsfarve2 2 2 2 2 3 2" xfId="14156"/>
    <cellStyle name="20 % - Markeringsfarve2 2 2 2 2 3 2 2" xfId="30470"/>
    <cellStyle name="20 % - Markeringsfarve2 2 2 2 2 3 2 3" xfId="45434"/>
    <cellStyle name="20 % - Markeringsfarve2 2 2 2 2 3 3" xfId="23448"/>
    <cellStyle name="20 % - Markeringsfarve2 2 2 2 2 3 4" xfId="38435"/>
    <cellStyle name="20 % - Markeringsfarve2 2 2 2 2 4" xfId="10440"/>
    <cellStyle name="20 % - Markeringsfarve2 2 2 2 2 4 2" xfId="26759"/>
    <cellStyle name="20 % - Markeringsfarve2 2 2 2 2 4 3" xfId="41725"/>
    <cellStyle name="20 % - Markeringsfarve2 2 2 2 2 5" xfId="19737"/>
    <cellStyle name="20 % - Markeringsfarve2 2 2 2 2 6" xfId="34726"/>
    <cellStyle name="20 % - Markeringsfarve2 2 2 2 2 7" xfId="57118"/>
    <cellStyle name="20 % - Markeringsfarve2 2 2 2 3" xfId="1885"/>
    <cellStyle name="20 % - Markeringsfarve2 2 2 2 3 2" xfId="6896"/>
    <cellStyle name="20 % - Markeringsfarve2 2 2 2 3 2 2" xfId="14807"/>
    <cellStyle name="20 % - Markeringsfarve2 2 2 2 3 2 2 2" xfId="31121"/>
    <cellStyle name="20 % - Markeringsfarve2 2 2 2 3 2 2 3" xfId="46085"/>
    <cellStyle name="20 % - Markeringsfarve2 2 2 2 3 2 3" xfId="24099"/>
    <cellStyle name="20 % - Markeringsfarve2 2 2 2 3 2 4" xfId="39086"/>
    <cellStyle name="20 % - Markeringsfarve2 2 2 2 3 3" xfId="10442"/>
    <cellStyle name="20 % - Markeringsfarve2 2 2 2 3 3 2" xfId="26761"/>
    <cellStyle name="20 % - Markeringsfarve2 2 2 2 3 3 3" xfId="41727"/>
    <cellStyle name="20 % - Markeringsfarve2 2 2 2 3 4" xfId="19739"/>
    <cellStyle name="20 % - Markeringsfarve2 2 2 2 3 5" xfId="34728"/>
    <cellStyle name="20 % - Markeringsfarve2 2 2 2 4" xfId="1886"/>
    <cellStyle name="20 % - Markeringsfarve2 2 2 2 4 2" xfId="8322"/>
    <cellStyle name="20 % - Markeringsfarve2 2 2 2 4 2 2" xfId="16216"/>
    <cellStyle name="20 % - Markeringsfarve2 2 2 2 4 2 2 2" xfId="32530"/>
    <cellStyle name="20 % - Markeringsfarve2 2 2 2 4 2 2 3" xfId="47494"/>
    <cellStyle name="20 % - Markeringsfarve2 2 2 2 4 2 3" xfId="25508"/>
    <cellStyle name="20 % - Markeringsfarve2 2 2 2 4 2 4" xfId="40495"/>
    <cellStyle name="20 % - Markeringsfarve2 2 2 2 4 3" xfId="10443"/>
    <cellStyle name="20 % - Markeringsfarve2 2 2 2 4 3 2" xfId="26762"/>
    <cellStyle name="20 % - Markeringsfarve2 2 2 2 4 3 3" xfId="41728"/>
    <cellStyle name="20 % - Markeringsfarve2 2 2 2 4 4" xfId="19740"/>
    <cellStyle name="20 % - Markeringsfarve2 2 2 2 4 5" xfId="34729"/>
    <cellStyle name="20 % - Markeringsfarve2 2 2 2 5" xfId="5460"/>
    <cellStyle name="20 % - Markeringsfarve2 2 2 2 5 2" xfId="13378"/>
    <cellStyle name="20 % - Markeringsfarve2 2 2 2 5 2 2" xfId="29692"/>
    <cellStyle name="20 % - Markeringsfarve2 2 2 2 5 2 3" xfId="44656"/>
    <cellStyle name="20 % - Markeringsfarve2 2 2 2 5 3" xfId="22670"/>
    <cellStyle name="20 % - Markeringsfarve2 2 2 2 5 4" xfId="37657"/>
    <cellStyle name="20 % - Markeringsfarve2 2 2 2 6" xfId="10439"/>
    <cellStyle name="20 % - Markeringsfarve2 2 2 2 6 2" xfId="26758"/>
    <cellStyle name="20 % - Markeringsfarve2 2 2 2 6 3" xfId="41724"/>
    <cellStyle name="20 % - Markeringsfarve2 2 2 2 7" xfId="19736"/>
    <cellStyle name="20 % - Markeringsfarve2 2 2 2 8" xfId="34725"/>
    <cellStyle name="20 % - Markeringsfarve2 2 2 2 9" xfId="53951"/>
    <cellStyle name="20 % - Markeringsfarve2 2 2 3" xfId="1887"/>
    <cellStyle name="20 % - Markeringsfarve2 2 2 3 2" xfId="1888"/>
    <cellStyle name="20 % - Markeringsfarve2 2 2 3 2 2" xfId="1889"/>
    <cellStyle name="20 % - Markeringsfarve2 2 2 3 2 2 2" xfId="7727"/>
    <cellStyle name="20 % - Markeringsfarve2 2 2 3 2 2 2 2" xfId="15628"/>
    <cellStyle name="20 % - Markeringsfarve2 2 2 3 2 2 2 2 2" xfId="31942"/>
    <cellStyle name="20 % - Markeringsfarve2 2 2 3 2 2 2 2 3" xfId="46906"/>
    <cellStyle name="20 % - Markeringsfarve2 2 2 3 2 2 2 3" xfId="24920"/>
    <cellStyle name="20 % - Markeringsfarve2 2 2 3 2 2 2 4" xfId="39907"/>
    <cellStyle name="20 % - Markeringsfarve2 2 2 3 2 2 3" xfId="10446"/>
    <cellStyle name="20 % - Markeringsfarve2 2 2 3 2 2 3 2" xfId="26765"/>
    <cellStyle name="20 % - Markeringsfarve2 2 2 3 2 2 3 3" xfId="41731"/>
    <cellStyle name="20 % - Markeringsfarve2 2 2 3 2 2 4" xfId="19743"/>
    <cellStyle name="20 % - Markeringsfarve2 2 2 3 2 2 5" xfId="34732"/>
    <cellStyle name="20 % - Markeringsfarve2 2 2 3 2 3" xfId="6291"/>
    <cellStyle name="20 % - Markeringsfarve2 2 2 3 2 3 2" xfId="14208"/>
    <cellStyle name="20 % - Markeringsfarve2 2 2 3 2 3 2 2" xfId="30522"/>
    <cellStyle name="20 % - Markeringsfarve2 2 2 3 2 3 2 3" xfId="45486"/>
    <cellStyle name="20 % - Markeringsfarve2 2 2 3 2 3 3" xfId="23500"/>
    <cellStyle name="20 % - Markeringsfarve2 2 2 3 2 3 4" xfId="38487"/>
    <cellStyle name="20 % - Markeringsfarve2 2 2 3 2 4" xfId="10445"/>
    <cellStyle name="20 % - Markeringsfarve2 2 2 3 2 4 2" xfId="26764"/>
    <cellStyle name="20 % - Markeringsfarve2 2 2 3 2 4 3" xfId="41730"/>
    <cellStyle name="20 % - Markeringsfarve2 2 2 3 2 5" xfId="19742"/>
    <cellStyle name="20 % - Markeringsfarve2 2 2 3 2 6" xfId="34731"/>
    <cellStyle name="20 % - Markeringsfarve2 2 2 3 3" xfId="1890"/>
    <cellStyle name="20 % - Markeringsfarve2 2 2 3 3 2" xfId="6957"/>
    <cellStyle name="20 % - Markeringsfarve2 2 2 3 3 2 2" xfId="14868"/>
    <cellStyle name="20 % - Markeringsfarve2 2 2 3 3 2 2 2" xfId="31182"/>
    <cellStyle name="20 % - Markeringsfarve2 2 2 3 3 2 2 3" xfId="46146"/>
    <cellStyle name="20 % - Markeringsfarve2 2 2 3 3 2 3" xfId="24160"/>
    <cellStyle name="20 % - Markeringsfarve2 2 2 3 3 2 4" xfId="39147"/>
    <cellStyle name="20 % - Markeringsfarve2 2 2 3 3 3" xfId="10447"/>
    <cellStyle name="20 % - Markeringsfarve2 2 2 3 3 3 2" xfId="26766"/>
    <cellStyle name="20 % - Markeringsfarve2 2 2 3 3 3 3" xfId="41732"/>
    <cellStyle name="20 % - Markeringsfarve2 2 2 3 3 4" xfId="19744"/>
    <cellStyle name="20 % - Markeringsfarve2 2 2 3 3 5" xfId="34733"/>
    <cellStyle name="20 % - Markeringsfarve2 2 2 3 4" xfId="1891"/>
    <cellStyle name="20 % - Markeringsfarve2 2 2 3 4 2" xfId="7073"/>
    <cellStyle name="20 % - Markeringsfarve2 2 2 3 4 2 2" xfId="14984"/>
    <cellStyle name="20 % - Markeringsfarve2 2 2 3 4 2 2 2" xfId="31298"/>
    <cellStyle name="20 % - Markeringsfarve2 2 2 3 4 2 2 3" xfId="46262"/>
    <cellStyle name="20 % - Markeringsfarve2 2 2 3 4 2 3" xfId="24276"/>
    <cellStyle name="20 % - Markeringsfarve2 2 2 3 4 2 4" xfId="39263"/>
    <cellStyle name="20 % - Markeringsfarve2 2 2 3 4 3" xfId="10448"/>
    <cellStyle name="20 % - Markeringsfarve2 2 2 3 4 3 2" xfId="26767"/>
    <cellStyle name="20 % - Markeringsfarve2 2 2 3 4 3 3" xfId="41733"/>
    <cellStyle name="20 % - Markeringsfarve2 2 2 3 4 4" xfId="19745"/>
    <cellStyle name="20 % - Markeringsfarve2 2 2 3 4 5" xfId="34734"/>
    <cellStyle name="20 % - Markeringsfarve2 2 2 3 5" xfId="5461"/>
    <cellStyle name="20 % - Markeringsfarve2 2 2 3 5 2" xfId="13379"/>
    <cellStyle name="20 % - Markeringsfarve2 2 2 3 5 2 2" xfId="29693"/>
    <cellStyle name="20 % - Markeringsfarve2 2 2 3 5 2 3" xfId="44657"/>
    <cellStyle name="20 % - Markeringsfarve2 2 2 3 5 3" xfId="22671"/>
    <cellStyle name="20 % - Markeringsfarve2 2 2 3 5 4" xfId="37658"/>
    <cellStyle name="20 % - Markeringsfarve2 2 2 3 6" xfId="10444"/>
    <cellStyle name="20 % - Markeringsfarve2 2 2 3 6 2" xfId="26763"/>
    <cellStyle name="20 % - Markeringsfarve2 2 2 3 6 3" xfId="41729"/>
    <cellStyle name="20 % - Markeringsfarve2 2 2 3 7" xfId="19741"/>
    <cellStyle name="20 % - Markeringsfarve2 2 2 3 8" xfId="34730"/>
    <cellStyle name="20 % - Markeringsfarve2 2 2 3 9" xfId="56495"/>
    <cellStyle name="20 % - Markeringsfarve2 2 2 4" xfId="1892"/>
    <cellStyle name="20 % - Markeringsfarve2 2 2 4 2" xfId="1893"/>
    <cellStyle name="20 % - Markeringsfarve2 2 2 4 2 2" xfId="1894"/>
    <cellStyle name="20 % - Markeringsfarve2 2 2 4 2 2 2" xfId="7904"/>
    <cellStyle name="20 % - Markeringsfarve2 2 2 4 2 2 2 2" xfId="15805"/>
    <cellStyle name="20 % - Markeringsfarve2 2 2 4 2 2 2 2 2" xfId="32119"/>
    <cellStyle name="20 % - Markeringsfarve2 2 2 4 2 2 2 2 3" xfId="47083"/>
    <cellStyle name="20 % - Markeringsfarve2 2 2 4 2 2 2 3" xfId="25097"/>
    <cellStyle name="20 % - Markeringsfarve2 2 2 4 2 2 2 4" xfId="40084"/>
    <cellStyle name="20 % - Markeringsfarve2 2 2 4 2 2 3" xfId="10451"/>
    <cellStyle name="20 % - Markeringsfarve2 2 2 4 2 2 3 2" xfId="26770"/>
    <cellStyle name="20 % - Markeringsfarve2 2 2 4 2 2 3 3" xfId="41736"/>
    <cellStyle name="20 % - Markeringsfarve2 2 2 4 2 2 4" xfId="19748"/>
    <cellStyle name="20 % - Markeringsfarve2 2 2 4 2 2 5" xfId="34737"/>
    <cellStyle name="20 % - Markeringsfarve2 2 2 4 2 3" xfId="6441"/>
    <cellStyle name="20 % - Markeringsfarve2 2 2 4 2 3 2" xfId="14355"/>
    <cellStyle name="20 % - Markeringsfarve2 2 2 4 2 3 2 2" xfId="30669"/>
    <cellStyle name="20 % - Markeringsfarve2 2 2 4 2 3 2 3" xfId="45633"/>
    <cellStyle name="20 % - Markeringsfarve2 2 2 4 2 3 3" xfId="23647"/>
    <cellStyle name="20 % - Markeringsfarve2 2 2 4 2 3 4" xfId="38634"/>
    <cellStyle name="20 % - Markeringsfarve2 2 2 4 2 4" xfId="10450"/>
    <cellStyle name="20 % - Markeringsfarve2 2 2 4 2 4 2" xfId="26769"/>
    <cellStyle name="20 % - Markeringsfarve2 2 2 4 2 4 3" xfId="41735"/>
    <cellStyle name="20 % - Markeringsfarve2 2 2 4 2 5" xfId="19747"/>
    <cellStyle name="20 % - Markeringsfarve2 2 2 4 2 6" xfId="34736"/>
    <cellStyle name="20 % - Markeringsfarve2 2 2 4 3" xfId="1895"/>
    <cellStyle name="20 % - Markeringsfarve2 2 2 4 3 2" xfId="7180"/>
    <cellStyle name="20 % - Markeringsfarve2 2 2 4 3 2 2" xfId="15090"/>
    <cellStyle name="20 % - Markeringsfarve2 2 2 4 3 2 2 2" xfId="31404"/>
    <cellStyle name="20 % - Markeringsfarve2 2 2 4 3 2 2 3" xfId="46368"/>
    <cellStyle name="20 % - Markeringsfarve2 2 2 4 3 2 3" xfId="24382"/>
    <cellStyle name="20 % - Markeringsfarve2 2 2 4 3 2 4" xfId="39369"/>
    <cellStyle name="20 % - Markeringsfarve2 2 2 4 3 3" xfId="10452"/>
    <cellStyle name="20 % - Markeringsfarve2 2 2 4 3 3 2" xfId="26771"/>
    <cellStyle name="20 % - Markeringsfarve2 2 2 4 3 3 3" xfId="41737"/>
    <cellStyle name="20 % - Markeringsfarve2 2 2 4 3 4" xfId="19749"/>
    <cellStyle name="20 % - Markeringsfarve2 2 2 4 3 5" xfId="34738"/>
    <cellStyle name="20 % - Markeringsfarve2 2 2 4 4" xfId="1896"/>
    <cellStyle name="20 % - Markeringsfarve2 2 2 4 4 2" xfId="7107"/>
    <cellStyle name="20 % - Markeringsfarve2 2 2 4 4 2 2" xfId="15017"/>
    <cellStyle name="20 % - Markeringsfarve2 2 2 4 4 2 2 2" xfId="31331"/>
    <cellStyle name="20 % - Markeringsfarve2 2 2 4 4 2 2 3" xfId="46295"/>
    <cellStyle name="20 % - Markeringsfarve2 2 2 4 4 2 3" xfId="24309"/>
    <cellStyle name="20 % - Markeringsfarve2 2 2 4 4 2 4" xfId="39296"/>
    <cellStyle name="20 % - Markeringsfarve2 2 2 4 4 3" xfId="10453"/>
    <cellStyle name="20 % - Markeringsfarve2 2 2 4 4 3 2" xfId="26772"/>
    <cellStyle name="20 % - Markeringsfarve2 2 2 4 4 3 3" xfId="41738"/>
    <cellStyle name="20 % - Markeringsfarve2 2 2 4 4 4" xfId="19750"/>
    <cellStyle name="20 % - Markeringsfarve2 2 2 4 4 5" xfId="34739"/>
    <cellStyle name="20 % - Markeringsfarve2 2 2 4 5" xfId="5462"/>
    <cellStyle name="20 % - Markeringsfarve2 2 2 4 5 2" xfId="13380"/>
    <cellStyle name="20 % - Markeringsfarve2 2 2 4 5 2 2" xfId="29694"/>
    <cellStyle name="20 % - Markeringsfarve2 2 2 4 5 2 3" xfId="44658"/>
    <cellStyle name="20 % - Markeringsfarve2 2 2 4 5 3" xfId="22672"/>
    <cellStyle name="20 % - Markeringsfarve2 2 2 4 5 4" xfId="37659"/>
    <cellStyle name="20 % - Markeringsfarve2 2 2 4 6" xfId="10449"/>
    <cellStyle name="20 % - Markeringsfarve2 2 2 4 6 2" xfId="26768"/>
    <cellStyle name="20 % - Markeringsfarve2 2 2 4 6 3" xfId="41734"/>
    <cellStyle name="20 % - Markeringsfarve2 2 2 4 7" xfId="19746"/>
    <cellStyle name="20 % - Markeringsfarve2 2 2 4 8" xfId="34735"/>
    <cellStyle name="20 % - Markeringsfarve2 2 2 5" xfId="1897"/>
    <cellStyle name="20 % - Markeringsfarve2 2 2 5 2" xfId="1898"/>
    <cellStyle name="20 % - Markeringsfarve2 2 2 5 2 2" xfId="1899"/>
    <cellStyle name="20 % - Markeringsfarve2 2 2 5 2 2 2" xfId="8021"/>
    <cellStyle name="20 % - Markeringsfarve2 2 2 5 2 2 2 2" xfId="15922"/>
    <cellStyle name="20 % - Markeringsfarve2 2 2 5 2 2 2 2 2" xfId="32236"/>
    <cellStyle name="20 % - Markeringsfarve2 2 2 5 2 2 2 2 3" xfId="47200"/>
    <cellStyle name="20 % - Markeringsfarve2 2 2 5 2 2 2 3" xfId="25214"/>
    <cellStyle name="20 % - Markeringsfarve2 2 2 5 2 2 2 4" xfId="40201"/>
    <cellStyle name="20 % - Markeringsfarve2 2 2 5 2 2 3" xfId="10456"/>
    <cellStyle name="20 % - Markeringsfarve2 2 2 5 2 2 3 2" xfId="26775"/>
    <cellStyle name="20 % - Markeringsfarve2 2 2 5 2 2 3 3" xfId="41741"/>
    <cellStyle name="20 % - Markeringsfarve2 2 2 5 2 2 4" xfId="19753"/>
    <cellStyle name="20 % - Markeringsfarve2 2 2 5 2 2 5" xfId="34742"/>
    <cellStyle name="20 % - Markeringsfarve2 2 2 5 2 3" xfId="6540"/>
    <cellStyle name="20 % - Markeringsfarve2 2 2 5 2 3 2" xfId="14454"/>
    <cellStyle name="20 % - Markeringsfarve2 2 2 5 2 3 2 2" xfId="30768"/>
    <cellStyle name="20 % - Markeringsfarve2 2 2 5 2 3 2 3" xfId="45732"/>
    <cellStyle name="20 % - Markeringsfarve2 2 2 5 2 3 3" xfId="23746"/>
    <cellStyle name="20 % - Markeringsfarve2 2 2 5 2 3 4" xfId="38733"/>
    <cellStyle name="20 % - Markeringsfarve2 2 2 5 2 4" xfId="10455"/>
    <cellStyle name="20 % - Markeringsfarve2 2 2 5 2 4 2" xfId="26774"/>
    <cellStyle name="20 % - Markeringsfarve2 2 2 5 2 4 3" xfId="41740"/>
    <cellStyle name="20 % - Markeringsfarve2 2 2 5 2 5" xfId="19752"/>
    <cellStyle name="20 % - Markeringsfarve2 2 2 5 2 6" xfId="34741"/>
    <cellStyle name="20 % - Markeringsfarve2 2 2 5 3" xfId="1900"/>
    <cellStyle name="20 % - Markeringsfarve2 2 2 5 3 2" xfId="7297"/>
    <cellStyle name="20 % - Markeringsfarve2 2 2 5 3 2 2" xfId="15207"/>
    <cellStyle name="20 % - Markeringsfarve2 2 2 5 3 2 2 2" xfId="31521"/>
    <cellStyle name="20 % - Markeringsfarve2 2 2 5 3 2 2 3" xfId="46485"/>
    <cellStyle name="20 % - Markeringsfarve2 2 2 5 3 2 3" xfId="24499"/>
    <cellStyle name="20 % - Markeringsfarve2 2 2 5 3 2 4" xfId="39486"/>
    <cellStyle name="20 % - Markeringsfarve2 2 2 5 3 3" xfId="10457"/>
    <cellStyle name="20 % - Markeringsfarve2 2 2 5 3 3 2" xfId="26776"/>
    <cellStyle name="20 % - Markeringsfarve2 2 2 5 3 3 3" xfId="41742"/>
    <cellStyle name="20 % - Markeringsfarve2 2 2 5 3 4" xfId="19754"/>
    <cellStyle name="20 % - Markeringsfarve2 2 2 5 3 5" xfId="34743"/>
    <cellStyle name="20 % - Markeringsfarve2 2 2 5 4" xfId="1901"/>
    <cellStyle name="20 % - Markeringsfarve2 2 2 5 4 2" xfId="8320"/>
    <cellStyle name="20 % - Markeringsfarve2 2 2 5 4 2 2" xfId="16214"/>
    <cellStyle name="20 % - Markeringsfarve2 2 2 5 4 2 2 2" xfId="32528"/>
    <cellStyle name="20 % - Markeringsfarve2 2 2 5 4 2 2 3" xfId="47492"/>
    <cellStyle name="20 % - Markeringsfarve2 2 2 5 4 2 3" xfId="25506"/>
    <cellStyle name="20 % - Markeringsfarve2 2 2 5 4 2 4" xfId="40493"/>
    <cellStyle name="20 % - Markeringsfarve2 2 2 5 4 3" xfId="10458"/>
    <cellStyle name="20 % - Markeringsfarve2 2 2 5 4 3 2" xfId="26777"/>
    <cellStyle name="20 % - Markeringsfarve2 2 2 5 4 3 3" xfId="41743"/>
    <cellStyle name="20 % - Markeringsfarve2 2 2 5 4 4" xfId="19755"/>
    <cellStyle name="20 % - Markeringsfarve2 2 2 5 4 5" xfId="34744"/>
    <cellStyle name="20 % - Markeringsfarve2 2 2 5 5" xfId="5463"/>
    <cellStyle name="20 % - Markeringsfarve2 2 2 5 5 2" xfId="13381"/>
    <cellStyle name="20 % - Markeringsfarve2 2 2 5 5 2 2" xfId="29695"/>
    <cellStyle name="20 % - Markeringsfarve2 2 2 5 5 2 3" xfId="44659"/>
    <cellStyle name="20 % - Markeringsfarve2 2 2 5 5 3" xfId="22673"/>
    <cellStyle name="20 % - Markeringsfarve2 2 2 5 5 4" xfId="37660"/>
    <cellStyle name="20 % - Markeringsfarve2 2 2 5 6" xfId="10454"/>
    <cellStyle name="20 % - Markeringsfarve2 2 2 5 6 2" xfId="26773"/>
    <cellStyle name="20 % - Markeringsfarve2 2 2 5 6 3" xfId="41739"/>
    <cellStyle name="20 % - Markeringsfarve2 2 2 5 7" xfId="19751"/>
    <cellStyle name="20 % - Markeringsfarve2 2 2 5 8" xfId="34740"/>
    <cellStyle name="20 % - Markeringsfarve2 2 2 6" xfId="1902"/>
    <cellStyle name="20 % - Markeringsfarve2 2 2 6 2" xfId="1903"/>
    <cellStyle name="20 % - Markeringsfarve2 2 2 6 2 2" xfId="1904"/>
    <cellStyle name="20 % - Markeringsfarve2 2 2 6 2 2 2" xfId="8082"/>
    <cellStyle name="20 % - Markeringsfarve2 2 2 6 2 2 2 2" xfId="15983"/>
    <cellStyle name="20 % - Markeringsfarve2 2 2 6 2 2 2 2 2" xfId="32297"/>
    <cellStyle name="20 % - Markeringsfarve2 2 2 6 2 2 2 2 3" xfId="47261"/>
    <cellStyle name="20 % - Markeringsfarve2 2 2 6 2 2 2 3" xfId="25275"/>
    <cellStyle name="20 % - Markeringsfarve2 2 2 6 2 2 2 4" xfId="40262"/>
    <cellStyle name="20 % - Markeringsfarve2 2 2 6 2 2 3" xfId="10461"/>
    <cellStyle name="20 % - Markeringsfarve2 2 2 6 2 2 3 2" xfId="26780"/>
    <cellStyle name="20 % - Markeringsfarve2 2 2 6 2 2 3 3" xfId="41746"/>
    <cellStyle name="20 % - Markeringsfarve2 2 2 6 2 2 4" xfId="19758"/>
    <cellStyle name="20 % - Markeringsfarve2 2 2 6 2 2 5" xfId="34747"/>
    <cellStyle name="20 % - Markeringsfarve2 2 2 6 2 3" xfId="6593"/>
    <cellStyle name="20 % - Markeringsfarve2 2 2 6 2 3 2" xfId="14507"/>
    <cellStyle name="20 % - Markeringsfarve2 2 2 6 2 3 2 2" xfId="30821"/>
    <cellStyle name="20 % - Markeringsfarve2 2 2 6 2 3 2 3" xfId="45785"/>
    <cellStyle name="20 % - Markeringsfarve2 2 2 6 2 3 3" xfId="23799"/>
    <cellStyle name="20 % - Markeringsfarve2 2 2 6 2 3 4" xfId="38786"/>
    <cellStyle name="20 % - Markeringsfarve2 2 2 6 2 4" xfId="10460"/>
    <cellStyle name="20 % - Markeringsfarve2 2 2 6 2 4 2" xfId="26779"/>
    <cellStyle name="20 % - Markeringsfarve2 2 2 6 2 4 3" xfId="41745"/>
    <cellStyle name="20 % - Markeringsfarve2 2 2 6 2 5" xfId="19757"/>
    <cellStyle name="20 % - Markeringsfarve2 2 2 6 2 6" xfId="34746"/>
    <cellStyle name="20 % - Markeringsfarve2 2 2 6 3" xfId="1905"/>
    <cellStyle name="20 % - Markeringsfarve2 2 2 6 3 2" xfId="7359"/>
    <cellStyle name="20 % - Markeringsfarve2 2 2 6 3 2 2" xfId="15269"/>
    <cellStyle name="20 % - Markeringsfarve2 2 2 6 3 2 2 2" xfId="31583"/>
    <cellStyle name="20 % - Markeringsfarve2 2 2 6 3 2 2 3" xfId="46547"/>
    <cellStyle name="20 % - Markeringsfarve2 2 2 6 3 2 3" xfId="24561"/>
    <cellStyle name="20 % - Markeringsfarve2 2 2 6 3 2 4" xfId="39548"/>
    <cellStyle name="20 % - Markeringsfarve2 2 2 6 3 3" xfId="10462"/>
    <cellStyle name="20 % - Markeringsfarve2 2 2 6 3 3 2" xfId="26781"/>
    <cellStyle name="20 % - Markeringsfarve2 2 2 6 3 3 3" xfId="41747"/>
    <cellStyle name="20 % - Markeringsfarve2 2 2 6 3 4" xfId="19759"/>
    <cellStyle name="20 % - Markeringsfarve2 2 2 6 3 5" xfId="34748"/>
    <cellStyle name="20 % - Markeringsfarve2 2 2 6 4" xfId="1906"/>
    <cellStyle name="20 % - Markeringsfarve2 2 2 6 4 2" xfId="7100"/>
    <cellStyle name="20 % - Markeringsfarve2 2 2 6 4 2 2" xfId="15010"/>
    <cellStyle name="20 % - Markeringsfarve2 2 2 6 4 2 2 2" xfId="31324"/>
    <cellStyle name="20 % - Markeringsfarve2 2 2 6 4 2 2 3" xfId="46288"/>
    <cellStyle name="20 % - Markeringsfarve2 2 2 6 4 2 3" xfId="24302"/>
    <cellStyle name="20 % - Markeringsfarve2 2 2 6 4 2 4" xfId="39289"/>
    <cellStyle name="20 % - Markeringsfarve2 2 2 6 4 3" xfId="10463"/>
    <cellStyle name="20 % - Markeringsfarve2 2 2 6 4 3 2" xfId="26782"/>
    <cellStyle name="20 % - Markeringsfarve2 2 2 6 4 3 3" xfId="41748"/>
    <cellStyle name="20 % - Markeringsfarve2 2 2 6 4 4" xfId="19760"/>
    <cellStyle name="20 % - Markeringsfarve2 2 2 6 4 5" xfId="34749"/>
    <cellStyle name="20 % - Markeringsfarve2 2 2 6 5" xfId="5464"/>
    <cellStyle name="20 % - Markeringsfarve2 2 2 6 5 2" xfId="13382"/>
    <cellStyle name="20 % - Markeringsfarve2 2 2 6 5 2 2" xfId="29696"/>
    <cellStyle name="20 % - Markeringsfarve2 2 2 6 5 2 3" xfId="44660"/>
    <cellStyle name="20 % - Markeringsfarve2 2 2 6 5 3" xfId="22674"/>
    <cellStyle name="20 % - Markeringsfarve2 2 2 6 5 4" xfId="37661"/>
    <cellStyle name="20 % - Markeringsfarve2 2 2 6 6" xfId="10459"/>
    <cellStyle name="20 % - Markeringsfarve2 2 2 6 6 2" xfId="26778"/>
    <cellStyle name="20 % - Markeringsfarve2 2 2 6 6 3" xfId="41744"/>
    <cellStyle name="20 % - Markeringsfarve2 2 2 6 7" xfId="19756"/>
    <cellStyle name="20 % - Markeringsfarve2 2 2 6 8" xfId="34745"/>
    <cellStyle name="20 % - Markeringsfarve2 2 2 7" xfId="1907"/>
    <cellStyle name="20 % - Markeringsfarve2 2 2 7 2" xfId="1908"/>
    <cellStyle name="20 % - Markeringsfarve2 2 2 7 2 2" xfId="7547"/>
    <cellStyle name="20 % - Markeringsfarve2 2 2 7 2 2 2" xfId="15448"/>
    <cellStyle name="20 % - Markeringsfarve2 2 2 7 2 2 2 2" xfId="31762"/>
    <cellStyle name="20 % - Markeringsfarve2 2 2 7 2 2 2 3" xfId="46726"/>
    <cellStyle name="20 % - Markeringsfarve2 2 2 7 2 2 3" xfId="24740"/>
    <cellStyle name="20 % - Markeringsfarve2 2 2 7 2 2 4" xfId="39727"/>
    <cellStyle name="20 % - Markeringsfarve2 2 2 7 2 3" xfId="10465"/>
    <cellStyle name="20 % - Markeringsfarve2 2 2 7 2 3 2" xfId="26784"/>
    <cellStyle name="20 % - Markeringsfarve2 2 2 7 2 3 3" xfId="41750"/>
    <cellStyle name="20 % - Markeringsfarve2 2 2 7 2 4" xfId="19762"/>
    <cellStyle name="20 % - Markeringsfarve2 2 2 7 2 5" xfId="34751"/>
    <cellStyle name="20 % - Markeringsfarve2 2 2 7 3" xfId="6140"/>
    <cellStyle name="20 % - Markeringsfarve2 2 2 7 3 2" xfId="14057"/>
    <cellStyle name="20 % - Markeringsfarve2 2 2 7 3 2 2" xfId="30371"/>
    <cellStyle name="20 % - Markeringsfarve2 2 2 7 3 2 3" xfId="45335"/>
    <cellStyle name="20 % - Markeringsfarve2 2 2 7 3 3" xfId="23349"/>
    <cellStyle name="20 % - Markeringsfarve2 2 2 7 3 4" xfId="38336"/>
    <cellStyle name="20 % - Markeringsfarve2 2 2 7 4" xfId="10464"/>
    <cellStyle name="20 % - Markeringsfarve2 2 2 7 4 2" xfId="26783"/>
    <cellStyle name="20 % - Markeringsfarve2 2 2 7 4 3" xfId="41749"/>
    <cellStyle name="20 % - Markeringsfarve2 2 2 7 5" xfId="19761"/>
    <cellStyle name="20 % - Markeringsfarve2 2 2 7 6" xfId="34750"/>
    <cellStyle name="20 % - Markeringsfarve2 2 2 8" xfId="1909"/>
    <cellStyle name="20 % - Markeringsfarve2 2 2 8 2" xfId="6775"/>
    <cellStyle name="20 % - Markeringsfarve2 2 2 8 2 2" xfId="14686"/>
    <cellStyle name="20 % - Markeringsfarve2 2 2 8 2 2 2" xfId="31000"/>
    <cellStyle name="20 % - Markeringsfarve2 2 2 8 2 2 3" xfId="45964"/>
    <cellStyle name="20 % - Markeringsfarve2 2 2 8 2 3" xfId="23978"/>
    <cellStyle name="20 % - Markeringsfarve2 2 2 8 2 4" xfId="38965"/>
    <cellStyle name="20 % - Markeringsfarve2 2 2 8 3" xfId="10466"/>
    <cellStyle name="20 % - Markeringsfarve2 2 2 8 3 2" xfId="26785"/>
    <cellStyle name="20 % - Markeringsfarve2 2 2 8 3 3" xfId="41751"/>
    <cellStyle name="20 % - Markeringsfarve2 2 2 8 4" xfId="19763"/>
    <cellStyle name="20 % - Markeringsfarve2 2 2 8 5" xfId="34752"/>
    <cellStyle name="20 % - Markeringsfarve2 2 2 9" xfId="1910"/>
    <cellStyle name="20 % - Markeringsfarve2 2 2 9 2" xfId="8323"/>
    <cellStyle name="20 % - Markeringsfarve2 2 2 9 2 2" xfId="16217"/>
    <cellStyle name="20 % - Markeringsfarve2 2 2 9 2 2 2" xfId="32531"/>
    <cellStyle name="20 % - Markeringsfarve2 2 2 9 2 2 3" xfId="47495"/>
    <cellStyle name="20 % - Markeringsfarve2 2 2 9 2 3" xfId="25509"/>
    <cellStyle name="20 % - Markeringsfarve2 2 2 9 2 4" xfId="40496"/>
    <cellStyle name="20 % - Markeringsfarve2 2 2 9 3" xfId="10467"/>
    <cellStyle name="20 % - Markeringsfarve2 2 2 9 3 2" xfId="26786"/>
    <cellStyle name="20 % - Markeringsfarve2 2 2 9 3 3" xfId="41752"/>
    <cellStyle name="20 % - Markeringsfarve2 2 2 9 4" xfId="19764"/>
    <cellStyle name="20 % - Markeringsfarve2 2 2 9 5" xfId="34753"/>
    <cellStyle name="20 % - Markeringsfarve2 2 3" xfId="1911"/>
    <cellStyle name="20 % - Markeringsfarve2 2 3 10" xfId="5465"/>
    <cellStyle name="20 % - Markeringsfarve2 2 3 10 2" xfId="13383"/>
    <cellStyle name="20 % - Markeringsfarve2 2 3 10 2 2" xfId="29697"/>
    <cellStyle name="20 % - Markeringsfarve2 2 3 10 2 3" xfId="44661"/>
    <cellStyle name="20 % - Markeringsfarve2 2 3 10 3" xfId="22675"/>
    <cellStyle name="20 % - Markeringsfarve2 2 3 10 4" xfId="37662"/>
    <cellStyle name="20 % - Markeringsfarve2 2 3 11" xfId="10468"/>
    <cellStyle name="20 % - Markeringsfarve2 2 3 11 2" xfId="26787"/>
    <cellStyle name="20 % - Markeringsfarve2 2 3 11 3" xfId="41753"/>
    <cellStyle name="20 % - Markeringsfarve2 2 3 12" xfId="19765"/>
    <cellStyle name="20 % - Markeringsfarve2 2 3 13" xfId="34754"/>
    <cellStyle name="20 % - Markeringsfarve2 2 3 14" xfId="53312"/>
    <cellStyle name="20 % - Markeringsfarve2 2 3 2" xfId="1912"/>
    <cellStyle name="20 % - Markeringsfarve2 2 3 2 2" xfId="1913"/>
    <cellStyle name="20 % - Markeringsfarve2 2 3 2 2 2" xfId="1914"/>
    <cellStyle name="20 % - Markeringsfarve2 2 3 2 2 2 2" xfId="7705"/>
    <cellStyle name="20 % - Markeringsfarve2 2 3 2 2 2 2 2" xfId="15606"/>
    <cellStyle name="20 % - Markeringsfarve2 2 3 2 2 2 2 2 2" xfId="31920"/>
    <cellStyle name="20 % - Markeringsfarve2 2 3 2 2 2 2 2 3" xfId="46884"/>
    <cellStyle name="20 % - Markeringsfarve2 2 3 2 2 2 2 3" xfId="24898"/>
    <cellStyle name="20 % - Markeringsfarve2 2 3 2 2 2 2 4" xfId="39885"/>
    <cellStyle name="20 % - Markeringsfarve2 2 3 2 2 2 3" xfId="10471"/>
    <cellStyle name="20 % - Markeringsfarve2 2 3 2 2 2 3 2" xfId="26790"/>
    <cellStyle name="20 % - Markeringsfarve2 2 3 2 2 2 3 3" xfId="41756"/>
    <cellStyle name="20 % - Markeringsfarve2 2 3 2 2 2 4" xfId="19768"/>
    <cellStyle name="20 % - Markeringsfarve2 2 3 2 2 2 5" xfId="34757"/>
    <cellStyle name="20 % - Markeringsfarve2 2 3 2 2 3" xfId="6272"/>
    <cellStyle name="20 % - Markeringsfarve2 2 3 2 2 3 2" xfId="14189"/>
    <cellStyle name="20 % - Markeringsfarve2 2 3 2 2 3 2 2" xfId="30503"/>
    <cellStyle name="20 % - Markeringsfarve2 2 3 2 2 3 2 3" xfId="45467"/>
    <cellStyle name="20 % - Markeringsfarve2 2 3 2 2 3 3" xfId="23481"/>
    <cellStyle name="20 % - Markeringsfarve2 2 3 2 2 3 4" xfId="38468"/>
    <cellStyle name="20 % - Markeringsfarve2 2 3 2 2 4" xfId="10470"/>
    <cellStyle name="20 % - Markeringsfarve2 2 3 2 2 4 2" xfId="26789"/>
    <cellStyle name="20 % - Markeringsfarve2 2 3 2 2 4 3" xfId="41755"/>
    <cellStyle name="20 % - Markeringsfarve2 2 3 2 2 5" xfId="19767"/>
    <cellStyle name="20 % - Markeringsfarve2 2 3 2 2 6" xfId="34756"/>
    <cellStyle name="20 % - Markeringsfarve2 2 3 2 2 7" xfId="57116"/>
    <cellStyle name="20 % - Markeringsfarve2 2 3 2 3" xfId="1915"/>
    <cellStyle name="20 % - Markeringsfarve2 2 3 2 3 2" xfId="6935"/>
    <cellStyle name="20 % - Markeringsfarve2 2 3 2 3 2 2" xfId="14846"/>
    <cellStyle name="20 % - Markeringsfarve2 2 3 2 3 2 2 2" xfId="31160"/>
    <cellStyle name="20 % - Markeringsfarve2 2 3 2 3 2 2 3" xfId="46124"/>
    <cellStyle name="20 % - Markeringsfarve2 2 3 2 3 2 3" xfId="24138"/>
    <cellStyle name="20 % - Markeringsfarve2 2 3 2 3 2 4" xfId="39125"/>
    <cellStyle name="20 % - Markeringsfarve2 2 3 2 3 3" xfId="10472"/>
    <cellStyle name="20 % - Markeringsfarve2 2 3 2 3 3 2" xfId="26791"/>
    <cellStyle name="20 % - Markeringsfarve2 2 3 2 3 3 3" xfId="41757"/>
    <cellStyle name="20 % - Markeringsfarve2 2 3 2 3 4" xfId="19769"/>
    <cellStyle name="20 % - Markeringsfarve2 2 3 2 3 5" xfId="34758"/>
    <cellStyle name="20 % - Markeringsfarve2 2 3 2 4" xfId="1916"/>
    <cellStyle name="20 % - Markeringsfarve2 2 3 2 4 2" xfId="7102"/>
    <cellStyle name="20 % - Markeringsfarve2 2 3 2 4 2 2" xfId="15012"/>
    <cellStyle name="20 % - Markeringsfarve2 2 3 2 4 2 2 2" xfId="31326"/>
    <cellStyle name="20 % - Markeringsfarve2 2 3 2 4 2 2 3" xfId="46290"/>
    <cellStyle name="20 % - Markeringsfarve2 2 3 2 4 2 3" xfId="24304"/>
    <cellStyle name="20 % - Markeringsfarve2 2 3 2 4 2 4" xfId="39291"/>
    <cellStyle name="20 % - Markeringsfarve2 2 3 2 4 3" xfId="10473"/>
    <cellStyle name="20 % - Markeringsfarve2 2 3 2 4 3 2" xfId="26792"/>
    <cellStyle name="20 % - Markeringsfarve2 2 3 2 4 3 3" xfId="41758"/>
    <cellStyle name="20 % - Markeringsfarve2 2 3 2 4 4" xfId="19770"/>
    <cellStyle name="20 % - Markeringsfarve2 2 3 2 4 5" xfId="34759"/>
    <cellStyle name="20 % - Markeringsfarve2 2 3 2 5" xfId="5466"/>
    <cellStyle name="20 % - Markeringsfarve2 2 3 2 5 2" xfId="13384"/>
    <cellStyle name="20 % - Markeringsfarve2 2 3 2 5 2 2" xfId="29698"/>
    <cellStyle name="20 % - Markeringsfarve2 2 3 2 5 2 3" xfId="44662"/>
    <cellStyle name="20 % - Markeringsfarve2 2 3 2 5 3" xfId="22676"/>
    <cellStyle name="20 % - Markeringsfarve2 2 3 2 5 4" xfId="37663"/>
    <cellStyle name="20 % - Markeringsfarve2 2 3 2 6" xfId="10469"/>
    <cellStyle name="20 % - Markeringsfarve2 2 3 2 6 2" xfId="26788"/>
    <cellStyle name="20 % - Markeringsfarve2 2 3 2 6 3" xfId="41754"/>
    <cellStyle name="20 % - Markeringsfarve2 2 3 2 7" xfId="19766"/>
    <cellStyle name="20 % - Markeringsfarve2 2 3 2 8" xfId="34755"/>
    <cellStyle name="20 % - Markeringsfarve2 2 3 2 9" xfId="53949"/>
    <cellStyle name="20 % - Markeringsfarve2 2 3 3" xfId="1917"/>
    <cellStyle name="20 % - Markeringsfarve2 2 3 3 2" xfId="1918"/>
    <cellStyle name="20 % - Markeringsfarve2 2 3 3 2 2" xfId="1919"/>
    <cellStyle name="20 % - Markeringsfarve2 2 3 3 2 2 2" xfId="7728"/>
    <cellStyle name="20 % - Markeringsfarve2 2 3 3 2 2 2 2" xfId="15629"/>
    <cellStyle name="20 % - Markeringsfarve2 2 3 3 2 2 2 2 2" xfId="31943"/>
    <cellStyle name="20 % - Markeringsfarve2 2 3 3 2 2 2 2 3" xfId="46907"/>
    <cellStyle name="20 % - Markeringsfarve2 2 3 3 2 2 2 3" xfId="24921"/>
    <cellStyle name="20 % - Markeringsfarve2 2 3 3 2 2 2 4" xfId="39908"/>
    <cellStyle name="20 % - Markeringsfarve2 2 3 3 2 2 3" xfId="10476"/>
    <cellStyle name="20 % - Markeringsfarve2 2 3 3 2 2 3 2" xfId="26795"/>
    <cellStyle name="20 % - Markeringsfarve2 2 3 3 2 2 3 3" xfId="41761"/>
    <cellStyle name="20 % - Markeringsfarve2 2 3 3 2 2 4" xfId="19773"/>
    <cellStyle name="20 % - Markeringsfarve2 2 3 3 2 2 5" xfId="34762"/>
    <cellStyle name="20 % - Markeringsfarve2 2 3 3 2 3" xfId="6292"/>
    <cellStyle name="20 % - Markeringsfarve2 2 3 3 2 3 2" xfId="14209"/>
    <cellStyle name="20 % - Markeringsfarve2 2 3 3 2 3 2 2" xfId="30523"/>
    <cellStyle name="20 % - Markeringsfarve2 2 3 3 2 3 2 3" xfId="45487"/>
    <cellStyle name="20 % - Markeringsfarve2 2 3 3 2 3 3" xfId="23501"/>
    <cellStyle name="20 % - Markeringsfarve2 2 3 3 2 3 4" xfId="38488"/>
    <cellStyle name="20 % - Markeringsfarve2 2 3 3 2 4" xfId="10475"/>
    <cellStyle name="20 % - Markeringsfarve2 2 3 3 2 4 2" xfId="26794"/>
    <cellStyle name="20 % - Markeringsfarve2 2 3 3 2 4 3" xfId="41760"/>
    <cellStyle name="20 % - Markeringsfarve2 2 3 3 2 5" xfId="19772"/>
    <cellStyle name="20 % - Markeringsfarve2 2 3 3 2 6" xfId="34761"/>
    <cellStyle name="20 % - Markeringsfarve2 2 3 3 3" xfId="1920"/>
    <cellStyle name="20 % - Markeringsfarve2 2 3 3 3 2" xfId="6958"/>
    <cellStyle name="20 % - Markeringsfarve2 2 3 3 3 2 2" xfId="14869"/>
    <cellStyle name="20 % - Markeringsfarve2 2 3 3 3 2 2 2" xfId="31183"/>
    <cellStyle name="20 % - Markeringsfarve2 2 3 3 3 2 2 3" xfId="46147"/>
    <cellStyle name="20 % - Markeringsfarve2 2 3 3 3 2 3" xfId="24161"/>
    <cellStyle name="20 % - Markeringsfarve2 2 3 3 3 2 4" xfId="39148"/>
    <cellStyle name="20 % - Markeringsfarve2 2 3 3 3 3" xfId="10477"/>
    <cellStyle name="20 % - Markeringsfarve2 2 3 3 3 3 2" xfId="26796"/>
    <cellStyle name="20 % - Markeringsfarve2 2 3 3 3 3 3" xfId="41762"/>
    <cellStyle name="20 % - Markeringsfarve2 2 3 3 3 4" xfId="19774"/>
    <cellStyle name="20 % - Markeringsfarve2 2 3 3 3 5" xfId="34763"/>
    <cellStyle name="20 % - Markeringsfarve2 2 3 3 4" xfId="1921"/>
    <cellStyle name="20 % - Markeringsfarve2 2 3 3 4 2" xfId="7103"/>
    <cellStyle name="20 % - Markeringsfarve2 2 3 3 4 2 2" xfId="15013"/>
    <cellStyle name="20 % - Markeringsfarve2 2 3 3 4 2 2 2" xfId="31327"/>
    <cellStyle name="20 % - Markeringsfarve2 2 3 3 4 2 2 3" xfId="46291"/>
    <cellStyle name="20 % - Markeringsfarve2 2 3 3 4 2 3" xfId="24305"/>
    <cellStyle name="20 % - Markeringsfarve2 2 3 3 4 2 4" xfId="39292"/>
    <cellStyle name="20 % - Markeringsfarve2 2 3 3 4 3" xfId="10478"/>
    <cellStyle name="20 % - Markeringsfarve2 2 3 3 4 3 2" xfId="26797"/>
    <cellStyle name="20 % - Markeringsfarve2 2 3 3 4 3 3" xfId="41763"/>
    <cellStyle name="20 % - Markeringsfarve2 2 3 3 4 4" xfId="19775"/>
    <cellStyle name="20 % - Markeringsfarve2 2 3 3 4 5" xfId="34764"/>
    <cellStyle name="20 % - Markeringsfarve2 2 3 3 5" xfId="5467"/>
    <cellStyle name="20 % - Markeringsfarve2 2 3 3 5 2" xfId="13385"/>
    <cellStyle name="20 % - Markeringsfarve2 2 3 3 5 2 2" xfId="29699"/>
    <cellStyle name="20 % - Markeringsfarve2 2 3 3 5 2 3" xfId="44663"/>
    <cellStyle name="20 % - Markeringsfarve2 2 3 3 5 3" xfId="22677"/>
    <cellStyle name="20 % - Markeringsfarve2 2 3 3 5 4" xfId="37664"/>
    <cellStyle name="20 % - Markeringsfarve2 2 3 3 6" xfId="10474"/>
    <cellStyle name="20 % - Markeringsfarve2 2 3 3 6 2" xfId="26793"/>
    <cellStyle name="20 % - Markeringsfarve2 2 3 3 6 3" xfId="41759"/>
    <cellStyle name="20 % - Markeringsfarve2 2 3 3 7" xfId="19771"/>
    <cellStyle name="20 % - Markeringsfarve2 2 3 3 8" xfId="34760"/>
    <cellStyle name="20 % - Markeringsfarve2 2 3 3 9" xfId="56493"/>
    <cellStyle name="20 % - Markeringsfarve2 2 3 4" xfId="1922"/>
    <cellStyle name="20 % - Markeringsfarve2 2 3 4 2" xfId="1923"/>
    <cellStyle name="20 % - Markeringsfarve2 2 3 4 2 2" xfId="1924"/>
    <cellStyle name="20 % - Markeringsfarve2 2 3 4 2 2 2" xfId="7943"/>
    <cellStyle name="20 % - Markeringsfarve2 2 3 4 2 2 2 2" xfId="15844"/>
    <cellStyle name="20 % - Markeringsfarve2 2 3 4 2 2 2 2 2" xfId="32158"/>
    <cellStyle name="20 % - Markeringsfarve2 2 3 4 2 2 2 2 3" xfId="47122"/>
    <cellStyle name="20 % - Markeringsfarve2 2 3 4 2 2 2 3" xfId="25136"/>
    <cellStyle name="20 % - Markeringsfarve2 2 3 4 2 2 2 4" xfId="40123"/>
    <cellStyle name="20 % - Markeringsfarve2 2 3 4 2 2 3" xfId="10481"/>
    <cellStyle name="20 % - Markeringsfarve2 2 3 4 2 2 3 2" xfId="26800"/>
    <cellStyle name="20 % - Markeringsfarve2 2 3 4 2 2 3 3" xfId="41766"/>
    <cellStyle name="20 % - Markeringsfarve2 2 3 4 2 2 4" xfId="19778"/>
    <cellStyle name="20 % - Markeringsfarve2 2 3 4 2 2 5" xfId="34767"/>
    <cellStyle name="20 % - Markeringsfarve2 2 3 4 2 3" xfId="6474"/>
    <cellStyle name="20 % - Markeringsfarve2 2 3 4 2 3 2" xfId="14388"/>
    <cellStyle name="20 % - Markeringsfarve2 2 3 4 2 3 2 2" xfId="30702"/>
    <cellStyle name="20 % - Markeringsfarve2 2 3 4 2 3 2 3" xfId="45666"/>
    <cellStyle name="20 % - Markeringsfarve2 2 3 4 2 3 3" xfId="23680"/>
    <cellStyle name="20 % - Markeringsfarve2 2 3 4 2 3 4" xfId="38667"/>
    <cellStyle name="20 % - Markeringsfarve2 2 3 4 2 4" xfId="10480"/>
    <cellStyle name="20 % - Markeringsfarve2 2 3 4 2 4 2" xfId="26799"/>
    <cellStyle name="20 % - Markeringsfarve2 2 3 4 2 4 3" xfId="41765"/>
    <cellStyle name="20 % - Markeringsfarve2 2 3 4 2 5" xfId="19777"/>
    <cellStyle name="20 % - Markeringsfarve2 2 3 4 2 6" xfId="34766"/>
    <cellStyle name="20 % - Markeringsfarve2 2 3 4 3" xfId="1925"/>
    <cellStyle name="20 % - Markeringsfarve2 2 3 4 3 2" xfId="7219"/>
    <cellStyle name="20 % - Markeringsfarve2 2 3 4 3 2 2" xfId="15129"/>
    <cellStyle name="20 % - Markeringsfarve2 2 3 4 3 2 2 2" xfId="31443"/>
    <cellStyle name="20 % - Markeringsfarve2 2 3 4 3 2 2 3" xfId="46407"/>
    <cellStyle name="20 % - Markeringsfarve2 2 3 4 3 2 3" xfId="24421"/>
    <cellStyle name="20 % - Markeringsfarve2 2 3 4 3 2 4" xfId="39408"/>
    <cellStyle name="20 % - Markeringsfarve2 2 3 4 3 3" xfId="10482"/>
    <cellStyle name="20 % - Markeringsfarve2 2 3 4 3 3 2" xfId="26801"/>
    <cellStyle name="20 % - Markeringsfarve2 2 3 4 3 3 3" xfId="41767"/>
    <cellStyle name="20 % - Markeringsfarve2 2 3 4 3 4" xfId="19779"/>
    <cellStyle name="20 % - Markeringsfarve2 2 3 4 3 5" xfId="34768"/>
    <cellStyle name="20 % - Markeringsfarve2 2 3 4 4" xfId="1926"/>
    <cellStyle name="20 % - Markeringsfarve2 2 3 4 4 2" xfId="7095"/>
    <cellStyle name="20 % - Markeringsfarve2 2 3 4 4 2 2" xfId="15005"/>
    <cellStyle name="20 % - Markeringsfarve2 2 3 4 4 2 2 2" xfId="31319"/>
    <cellStyle name="20 % - Markeringsfarve2 2 3 4 4 2 2 3" xfId="46283"/>
    <cellStyle name="20 % - Markeringsfarve2 2 3 4 4 2 3" xfId="24297"/>
    <cellStyle name="20 % - Markeringsfarve2 2 3 4 4 2 4" xfId="39284"/>
    <cellStyle name="20 % - Markeringsfarve2 2 3 4 4 3" xfId="10483"/>
    <cellStyle name="20 % - Markeringsfarve2 2 3 4 4 3 2" xfId="26802"/>
    <cellStyle name="20 % - Markeringsfarve2 2 3 4 4 3 3" xfId="41768"/>
    <cellStyle name="20 % - Markeringsfarve2 2 3 4 4 4" xfId="19780"/>
    <cellStyle name="20 % - Markeringsfarve2 2 3 4 4 5" xfId="34769"/>
    <cellStyle name="20 % - Markeringsfarve2 2 3 4 5" xfId="5468"/>
    <cellStyle name="20 % - Markeringsfarve2 2 3 4 5 2" xfId="13386"/>
    <cellStyle name="20 % - Markeringsfarve2 2 3 4 5 2 2" xfId="29700"/>
    <cellStyle name="20 % - Markeringsfarve2 2 3 4 5 2 3" xfId="44664"/>
    <cellStyle name="20 % - Markeringsfarve2 2 3 4 5 3" xfId="22678"/>
    <cellStyle name="20 % - Markeringsfarve2 2 3 4 5 4" xfId="37665"/>
    <cellStyle name="20 % - Markeringsfarve2 2 3 4 6" xfId="10479"/>
    <cellStyle name="20 % - Markeringsfarve2 2 3 4 6 2" xfId="26798"/>
    <cellStyle name="20 % - Markeringsfarve2 2 3 4 6 3" xfId="41764"/>
    <cellStyle name="20 % - Markeringsfarve2 2 3 4 7" xfId="19776"/>
    <cellStyle name="20 % - Markeringsfarve2 2 3 4 8" xfId="34765"/>
    <cellStyle name="20 % - Markeringsfarve2 2 3 5" xfId="1927"/>
    <cellStyle name="20 % - Markeringsfarve2 2 3 5 2" xfId="1928"/>
    <cellStyle name="20 % - Markeringsfarve2 2 3 5 2 2" xfId="1929"/>
    <cellStyle name="20 % - Markeringsfarve2 2 3 5 2 2 2" xfId="8060"/>
    <cellStyle name="20 % - Markeringsfarve2 2 3 5 2 2 2 2" xfId="15961"/>
    <cellStyle name="20 % - Markeringsfarve2 2 3 5 2 2 2 2 2" xfId="32275"/>
    <cellStyle name="20 % - Markeringsfarve2 2 3 5 2 2 2 2 3" xfId="47239"/>
    <cellStyle name="20 % - Markeringsfarve2 2 3 5 2 2 2 3" xfId="25253"/>
    <cellStyle name="20 % - Markeringsfarve2 2 3 5 2 2 2 4" xfId="40240"/>
    <cellStyle name="20 % - Markeringsfarve2 2 3 5 2 2 3" xfId="10486"/>
    <cellStyle name="20 % - Markeringsfarve2 2 3 5 2 2 3 2" xfId="26805"/>
    <cellStyle name="20 % - Markeringsfarve2 2 3 5 2 2 3 3" xfId="41771"/>
    <cellStyle name="20 % - Markeringsfarve2 2 3 5 2 2 4" xfId="19783"/>
    <cellStyle name="20 % - Markeringsfarve2 2 3 5 2 2 5" xfId="34772"/>
    <cellStyle name="20 % - Markeringsfarve2 2 3 5 2 3" xfId="6573"/>
    <cellStyle name="20 % - Markeringsfarve2 2 3 5 2 3 2" xfId="14487"/>
    <cellStyle name="20 % - Markeringsfarve2 2 3 5 2 3 2 2" xfId="30801"/>
    <cellStyle name="20 % - Markeringsfarve2 2 3 5 2 3 2 3" xfId="45765"/>
    <cellStyle name="20 % - Markeringsfarve2 2 3 5 2 3 3" xfId="23779"/>
    <cellStyle name="20 % - Markeringsfarve2 2 3 5 2 3 4" xfId="38766"/>
    <cellStyle name="20 % - Markeringsfarve2 2 3 5 2 4" xfId="10485"/>
    <cellStyle name="20 % - Markeringsfarve2 2 3 5 2 4 2" xfId="26804"/>
    <cellStyle name="20 % - Markeringsfarve2 2 3 5 2 4 3" xfId="41770"/>
    <cellStyle name="20 % - Markeringsfarve2 2 3 5 2 5" xfId="19782"/>
    <cellStyle name="20 % - Markeringsfarve2 2 3 5 2 6" xfId="34771"/>
    <cellStyle name="20 % - Markeringsfarve2 2 3 5 3" xfId="1930"/>
    <cellStyle name="20 % - Markeringsfarve2 2 3 5 3 2" xfId="7336"/>
    <cellStyle name="20 % - Markeringsfarve2 2 3 5 3 2 2" xfId="15246"/>
    <cellStyle name="20 % - Markeringsfarve2 2 3 5 3 2 2 2" xfId="31560"/>
    <cellStyle name="20 % - Markeringsfarve2 2 3 5 3 2 2 3" xfId="46524"/>
    <cellStyle name="20 % - Markeringsfarve2 2 3 5 3 2 3" xfId="24538"/>
    <cellStyle name="20 % - Markeringsfarve2 2 3 5 3 2 4" xfId="39525"/>
    <cellStyle name="20 % - Markeringsfarve2 2 3 5 3 3" xfId="10487"/>
    <cellStyle name="20 % - Markeringsfarve2 2 3 5 3 3 2" xfId="26806"/>
    <cellStyle name="20 % - Markeringsfarve2 2 3 5 3 3 3" xfId="41772"/>
    <cellStyle name="20 % - Markeringsfarve2 2 3 5 3 4" xfId="19784"/>
    <cellStyle name="20 % - Markeringsfarve2 2 3 5 3 5" xfId="34773"/>
    <cellStyle name="20 % - Markeringsfarve2 2 3 5 4" xfId="1931"/>
    <cellStyle name="20 % - Markeringsfarve2 2 3 5 4 2" xfId="7108"/>
    <cellStyle name="20 % - Markeringsfarve2 2 3 5 4 2 2" xfId="15018"/>
    <cellStyle name="20 % - Markeringsfarve2 2 3 5 4 2 2 2" xfId="31332"/>
    <cellStyle name="20 % - Markeringsfarve2 2 3 5 4 2 2 3" xfId="46296"/>
    <cellStyle name="20 % - Markeringsfarve2 2 3 5 4 2 3" xfId="24310"/>
    <cellStyle name="20 % - Markeringsfarve2 2 3 5 4 2 4" xfId="39297"/>
    <cellStyle name="20 % - Markeringsfarve2 2 3 5 4 3" xfId="10488"/>
    <cellStyle name="20 % - Markeringsfarve2 2 3 5 4 3 2" xfId="26807"/>
    <cellStyle name="20 % - Markeringsfarve2 2 3 5 4 3 3" xfId="41773"/>
    <cellStyle name="20 % - Markeringsfarve2 2 3 5 4 4" xfId="19785"/>
    <cellStyle name="20 % - Markeringsfarve2 2 3 5 4 5" xfId="34774"/>
    <cellStyle name="20 % - Markeringsfarve2 2 3 5 5" xfId="5469"/>
    <cellStyle name="20 % - Markeringsfarve2 2 3 5 5 2" xfId="13387"/>
    <cellStyle name="20 % - Markeringsfarve2 2 3 5 5 2 2" xfId="29701"/>
    <cellStyle name="20 % - Markeringsfarve2 2 3 5 5 2 3" xfId="44665"/>
    <cellStyle name="20 % - Markeringsfarve2 2 3 5 5 3" xfId="22679"/>
    <cellStyle name="20 % - Markeringsfarve2 2 3 5 5 4" xfId="37666"/>
    <cellStyle name="20 % - Markeringsfarve2 2 3 5 6" xfId="10484"/>
    <cellStyle name="20 % - Markeringsfarve2 2 3 5 6 2" xfId="26803"/>
    <cellStyle name="20 % - Markeringsfarve2 2 3 5 6 3" xfId="41769"/>
    <cellStyle name="20 % - Markeringsfarve2 2 3 5 7" xfId="19781"/>
    <cellStyle name="20 % - Markeringsfarve2 2 3 5 8" xfId="34770"/>
    <cellStyle name="20 % - Markeringsfarve2 2 3 6" xfId="1932"/>
    <cellStyle name="20 % - Markeringsfarve2 2 3 6 2" xfId="1933"/>
    <cellStyle name="20 % - Markeringsfarve2 2 3 6 2 2" xfId="1934"/>
    <cellStyle name="20 % - Markeringsfarve2 2 3 6 2 2 2" xfId="8083"/>
    <cellStyle name="20 % - Markeringsfarve2 2 3 6 2 2 2 2" xfId="15984"/>
    <cellStyle name="20 % - Markeringsfarve2 2 3 6 2 2 2 2 2" xfId="32298"/>
    <cellStyle name="20 % - Markeringsfarve2 2 3 6 2 2 2 2 3" xfId="47262"/>
    <cellStyle name="20 % - Markeringsfarve2 2 3 6 2 2 2 3" xfId="25276"/>
    <cellStyle name="20 % - Markeringsfarve2 2 3 6 2 2 2 4" xfId="40263"/>
    <cellStyle name="20 % - Markeringsfarve2 2 3 6 2 2 3" xfId="10491"/>
    <cellStyle name="20 % - Markeringsfarve2 2 3 6 2 2 3 2" xfId="26810"/>
    <cellStyle name="20 % - Markeringsfarve2 2 3 6 2 2 3 3" xfId="41776"/>
    <cellStyle name="20 % - Markeringsfarve2 2 3 6 2 2 4" xfId="19788"/>
    <cellStyle name="20 % - Markeringsfarve2 2 3 6 2 2 5" xfId="34777"/>
    <cellStyle name="20 % - Markeringsfarve2 2 3 6 2 3" xfId="6594"/>
    <cellStyle name="20 % - Markeringsfarve2 2 3 6 2 3 2" xfId="14508"/>
    <cellStyle name="20 % - Markeringsfarve2 2 3 6 2 3 2 2" xfId="30822"/>
    <cellStyle name="20 % - Markeringsfarve2 2 3 6 2 3 2 3" xfId="45786"/>
    <cellStyle name="20 % - Markeringsfarve2 2 3 6 2 3 3" xfId="23800"/>
    <cellStyle name="20 % - Markeringsfarve2 2 3 6 2 3 4" xfId="38787"/>
    <cellStyle name="20 % - Markeringsfarve2 2 3 6 2 4" xfId="10490"/>
    <cellStyle name="20 % - Markeringsfarve2 2 3 6 2 4 2" xfId="26809"/>
    <cellStyle name="20 % - Markeringsfarve2 2 3 6 2 4 3" xfId="41775"/>
    <cellStyle name="20 % - Markeringsfarve2 2 3 6 2 5" xfId="19787"/>
    <cellStyle name="20 % - Markeringsfarve2 2 3 6 2 6" xfId="34776"/>
    <cellStyle name="20 % - Markeringsfarve2 2 3 6 3" xfId="1935"/>
    <cellStyle name="20 % - Markeringsfarve2 2 3 6 3 2" xfId="7360"/>
    <cellStyle name="20 % - Markeringsfarve2 2 3 6 3 2 2" xfId="15270"/>
    <cellStyle name="20 % - Markeringsfarve2 2 3 6 3 2 2 2" xfId="31584"/>
    <cellStyle name="20 % - Markeringsfarve2 2 3 6 3 2 2 3" xfId="46548"/>
    <cellStyle name="20 % - Markeringsfarve2 2 3 6 3 2 3" xfId="24562"/>
    <cellStyle name="20 % - Markeringsfarve2 2 3 6 3 2 4" xfId="39549"/>
    <cellStyle name="20 % - Markeringsfarve2 2 3 6 3 3" xfId="10492"/>
    <cellStyle name="20 % - Markeringsfarve2 2 3 6 3 3 2" xfId="26811"/>
    <cellStyle name="20 % - Markeringsfarve2 2 3 6 3 3 3" xfId="41777"/>
    <cellStyle name="20 % - Markeringsfarve2 2 3 6 3 4" xfId="19789"/>
    <cellStyle name="20 % - Markeringsfarve2 2 3 6 3 5" xfId="34778"/>
    <cellStyle name="20 % - Markeringsfarve2 2 3 6 4" xfId="1936"/>
    <cellStyle name="20 % - Markeringsfarve2 2 3 6 4 2" xfId="7109"/>
    <cellStyle name="20 % - Markeringsfarve2 2 3 6 4 2 2" xfId="15019"/>
    <cellStyle name="20 % - Markeringsfarve2 2 3 6 4 2 2 2" xfId="31333"/>
    <cellStyle name="20 % - Markeringsfarve2 2 3 6 4 2 2 3" xfId="46297"/>
    <cellStyle name="20 % - Markeringsfarve2 2 3 6 4 2 3" xfId="24311"/>
    <cellStyle name="20 % - Markeringsfarve2 2 3 6 4 2 4" xfId="39298"/>
    <cellStyle name="20 % - Markeringsfarve2 2 3 6 4 3" xfId="10493"/>
    <cellStyle name="20 % - Markeringsfarve2 2 3 6 4 3 2" xfId="26812"/>
    <cellStyle name="20 % - Markeringsfarve2 2 3 6 4 3 3" xfId="41778"/>
    <cellStyle name="20 % - Markeringsfarve2 2 3 6 4 4" xfId="19790"/>
    <cellStyle name="20 % - Markeringsfarve2 2 3 6 4 5" xfId="34779"/>
    <cellStyle name="20 % - Markeringsfarve2 2 3 6 5" xfId="5470"/>
    <cellStyle name="20 % - Markeringsfarve2 2 3 6 5 2" xfId="13388"/>
    <cellStyle name="20 % - Markeringsfarve2 2 3 6 5 2 2" xfId="29702"/>
    <cellStyle name="20 % - Markeringsfarve2 2 3 6 5 2 3" xfId="44666"/>
    <cellStyle name="20 % - Markeringsfarve2 2 3 6 5 3" xfId="22680"/>
    <cellStyle name="20 % - Markeringsfarve2 2 3 6 5 4" xfId="37667"/>
    <cellStyle name="20 % - Markeringsfarve2 2 3 6 6" xfId="10489"/>
    <cellStyle name="20 % - Markeringsfarve2 2 3 6 6 2" xfId="26808"/>
    <cellStyle name="20 % - Markeringsfarve2 2 3 6 6 3" xfId="41774"/>
    <cellStyle name="20 % - Markeringsfarve2 2 3 6 7" xfId="19786"/>
    <cellStyle name="20 % - Markeringsfarve2 2 3 6 8" xfId="34775"/>
    <cellStyle name="20 % - Markeringsfarve2 2 3 7" xfId="1937"/>
    <cellStyle name="20 % - Markeringsfarve2 2 3 7 2" xfId="1938"/>
    <cellStyle name="20 % - Markeringsfarve2 2 3 7 2 2" xfId="7586"/>
    <cellStyle name="20 % - Markeringsfarve2 2 3 7 2 2 2" xfId="15487"/>
    <cellStyle name="20 % - Markeringsfarve2 2 3 7 2 2 2 2" xfId="31801"/>
    <cellStyle name="20 % - Markeringsfarve2 2 3 7 2 2 2 3" xfId="46765"/>
    <cellStyle name="20 % - Markeringsfarve2 2 3 7 2 2 3" xfId="24779"/>
    <cellStyle name="20 % - Markeringsfarve2 2 3 7 2 2 4" xfId="39766"/>
    <cellStyle name="20 % - Markeringsfarve2 2 3 7 2 3" xfId="10495"/>
    <cellStyle name="20 % - Markeringsfarve2 2 3 7 2 3 2" xfId="26814"/>
    <cellStyle name="20 % - Markeringsfarve2 2 3 7 2 3 3" xfId="41780"/>
    <cellStyle name="20 % - Markeringsfarve2 2 3 7 2 4" xfId="19792"/>
    <cellStyle name="20 % - Markeringsfarve2 2 3 7 2 5" xfId="34781"/>
    <cellStyle name="20 % - Markeringsfarve2 2 3 7 3" xfId="6173"/>
    <cellStyle name="20 % - Markeringsfarve2 2 3 7 3 2" xfId="14090"/>
    <cellStyle name="20 % - Markeringsfarve2 2 3 7 3 2 2" xfId="30404"/>
    <cellStyle name="20 % - Markeringsfarve2 2 3 7 3 2 3" xfId="45368"/>
    <cellStyle name="20 % - Markeringsfarve2 2 3 7 3 3" xfId="23382"/>
    <cellStyle name="20 % - Markeringsfarve2 2 3 7 3 4" xfId="38369"/>
    <cellStyle name="20 % - Markeringsfarve2 2 3 7 4" xfId="10494"/>
    <cellStyle name="20 % - Markeringsfarve2 2 3 7 4 2" xfId="26813"/>
    <cellStyle name="20 % - Markeringsfarve2 2 3 7 4 3" xfId="41779"/>
    <cellStyle name="20 % - Markeringsfarve2 2 3 7 5" xfId="19791"/>
    <cellStyle name="20 % - Markeringsfarve2 2 3 7 6" xfId="34780"/>
    <cellStyle name="20 % - Markeringsfarve2 2 3 8" xfId="1939"/>
    <cellStyle name="20 % - Markeringsfarve2 2 3 8 2" xfId="6814"/>
    <cellStyle name="20 % - Markeringsfarve2 2 3 8 2 2" xfId="14725"/>
    <cellStyle name="20 % - Markeringsfarve2 2 3 8 2 2 2" xfId="31039"/>
    <cellStyle name="20 % - Markeringsfarve2 2 3 8 2 2 3" xfId="46003"/>
    <cellStyle name="20 % - Markeringsfarve2 2 3 8 2 3" xfId="24017"/>
    <cellStyle name="20 % - Markeringsfarve2 2 3 8 2 4" xfId="39004"/>
    <cellStyle name="20 % - Markeringsfarve2 2 3 8 3" xfId="10496"/>
    <cellStyle name="20 % - Markeringsfarve2 2 3 8 3 2" xfId="26815"/>
    <cellStyle name="20 % - Markeringsfarve2 2 3 8 3 3" xfId="41781"/>
    <cellStyle name="20 % - Markeringsfarve2 2 3 8 4" xfId="19793"/>
    <cellStyle name="20 % - Markeringsfarve2 2 3 8 5" xfId="34782"/>
    <cellStyle name="20 % - Markeringsfarve2 2 3 9" xfId="1940"/>
    <cellStyle name="20 % - Markeringsfarve2 2 3 9 2" xfId="7101"/>
    <cellStyle name="20 % - Markeringsfarve2 2 3 9 2 2" xfId="15011"/>
    <cellStyle name="20 % - Markeringsfarve2 2 3 9 2 2 2" xfId="31325"/>
    <cellStyle name="20 % - Markeringsfarve2 2 3 9 2 2 3" xfId="46289"/>
    <cellStyle name="20 % - Markeringsfarve2 2 3 9 2 3" xfId="24303"/>
    <cellStyle name="20 % - Markeringsfarve2 2 3 9 2 4" xfId="39290"/>
    <cellStyle name="20 % - Markeringsfarve2 2 3 9 3" xfId="10497"/>
    <cellStyle name="20 % - Markeringsfarve2 2 3 9 3 2" xfId="26816"/>
    <cellStyle name="20 % - Markeringsfarve2 2 3 9 3 3" xfId="41782"/>
    <cellStyle name="20 % - Markeringsfarve2 2 3 9 4" xfId="19794"/>
    <cellStyle name="20 % - Markeringsfarve2 2 3 9 5" xfId="34783"/>
    <cellStyle name="20 % - Markeringsfarve2 2 4" xfId="1941"/>
    <cellStyle name="20 % - Markeringsfarve2 2 4 2" xfId="1942"/>
    <cellStyle name="20 % - Markeringsfarve2 2 4 2 2" xfId="1943"/>
    <cellStyle name="20 % - Markeringsfarve2 2 4 2 2 2" xfId="7627"/>
    <cellStyle name="20 % - Markeringsfarve2 2 4 2 2 2 2" xfId="15528"/>
    <cellStyle name="20 % - Markeringsfarve2 2 4 2 2 2 2 2" xfId="31842"/>
    <cellStyle name="20 % - Markeringsfarve2 2 4 2 2 2 2 3" xfId="46806"/>
    <cellStyle name="20 % - Markeringsfarve2 2 4 2 2 2 3" xfId="24820"/>
    <cellStyle name="20 % - Markeringsfarve2 2 4 2 2 2 4" xfId="39807"/>
    <cellStyle name="20 % - Markeringsfarve2 2 4 2 2 3" xfId="10500"/>
    <cellStyle name="20 % - Markeringsfarve2 2 4 2 2 3 2" xfId="26819"/>
    <cellStyle name="20 % - Markeringsfarve2 2 4 2 2 3 3" xfId="41785"/>
    <cellStyle name="20 % - Markeringsfarve2 2 4 2 2 4" xfId="19797"/>
    <cellStyle name="20 % - Markeringsfarve2 2 4 2 2 5" xfId="34786"/>
    <cellStyle name="20 % - Markeringsfarve2 2 4 2 3" xfId="6206"/>
    <cellStyle name="20 % - Markeringsfarve2 2 4 2 3 2" xfId="14123"/>
    <cellStyle name="20 % - Markeringsfarve2 2 4 2 3 2 2" xfId="30437"/>
    <cellStyle name="20 % - Markeringsfarve2 2 4 2 3 2 3" xfId="45401"/>
    <cellStyle name="20 % - Markeringsfarve2 2 4 2 3 3" xfId="23415"/>
    <cellStyle name="20 % - Markeringsfarve2 2 4 2 3 4" xfId="38402"/>
    <cellStyle name="20 % - Markeringsfarve2 2 4 2 4" xfId="10499"/>
    <cellStyle name="20 % - Markeringsfarve2 2 4 2 4 2" xfId="26818"/>
    <cellStyle name="20 % - Markeringsfarve2 2 4 2 4 3" xfId="41784"/>
    <cellStyle name="20 % - Markeringsfarve2 2 4 2 5" xfId="19796"/>
    <cellStyle name="20 % - Markeringsfarve2 2 4 2 6" xfId="34785"/>
    <cellStyle name="20 % - Markeringsfarve2 2 4 2 7" xfId="57169"/>
    <cellStyle name="20 % - Markeringsfarve2 2 4 3" xfId="1944"/>
    <cellStyle name="20 % - Markeringsfarve2 2 4 3 2" xfId="6857"/>
    <cellStyle name="20 % - Markeringsfarve2 2 4 3 2 2" xfId="14768"/>
    <cellStyle name="20 % - Markeringsfarve2 2 4 3 2 2 2" xfId="31082"/>
    <cellStyle name="20 % - Markeringsfarve2 2 4 3 2 2 3" xfId="46046"/>
    <cellStyle name="20 % - Markeringsfarve2 2 4 3 2 3" xfId="24060"/>
    <cellStyle name="20 % - Markeringsfarve2 2 4 3 2 4" xfId="39047"/>
    <cellStyle name="20 % - Markeringsfarve2 2 4 3 3" xfId="10501"/>
    <cellStyle name="20 % - Markeringsfarve2 2 4 3 3 2" xfId="26820"/>
    <cellStyle name="20 % - Markeringsfarve2 2 4 3 3 3" xfId="41786"/>
    <cellStyle name="20 % - Markeringsfarve2 2 4 3 4" xfId="19798"/>
    <cellStyle name="20 % - Markeringsfarve2 2 4 3 5" xfId="34787"/>
    <cellStyle name="20 % - Markeringsfarve2 2 4 4" xfId="1945"/>
    <cellStyle name="20 % - Markeringsfarve2 2 4 4 2" xfId="7110"/>
    <cellStyle name="20 % - Markeringsfarve2 2 4 4 2 2" xfId="15020"/>
    <cellStyle name="20 % - Markeringsfarve2 2 4 4 2 2 2" xfId="31334"/>
    <cellStyle name="20 % - Markeringsfarve2 2 4 4 2 2 3" xfId="46298"/>
    <cellStyle name="20 % - Markeringsfarve2 2 4 4 2 3" xfId="24312"/>
    <cellStyle name="20 % - Markeringsfarve2 2 4 4 2 4" xfId="39299"/>
    <cellStyle name="20 % - Markeringsfarve2 2 4 4 3" xfId="10502"/>
    <cellStyle name="20 % - Markeringsfarve2 2 4 4 3 2" xfId="26821"/>
    <cellStyle name="20 % - Markeringsfarve2 2 4 4 3 3" xfId="41787"/>
    <cellStyle name="20 % - Markeringsfarve2 2 4 4 4" xfId="19799"/>
    <cellStyle name="20 % - Markeringsfarve2 2 4 4 5" xfId="34788"/>
    <cellStyle name="20 % - Markeringsfarve2 2 4 5" xfId="5471"/>
    <cellStyle name="20 % - Markeringsfarve2 2 4 5 2" xfId="13389"/>
    <cellStyle name="20 % - Markeringsfarve2 2 4 5 2 2" xfId="29703"/>
    <cellStyle name="20 % - Markeringsfarve2 2 4 5 2 3" xfId="44667"/>
    <cellStyle name="20 % - Markeringsfarve2 2 4 5 3" xfId="22681"/>
    <cellStyle name="20 % - Markeringsfarve2 2 4 5 4" xfId="37668"/>
    <cellStyle name="20 % - Markeringsfarve2 2 4 6" xfId="10498"/>
    <cellStyle name="20 % - Markeringsfarve2 2 4 6 2" xfId="26817"/>
    <cellStyle name="20 % - Markeringsfarve2 2 4 6 3" xfId="41783"/>
    <cellStyle name="20 % - Markeringsfarve2 2 4 7" xfId="19795"/>
    <cellStyle name="20 % - Markeringsfarve2 2 4 8" xfId="34784"/>
    <cellStyle name="20 % - Markeringsfarve2 2 4 9" xfId="54002"/>
    <cellStyle name="20 % - Markeringsfarve2 2 5" xfId="1946"/>
    <cellStyle name="20 % - Markeringsfarve2 2 5 2" xfId="1947"/>
    <cellStyle name="20 % - Markeringsfarve2 2 5 2 2" xfId="1948"/>
    <cellStyle name="20 % - Markeringsfarve2 2 5 2 2 2" xfId="7726"/>
    <cellStyle name="20 % - Markeringsfarve2 2 5 2 2 2 2" xfId="15627"/>
    <cellStyle name="20 % - Markeringsfarve2 2 5 2 2 2 2 2" xfId="31941"/>
    <cellStyle name="20 % - Markeringsfarve2 2 5 2 2 2 2 3" xfId="46905"/>
    <cellStyle name="20 % - Markeringsfarve2 2 5 2 2 2 3" xfId="24919"/>
    <cellStyle name="20 % - Markeringsfarve2 2 5 2 2 2 4" xfId="39906"/>
    <cellStyle name="20 % - Markeringsfarve2 2 5 2 2 3" xfId="10505"/>
    <cellStyle name="20 % - Markeringsfarve2 2 5 2 2 3 2" xfId="26824"/>
    <cellStyle name="20 % - Markeringsfarve2 2 5 2 2 3 3" xfId="41790"/>
    <cellStyle name="20 % - Markeringsfarve2 2 5 2 2 4" xfId="19802"/>
    <cellStyle name="20 % - Markeringsfarve2 2 5 2 2 5" xfId="34791"/>
    <cellStyle name="20 % - Markeringsfarve2 2 5 2 3" xfId="6290"/>
    <cellStyle name="20 % - Markeringsfarve2 2 5 2 3 2" xfId="14207"/>
    <cellStyle name="20 % - Markeringsfarve2 2 5 2 3 2 2" xfId="30521"/>
    <cellStyle name="20 % - Markeringsfarve2 2 5 2 3 2 3" xfId="45485"/>
    <cellStyle name="20 % - Markeringsfarve2 2 5 2 3 3" xfId="23499"/>
    <cellStyle name="20 % - Markeringsfarve2 2 5 2 3 4" xfId="38486"/>
    <cellStyle name="20 % - Markeringsfarve2 2 5 2 4" xfId="10504"/>
    <cellStyle name="20 % - Markeringsfarve2 2 5 2 4 2" xfId="26823"/>
    <cellStyle name="20 % - Markeringsfarve2 2 5 2 4 3" xfId="41789"/>
    <cellStyle name="20 % - Markeringsfarve2 2 5 2 5" xfId="19801"/>
    <cellStyle name="20 % - Markeringsfarve2 2 5 2 6" xfId="34790"/>
    <cellStyle name="20 % - Markeringsfarve2 2 5 3" xfId="1949"/>
    <cellStyle name="20 % - Markeringsfarve2 2 5 3 2" xfId="6956"/>
    <cellStyle name="20 % - Markeringsfarve2 2 5 3 2 2" xfId="14867"/>
    <cellStyle name="20 % - Markeringsfarve2 2 5 3 2 2 2" xfId="31181"/>
    <cellStyle name="20 % - Markeringsfarve2 2 5 3 2 2 3" xfId="46145"/>
    <cellStyle name="20 % - Markeringsfarve2 2 5 3 2 3" xfId="24159"/>
    <cellStyle name="20 % - Markeringsfarve2 2 5 3 2 4" xfId="39146"/>
    <cellStyle name="20 % - Markeringsfarve2 2 5 3 3" xfId="10506"/>
    <cellStyle name="20 % - Markeringsfarve2 2 5 3 3 2" xfId="26825"/>
    <cellStyle name="20 % - Markeringsfarve2 2 5 3 3 3" xfId="41791"/>
    <cellStyle name="20 % - Markeringsfarve2 2 5 3 4" xfId="19803"/>
    <cellStyle name="20 % - Markeringsfarve2 2 5 3 5" xfId="34792"/>
    <cellStyle name="20 % - Markeringsfarve2 2 5 4" xfId="1950"/>
    <cellStyle name="20 % - Markeringsfarve2 2 5 4 2" xfId="7111"/>
    <cellStyle name="20 % - Markeringsfarve2 2 5 4 2 2" xfId="15021"/>
    <cellStyle name="20 % - Markeringsfarve2 2 5 4 2 2 2" xfId="31335"/>
    <cellStyle name="20 % - Markeringsfarve2 2 5 4 2 2 3" xfId="46299"/>
    <cellStyle name="20 % - Markeringsfarve2 2 5 4 2 3" xfId="24313"/>
    <cellStyle name="20 % - Markeringsfarve2 2 5 4 2 4" xfId="39300"/>
    <cellStyle name="20 % - Markeringsfarve2 2 5 4 3" xfId="10507"/>
    <cellStyle name="20 % - Markeringsfarve2 2 5 4 3 2" xfId="26826"/>
    <cellStyle name="20 % - Markeringsfarve2 2 5 4 3 3" xfId="41792"/>
    <cellStyle name="20 % - Markeringsfarve2 2 5 4 4" xfId="19804"/>
    <cellStyle name="20 % - Markeringsfarve2 2 5 4 5" xfId="34793"/>
    <cellStyle name="20 % - Markeringsfarve2 2 5 5" xfId="5472"/>
    <cellStyle name="20 % - Markeringsfarve2 2 5 5 2" xfId="13390"/>
    <cellStyle name="20 % - Markeringsfarve2 2 5 5 2 2" xfId="29704"/>
    <cellStyle name="20 % - Markeringsfarve2 2 5 5 2 3" xfId="44668"/>
    <cellStyle name="20 % - Markeringsfarve2 2 5 5 3" xfId="22682"/>
    <cellStyle name="20 % - Markeringsfarve2 2 5 5 4" xfId="37669"/>
    <cellStyle name="20 % - Markeringsfarve2 2 5 6" xfId="10503"/>
    <cellStyle name="20 % - Markeringsfarve2 2 5 6 2" xfId="26822"/>
    <cellStyle name="20 % - Markeringsfarve2 2 5 6 3" xfId="41788"/>
    <cellStyle name="20 % - Markeringsfarve2 2 5 7" xfId="19800"/>
    <cellStyle name="20 % - Markeringsfarve2 2 5 8" xfId="34789"/>
    <cellStyle name="20 % - Markeringsfarve2 2 5 9" xfId="56546"/>
    <cellStyle name="20 % - Markeringsfarve2 2 6" xfId="1951"/>
    <cellStyle name="20 % - Markeringsfarve2 2 6 2" xfId="1952"/>
    <cellStyle name="20 % - Markeringsfarve2 2 6 2 2" xfId="1953"/>
    <cellStyle name="20 % - Markeringsfarve2 2 6 2 2 2" xfId="7865"/>
    <cellStyle name="20 % - Markeringsfarve2 2 6 2 2 2 2" xfId="15766"/>
    <cellStyle name="20 % - Markeringsfarve2 2 6 2 2 2 2 2" xfId="32080"/>
    <cellStyle name="20 % - Markeringsfarve2 2 6 2 2 2 2 3" xfId="47044"/>
    <cellStyle name="20 % - Markeringsfarve2 2 6 2 2 2 3" xfId="25058"/>
    <cellStyle name="20 % - Markeringsfarve2 2 6 2 2 2 4" xfId="40045"/>
    <cellStyle name="20 % - Markeringsfarve2 2 6 2 2 3" xfId="10510"/>
    <cellStyle name="20 % - Markeringsfarve2 2 6 2 2 3 2" xfId="26829"/>
    <cellStyle name="20 % - Markeringsfarve2 2 6 2 2 3 3" xfId="41795"/>
    <cellStyle name="20 % - Markeringsfarve2 2 6 2 2 4" xfId="19807"/>
    <cellStyle name="20 % - Markeringsfarve2 2 6 2 2 5" xfId="34796"/>
    <cellStyle name="20 % - Markeringsfarve2 2 6 2 3" xfId="6408"/>
    <cellStyle name="20 % - Markeringsfarve2 2 6 2 3 2" xfId="14322"/>
    <cellStyle name="20 % - Markeringsfarve2 2 6 2 3 2 2" xfId="30636"/>
    <cellStyle name="20 % - Markeringsfarve2 2 6 2 3 2 3" xfId="45600"/>
    <cellStyle name="20 % - Markeringsfarve2 2 6 2 3 3" xfId="23614"/>
    <cellStyle name="20 % - Markeringsfarve2 2 6 2 3 4" xfId="38601"/>
    <cellStyle name="20 % - Markeringsfarve2 2 6 2 4" xfId="10509"/>
    <cellStyle name="20 % - Markeringsfarve2 2 6 2 4 2" xfId="26828"/>
    <cellStyle name="20 % - Markeringsfarve2 2 6 2 4 3" xfId="41794"/>
    <cellStyle name="20 % - Markeringsfarve2 2 6 2 5" xfId="19806"/>
    <cellStyle name="20 % - Markeringsfarve2 2 6 2 6" xfId="34795"/>
    <cellStyle name="20 % - Markeringsfarve2 2 6 3" xfId="1954"/>
    <cellStyle name="20 % - Markeringsfarve2 2 6 3 2" xfId="7141"/>
    <cellStyle name="20 % - Markeringsfarve2 2 6 3 2 2" xfId="15051"/>
    <cellStyle name="20 % - Markeringsfarve2 2 6 3 2 2 2" xfId="31365"/>
    <cellStyle name="20 % - Markeringsfarve2 2 6 3 2 2 3" xfId="46329"/>
    <cellStyle name="20 % - Markeringsfarve2 2 6 3 2 3" xfId="24343"/>
    <cellStyle name="20 % - Markeringsfarve2 2 6 3 2 4" xfId="39330"/>
    <cellStyle name="20 % - Markeringsfarve2 2 6 3 3" xfId="10511"/>
    <cellStyle name="20 % - Markeringsfarve2 2 6 3 3 2" xfId="26830"/>
    <cellStyle name="20 % - Markeringsfarve2 2 6 3 3 3" xfId="41796"/>
    <cellStyle name="20 % - Markeringsfarve2 2 6 3 4" xfId="19808"/>
    <cellStyle name="20 % - Markeringsfarve2 2 6 3 5" xfId="34797"/>
    <cellStyle name="20 % - Markeringsfarve2 2 6 4" xfId="1955"/>
    <cellStyle name="20 % - Markeringsfarve2 2 6 4 2" xfId="7112"/>
    <cellStyle name="20 % - Markeringsfarve2 2 6 4 2 2" xfId="15022"/>
    <cellStyle name="20 % - Markeringsfarve2 2 6 4 2 2 2" xfId="31336"/>
    <cellStyle name="20 % - Markeringsfarve2 2 6 4 2 2 3" xfId="46300"/>
    <cellStyle name="20 % - Markeringsfarve2 2 6 4 2 3" xfId="24314"/>
    <cellStyle name="20 % - Markeringsfarve2 2 6 4 2 4" xfId="39301"/>
    <cellStyle name="20 % - Markeringsfarve2 2 6 4 3" xfId="10512"/>
    <cellStyle name="20 % - Markeringsfarve2 2 6 4 3 2" xfId="26831"/>
    <cellStyle name="20 % - Markeringsfarve2 2 6 4 3 3" xfId="41797"/>
    <cellStyle name="20 % - Markeringsfarve2 2 6 4 4" xfId="19809"/>
    <cellStyle name="20 % - Markeringsfarve2 2 6 4 5" xfId="34798"/>
    <cellStyle name="20 % - Markeringsfarve2 2 6 5" xfId="5473"/>
    <cellStyle name="20 % - Markeringsfarve2 2 6 5 2" xfId="13391"/>
    <cellStyle name="20 % - Markeringsfarve2 2 6 5 2 2" xfId="29705"/>
    <cellStyle name="20 % - Markeringsfarve2 2 6 5 2 3" xfId="44669"/>
    <cellStyle name="20 % - Markeringsfarve2 2 6 5 3" xfId="22683"/>
    <cellStyle name="20 % - Markeringsfarve2 2 6 5 4" xfId="37670"/>
    <cellStyle name="20 % - Markeringsfarve2 2 6 6" xfId="10508"/>
    <cellStyle name="20 % - Markeringsfarve2 2 6 6 2" xfId="26827"/>
    <cellStyle name="20 % - Markeringsfarve2 2 6 6 3" xfId="41793"/>
    <cellStyle name="20 % - Markeringsfarve2 2 6 7" xfId="19805"/>
    <cellStyle name="20 % - Markeringsfarve2 2 6 8" xfId="34794"/>
    <cellStyle name="20 % - Markeringsfarve2 2 7" xfId="1956"/>
    <cellStyle name="20 % - Markeringsfarve2 2 7 2" xfId="1957"/>
    <cellStyle name="20 % - Markeringsfarve2 2 7 2 2" xfId="1958"/>
    <cellStyle name="20 % - Markeringsfarve2 2 7 2 2 2" xfId="7982"/>
    <cellStyle name="20 % - Markeringsfarve2 2 7 2 2 2 2" xfId="15883"/>
    <cellStyle name="20 % - Markeringsfarve2 2 7 2 2 2 2 2" xfId="32197"/>
    <cellStyle name="20 % - Markeringsfarve2 2 7 2 2 2 2 3" xfId="47161"/>
    <cellStyle name="20 % - Markeringsfarve2 2 7 2 2 2 3" xfId="25175"/>
    <cellStyle name="20 % - Markeringsfarve2 2 7 2 2 2 4" xfId="40162"/>
    <cellStyle name="20 % - Markeringsfarve2 2 7 2 2 3" xfId="10515"/>
    <cellStyle name="20 % - Markeringsfarve2 2 7 2 2 3 2" xfId="26834"/>
    <cellStyle name="20 % - Markeringsfarve2 2 7 2 2 3 3" xfId="41800"/>
    <cellStyle name="20 % - Markeringsfarve2 2 7 2 2 4" xfId="19812"/>
    <cellStyle name="20 % - Markeringsfarve2 2 7 2 2 5" xfId="34801"/>
    <cellStyle name="20 % - Markeringsfarve2 2 7 2 3" xfId="6507"/>
    <cellStyle name="20 % - Markeringsfarve2 2 7 2 3 2" xfId="14421"/>
    <cellStyle name="20 % - Markeringsfarve2 2 7 2 3 2 2" xfId="30735"/>
    <cellStyle name="20 % - Markeringsfarve2 2 7 2 3 2 3" xfId="45699"/>
    <cellStyle name="20 % - Markeringsfarve2 2 7 2 3 3" xfId="23713"/>
    <cellStyle name="20 % - Markeringsfarve2 2 7 2 3 4" xfId="38700"/>
    <cellStyle name="20 % - Markeringsfarve2 2 7 2 4" xfId="10514"/>
    <cellStyle name="20 % - Markeringsfarve2 2 7 2 4 2" xfId="26833"/>
    <cellStyle name="20 % - Markeringsfarve2 2 7 2 4 3" xfId="41799"/>
    <cellStyle name="20 % - Markeringsfarve2 2 7 2 5" xfId="19811"/>
    <cellStyle name="20 % - Markeringsfarve2 2 7 2 6" xfId="34800"/>
    <cellStyle name="20 % - Markeringsfarve2 2 7 3" xfId="1959"/>
    <cellStyle name="20 % - Markeringsfarve2 2 7 3 2" xfId="7258"/>
    <cellStyle name="20 % - Markeringsfarve2 2 7 3 2 2" xfId="15168"/>
    <cellStyle name="20 % - Markeringsfarve2 2 7 3 2 2 2" xfId="31482"/>
    <cellStyle name="20 % - Markeringsfarve2 2 7 3 2 2 3" xfId="46446"/>
    <cellStyle name="20 % - Markeringsfarve2 2 7 3 2 3" xfId="24460"/>
    <cellStyle name="20 % - Markeringsfarve2 2 7 3 2 4" xfId="39447"/>
    <cellStyle name="20 % - Markeringsfarve2 2 7 3 3" xfId="10516"/>
    <cellStyle name="20 % - Markeringsfarve2 2 7 3 3 2" xfId="26835"/>
    <cellStyle name="20 % - Markeringsfarve2 2 7 3 3 3" xfId="41801"/>
    <cellStyle name="20 % - Markeringsfarve2 2 7 3 4" xfId="19813"/>
    <cellStyle name="20 % - Markeringsfarve2 2 7 3 5" xfId="34802"/>
    <cellStyle name="20 % - Markeringsfarve2 2 7 4" xfId="1960"/>
    <cellStyle name="20 % - Markeringsfarve2 2 7 4 2" xfId="6687"/>
    <cellStyle name="20 % - Markeringsfarve2 2 7 4 2 2" xfId="14600"/>
    <cellStyle name="20 % - Markeringsfarve2 2 7 4 2 2 2" xfId="30914"/>
    <cellStyle name="20 % - Markeringsfarve2 2 7 4 2 2 3" xfId="45878"/>
    <cellStyle name="20 % - Markeringsfarve2 2 7 4 2 3" xfId="23892"/>
    <cellStyle name="20 % - Markeringsfarve2 2 7 4 2 4" xfId="38879"/>
    <cellStyle name="20 % - Markeringsfarve2 2 7 4 3" xfId="10517"/>
    <cellStyle name="20 % - Markeringsfarve2 2 7 4 3 2" xfId="26836"/>
    <cellStyle name="20 % - Markeringsfarve2 2 7 4 3 3" xfId="41802"/>
    <cellStyle name="20 % - Markeringsfarve2 2 7 4 4" xfId="19814"/>
    <cellStyle name="20 % - Markeringsfarve2 2 7 4 5" xfId="34803"/>
    <cellStyle name="20 % - Markeringsfarve2 2 7 5" xfId="5474"/>
    <cellStyle name="20 % - Markeringsfarve2 2 7 5 2" xfId="13392"/>
    <cellStyle name="20 % - Markeringsfarve2 2 7 5 2 2" xfId="29706"/>
    <cellStyle name="20 % - Markeringsfarve2 2 7 5 2 3" xfId="44670"/>
    <cellStyle name="20 % - Markeringsfarve2 2 7 5 3" xfId="22684"/>
    <cellStyle name="20 % - Markeringsfarve2 2 7 5 4" xfId="37671"/>
    <cellStyle name="20 % - Markeringsfarve2 2 7 6" xfId="10513"/>
    <cellStyle name="20 % - Markeringsfarve2 2 7 6 2" xfId="26832"/>
    <cellStyle name="20 % - Markeringsfarve2 2 7 6 3" xfId="41798"/>
    <cellStyle name="20 % - Markeringsfarve2 2 7 7" xfId="19810"/>
    <cellStyle name="20 % - Markeringsfarve2 2 7 8" xfId="34799"/>
    <cellStyle name="20 % - Markeringsfarve2 2 8" xfId="1961"/>
    <cellStyle name="20 % - Markeringsfarve2 2 8 2" xfId="1962"/>
    <cellStyle name="20 % - Markeringsfarve2 2 8 2 2" xfId="1963"/>
    <cellStyle name="20 % - Markeringsfarve2 2 8 2 2 2" xfId="8081"/>
    <cellStyle name="20 % - Markeringsfarve2 2 8 2 2 2 2" xfId="15982"/>
    <cellStyle name="20 % - Markeringsfarve2 2 8 2 2 2 2 2" xfId="32296"/>
    <cellStyle name="20 % - Markeringsfarve2 2 8 2 2 2 2 3" xfId="47260"/>
    <cellStyle name="20 % - Markeringsfarve2 2 8 2 2 2 3" xfId="25274"/>
    <cellStyle name="20 % - Markeringsfarve2 2 8 2 2 2 4" xfId="40261"/>
    <cellStyle name="20 % - Markeringsfarve2 2 8 2 2 3" xfId="10520"/>
    <cellStyle name="20 % - Markeringsfarve2 2 8 2 2 3 2" xfId="26839"/>
    <cellStyle name="20 % - Markeringsfarve2 2 8 2 2 3 3" xfId="41805"/>
    <cellStyle name="20 % - Markeringsfarve2 2 8 2 2 4" xfId="19817"/>
    <cellStyle name="20 % - Markeringsfarve2 2 8 2 2 5" xfId="34806"/>
    <cellStyle name="20 % - Markeringsfarve2 2 8 2 3" xfId="6592"/>
    <cellStyle name="20 % - Markeringsfarve2 2 8 2 3 2" xfId="14506"/>
    <cellStyle name="20 % - Markeringsfarve2 2 8 2 3 2 2" xfId="30820"/>
    <cellStyle name="20 % - Markeringsfarve2 2 8 2 3 2 3" xfId="45784"/>
    <cellStyle name="20 % - Markeringsfarve2 2 8 2 3 3" xfId="23798"/>
    <cellStyle name="20 % - Markeringsfarve2 2 8 2 3 4" xfId="38785"/>
    <cellStyle name="20 % - Markeringsfarve2 2 8 2 4" xfId="10519"/>
    <cellStyle name="20 % - Markeringsfarve2 2 8 2 4 2" xfId="26838"/>
    <cellStyle name="20 % - Markeringsfarve2 2 8 2 4 3" xfId="41804"/>
    <cellStyle name="20 % - Markeringsfarve2 2 8 2 5" xfId="19816"/>
    <cellStyle name="20 % - Markeringsfarve2 2 8 2 6" xfId="34805"/>
    <cellStyle name="20 % - Markeringsfarve2 2 8 3" xfId="1964"/>
    <cellStyle name="20 % - Markeringsfarve2 2 8 3 2" xfId="7358"/>
    <cellStyle name="20 % - Markeringsfarve2 2 8 3 2 2" xfId="15268"/>
    <cellStyle name="20 % - Markeringsfarve2 2 8 3 2 2 2" xfId="31582"/>
    <cellStyle name="20 % - Markeringsfarve2 2 8 3 2 2 3" xfId="46546"/>
    <cellStyle name="20 % - Markeringsfarve2 2 8 3 2 3" xfId="24560"/>
    <cellStyle name="20 % - Markeringsfarve2 2 8 3 2 4" xfId="39547"/>
    <cellStyle name="20 % - Markeringsfarve2 2 8 3 3" xfId="10521"/>
    <cellStyle name="20 % - Markeringsfarve2 2 8 3 3 2" xfId="26840"/>
    <cellStyle name="20 % - Markeringsfarve2 2 8 3 3 3" xfId="41806"/>
    <cellStyle name="20 % - Markeringsfarve2 2 8 3 4" xfId="19818"/>
    <cellStyle name="20 % - Markeringsfarve2 2 8 3 5" xfId="34807"/>
    <cellStyle name="20 % - Markeringsfarve2 2 8 4" xfId="1965"/>
    <cellStyle name="20 % - Markeringsfarve2 2 8 4 2" xfId="6698"/>
    <cellStyle name="20 % - Markeringsfarve2 2 8 4 2 2" xfId="14611"/>
    <cellStyle name="20 % - Markeringsfarve2 2 8 4 2 2 2" xfId="30925"/>
    <cellStyle name="20 % - Markeringsfarve2 2 8 4 2 2 3" xfId="45889"/>
    <cellStyle name="20 % - Markeringsfarve2 2 8 4 2 3" xfId="23903"/>
    <cellStyle name="20 % - Markeringsfarve2 2 8 4 2 4" xfId="38890"/>
    <cellStyle name="20 % - Markeringsfarve2 2 8 4 3" xfId="10522"/>
    <cellStyle name="20 % - Markeringsfarve2 2 8 4 3 2" xfId="26841"/>
    <cellStyle name="20 % - Markeringsfarve2 2 8 4 3 3" xfId="41807"/>
    <cellStyle name="20 % - Markeringsfarve2 2 8 4 4" xfId="19819"/>
    <cellStyle name="20 % - Markeringsfarve2 2 8 4 5" xfId="34808"/>
    <cellStyle name="20 % - Markeringsfarve2 2 8 5" xfId="5475"/>
    <cellStyle name="20 % - Markeringsfarve2 2 8 5 2" xfId="13393"/>
    <cellStyle name="20 % - Markeringsfarve2 2 8 5 2 2" xfId="29707"/>
    <cellStyle name="20 % - Markeringsfarve2 2 8 5 2 3" xfId="44671"/>
    <cellStyle name="20 % - Markeringsfarve2 2 8 5 3" xfId="22685"/>
    <cellStyle name="20 % - Markeringsfarve2 2 8 5 4" xfId="37672"/>
    <cellStyle name="20 % - Markeringsfarve2 2 8 6" xfId="10518"/>
    <cellStyle name="20 % - Markeringsfarve2 2 8 6 2" xfId="26837"/>
    <cellStyle name="20 % - Markeringsfarve2 2 8 6 3" xfId="41803"/>
    <cellStyle name="20 % - Markeringsfarve2 2 8 7" xfId="19815"/>
    <cellStyle name="20 % - Markeringsfarve2 2 8 8" xfId="34804"/>
    <cellStyle name="20 % - Markeringsfarve2 2 9" xfId="1966"/>
    <cellStyle name="20 % - Markeringsfarve2 2 9 2" xfId="1967"/>
    <cellStyle name="20 % - Markeringsfarve2 2 9 2 2" xfId="7508"/>
    <cellStyle name="20 % - Markeringsfarve2 2 9 2 2 2" xfId="15409"/>
    <cellStyle name="20 % - Markeringsfarve2 2 9 2 2 2 2" xfId="31723"/>
    <cellStyle name="20 % - Markeringsfarve2 2 9 2 2 2 3" xfId="46687"/>
    <cellStyle name="20 % - Markeringsfarve2 2 9 2 2 3" xfId="24701"/>
    <cellStyle name="20 % - Markeringsfarve2 2 9 2 2 4" xfId="39688"/>
    <cellStyle name="20 % - Markeringsfarve2 2 9 2 3" xfId="10524"/>
    <cellStyle name="20 % - Markeringsfarve2 2 9 2 3 2" xfId="26843"/>
    <cellStyle name="20 % - Markeringsfarve2 2 9 2 3 3" xfId="41809"/>
    <cellStyle name="20 % - Markeringsfarve2 2 9 2 4" xfId="19821"/>
    <cellStyle name="20 % - Markeringsfarve2 2 9 2 5" xfId="34810"/>
    <cellStyle name="20 % - Markeringsfarve2 2 9 3" xfId="6107"/>
    <cellStyle name="20 % - Markeringsfarve2 2 9 3 2" xfId="14024"/>
    <cellStyle name="20 % - Markeringsfarve2 2 9 3 2 2" xfId="30338"/>
    <cellStyle name="20 % - Markeringsfarve2 2 9 3 2 3" xfId="45302"/>
    <cellStyle name="20 % - Markeringsfarve2 2 9 3 3" xfId="23316"/>
    <cellStyle name="20 % - Markeringsfarve2 2 9 3 4" xfId="38303"/>
    <cellStyle name="20 % - Markeringsfarve2 2 9 4" xfId="10523"/>
    <cellStyle name="20 % - Markeringsfarve2 2 9 4 2" xfId="26842"/>
    <cellStyle name="20 % - Markeringsfarve2 2 9 4 3" xfId="41808"/>
    <cellStyle name="20 % - Markeringsfarve2 2 9 5" xfId="19820"/>
    <cellStyle name="20 % - Markeringsfarve2 2 9 6" xfId="34809"/>
    <cellStyle name="20 % - Markeringsfarve2 3" xfId="1968"/>
    <cellStyle name="20 % - Markeringsfarve2 3 10" xfId="1969"/>
    <cellStyle name="20 % - Markeringsfarve2 3 10 2" xfId="6721"/>
    <cellStyle name="20 % - Markeringsfarve2 3 10 2 2" xfId="14633"/>
    <cellStyle name="20 % - Markeringsfarve2 3 10 2 2 2" xfId="30947"/>
    <cellStyle name="20 % - Markeringsfarve2 3 10 2 2 3" xfId="45911"/>
    <cellStyle name="20 % - Markeringsfarve2 3 10 2 3" xfId="23925"/>
    <cellStyle name="20 % - Markeringsfarve2 3 10 2 4" xfId="38912"/>
    <cellStyle name="20 % - Markeringsfarve2 3 10 3" xfId="10526"/>
    <cellStyle name="20 % - Markeringsfarve2 3 10 3 2" xfId="26845"/>
    <cellStyle name="20 % - Markeringsfarve2 3 10 3 3" xfId="41811"/>
    <cellStyle name="20 % - Markeringsfarve2 3 10 4" xfId="19823"/>
    <cellStyle name="20 % - Markeringsfarve2 3 10 5" xfId="34812"/>
    <cellStyle name="20 % - Markeringsfarve2 3 11" xfId="1970"/>
    <cellStyle name="20 % - Markeringsfarve2 3 11 2" xfId="6690"/>
    <cellStyle name="20 % - Markeringsfarve2 3 11 2 2" xfId="14603"/>
    <cellStyle name="20 % - Markeringsfarve2 3 11 2 2 2" xfId="30917"/>
    <cellStyle name="20 % - Markeringsfarve2 3 11 2 2 3" xfId="45881"/>
    <cellStyle name="20 % - Markeringsfarve2 3 11 2 3" xfId="23895"/>
    <cellStyle name="20 % - Markeringsfarve2 3 11 2 4" xfId="38882"/>
    <cellStyle name="20 % - Markeringsfarve2 3 11 3" xfId="10527"/>
    <cellStyle name="20 % - Markeringsfarve2 3 11 3 2" xfId="26846"/>
    <cellStyle name="20 % - Markeringsfarve2 3 11 3 3" xfId="41812"/>
    <cellStyle name="20 % - Markeringsfarve2 3 11 4" xfId="19824"/>
    <cellStyle name="20 % - Markeringsfarve2 3 11 5" xfId="34813"/>
    <cellStyle name="20 % - Markeringsfarve2 3 12" xfId="5476"/>
    <cellStyle name="20 % - Markeringsfarve2 3 12 2" xfId="13394"/>
    <cellStyle name="20 % - Markeringsfarve2 3 12 2 2" xfId="29708"/>
    <cellStyle name="20 % - Markeringsfarve2 3 12 2 3" xfId="44672"/>
    <cellStyle name="20 % - Markeringsfarve2 3 12 3" xfId="22686"/>
    <cellStyle name="20 % - Markeringsfarve2 3 12 4" xfId="37673"/>
    <cellStyle name="20 % - Markeringsfarve2 3 13" xfId="10525"/>
    <cellStyle name="20 % - Markeringsfarve2 3 13 2" xfId="26844"/>
    <cellStyle name="20 % - Markeringsfarve2 3 13 3" xfId="41810"/>
    <cellStyle name="20 % - Markeringsfarve2 3 14" xfId="19822"/>
    <cellStyle name="20 % - Markeringsfarve2 3 15" xfId="34811"/>
    <cellStyle name="20 % - Markeringsfarve2 3 16" xfId="53364"/>
    <cellStyle name="20 % - Markeringsfarve2 3 2" xfId="1971"/>
    <cellStyle name="20 % - Markeringsfarve2 3 2 10" xfId="5477"/>
    <cellStyle name="20 % - Markeringsfarve2 3 2 10 2" xfId="13395"/>
    <cellStyle name="20 % - Markeringsfarve2 3 2 10 2 2" xfId="29709"/>
    <cellStyle name="20 % - Markeringsfarve2 3 2 10 2 3" xfId="44673"/>
    <cellStyle name="20 % - Markeringsfarve2 3 2 10 3" xfId="22687"/>
    <cellStyle name="20 % - Markeringsfarve2 3 2 10 4" xfId="37674"/>
    <cellStyle name="20 % - Markeringsfarve2 3 2 11" xfId="10528"/>
    <cellStyle name="20 % - Markeringsfarve2 3 2 11 2" xfId="26847"/>
    <cellStyle name="20 % - Markeringsfarve2 3 2 11 3" xfId="41813"/>
    <cellStyle name="20 % - Markeringsfarve2 3 2 12" xfId="19825"/>
    <cellStyle name="20 % - Markeringsfarve2 3 2 13" xfId="34814"/>
    <cellStyle name="20 % - Markeringsfarve2 3 2 14" xfId="54001"/>
    <cellStyle name="20 % - Markeringsfarve2 3 2 2" xfId="1972"/>
    <cellStyle name="20 % - Markeringsfarve2 3 2 2 2" xfId="1973"/>
    <cellStyle name="20 % - Markeringsfarve2 3 2 2 2 2" xfId="1974"/>
    <cellStyle name="20 % - Markeringsfarve2 3 2 2 2 2 2" xfId="7654"/>
    <cellStyle name="20 % - Markeringsfarve2 3 2 2 2 2 2 2" xfId="15555"/>
    <cellStyle name="20 % - Markeringsfarve2 3 2 2 2 2 2 2 2" xfId="31869"/>
    <cellStyle name="20 % - Markeringsfarve2 3 2 2 2 2 2 2 3" xfId="46833"/>
    <cellStyle name="20 % - Markeringsfarve2 3 2 2 2 2 2 3" xfId="24847"/>
    <cellStyle name="20 % - Markeringsfarve2 3 2 2 2 2 2 4" xfId="39834"/>
    <cellStyle name="20 % - Markeringsfarve2 3 2 2 2 2 3" xfId="10531"/>
    <cellStyle name="20 % - Markeringsfarve2 3 2 2 2 2 3 2" xfId="26850"/>
    <cellStyle name="20 % - Markeringsfarve2 3 2 2 2 2 3 3" xfId="41816"/>
    <cellStyle name="20 % - Markeringsfarve2 3 2 2 2 2 4" xfId="19828"/>
    <cellStyle name="20 % - Markeringsfarve2 3 2 2 2 2 5" xfId="34817"/>
    <cellStyle name="20 % - Markeringsfarve2 3 2 2 2 3" xfId="6229"/>
    <cellStyle name="20 % - Markeringsfarve2 3 2 2 2 3 2" xfId="14146"/>
    <cellStyle name="20 % - Markeringsfarve2 3 2 2 2 3 2 2" xfId="30460"/>
    <cellStyle name="20 % - Markeringsfarve2 3 2 2 2 3 2 3" xfId="45424"/>
    <cellStyle name="20 % - Markeringsfarve2 3 2 2 2 3 3" xfId="23438"/>
    <cellStyle name="20 % - Markeringsfarve2 3 2 2 2 3 4" xfId="38425"/>
    <cellStyle name="20 % - Markeringsfarve2 3 2 2 2 4" xfId="10530"/>
    <cellStyle name="20 % - Markeringsfarve2 3 2 2 2 4 2" xfId="26849"/>
    <cellStyle name="20 % - Markeringsfarve2 3 2 2 2 4 3" xfId="41815"/>
    <cellStyle name="20 % - Markeringsfarve2 3 2 2 2 5" xfId="19827"/>
    <cellStyle name="20 % - Markeringsfarve2 3 2 2 2 6" xfId="34816"/>
    <cellStyle name="20 % - Markeringsfarve2 3 2 2 3" xfId="1975"/>
    <cellStyle name="20 % - Markeringsfarve2 3 2 2 3 2" xfId="6884"/>
    <cellStyle name="20 % - Markeringsfarve2 3 2 2 3 2 2" xfId="14795"/>
    <cellStyle name="20 % - Markeringsfarve2 3 2 2 3 2 2 2" xfId="31109"/>
    <cellStyle name="20 % - Markeringsfarve2 3 2 2 3 2 2 3" xfId="46073"/>
    <cellStyle name="20 % - Markeringsfarve2 3 2 2 3 2 3" xfId="24087"/>
    <cellStyle name="20 % - Markeringsfarve2 3 2 2 3 2 4" xfId="39074"/>
    <cellStyle name="20 % - Markeringsfarve2 3 2 2 3 3" xfId="10532"/>
    <cellStyle name="20 % - Markeringsfarve2 3 2 2 3 3 2" xfId="26851"/>
    <cellStyle name="20 % - Markeringsfarve2 3 2 2 3 3 3" xfId="41817"/>
    <cellStyle name="20 % - Markeringsfarve2 3 2 2 3 4" xfId="19829"/>
    <cellStyle name="20 % - Markeringsfarve2 3 2 2 3 5" xfId="34818"/>
    <cellStyle name="20 % - Markeringsfarve2 3 2 2 4" xfId="1976"/>
    <cellStyle name="20 % - Markeringsfarve2 3 2 2 4 2" xfId="8317"/>
    <cellStyle name="20 % - Markeringsfarve2 3 2 2 4 2 2" xfId="16211"/>
    <cellStyle name="20 % - Markeringsfarve2 3 2 2 4 2 2 2" xfId="32525"/>
    <cellStyle name="20 % - Markeringsfarve2 3 2 2 4 2 2 3" xfId="47489"/>
    <cellStyle name="20 % - Markeringsfarve2 3 2 2 4 2 3" xfId="25503"/>
    <cellStyle name="20 % - Markeringsfarve2 3 2 2 4 2 4" xfId="40490"/>
    <cellStyle name="20 % - Markeringsfarve2 3 2 2 4 3" xfId="10533"/>
    <cellStyle name="20 % - Markeringsfarve2 3 2 2 4 3 2" xfId="26852"/>
    <cellStyle name="20 % - Markeringsfarve2 3 2 2 4 3 3" xfId="41818"/>
    <cellStyle name="20 % - Markeringsfarve2 3 2 2 4 4" xfId="19830"/>
    <cellStyle name="20 % - Markeringsfarve2 3 2 2 4 5" xfId="34819"/>
    <cellStyle name="20 % - Markeringsfarve2 3 2 2 5" xfId="5478"/>
    <cellStyle name="20 % - Markeringsfarve2 3 2 2 5 2" xfId="13396"/>
    <cellStyle name="20 % - Markeringsfarve2 3 2 2 5 2 2" xfId="29710"/>
    <cellStyle name="20 % - Markeringsfarve2 3 2 2 5 2 3" xfId="44674"/>
    <cellStyle name="20 % - Markeringsfarve2 3 2 2 5 3" xfId="22688"/>
    <cellStyle name="20 % - Markeringsfarve2 3 2 2 5 4" xfId="37675"/>
    <cellStyle name="20 % - Markeringsfarve2 3 2 2 6" xfId="10529"/>
    <cellStyle name="20 % - Markeringsfarve2 3 2 2 6 2" xfId="26848"/>
    <cellStyle name="20 % - Markeringsfarve2 3 2 2 6 3" xfId="41814"/>
    <cellStyle name="20 % - Markeringsfarve2 3 2 2 7" xfId="19826"/>
    <cellStyle name="20 % - Markeringsfarve2 3 2 2 8" xfId="34815"/>
    <cellStyle name="20 % - Markeringsfarve2 3 2 2 9" xfId="57168"/>
    <cellStyle name="20 % - Markeringsfarve2 3 2 3" xfId="1977"/>
    <cellStyle name="20 % - Markeringsfarve2 3 2 3 2" xfId="1978"/>
    <cellStyle name="20 % - Markeringsfarve2 3 2 3 2 2" xfId="1979"/>
    <cellStyle name="20 % - Markeringsfarve2 3 2 3 2 2 2" xfId="7730"/>
    <cellStyle name="20 % - Markeringsfarve2 3 2 3 2 2 2 2" xfId="15631"/>
    <cellStyle name="20 % - Markeringsfarve2 3 2 3 2 2 2 2 2" xfId="31945"/>
    <cellStyle name="20 % - Markeringsfarve2 3 2 3 2 2 2 2 3" xfId="46909"/>
    <cellStyle name="20 % - Markeringsfarve2 3 2 3 2 2 2 3" xfId="24923"/>
    <cellStyle name="20 % - Markeringsfarve2 3 2 3 2 2 2 4" xfId="39910"/>
    <cellStyle name="20 % - Markeringsfarve2 3 2 3 2 2 3" xfId="10536"/>
    <cellStyle name="20 % - Markeringsfarve2 3 2 3 2 2 3 2" xfId="26855"/>
    <cellStyle name="20 % - Markeringsfarve2 3 2 3 2 2 3 3" xfId="41821"/>
    <cellStyle name="20 % - Markeringsfarve2 3 2 3 2 2 4" xfId="19833"/>
    <cellStyle name="20 % - Markeringsfarve2 3 2 3 2 2 5" xfId="34822"/>
    <cellStyle name="20 % - Markeringsfarve2 3 2 3 2 3" xfId="6294"/>
    <cellStyle name="20 % - Markeringsfarve2 3 2 3 2 3 2" xfId="14211"/>
    <cellStyle name="20 % - Markeringsfarve2 3 2 3 2 3 2 2" xfId="30525"/>
    <cellStyle name="20 % - Markeringsfarve2 3 2 3 2 3 2 3" xfId="45489"/>
    <cellStyle name="20 % - Markeringsfarve2 3 2 3 2 3 3" xfId="23503"/>
    <cellStyle name="20 % - Markeringsfarve2 3 2 3 2 3 4" xfId="38490"/>
    <cellStyle name="20 % - Markeringsfarve2 3 2 3 2 4" xfId="10535"/>
    <cellStyle name="20 % - Markeringsfarve2 3 2 3 2 4 2" xfId="26854"/>
    <cellStyle name="20 % - Markeringsfarve2 3 2 3 2 4 3" xfId="41820"/>
    <cellStyle name="20 % - Markeringsfarve2 3 2 3 2 5" xfId="19832"/>
    <cellStyle name="20 % - Markeringsfarve2 3 2 3 2 6" xfId="34821"/>
    <cellStyle name="20 % - Markeringsfarve2 3 2 3 3" xfId="1980"/>
    <cellStyle name="20 % - Markeringsfarve2 3 2 3 3 2" xfId="6960"/>
    <cellStyle name="20 % - Markeringsfarve2 3 2 3 3 2 2" xfId="14871"/>
    <cellStyle name="20 % - Markeringsfarve2 3 2 3 3 2 2 2" xfId="31185"/>
    <cellStyle name="20 % - Markeringsfarve2 3 2 3 3 2 2 3" xfId="46149"/>
    <cellStyle name="20 % - Markeringsfarve2 3 2 3 3 2 3" xfId="24163"/>
    <cellStyle name="20 % - Markeringsfarve2 3 2 3 3 2 4" xfId="39150"/>
    <cellStyle name="20 % - Markeringsfarve2 3 2 3 3 3" xfId="10537"/>
    <cellStyle name="20 % - Markeringsfarve2 3 2 3 3 3 2" xfId="26856"/>
    <cellStyle name="20 % - Markeringsfarve2 3 2 3 3 3 3" xfId="41822"/>
    <cellStyle name="20 % - Markeringsfarve2 3 2 3 3 4" xfId="19834"/>
    <cellStyle name="20 % - Markeringsfarve2 3 2 3 3 5" xfId="34823"/>
    <cellStyle name="20 % - Markeringsfarve2 3 2 3 4" xfId="1981"/>
    <cellStyle name="20 % - Markeringsfarve2 3 2 3 4 2" xfId="8318"/>
    <cellStyle name="20 % - Markeringsfarve2 3 2 3 4 2 2" xfId="16212"/>
    <cellStyle name="20 % - Markeringsfarve2 3 2 3 4 2 2 2" xfId="32526"/>
    <cellStyle name="20 % - Markeringsfarve2 3 2 3 4 2 2 3" xfId="47490"/>
    <cellStyle name="20 % - Markeringsfarve2 3 2 3 4 2 3" xfId="25504"/>
    <cellStyle name="20 % - Markeringsfarve2 3 2 3 4 2 4" xfId="40491"/>
    <cellStyle name="20 % - Markeringsfarve2 3 2 3 4 3" xfId="10538"/>
    <cellStyle name="20 % - Markeringsfarve2 3 2 3 4 3 2" xfId="26857"/>
    <cellStyle name="20 % - Markeringsfarve2 3 2 3 4 3 3" xfId="41823"/>
    <cellStyle name="20 % - Markeringsfarve2 3 2 3 4 4" xfId="19835"/>
    <cellStyle name="20 % - Markeringsfarve2 3 2 3 4 5" xfId="34824"/>
    <cellStyle name="20 % - Markeringsfarve2 3 2 3 5" xfId="5479"/>
    <cellStyle name="20 % - Markeringsfarve2 3 2 3 5 2" xfId="13397"/>
    <cellStyle name="20 % - Markeringsfarve2 3 2 3 5 2 2" xfId="29711"/>
    <cellStyle name="20 % - Markeringsfarve2 3 2 3 5 2 3" xfId="44675"/>
    <cellStyle name="20 % - Markeringsfarve2 3 2 3 5 3" xfId="22689"/>
    <cellStyle name="20 % - Markeringsfarve2 3 2 3 5 4" xfId="37676"/>
    <cellStyle name="20 % - Markeringsfarve2 3 2 3 6" xfId="10534"/>
    <cellStyle name="20 % - Markeringsfarve2 3 2 3 6 2" xfId="26853"/>
    <cellStyle name="20 % - Markeringsfarve2 3 2 3 6 3" xfId="41819"/>
    <cellStyle name="20 % - Markeringsfarve2 3 2 3 7" xfId="19831"/>
    <cellStyle name="20 % - Markeringsfarve2 3 2 3 8" xfId="34820"/>
    <cellStyle name="20 % - Markeringsfarve2 3 2 4" xfId="1982"/>
    <cellStyle name="20 % - Markeringsfarve2 3 2 4 2" xfId="1983"/>
    <cellStyle name="20 % - Markeringsfarve2 3 2 4 2 2" xfId="1984"/>
    <cellStyle name="20 % - Markeringsfarve2 3 2 4 2 2 2" xfId="7892"/>
    <cellStyle name="20 % - Markeringsfarve2 3 2 4 2 2 2 2" xfId="15793"/>
    <cellStyle name="20 % - Markeringsfarve2 3 2 4 2 2 2 2 2" xfId="32107"/>
    <cellStyle name="20 % - Markeringsfarve2 3 2 4 2 2 2 2 3" xfId="47071"/>
    <cellStyle name="20 % - Markeringsfarve2 3 2 4 2 2 2 3" xfId="25085"/>
    <cellStyle name="20 % - Markeringsfarve2 3 2 4 2 2 2 4" xfId="40072"/>
    <cellStyle name="20 % - Markeringsfarve2 3 2 4 2 2 3" xfId="10541"/>
    <cellStyle name="20 % - Markeringsfarve2 3 2 4 2 2 3 2" xfId="26860"/>
    <cellStyle name="20 % - Markeringsfarve2 3 2 4 2 2 3 3" xfId="41826"/>
    <cellStyle name="20 % - Markeringsfarve2 3 2 4 2 2 4" xfId="19838"/>
    <cellStyle name="20 % - Markeringsfarve2 3 2 4 2 2 5" xfId="34827"/>
    <cellStyle name="20 % - Markeringsfarve2 3 2 4 2 3" xfId="6431"/>
    <cellStyle name="20 % - Markeringsfarve2 3 2 4 2 3 2" xfId="14345"/>
    <cellStyle name="20 % - Markeringsfarve2 3 2 4 2 3 2 2" xfId="30659"/>
    <cellStyle name="20 % - Markeringsfarve2 3 2 4 2 3 2 3" xfId="45623"/>
    <cellStyle name="20 % - Markeringsfarve2 3 2 4 2 3 3" xfId="23637"/>
    <cellStyle name="20 % - Markeringsfarve2 3 2 4 2 3 4" xfId="38624"/>
    <cellStyle name="20 % - Markeringsfarve2 3 2 4 2 4" xfId="10540"/>
    <cellStyle name="20 % - Markeringsfarve2 3 2 4 2 4 2" xfId="26859"/>
    <cellStyle name="20 % - Markeringsfarve2 3 2 4 2 4 3" xfId="41825"/>
    <cellStyle name="20 % - Markeringsfarve2 3 2 4 2 5" xfId="19837"/>
    <cellStyle name="20 % - Markeringsfarve2 3 2 4 2 6" xfId="34826"/>
    <cellStyle name="20 % - Markeringsfarve2 3 2 4 3" xfId="1985"/>
    <cellStyle name="20 % - Markeringsfarve2 3 2 4 3 2" xfId="7168"/>
    <cellStyle name="20 % - Markeringsfarve2 3 2 4 3 2 2" xfId="15078"/>
    <cellStyle name="20 % - Markeringsfarve2 3 2 4 3 2 2 2" xfId="31392"/>
    <cellStyle name="20 % - Markeringsfarve2 3 2 4 3 2 2 3" xfId="46356"/>
    <cellStyle name="20 % - Markeringsfarve2 3 2 4 3 2 3" xfId="24370"/>
    <cellStyle name="20 % - Markeringsfarve2 3 2 4 3 2 4" xfId="39357"/>
    <cellStyle name="20 % - Markeringsfarve2 3 2 4 3 3" xfId="10542"/>
    <cellStyle name="20 % - Markeringsfarve2 3 2 4 3 3 2" xfId="26861"/>
    <cellStyle name="20 % - Markeringsfarve2 3 2 4 3 3 3" xfId="41827"/>
    <cellStyle name="20 % - Markeringsfarve2 3 2 4 3 4" xfId="19839"/>
    <cellStyle name="20 % - Markeringsfarve2 3 2 4 3 5" xfId="34828"/>
    <cellStyle name="20 % - Markeringsfarve2 3 2 4 4" xfId="1986"/>
    <cellStyle name="20 % - Markeringsfarve2 3 2 4 4 2" xfId="8210"/>
    <cellStyle name="20 % - Markeringsfarve2 3 2 4 4 2 2" xfId="16107"/>
    <cellStyle name="20 % - Markeringsfarve2 3 2 4 4 2 2 2" xfId="32421"/>
    <cellStyle name="20 % - Markeringsfarve2 3 2 4 4 2 2 3" xfId="47385"/>
    <cellStyle name="20 % - Markeringsfarve2 3 2 4 4 2 3" xfId="25399"/>
    <cellStyle name="20 % - Markeringsfarve2 3 2 4 4 2 4" xfId="40386"/>
    <cellStyle name="20 % - Markeringsfarve2 3 2 4 4 3" xfId="10543"/>
    <cellStyle name="20 % - Markeringsfarve2 3 2 4 4 3 2" xfId="26862"/>
    <cellStyle name="20 % - Markeringsfarve2 3 2 4 4 3 3" xfId="41828"/>
    <cellStyle name="20 % - Markeringsfarve2 3 2 4 4 4" xfId="19840"/>
    <cellStyle name="20 % - Markeringsfarve2 3 2 4 4 5" xfId="34829"/>
    <cellStyle name="20 % - Markeringsfarve2 3 2 4 5" xfId="5480"/>
    <cellStyle name="20 % - Markeringsfarve2 3 2 4 5 2" xfId="13398"/>
    <cellStyle name="20 % - Markeringsfarve2 3 2 4 5 2 2" xfId="29712"/>
    <cellStyle name="20 % - Markeringsfarve2 3 2 4 5 2 3" xfId="44676"/>
    <cellStyle name="20 % - Markeringsfarve2 3 2 4 5 3" xfId="22690"/>
    <cellStyle name="20 % - Markeringsfarve2 3 2 4 5 4" xfId="37677"/>
    <cellStyle name="20 % - Markeringsfarve2 3 2 4 6" xfId="10539"/>
    <cellStyle name="20 % - Markeringsfarve2 3 2 4 6 2" xfId="26858"/>
    <cellStyle name="20 % - Markeringsfarve2 3 2 4 6 3" xfId="41824"/>
    <cellStyle name="20 % - Markeringsfarve2 3 2 4 7" xfId="19836"/>
    <cellStyle name="20 % - Markeringsfarve2 3 2 4 8" xfId="34825"/>
    <cellStyle name="20 % - Markeringsfarve2 3 2 5" xfId="1987"/>
    <cellStyle name="20 % - Markeringsfarve2 3 2 5 2" xfId="1988"/>
    <cellStyle name="20 % - Markeringsfarve2 3 2 5 2 2" xfId="1989"/>
    <cellStyle name="20 % - Markeringsfarve2 3 2 5 2 2 2" xfId="8009"/>
    <cellStyle name="20 % - Markeringsfarve2 3 2 5 2 2 2 2" xfId="15910"/>
    <cellStyle name="20 % - Markeringsfarve2 3 2 5 2 2 2 2 2" xfId="32224"/>
    <cellStyle name="20 % - Markeringsfarve2 3 2 5 2 2 2 2 3" xfId="47188"/>
    <cellStyle name="20 % - Markeringsfarve2 3 2 5 2 2 2 3" xfId="25202"/>
    <cellStyle name="20 % - Markeringsfarve2 3 2 5 2 2 2 4" xfId="40189"/>
    <cellStyle name="20 % - Markeringsfarve2 3 2 5 2 2 3" xfId="10546"/>
    <cellStyle name="20 % - Markeringsfarve2 3 2 5 2 2 3 2" xfId="26865"/>
    <cellStyle name="20 % - Markeringsfarve2 3 2 5 2 2 3 3" xfId="41831"/>
    <cellStyle name="20 % - Markeringsfarve2 3 2 5 2 2 4" xfId="19843"/>
    <cellStyle name="20 % - Markeringsfarve2 3 2 5 2 2 5" xfId="34832"/>
    <cellStyle name="20 % - Markeringsfarve2 3 2 5 2 3" xfId="6530"/>
    <cellStyle name="20 % - Markeringsfarve2 3 2 5 2 3 2" xfId="14444"/>
    <cellStyle name="20 % - Markeringsfarve2 3 2 5 2 3 2 2" xfId="30758"/>
    <cellStyle name="20 % - Markeringsfarve2 3 2 5 2 3 2 3" xfId="45722"/>
    <cellStyle name="20 % - Markeringsfarve2 3 2 5 2 3 3" xfId="23736"/>
    <cellStyle name="20 % - Markeringsfarve2 3 2 5 2 3 4" xfId="38723"/>
    <cellStyle name="20 % - Markeringsfarve2 3 2 5 2 4" xfId="10545"/>
    <cellStyle name="20 % - Markeringsfarve2 3 2 5 2 4 2" xfId="26864"/>
    <cellStyle name="20 % - Markeringsfarve2 3 2 5 2 4 3" xfId="41830"/>
    <cellStyle name="20 % - Markeringsfarve2 3 2 5 2 5" xfId="19842"/>
    <cellStyle name="20 % - Markeringsfarve2 3 2 5 2 6" xfId="34831"/>
    <cellStyle name="20 % - Markeringsfarve2 3 2 5 3" xfId="1990"/>
    <cellStyle name="20 % - Markeringsfarve2 3 2 5 3 2" xfId="7285"/>
    <cellStyle name="20 % - Markeringsfarve2 3 2 5 3 2 2" xfId="15195"/>
    <cellStyle name="20 % - Markeringsfarve2 3 2 5 3 2 2 2" xfId="31509"/>
    <cellStyle name="20 % - Markeringsfarve2 3 2 5 3 2 2 3" xfId="46473"/>
    <cellStyle name="20 % - Markeringsfarve2 3 2 5 3 2 3" xfId="24487"/>
    <cellStyle name="20 % - Markeringsfarve2 3 2 5 3 2 4" xfId="39474"/>
    <cellStyle name="20 % - Markeringsfarve2 3 2 5 3 3" xfId="10547"/>
    <cellStyle name="20 % - Markeringsfarve2 3 2 5 3 3 2" xfId="26866"/>
    <cellStyle name="20 % - Markeringsfarve2 3 2 5 3 3 3" xfId="41832"/>
    <cellStyle name="20 % - Markeringsfarve2 3 2 5 3 4" xfId="19844"/>
    <cellStyle name="20 % - Markeringsfarve2 3 2 5 3 5" xfId="34833"/>
    <cellStyle name="20 % - Markeringsfarve2 3 2 5 4" xfId="1991"/>
    <cellStyle name="20 % - Markeringsfarve2 3 2 5 4 2" xfId="8316"/>
    <cellStyle name="20 % - Markeringsfarve2 3 2 5 4 2 2" xfId="16210"/>
    <cellStyle name="20 % - Markeringsfarve2 3 2 5 4 2 2 2" xfId="32524"/>
    <cellStyle name="20 % - Markeringsfarve2 3 2 5 4 2 2 3" xfId="47488"/>
    <cellStyle name="20 % - Markeringsfarve2 3 2 5 4 2 3" xfId="25502"/>
    <cellStyle name="20 % - Markeringsfarve2 3 2 5 4 2 4" xfId="40489"/>
    <cellStyle name="20 % - Markeringsfarve2 3 2 5 4 3" xfId="10548"/>
    <cellStyle name="20 % - Markeringsfarve2 3 2 5 4 3 2" xfId="26867"/>
    <cellStyle name="20 % - Markeringsfarve2 3 2 5 4 3 3" xfId="41833"/>
    <cellStyle name="20 % - Markeringsfarve2 3 2 5 4 4" xfId="19845"/>
    <cellStyle name="20 % - Markeringsfarve2 3 2 5 4 5" xfId="34834"/>
    <cellStyle name="20 % - Markeringsfarve2 3 2 5 5" xfId="5481"/>
    <cellStyle name="20 % - Markeringsfarve2 3 2 5 5 2" xfId="13399"/>
    <cellStyle name="20 % - Markeringsfarve2 3 2 5 5 2 2" xfId="29713"/>
    <cellStyle name="20 % - Markeringsfarve2 3 2 5 5 2 3" xfId="44677"/>
    <cellStyle name="20 % - Markeringsfarve2 3 2 5 5 3" xfId="22691"/>
    <cellStyle name="20 % - Markeringsfarve2 3 2 5 5 4" xfId="37678"/>
    <cellStyle name="20 % - Markeringsfarve2 3 2 5 6" xfId="10544"/>
    <cellStyle name="20 % - Markeringsfarve2 3 2 5 6 2" xfId="26863"/>
    <cellStyle name="20 % - Markeringsfarve2 3 2 5 6 3" xfId="41829"/>
    <cellStyle name="20 % - Markeringsfarve2 3 2 5 7" xfId="19841"/>
    <cellStyle name="20 % - Markeringsfarve2 3 2 5 8" xfId="34830"/>
    <cellStyle name="20 % - Markeringsfarve2 3 2 6" xfId="1992"/>
    <cellStyle name="20 % - Markeringsfarve2 3 2 6 2" xfId="1993"/>
    <cellStyle name="20 % - Markeringsfarve2 3 2 6 2 2" xfId="1994"/>
    <cellStyle name="20 % - Markeringsfarve2 3 2 6 2 2 2" xfId="8085"/>
    <cellStyle name="20 % - Markeringsfarve2 3 2 6 2 2 2 2" xfId="15986"/>
    <cellStyle name="20 % - Markeringsfarve2 3 2 6 2 2 2 2 2" xfId="32300"/>
    <cellStyle name="20 % - Markeringsfarve2 3 2 6 2 2 2 2 3" xfId="47264"/>
    <cellStyle name="20 % - Markeringsfarve2 3 2 6 2 2 2 3" xfId="25278"/>
    <cellStyle name="20 % - Markeringsfarve2 3 2 6 2 2 2 4" xfId="40265"/>
    <cellStyle name="20 % - Markeringsfarve2 3 2 6 2 2 3" xfId="10551"/>
    <cellStyle name="20 % - Markeringsfarve2 3 2 6 2 2 3 2" xfId="26870"/>
    <cellStyle name="20 % - Markeringsfarve2 3 2 6 2 2 3 3" xfId="41836"/>
    <cellStyle name="20 % - Markeringsfarve2 3 2 6 2 2 4" xfId="19848"/>
    <cellStyle name="20 % - Markeringsfarve2 3 2 6 2 2 5" xfId="34837"/>
    <cellStyle name="20 % - Markeringsfarve2 3 2 6 2 3" xfId="6596"/>
    <cellStyle name="20 % - Markeringsfarve2 3 2 6 2 3 2" xfId="14510"/>
    <cellStyle name="20 % - Markeringsfarve2 3 2 6 2 3 2 2" xfId="30824"/>
    <cellStyle name="20 % - Markeringsfarve2 3 2 6 2 3 2 3" xfId="45788"/>
    <cellStyle name="20 % - Markeringsfarve2 3 2 6 2 3 3" xfId="23802"/>
    <cellStyle name="20 % - Markeringsfarve2 3 2 6 2 3 4" xfId="38789"/>
    <cellStyle name="20 % - Markeringsfarve2 3 2 6 2 4" xfId="10550"/>
    <cellStyle name="20 % - Markeringsfarve2 3 2 6 2 4 2" xfId="26869"/>
    <cellStyle name="20 % - Markeringsfarve2 3 2 6 2 4 3" xfId="41835"/>
    <cellStyle name="20 % - Markeringsfarve2 3 2 6 2 5" xfId="19847"/>
    <cellStyle name="20 % - Markeringsfarve2 3 2 6 2 6" xfId="34836"/>
    <cellStyle name="20 % - Markeringsfarve2 3 2 6 3" xfId="1995"/>
    <cellStyle name="20 % - Markeringsfarve2 3 2 6 3 2" xfId="7362"/>
    <cellStyle name="20 % - Markeringsfarve2 3 2 6 3 2 2" xfId="15272"/>
    <cellStyle name="20 % - Markeringsfarve2 3 2 6 3 2 2 2" xfId="31586"/>
    <cellStyle name="20 % - Markeringsfarve2 3 2 6 3 2 2 3" xfId="46550"/>
    <cellStyle name="20 % - Markeringsfarve2 3 2 6 3 2 3" xfId="24564"/>
    <cellStyle name="20 % - Markeringsfarve2 3 2 6 3 2 4" xfId="39551"/>
    <cellStyle name="20 % - Markeringsfarve2 3 2 6 3 3" xfId="10552"/>
    <cellStyle name="20 % - Markeringsfarve2 3 2 6 3 3 2" xfId="26871"/>
    <cellStyle name="20 % - Markeringsfarve2 3 2 6 3 3 3" xfId="41837"/>
    <cellStyle name="20 % - Markeringsfarve2 3 2 6 3 4" xfId="19849"/>
    <cellStyle name="20 % - Markeringsfarve2 3 2 6 3 5" xfId="34838"/>
    <cellStyle name="20 % - Markeringsfarve2 3 2 6 4" xfId="1996"/>
    <cellStyle name="20 % - Markeringsfarve2 3 2 6 4 2" xfId="8209"/>
    <cellStyle name="20 % - Markeringsfarve2 3 2 6 4 2 2" xfId="16106"/>
    <cellStyle name="20 % - Markeringsfarve2 3 2 6 4 2 2 2" xfId="32420"/>
    <cellStyle name="20 % - Markeringsfarve2 3 2 6 4 2 2 3" xfId="47384"/>
    <cellStyle name="20 % - Markeringsfarve2 3 2 6 4 2 3" xfId="25398"/>
    <cellStyle name="20 % - Markeringsfarve2 3 2 6 4 2 4" xfId="40385"/>
    <cellStyle name="20 % - Markeringsfarve2 3 2 6 4 3" xfId="10553"/>
    <cellStyle name="20 % - Markeringsfarve2 3 2 6 4 3 2" xfId="26872"/>
    <cellStyle name="20 % - Markeringsfarve2 3 2 6 4 3 3" xfId="41838"/>
    <cellStyle name="20 % - Markeringsfarve2 3 2 6 4 4" xfId="19850"/>
    <cellStyle name="20 % - Markeringsfarve2 3 2 6 4 5" xfId="34839"/>
    <cellStyle name="20 % - Markeringsfarve2 3 2 6 5" xfId="5482"/>
    <cellStyle name="20 % - Markeringsfarve2 3 2 6 5 2" xfId="13400"/>
    <cellStyle name="20 % - Markeringsfarve2 3 2 6 5 2 2" xfId="29714"/>
    <cellStyle name="20 % - Markeringsfarve2 3 2 6 5 2 3" xfId="44678"/>
    <cellStyle name="20 % - Markeringsfarve2 3 2 6 5 3" xfId="22692"/>
    <cellStyle name="20 % - Markeringsfarve2 3 2 6 5 4" xfId="37679"/>
    <cellStyle name="20 % - Markeringsfarve2 3 2 6 6" xfId="10549"/>
    <cellStyle name="20 % - Markeringsfarve2 3 2 6 6 2" xfId="26868"/>
    <cellStyle name="20 % - Markeringsfarve2 3 2 6 6 3" xfId="41834"/>
    <cellStyle name="20 % - Markeringsfarve2 3 2 6 7" xfId="19846"/>
    <cellStyle name="20 % - Markeringsfarve2 3 2 6 8" xfId="34835"/>
    <cellStyle name="20 % - Markeringsfarve2 3 2 7" xfId="1997"/>
    <cellStyle name="20 % - Markeringsfarve2 3 2 7 2" xfId="1998"/>
    <cellStyle name="20 % - Markeringsfarve2 3 2 7 2 2" xfId="7535"/>
    <cellStyle name="20 % - Markeringsfarve2 3 2 7 2 2 2" xfId="15436"/>
    <cellStyle name="20 % - Markeringsfarve2 3 2 7 2 2 2 2" xfId="31750"/>
    <cellStyle name="20 % - Markeringsfarve2 3 2 7 2 2 2 3" xfId="46714"/>
    <cellStyle name="20 % - Markeringsfarve2 3 2 7 2 2 3" xfId="24728"/>
    <cellStyle name="20 % - Markeringsfarve2 3 2 7 2 2 4" xfId="39715"/>
    <cellStyle name="20 % - Markeringsfarve2 3 2 7 2 3" xfId="10555"/>
    <cellStyle name="20 % - Markeringsfarve2 3 2 7 2 3 2" xfId="26874"/>
    <cellStyle name="20 % - Markeringsfarve2 3 2 7 2 3 3" xfId="41840"/>
    <cellStyle name="20 % - Markeringsfarve2 3 2 7 2 4" xfId="19852"/>
    <cellStyle name="20 % - Markeringsfarve2 3 2 7 2 5" xfId="34841"/>
    <cellStyle name="20 % - Markeringsfarve2 3 2 7 3" xfId="6130"/>
    <cellStyle name="20 % - Markeringsfarve2 3 2 7 3 2" xfId="14047"/>
    <cellStyle name="20 % - Markeringsfarve2 3 2 7 3 2 2" xfId="30361"/>
    <cellStyle name="20 % - Markeringsfarve2 3 2 7 3 2 3" xfId="45325"/>
    <cellStyle name="20 % - Markeringsfarve2 3 2 7 3 3" xfId="23339"/>
    <cellStyle name="20 % - Markeringsfarve2 3 2 7 3 4" xfId="38326"/>
    <cellStyle name="20 % - Markeringsfarve2 3 2 7 4" xfId="10554"/>
    <cellStyle name="20 % - Markeringsfarve2 3 2 7 4 2" xfId="26873"/>
    <cellStyle name="20 % - Markeringsfarve2 3 2 7 4 3" xfId="41839"/>
    <cellStyle name="20 % - Markeringsfarve2 3 2 7 5" xfId="19851"/>
    <cellStyle name="20 % - Markeringsfarve2 3 2 7 6" xfId="34840"/>
    <cellStyle name="20 % - Markeringsfarve2 3 2 8" xfId="1999"/>
    <cellStyle name="20 % - Markeringsfarve2 3 2 8 2" xfId="6763"/>
    <cellStyle name="20 % - Markeringsfarve2 3 2 8 2 2" xfId="14674"/>
    <cellStyle name="20 % - Markeringsfarve2 3 2 8 2 2 2" xfId="30988"/>
    <cellStyle name="20 % - Markeringsfarve2 3 2 8 2 2 3" xfId="45952"/>
    <cellStyle name="20 % - Markeringsfarve2 3 2 8 2 3" xfId="23966"/>
    <cellStyle name="20 % - Markeringsfarve2 3 2 8 2 4" xfId="38953"/>
    <cellStyle name="20 % - Markeringsfarve2 3 2 8 3" xfId="10556"/>
    <cellStyle name="20 % - Markeringsfarve2 3 2 8 3 2" xfId="26875"/>
    <cellStyle name="20 % - Markeringsfarve2 3 2 8 3 3" xfId="41841"/>
    <cellStyle name="20 % - Markeringsfarve2 3 2 8 4" xfId="19853"/>
    <cellStyle name="20 % - Markeringsfarve2 3 2 8 5" xfId="34842"/>
    <cellStyle name="20 % - Markeringsfarve2 3 2 9" xfId="2000"/>
    <cellStyle name="20 % - Markeringsfarve2 3 2 9 2" xfId="8319"/>
    <cellStyle name="20 % - Markeringsfarve2 3 2 9 2 2" xfId="16213"/>
    <cellStyle name="20 % - Markeringsfarve2 3 2 9 2 2 2" xfId="32527"/>
    <cellStyle name="20 % - Markeringsfarve2 3 2 9 2 2 3" xfId="47491"/>
    <cellStyle name="20 % - Markeringsfarve2 3 2 9 2 3" xfId="25505"/>
    <cellStyle name="20 % - Markeringsfarve2 3 2 9 2 4" xfId="40492"/>
    <cellStyle name="20 % - Markeringsfarve2 3 2 9 3" xfId="10557"/>
    <cellStyle name="20 % - Markeringsfarve2 3 2 9 3 2" xfId="26876"/>
    <cellStyle name="20 % - Markeringsfarve2 3 2 9 3 3" xfId="41842"/>
    <cellStyle name="20 % - Markeringsfarve2 3 2 9 4" xfId="19854"/>
    <cellStyle name="20 % - Markeringsfarve2 3 2 9 5" xfId="34843"/>
    <cellStyle name="20 % - Markeringsfarve2 3 3" xfId="2001"/>
    <cellStyle name="20 % - Markeringsfarve2 3 3 10" xfId="5483"/>
    <cellStyle name="20 % - Markeringsfarve2 3 3 10 2" xfId="13401"/>
    <cellStyle name="20 % - Markeringsfarve2 3 3 10 2 2" xfId="29715"/>
    <cellStyle name="20 % - Markeringsfarve2 3 3 10 2 3" xfId="44679"/>
    <cellStyle name="20 % - Markeringsfarve2 3 3 10 3" xfId="22693"/>
    <cellStyle name="20 % - Markeringsfarve2 3 3 10 4" xfId="37680"/>
    <cellStyle name="20 % - Markeringsfarve2 3 3 11" xfId="10558"/>
    <cellStyle name="20 % - Markeringsfarve2 3 3 11 2" xfId="26877"/>
    <cellStyle name="20 % - Markeringsfarve2 3 3 11 3" xfId="41843"/>
    <cellStyle name="20 % - Markeringsfarve2 3 3 12" xfId="19855"/>
    <cellStyle name="20 % - Markeringsfarve2 3 3 13" xfId="34844"/>
    <cellStyle name="20 % - Markeringsfarve2 3 3 14" xfId="56545"/>
    <cellStyle name="20 % - Markeringsfarve2 3 3 2" xfId="2002"/>
    <cellStyle name="20 % - Markeringsfarve2 3 3 2 2" xfId="2003"/>
    <cellStyle name="20 % - Markeringsfarve2 3 3 2 2 2" xfId="2004"/>
    <cellStyle name="20 % - Markeringsfarve2 3 3 2 2 2 2" xfId="7693"/>
    <cellStyle name="20 % - Markeringsfarve2 3 3 2 2 2 2 2" xfId="15594"/>
    <cellStyle name="20 % - Markeringsfarve2 3 3 2 2 2 2 2 2" xfId="31908"/>
    <cellStyle name="20 % - Markeringsfarve2 3 3 2 2 2 2 2 3" xfId="46872"/>
    <cellStyle name="20 % - Markeringsfarve2 3 3 2 2 2 2 3" xfId="24886"/>
    <cellStyle name="20 % - Markeringsfarve2 3 3 2 2 2 2 4" xfId="39873"/>
    <cellStyle name="20 % - Markeringsfarve2 3 3 2 2 2 3" xfId="10561"/>
    <cellStyle name="20 % - Markeringsfarve2 3 3 2 2 2 3 2" xfId="26880"/>
    <cellStyle name="20 % - Markeringsfarve2 3 3 2 2 2 3 3" xfId="41846"/>
    <cellStyle name="20 % - Markeringsfarve2 3 3 2 2 2 4" xfId="19858"/>
    <cellStyle name="20 % - Markeringsfarve2 3 3 2 2 2 5" xfId="34847"/>
    <cellStyle name="20 % - Markeringsfarve2 3 3 2 2 3" xfId="6262"/>
    <cellStyle name="20 % - Markeringsfarve2 3 3 2 2 3 2" xfId="14179"/>
    <cellStyle name="20 % - Markeringsfarve2 3 3 2 2 3 2 2" xfId="30493"/>
    <cellStyle name="20 % - Markeringsfarve2 3 3 2 2 3 2 3" xfId="45457"/>
    <cellStyle name="20 % - Markeringsfarve2 3 3 2 2 3 3" xfId="23471"/>
    <cellStyle name="20 % - Markeringsfarve2 3 3 2 2 3 4" xfId="38458"/>
    <cellStyle name="20 % - Markeringsfarve2 3 3 2 2 4" xfId="10560"/>
    <cellStyle name="20 % - Markeringsfarve2 3 3 2 2 4 2" xfId="26879"/>
    <cellStyle name="20 % - Markeringsfarve2 3 3 2 2 4 3" xfId="41845"/>
    <cellStyle name="20 % - Markeringsfarve2 3 3 2 2 5" xfId="19857"/>
    <cellStyle name="20 % - Markeringsfarve2 3 3 2 2 6" xfId="34846"/>
    <cellStyle name="20 % - Markeringsfarve2 3 3 2 3" xfId="2005"/>
    <cellStyle name="20 % - Markeringsfarve2 3 3 2 3 2" xfId="6923"/>
    <cellStyle name="20 % - Markeringsfarve2 3 3 2 3 2 2" xfId="14834"/>
    <cellStyle name="20 % - Markeringsfarve2 3 3 2 3 2 2 2" xfId="31148"/>
    <cellStyle name="20 % - Markeringsfarve2 3 3 2 3 2 2 3" xfId="46112"/>
    <cellStyle name="20 % - Markeringsfarve2 3 3 2 3 2 3" xfId="24126"/>
    <cellStyle name="20 % - Markeringsfarve2 3 3 2 3 2 4" xfId="39113"/>
    <cellStyle name="20 % - Markeringsfarve2 3 3 2 3 3" xfId="10562"/>
    <cellStyle name="20 % - Markeringsfarve2 3 3 2 3 3 2" xfId="26881"/>
    <cellStyle name="20 % - Markeringsfarve2 3 3 2 3 3 3" xfId="41847"/>
    <cellStyle name="20 % - Markeringsfarve2 3 3 2 3 4" xfId="19859"/>
    <cellStyle name="20 % - Markeringsfarve2 3 3 2 3 5" xfId="34848"/>
    <cellStyle name="20 % - Markeringsfarve2 3 3 2 4" xfId="2006"/>
    <cellStyle name="20 % - Markeringsfarve2 3 3 2 4 2" xfId="8782"/>
    <cellStyle name="20 % - Markeringsfarve2 3 3 2 4 2 2" xfId="16658"/>
    <cellStyle name="20 % - Markeringsfarve2 3 3 2 4 2 2 2" xfId="32972"/>
    <cellStyle name="20 % - Markeringsfarve2 3 3 2 4 2 2 3" xfId="47936"/>
    <cellStyle name="20 % - Markeringsfarve2 3 3 2 4 2 3" xfId="25950"/>
    <cellStyle name="20 % - Markeringsfarve2 3 3 2 4 2 4" xfId="40937"/>
    <cellStyle name="20 % - Markeringsfarve2 3 3 2 4 3" xfId="10563"/>
    <cellStyle name="20 % - Markeringsfarve2 3 3 2 4 3 2" xfId="26882"/>
    <cellStyle name="20 % - Markeringsfarve2 3 3 2 4 3 3" xfId="41848"/>
    <cellStyle name="20 % - Markeringsfarve2 3 3 2 4 4" xfId="19860"/>
    <cellStyle name="20 % - Markeringsfarve2 3 3 2 4 5" xfId="34849"/>
    <cellStyle name="20 % - Markeringsfarve2 3 3 2 5" xfId="5484"/>
    <cellStyle name="20 % - Markeringsfarve2 3 3 2 5 2" xfId="13402"/>
    <cellStyle name="20 % - Markeringsfarve2 3 3 2 5 2 2" xfId="29716"/>
    <cellStyle name="20 % - Markeringsfarve2 3 3 2 5 2 3" xfId="44680"/>
    <cellStyle name="20 % - Markeringsfarve2 3 3 2 5 3" xfId="22694"/>
    <cellStyle name="20 % - Markeringsfarve2 3 3 2 5 4" xfId="37681"/>
    <cellStyle name="20 % - Markeringsfarve2 3 3 2 6" xfId="10559"/>
    <cellStyle name="20 % - Markeringsfarve2 3 3 2 6 2" xfId="26878"/>
    <cellStyle name="20 % - Markeringsfarve2 3 3 2 6 3" xfId="41844"/>
    <cellStyle name="20 % - Markeringsfarve2 3 3 2 7" xfId="19856"/>
    <cellStyle name="20 % - Markeringsfarve2 3 3 2 8" xfId="34845"/>
    <cellStyle name="20 % - Markeringsfarve2 3 3 3" xfId="2007"/>
    <cellStyle name="20 % - Markeringsfarve2 3 3 3 2" xfId="2008"/>
    <cellStyle name="20 % - Markeringsfarve2 3 3 3 2 2" xfId="2009"/>
    <cellStyle name="20 % - Markeringsfarve2 3 3 3 2 2 2" xfId="7731"/>
    <cellStyle name="20 % - Markeringsfarve2 3 3 3 2 2 2 2" xfId="15632"/>
    <cellStyle name="20 % - Markeringsfarve2 3 3 3 2 2 2 2 2" xfId="31946"/>
    <cellStyle name="20 % - Markeringsfarve2 3 3 3 2 2 2 2 3" xfId="46910"/>
    <cellStyle name="20 % - Markeringsfarve2 3 3 3 2 2 2 3" xfId="24924"/>
    <cellStyle name="20 % - Markeringsfarve2 3 3 3 2 2 2 4" xfId="39911"/>
    <cellStyle name="20 % - Markeringsfarve2 3 3 3 2 2 3" xfId="10566"/>
    <cellStyle name="20 % - Markeringsfarve2 3 3 3 2 2 3 2" xfId="26885"/>
    <cellStyle name="20 % - Markeringsfarve2 3 3 3 2 2 3 3" xfId="41851"/>
    <cellStyle name="20 % - Markeringsfarve2 3 3 3 2 2 4" xfId="19863"/>
    <cellStyle name="20 % - Markeringsfarve2 3 3 3 2 2 5" xfId="34852"/>
    <cellStyle name="20 % - Markeringsfarve2 3 3 3 2 3" xfId="6295"/>
    <cellStyle name="20 % - Markeringsfarve2 3 3 3 2 3 2" xfId="14212"/>
    <cellStyle name="20 % - Markeringsfarve2 3 3 3 2 3 2 2" xfId="30526"/>
    <cellStyle name="20 % - Markeringsfarve2 3 3 3 2 3 2 3" xfId="45490"/>
    <cellStyle name="20 % - Markeringsfarve2 3 3 3 2 3 3" xfId="23504"/>
    <cellStyle name="20 % - Markeringsfarve2 3 3 3 2 3 4" xfId="38491"/>
    <cellStyle name="20 % - Markeringsfarve2 3 3 3 2 4" xfId="10565"/>
    <cellStyle name="20 % - Markeringsfarve2 3 3 3 2 4 2" xfId="26884"/>
    <cellStyle name="20 % - Markeringsfarve2 3 3 3 2 4 3" xfId="41850"/>
    <cellStyle name="20 % - Markeringsfarve2 3 3 3 2 5" xfId="19862"/>
    <cellStyle name="20 % - Markeringsfarve2 3 3 3 2 6" xfId="34851"/>
    <cellStyle name="20 % - Markeringsfarve2 3 3 3 3" xfId="2010"/>
    <cellStyle name="20 % - Markeringsfarve2 3 3 3 3 2" xfId="6961"/>
    <cellStyle name="20 % - Markeringsfarve2 3 3 3 3 2 2" xfId="14872"/>
    <cellStyle name="20 % - Markeringsfarve2 3 3 3 3 2 2 2" xfId="31186"/>
    <cellStyle name="20 % - Markeringsfarve2 3 3 3 3 2 2 3" xfId="46150"/>
    <cellStyle name="20 % - Markeringsfarve2 3 3 3 3 2 3" xfId="24164"/>
    <cellStyle name="20 % - Markeringsfarve2 3 3 3 3 2 4" xfId="39151"/>
    <cellStyle name="20 % - Markeringsfarve2 3 3 3 3 3" xfId="10567"/>
    <cellStyle name="20 % - Markeringsfarve2 3 3 3 3 3 2" xfId="26886"/>
    <cellStyle name="20 % - Markeringsfarve2 3 3 3 3 3 3" xfId="41852"/>
    <cellStyle name="20 % - Markeringsfarve2 3 3 3 3 4" xfId="19864"/>
    <cellStyle name="20 % - Markeringsfarve2 3 3 3 3 5" xfId="34853"/>
    <cellStyle name="20 % - Markeringsfarve2 3 3 3 4" xfId="2011"/>
    <cellStyle name="20 % - Markeringsfarve2 3 3 3 4 2" xfId="8502"/>
    <cellStyle name="20 % - Markeringsfarve2 3 3 3 4 2 2" xfId="16391"/>
    <cellStyle name="20 % - Markeringsfarve2 3 3 3 4 2 2 2" xfId="32705"/>
    <cellStyle name="20 % - Markeringsfarve2 3 3 3 4 2 2 3" xfId="47669"/>
    <cellStyle name="20 % - Markeringsfarve2 3 3 3 4 2 3" xfId="25683"/>
    <cellStyle name="20 % - Markeringsfarve2 3 3 3 4 2 4" xfId="40670"/>
    <cellStyle name="20 % - Markeringsfarve2 3 3 3 4 3" xfId="10568"/>
    <cellStyle name="20 % - Markeringsfarve2 3 3 3 4 3 2" xfId="26887"/>
    <cellStyle name="20 % - Markeringsfarve2 3 3 3 4 3 3" xfId="41853"/>
    <cellStyle name="20 % - Markeringsfarve2 3 3 3 4 4" xfId="19865"/>
    <cellStyle name="20 % - Markeringsfarve2 3 3 3 4 5" xfId="34854"/>
    <cellStyle name="20 % - Markeringsfarve2 3 3 3 5" xfId="5485"/>
    <cellStyle name="20 % - Markeringsfarve2 3 3 3 5 2" xfId="13403"/>
    <cellStyle name="20 % - Markeringsfarve2 3 3 3 5 2 2" xfId="29717"/>
    <cellStyle name="20 % - Markeringsfarve2 3 3 3 5 2 3" xfId="44681"/>
    <cellStyle name="20 % - Markeringsfarve2 3 3 3 5 3" xfId="22695"/>
    <cellStyle name="20 % - Markeringsfarve2 3 3 3 5 4" xfId="37682"/>
    <cellStyle name="20 % - Markeringsfarve2 3 3 3 6" xfId="10564"/>
    <cellStyle name="20 % - Markeringsfarve2 3 3 3 6 2" xfId="26883"/>
    <cellStyle name="20 % - Markeringsfarve2 3 3 3 6 3" xfId="41849"/>
    <cellStyle name="20 % - Markeringsfarve2 3 3 3 7" xfId="19861"/>
    <cellStyle name="20 % - Markeringsfarve2 3 3 3 8" xfId="34850"/>
    <cellStyle name="20 % - Markeringsfarve2 3 3 4" xfId="2012"/>
    <cellStyle name="20 % - Markeringsfarve2 3 3 4 2" xfId="2013"/>
    <cellStyle name="20 % - Markeringsfarve2 3 3 4 2 2" xfId="2014"/>
    <cellStyle name="20 % - Markeringsfarve2 3 3 4 2 2 2" xfId="7931"/>
    <cellStyle name="20 % - Markeringsfarve2 3 3 4 2 2 2 2" xfId="15832"/>
    <cellStyle name="20 % - Markeringsfarve2 3 3 4 2 2 2 2 2" xfId="32146"/>
    <cellStyle name="20 % - Markeringsfarve2 3 3 4 2 2 2 2 3" xfId="47110"/>
    <cellStyle name="20 % - Markeringsfarve2 3 3 4 2 2 2 3" xfId="25124"/>
    <cellStyle name="20 % - Markeringsfarve2 3 3 4 2 2 2 4" xfId="40111"/>
    <cellStyle name="20 % - Markeringsfarve2 3 3 4 2 2 3" xfId="10571"/>
    <cellStyle name="20 % - Markeringsfarve2 3 3 4 2 2 3 2" xfId="26890"/>
    <cellStyle name="20 % - Markeringsfarve2 3 3 4 2 2 3 3" xfId="41856"/>
    <cellStyle name="20 % - Markeringsfarve2 3 3 4 2 2 4" xfId="19868"/>
    <cellStyle name="20 % - Markeringsfarve2 3 3 4 2 2 5" xfId="34857"/>
    <cellStyle name="20 % - Markeringsfarve2 3 3 4 2 3" xfId="6464"/>
    <cellStyle name="20 % - Markeringsfarve2 3 3 4 2 3 2" xfId="14378"/>
    <cellStyle name="20 % - Markeringsfarve2 3 3 4 2 3 2 2" xfId="30692"/>
    <cellStyle name="20 % - Markeringsfarve2 3 3 4 2 3 2 3" xfId="45656"/>
    <cellStyle name="20 % - Markeringsfarve2 3 3 4 2 3 3" xfId="23670"/>
    <cellStyle name="20 % - Markeringsfarve2 3 3 4 2 3 4" xfId="38657"/>
    <cellStyle name="20 % - Markeringsfarve2 3 3 4 2 4" xfId="10570"/>
    <cellStyle name="20 % - Markeringsfarve2 3 3 4 2 4 2" xfId="26889"/>
    <cellStyle name="20 % - Markeringsfarve2 3 3 4 2 4 3" xfId="41855"/>
    <cellStyle name="20 % - Markeringsfarve2 3 3 4 2 5" xfId="19867"/>
    <cellStyle name="20 % - Markeringsfarve2 3 3 4 2 6" xfId="34856"/>
    <cellStyle name="20 % - Markeringsfarve2 3 3 4 3" xfId="2015"/>
    <cellStyle name="20 % - Markeringsfarve2 3 3 4 3 2" xfId="7207"/>
    <cellStyle name="20 % - Markeringsfarve2 3 3 4 3 2 2" xfId="15117"/>
    <cellStyle name="20 % - Markeringsfarve2 3 3 4 3 2 2 2" xfId="31431"/>
    <cellStyle name="20 % - Markeringsfarve2 3 3 4 3 2 2 3" xfId="46395"/>
    <cellStyle name="20 % - Markeringsfarve2 3 3 4 3 2 3" xfId="24409"/>
    <cellStyle name="20 % - Markeringsfarve2 3 3 4 3 2 4" xfId="39396"/>
    <cellStyle name="20 % - Markeringsfarve2 3 3 4 3 3" xfId="10572"/>
    <cellStyle name="20 % - Markeringsfarve2 3 3 4 3 3 2" xfId="26891"/>
    <cellStyle name="20 % - Markeringsfarve2 3 3 4 3 3 3" xfId="41857"/>
    <cellStyle name="20 % - Markeringsfarve2 3 3 4 3 4" xfId="19869"/>
    <cellStyle name="20 % - Markeringsfarve2 3 3 4 3 5" xfId="34858"/>
    <cellStyle name="20 % - Markeringsfarve2 3 3 4 4" xfId="2016"/>
    <cellStyle name="20 % - Markeringsfarve2 3 3 4 4 2" xfId="8650"/>
    <cellStyle name="20 % - Markeringsfarve2 3 3 4 4 2 2" xfId="16533"/>
    <cellStyle name="20 % - Markeringsfarve2 3 3 4 4 2 2 2" xfId="32847"/>
    <cellStyle name="20 % - Markeringsfarve2 3 3 4 4 2 2 3" xfId="47811"/>
    <cellStyle name="20 % - Markeringsfarve2 3 3 4 4 2 3" xfId="25825"/>
    <cellStyle name="20 % - Markeringsfarve2 3 3 4 4 2 4" xfId="40812"/>
    <cellStyle name="20 % - Markeringsfarve2 3 3 4 4 3" xfId="10573"/>
    <cellStyle name="20 % - Markeringsfarve2 3 3 4 4 3 2" xfId="26892"/>
    <cellStyle name="20 % - Markeringsfarve2 3 3 4 4 3 3" xfId="41858"/>
    <cellStyle name="20 % - Markeringsfarve2 3 3 4 4 4" xfId="19870"/>
    <cellStyle name="20 % - Markeringsfarve2 3 3 4 4 5" xfId="34859"/>
    <cellStyle name="20 % - Markeringsfarve2 3 3 4 5" xfId="5486"/>
    <cellStyle name="20 % - Markeringsfarve2 3 3 4 5 2" xfId="13404"/>
    <cellStyle name="20 % - Markeringsfarve2 3 3 4 5 2 2" xfId="29718"/>
    <cellStyle name="20 % - Markeringsfarve2 3 3 4 5 2 3" xfId="44682"/>
    <cellStyle name="20 % - Markeringsfarve2 3 3 4 5 3" xfId="22696"/>
    <cellStyle name="20 % - Markeringsfarve2 3 3 4 5 4" xfId="37683"/>
    <cellStyle name="20 % - Markeringsfarve2 3 3 4 6" xfId="10569"/>
    <cellStyle name="20 % - Markeringsfarve2 3 3 4 6 2" xfId="26888"/>
    <cellStyle name="20 % - Markeringsfarve2 3 3 4 6 3" xfId="41854"/>
    <cellStyle name="20 % - Markeringsfarve2 3 3 4 7" xfId="19866"/>
    <cellStyle name="20 % - Markeringsfarve2 3 3 4 8" xfId="34855"/>
    <cellStyle name="20 % - Markeringsfarve2 3 3 5" xfId="2017"/>
    <cellStyle name="20 % - Markeringsfarve2 3 3 5 2" xfId="2018"/>
    <cellStyle name="20 % - Markeringsfarve2 3 3 5 2 2" xfId="2019"/>
    <cellStyle name="20 % - Markeringsfarve2 3 3 5 2 2 2" xfId="8048"/>
    <cellStyle name="20 % - Markeringsfarve2 3 3 5 2 2 2 2" xfId="15949"/>
    <cellStyle name="20 % - Markeringsfarve2 3 3 5 2 2 2 2 2" xfId="32263"/>
    <cellStyle name="20 % - Markeringsfarve2 3 3 5 2 2 2 2 3" xfId="47227"/>
    <cellStyle name="20 % - Markeringsfarve2 3 3 5 2 2 2 3" xfId="25241"/>
    <cellStyle name="20 % - Markeringsfarve2 3 3 5 2 2 2 4" xfId="40228"/>
    <cellStyle name="20 % - Markeringsfarve2 3 3 5 2 2 3" xfId="10576"/>
    <cellStyle name="20 % - Markeringsfarve2 3 3 5 2 2 3 2" xfId="26895"/>
    <cellStyle name="20 % - Markeringsfarve2 3 3 5 2 2 3 3" xfId="41861"/>
    <cellStyle name="20 % - Markeringsfarve2 3 3 5 2 2 4" xfId="19873"/>
    <cellStyle name="20 % - Markeringsfarve2 3 3 5 2 2 5" xfId="34862"/>
    <cellStyle name="20 % - Markeringsfarve2 3 3 5 2 3" xfId="6563"/>
    <cellStyle name="20 % - Markeringsfarve2 3 3 5 2 3 2" xfId="14477"/>
    <cellStyle name="20 % - Markeringsfarve2 3 3 5 2 3 2 2" xfId="30791"/>
    <cellStyle name="20 % - Markeringsfarve2 3 3 5 2 3 2 3" xfId="45755"/>
    <cellStyle name="20 % - Markeringsfarve2 3 3 5 2 3 3" xfId="23769"/>
    <cellStyle name="20 % - Markeringsfarve2 3 3 5 2 3 4" xfId="38756"/>
    <cellStyle name="20 % - Markeringsfarve2 3 3 5 2 4" xfId="10575"/>
    <cellStyle name="20 % - Markeringsfarve2 3 3 5 2 4 2" xfId="26894"/>
    <cellStyle name="20 % - Markeringsfarve2 3 3 5 2 4 3" xfId="41860"/>
    <cellStyle name="20 % - Markeringsfarve2 3 3 5 2 5" xfId="19872"/>
    <cellStyle name="20 % - Markeringsfarve2 3 3 5 2 6" xfId="34861"/>
    <cellStyle name="20 % - Markeringsfarve2 3 3 5 3" xfId="2020"/>
    <cellStyle name="20 % - Markeringsfarve2 3 3 5 3 2" xfId="7324"/>
    <cellStyle name="20 % - Markeringsfarve2 3 3 5 3 2 2" xfId="15234"/>
    <cellStyle name="20 % - Markeringsfarve2 3 3 5 3 2 2 2" xfId="31548"/>
    <cellStyle name="20 % - Markeringsfarve2 3 3 5 3 2 2 3" xfId="46512"/>
    <cellStyle name="20 % - Markeringsfarve2 3 3 5 3 2 3" xfId="24526"/>
    <cellStyle name="20 % - Markeringsfarve2 3 3 5 3 2 4" xfId="39513"/>
    <cellStyle name="20 % - Markeringsfarve2 3 3 5 3 3" xfId="10577"/>
    <cellStyle name="20 % - Markeringsfarve2 3 3 5 3 3 2" xfId="26896"/>
    <cellStyle name="20 % - Markeringsfarve2 3 3 5 3 3 3" xfId="41862"/>
    <cellStyle name="20 % - Markeringsfarve2 3 3 5 3 4" xfId="19874"/>
    <cellStyle name="20 % - Markeringsfarve2 3 3 5 3 5" xfId="34863"/>
    <cellStyle name="20 % - Markeringsfarve2 3 3 5 4" xfId="2021"/>
    <cellStyle name="20 % - Markeringsfarve2 3 3 5 4 2" xfId="8315"/>
    <cellStyle name="20 % - Markeringsfarve2 3 3 5 4 2 2" xfId="16209"/>
    <cellStyle name="20 % - Markeringsfarve2 3 3 5 4 2 2 2" xfId="32523"/>
    <cellStyle name="20 % - Markeringsfarve2 3 3 5 4 2 2 3" xfId="47487"/>
    <cellStyle name="20 % - Markeringsfarve2 3 3 5 4 2 3" xfId="25501"/>
    <cellStyle name="20 % - Markeringsfarve2 3 3 5 4 2 4" xfId="40488"/>
    <cellStyle name="20 % - Markeringsfarve2 3 3 5 4 3" xfId="10578"/>
    <cellStyle name="20 % - Markeringsfarve2 3 3 5 4 3 2" xfId="26897"/>
    <cellStyle name="20 % - Markeringsfarve2 3 3 5 4 3 3" xfId="41863"/>
    <cellStyle name="20 % - Markeringsfarve2 3 3 5 4 4" xfId="19875"/>
    <cellStyle name="20 % - Markeringsfarve2 3 3 5 4 5" xfId="34864"/>
    <cellStyle name="20 % - Markeringsfarve2 3 3 5 5" xfId="5487"/>
    <cellStyle name="20 % - Markeringsfarve2 3 3 5 5 2" xfId="13405"/>
    <cellStyle name="20 % - Markeringsfarve2 3 3 5 5 2 2" xfId="29719"/>
    <cellStyle name="20 % - Markeringsfarve2 3 3 5 5 2 3" xfId="44683"/>
    <cellStyle name="20 % - Markeringsfarve2 3 3 5 5 3" xfId="22697"/>
    <cellStyle name="20 % - Markeringsfarve2 3 3 5 5 4" xfId="37684"/>
    <cellStyle name="20 % - Markeringsfarve2 3 3 5 6" xfId="10574"/>
    <cellStyle name="20 % - Markeringsfarve2 3 3 5 6 2" xfId="26893"/>
    <cellStyle name="20 % - Markeringsfarve2 3 3 5 6 3" xfId="41859"/>
    <cellStyle name="20 % - Markeringsfarve2 3 3 5 7" xfId="19871"/>
    <cellStyle name="20 % - Markeringsfarve2 3 3 5 8" xfId="34860"/>
    <cellStyle name="20 % - Markeringsfarve2 3 3 6" xfId="2022"/>
    <cellStyle name="20 % - Markeringsfarve2 3 3 6 2" xfId="2023"/>
    <cellStyle name="20 % - Markeringsfarve2 3 3 6 2 2" xfId="2024"/>
    <cellStyle name="20 % - Markeringsfarve2 3 3 6 2 2 2" xfId="8086"/>
    <cellStyle name="20 % - Markeringsfarve2 3 3 6 2 2 2 2" xfId="15987"/>
    <cellStyle name="20 % - Markeringsfarve2 3 3 6 2 2 2 2 2" xfId="32301"/>
    <cellStyle name="20 % - Markeringsfarve2 3 3 6 2 2 2 2 3" xfId="47265"/>
    <cellStyle name="20 % - Markeringsfarve2 3 3 6 2 2 2 3" xfId="25279"/>
    <cellStyle name="20 % - Markeringsfarve2 3 3 6 2 2 2 4" xfId="40266"/>
    <cellStyle name="20 % - Markeringsfarve2 3 3 6 2 2 3" xfId="10581"/>
    <cellStyle name="20 % - Markeringsfarve2 3 3 6 2 2 3 2" xfId="26900"/>
    <cellStyle name="20 % - Markeringsfarve2 3 3 6 2 2 3 3" xfId="41866"/>
    <cellStyle name="20 % - Markeringsfarve2 3 3 6 2 2 4" xfId="19878"/>
    <cellStyle name="20 % - Markeringsfarve2 3 3 6 2 2 5" xfId="34867"/>
    <cellStyle name="20 % - Markeringsfarve2 3 3 6 2 3" xfId="6597"/>
    <cellStyle name="20 % - Markeringsfarve2 3 3 6 2 3 2" xfId="14511"/>
    <cellStyle name="20 % - Markeringsfarve2 3 3 6 2 3 2 2" xfId="30825"/>
    <cellStyle name="20 % - Markeringsfarve2 3 3 6 2 3 2 3" xfId="45789"/>
    <cellStyle name="20 % - Markeringsfarve2 3 3 6 2 3 3" xfId="23803"/>
    <cellStyle name="20 % - Markeringsfarve2 3 3 6 2 3 4" xfId="38790"/>
    <cellStyle name="20 % - Markeringsfarve2 3 3 6 2 4" xfId="10580"/>
    <cellStyle name="20 % - Markeringsfarve2 3 3 6 2 4 2" xfId="26899"/>
    <cellStyle name="20 % - Markeringsfarve2 3 3 6 2 4 3" xfId="41865"/>
    <cellStyle name="20 % - Markeringsfarve2 3 3 6 2 5" xfId="19877"/>
    <cellStyle name="20 % - Markeringsfarve2 3 3 6 2 6" xfId="34866"/>
    <cellStyle name="20 % - Markeringsfarve2 3 3 6 3" xfId="2025"/>
    <cellStyle name="20 % - Markeringsfarve2 3 3 6 3 2" xfId="7363"/>
    <cellStyle name="20 % - Markeringsfarve2 3 3 6 3 2 2" xfId="15273"/>
    <cellStyle name="20 % - Markeringsfarve2 3 3 6 3 2 2 2" xfId="31587"/>
    <cellStyle name="20 % - Markeringsfarve2 3 3 6 3 2 2 3" xfId="46551"/>
    <cellStyle name="20 % - Markeringsfarve2 3 3 6 3 2 3" xfId="24565"/>
    <cellStyle name="20 % - Markeringsfarve2 3 3 6 3 2 4" xfId="39552"/>
    <cellStyle name="20 % - Markeringsfarve2 3 3 6 3 3" xfId="10582"/>
    <cellStyle name="20 % - Markeringsfarve2 3 3 6 3 3 2" xfId="26901"/>
    <cellStyle name="20 % - Markeringsfarve2 3 3 6 3 3 3" xfId="41867"/>
    <cellStyle name="20 % - Markeringsfarve2 3 3 6 3 4" xfId="19879"/>
    <cellStyle name="20 % - Markeringsfarve2 3 3 6 3 5" xfId="34868"/>
    <cellStyle name="20 % - Markeringsfarve2 3 3 6 4" xfId="2026"/>
    <cellStyle name="20 % - Markeringsfarve2 3 3 6 4 2" xfId="8208"/>
    <cellStyle name="20 % - Markeringsfarve2 3 3 6 4 2 2" xfId="16105"/>
    <cellStyle name="20 % - Markeringsfarve2 3 3 6 4 2 2 2" xfId="32419"/>
    <cellStyle name="20 % - Markeringsfarve2 3 3 6 4 2 2 3" xfId="47383"/>
    <cellStyle name="20 % - Markeringsfarve2 3 3 6 4 2 3" xfId="25397"/>
    <cellStyle name="20 % - Markeringsfarve2 3 3 6 4 2 4" xfId="40384"/>
    <cellStyle name="20 % - Markeringsfarve2 3 3 6 4 3" xfId="10583"/>
    <cellStyle name="20 % - Markeringsfarve2 3 3 6 4 3 2" xfId="26902"/>
    <cellStyle name="20 % - Markeringsfarve2 3 3 6 4 3 3" xfId="41868"/>
    <cellStyle name="20 % - Markeringsfarve2 3 3 6 4 4" xfId="19880"/>
    <cellStyle name="20 % - Markeringsfarve2 3 3 6 4 5" xfId="34869"/>
    <cellStyle name="20 % - Markeringsfarve2 3 3 6 5" xfId="5488"/>
    <cellStyle name="20 % - Markeringsfarve2 3 3 6 5 2" xfId="13406"/>
    <cellStyle name="20 % - Markeringsfarve2 3 3 6 5 2 2" xfId="29720"/>
    <cellStyle name="20 % - Markeringsfarve2 3 3 6 5 2 3" xfId="44684"/>
    <cellStyle name="20 % - Markeringsfarve2 3 3 6 5 3" xfId="22698"/>
    <cellStyle name="20 % - Markeringsfarve2 3 3 6 5 4" xfId="37685"/>
    <cellStyle name="20 % - Markeringsfarve2 3 3 6 6" xfId="10579"/>
    <cellStyle name="20 % - Markeringsfarve2 3 3 6 6 2" xfId="26898"/>
    <cellStyle name="20 % - Markeringsfarve2 3 3 6 6 3" xfId="41864"/>
    <cellStyle name="20 % - Markeringsfarve2 3 3 6 7" xfId="19876"/>
    <cellStyle name="20 % - Markeringsfarve2 3 3 6 8" xfId="34865"/>
    <cellStyle name="20 % - Markeringsfarve2 3 3 7" xfId="2027"/>
    <cellStyle name="20 % - Markeringsfarve2 3 3 7 2" xfId="2028"/>
    <cellStyle name="20 % - Markeringsfarve2 3 3 7 2 2" xfId="7574"/>
    <cellStyle name="20 % - Markeringsfarve2 3 3 7 2 2 2" xfId="15475"/>
    <cellStyle name="20 % - Markeringsfarve2 3 3 7 2 2 2 2" xfId="31789"/>
    <cellStyle name="20 % - Markeringsfarve2 3 3 7 2 2 2 3" xfId="46753"/>
    <cellStyle name="20 % - Markeringsfarve2 3 3 7 2 2 3" xfId="24767"/>
    <cellStyle name="20 % - Markeringsfarve2 3 3 7 2 2 4" xfId="39754"/>
    <cellStyle name="20 % - Markeringsfarve2 3 3 7 2 3" xfId="10585"/>
    <cellStyle name="20 % - Markeringsfarve2 3 3 7 2 3 2" xfId="26904"/>
    <cellStyle name="20 % - Markeringsfarve2 3 3 7 2 3 3" xfId="41870"/>
    <cellStyle name="20 % - Markeringsfarve2 3 3 7 2 4" xfId="19882"/>
    <cellStyle name="20 % - Markeringsfarve2 3 3 7 2 5" xfId="34871"/>
    <cellStyle name="20 % - Markeringsfarve2 3 3 7 3" xfId="6163"/>
    <cellStyle name="20 % - Markeringsfarve2 3 3 7 3 2" xfId="14080"/>
    <cellStyle name="20 % - Markeringsfarve2 3 3 7 3 2 2" xfId="30394"/>
    <cellStyle name="20 % - Markeringsfarve2 3 3 7 3 2 3" xfId="45358"/>
    <cellStyle name="20 % - Markeringsfarve2 3 3 7 3 3" xfId="23372"/>
    <cellStyle name="20 % - Markeringsfarve2 3 3 7 3 4" xfId="38359"/>
    <cellStyle name="20 % - Markeringsfarve2 3 3 7 4" xfId="10584"/>
    <cellStyle name="20 % - Markeringsfarve2 3 3 7 4 2" xfId="26903"/>
    <cellStyle name="20 % - Markeringsfarve2 3 3 7 4 3" xfId="41869"/>
    <cellStyle name="20 % - Markeringsfarve2 3 3 7 5" xfId="19881"/>
    <cellStyle name="20 % - Markeringsfarve2 3 3 7 6" xfId="34870"/>
    <cellStyle name="20 % - Markeringsfarve2 3 3 8" xfId="2029"/>
    <cellStyle name="20 % - Markeringsfarve2 3 3 8 2" xfId="6802"/>
    <cellStyle name="20 % - Markeringsfarve2 3 3 8 2 2" xfId="14713"/>
    <cellStyle name="20 % - Markeringsfarve2 3 3 8 2 2 2" xfId="31027"/>
    <cellStyle name="20 % - Markeringsfarve2 3 3 8 2 2 3" xfId="45991"/>
    <cellStyle name="20 % - Markeringsfarve2 3 3 8 2 3" xfId="24005"/>
    <cellStyle name="20 % - Markeringsfarve2 3 3 8 2 4" xfId="38992"/>
    <cellStyle name="20 % - Markeringsfarve2 3 3 8 3" xfId="10586"/>
    <cellStyle name="20 % - Markeringsfarve2 3 3 8 3 2" xfId="26905"/>
    <cellStyle name="20 % - Markeringsfarve2 3 3 8 3 3" xfId="41871"/>
    <cellStyle name="20 % - Markeringsfarve2 3 3 8 4" xfId="19883"/>
    <cellStyle name="20 % - Markeringsfarve2 3 3 8 5" xfId="34872"/>
    <cellStyle name="20 % - Markeringsfarve2 3 3 9" xfId="2030"/>
    <cellStyle name="20 % - Markeringsfarve2 3 3 9 2" xfId="8561"/>
    <cellStyle name="20 % - Markeringsfarve2 3 3 9 2 2" xfId="16448"/>
    <cellStyle name="20 % - Markeringsfarve2 3 3 9 2 2 2" xfId="32762"/>
    <cellStyle name="20 % - Markeringsfarve2 3 3 9 2 2 3" xfId="47726"/>
    <cellStyle name="20 % - Markeringsfarve2 3 3 9 2 3" xfId="25740"/>
    <cellStyle name="20 % - Markeringsfarve2 3 3 9 2 4" xfId="40727"/>
    <cellStyle name="20 % - Markeringsfarve2 3 3 9 3" xfId="10587"/>
    <cellStyle name="20 % - Markeringsfarve2 3 3 9 3 2" xfId="26906"/>
    <cellStyle name="20 % - Markeringsfarve2 3 3 9 3 3" xfId="41872"/>
    <cellStyle name="20 % - Markeringsfarve2 3 3 9 4" xfId="19884"/>
    <cellStyle name="20 % - Markeringsfarve2 3 3 9 5" xfId="34873"/>
    <cellStyle name="20 % - Markeringsfarve2 3 4" xfId="2031"/>
    <cellStyle name="20 % - Markeringsfarve2 3 4 2" xfId="2032"/>
    <cellStyle name="20 % - Markeringsfarve2 3 4 2 2" xfId="2033"/>
    <cellStyle name="20 % - Markeringsfarve2 3 4 2 2 2" xfId="7615"/>
    <cellStyle name="20 % - Markeringsfarve2 3 4 2 2 2 2" xfId="15516"/>
    <cellStyle name="20 % - Markeringsfarve2 3 4 2 2 2 2 2" xfId="31830"/>
    <cellStyle name="20 % - Markeringsfarve2 3 4 2 2 2 2 3" xfId="46794"/>
    <cellStyle name="20 % - Markeringsfarve2 3 4 2 2 2 3" xfId="24808"/>
    <cellStyle name="20 % - Markeringsfarve2 3 4 2 2 2 4" xfId="39795"/>
    <cellStyle name="20 % - Markeringsfarve2 3 4 2 2 3" xfId="10590"/>
    <cellStyle name="20 % - Markeringsfarve2 3 4 2 2 3 2" xfId="26909"/>
    <cellStyle name="20 % - Markeringsfarve2 3 4 2 2 3 3" xfId="41875"/>
    <cellStyle name="20 % - Markeringsfarve2 3 4 2 2 4" xfId="19887"/>
    <cellStyle name="20 % - Markeringsfarve2 3 4 2 2 5" xfId="34876"/>
    <cellStyle name="20 % - Markeringsfarve2 3 4 2 3" xfId="6196"/>
    <cellStyle name="20 % - Markeringsfarve2 3 4 2 3 2" xfId="14113"/>
    <cellStyle name="20 % - Markeringsfarve2 3 4 2 3 2 2" xfId="30427"/>
    <cellStyle name="20 % - Markeringsfarve2 3 4 2 3 2 3" xfId="45391"/>
    <cellStyle name="20 % - Markeringsfarve2 3 4 2 3 3" xfId="23405"/>
    <cellStyle name="20 % - Markeringsfarve2 3 4 2 3 4" xfId="38392"/>
    <cellStyle name="20 % - Markeringsfarve2 3 4 2 4" xfId="10589"/>
    <cellStyle name="20 % - Markeringsfarve2 3 4 2 4 2" xfId="26908"/>
    <cellStyle name="20 % - Markeringsfarve2 3 4 2 4 3" xfId="41874"/>
    <cellStyle name="20 % - Markeringsfarve2 3 4 2 5" xfId="19886"/>
    <cellStyle name="20 % - Markeringsfarve2 3 4 2 6" xfId="34875"/>
    <cellStyle name="20 % - Markeringsfarve2 3 4 3" xfId="2034"/>
    <cellStyle name="20 % - Markeringsfarve2 3 4 3 2" xfId="6845"/>
    <cellStyle name="20 % - Markeringsfarve2 3 4 3 2 2" xfId="14756"/>
    <cellStyle name="20 % - Markeringsfarve2 3 4 3 2 2 2" xfId="31070"/>
    <cellStyle name="20 % - Markeringsfarve2 3 4 3 2 2 3" xfId="46034"/>
    <cellStyle name="20 % - Markeringsfarve2 3 4 3 2 3" xfId="24048"/>
    <cellStyle name="20 % - Markeringsfarve2 3 4 3 2 4" xfId="39035"/>
    <cellStyle name="20 % - Markeringsfarve2 3 4 3 3" xfId="10591"/>
    <cellStyle name="20 % - Markeringsfarve2 3 4 3 3 2" xfId="26910"/>
    <cellStyle name="20 % - Markeringsfarve2 3 4 3 3 3" xfId="41876"/>
    <cellStyle name="20 % - Markeringsfarve2 3 4 3 4" xfId="19888"/>
    <cellStyle name="20 % - Markeringsfarve2 3 4 3 5" xfId="34877"/>
    <cellStyle name="20 % - Markeringsfarve2 3 4 4" xfId="2035"/>
    <cellStyle name="20 % - Markeringsfarve2 3 4 4 2" xfId="6710"/>
    <cellStyle name="20 % - Markeringsfarve2 3 4 4 2 2" xfId="14623"/>
    <cellStyle name="20 % - Markeringsfarve2 3 4 4 2 2 2" xfId="30937"/>
    <cellStyle name="20 % - Markeringsfarve2 3 4 4 2 2 3" xfId="45901"/>
    <cellStyle name="20 % - Markeringsfarve2 3 4 4 2 3" xfId="23915"/>
    <cellStyle name="20 % - Markeringsfarve2 3 4 4 2 4" xfId="38902"/>
    <cellStyle name="20 % - Markeringsfarve2 3 4 4 3" xfId="10592"/>
    <cellStyle name="20 % - Markeringsfarve2 3 4 4 3 2" xfId="26911"/>
    <cellStyle name="20 % - Markeringsfarve2 3 4 4 3 3" xfId="41877"/>
    <cellStyle name="20 % - Markeringsfarve2 3 4 4 4" xfId="19889"/>
    <cellStyle name="20 % - Markeringsfarve2 3 4 4 5" xfId="34878"/>
    <cellStyle name="20 % - Markeringsfarve2 3 4 5" xfId="5489"/>
    <cellStyle name="20 % - Markeringsfarve2 3 4 5 2" xfId="13407"/>
    <cellStyle name="20 % - Markeringsfarve2 3 4 5 2 2" xfId="29721"/>
    <cellStyle name="20 % - Markeringsfarve2 3 4 5 2 3" xfId="44685"/>
    <cellStyle name="20 % - Markeringsfarve2 3 4 5 3" xfId="22699"/>
    <cellStyle name="20 % - Markeringsfarve2 3 4 5 4" xfId="37686"/>
    <cellStyle name="20 % - Markeringsfarve2 3 4 6" xfId="10588"/>
    <cellStyle name="20 % - Markeringsfarve2 3 4 6 2" xfId="26907"/>
    <cellStyle name="20 % - Markeringsfarve2 3 4 6 3" xfId="41873"/>
    <cellStyle name="20 % - Markeringsfarve2 3 4 7" xfId="19885"/>
    <cellStyle name="20 % - Markeringsfarve2 3 4 8" xfId="34874"/>
    <cellStyle name="20 % - Markeringsfarve2 3 5" xfId="2036"/>
    <cellStyle name="20 % - Markeringsfarve2 3 5 2" xfId="2037"/>
    <cellStyle name="20 % - Markeringsfarve2 3 5 2 2" xfId="2038"/>
    <cellStyle name="20 % - Markeringsfarve2 3 5 2 2 2" xfId="7729"/>
    <cellStyle name="20 % - Markeringsfarve2 3 5 2 2 2 2" xfId="15630"/>
    <cellStyle name="20 % - Markeringsfarve2 3 5 2 2 2 2 2" xfId="31944"/>
    <cellStyle name="20 % - Markeringsfarve2 3 5 2 2 2 2 3" xfId="46908"/>
    <cellStyle name="20 % - Markeringsfarve2 3 5 2 2 2 3" xfId="24922"/>
    <cellStyle name="20 % - Markeringsfarve2 3 5 2 2 2 4" xfId="39909"/>
    <cellStyle name="20 % - Markeringsfarve2 3 5 2 2 3" xfId="10595"/>
    <cellStyle name="20 % - Markeringsfarve2 3 5 2 2 3 2" xfId="26914"/>
    <cellStyle name="20 % - Markeringsfarve2 3 5 2 2 3 3" xfId="41880"/>
    <cellStyle name="20 % - Markeringsfarve2 3 5 2 2 4" xfId="19892"/>
    <cellStyle name="20 % - Markeringsfarve2 3 5 2 2 5" xfId="34881"/>
    <cellStyle name="20 % - Markeringsfarve2 3 5 2 3" xfId="6293"/>
    <cellStyle name="20 % - Markeringsfarve2 3 5 2 3 2" xfId="14210"/>
    <cellStyle name="20 % - Markeringsfarve2 3 5 2 3 2 2" xfId="30524"/>
    <cellStyle name="20 % - Markeringsfarve2 3 5 2 3 2 3" xfId="45488"/>
    <cellStyle name="20 % - Markeringsfarve2 3 5 2 3 3" xfId="23502"/>
    <cellStyle name="20 % - Markeringsfarve2 3 5 2 3 4" xfId="38489"/>
    <cellStyle name="20 % - Markeringsfarve2 3 5 2 4" xfId="10594"/>
    <cellStyle name="20 % - Markeringsfarve2 3 5 2 4 2" xfId="26913"/>
    <cellStyle name="20 % - Markeringsfarve2 3 5 2 4 3" xfId="41879"/>
    <cellStyle name="20 % - Markeringsfarve2 3 5 2 5" xfId="19891"/>
    <cellStyle name="20 % - Markeringsfarve2 3 5 2 6" xfId="34880"/>
    <cellStyle name="20 % - Markeringsfarve2 3 5 3" xfId="2039"/>
    <cellStyle name="20 % - Markeringsfarve2 3 5 3 2" xfId="6959"/>
    <cellStyle name="20 % - Markeringsfarve2 3 5 3 2 2" xfId="14870"/>
    <cellStyle name="20 % - Markeringsfarve2 3 5 3 2 2 2" xfId="31184"/>
    <cellStyle name="20 % - Markeringsfarve2 3 5 3 2 2 3" xfId="46148"/>
    <cellStyle name="20 % - Markeringsfarve2 3 5 3 2 3" xfId="24162"/>
    <cellStyle name="20 % - Markeringsfarve2 3 5 3 2 4" xfId="39149"/>
    <cellStyle name="20 % - Markeringsfarve2 3 5 3 3" xfId="10596"/>
    <cellStyle name="20 % - Markeringsfarve2 3 5 3 3 2" xfId="26915"/>
    <cellStyle name="20 % - Markeringsfarve2 3 5 3 3 3" xfId="41881"/>
    <cellStyle name="20 % - Markeringsfarve2 3 5 3 4" xfId="19893"/>
    <cellStyle name="20 % - Markeringsfarve2 3 5 3 5" xfId="34882"/>
    <cellStyle name="20 % - Markeringsfarve2 3 5 4" xfId="2040"/>
    <cellStyle name="20 % - Markeringsfarve2 3 5 4 2" xfId="7716"/>
    <cellStyle name="20 % - Markeringsfarve2 3 5 4 2 2" xfId="15617"/>
    <cellStyle name="20 % - Markeringsfarve2 3 5 4 2 2 2" xfId="31931"/>
    <cellStyle name="20 % - Markeringsfarve2 3 5 4 2 2 3" xfId="46895"/>
    <cellStyle name="20 % - Markeringsfarve2 3 5 4 2 3" xfId="24909"/>
    <cellStyle name="20 % - Markeringsfarve2 3 5 4 2 4" xfId="39896"/>
    <cellStyle name="20 % - Markeringsfarve2 3 5 4 3" xfId="10597"/>
    <cellStyle name="20 % - Markeringsfarve2 3 5 4 3 2" xfId="26916"/>
    <cellStyle name="20 % - Markeringsfarve2 3 5 4 3 3" xfId="41882"/>
    <cellStyle name="20 % - Markeringsfarve2 3 5 4 4" xfId="19894"/>
    <cellStyle name="20 % - Markeringsfarve2 3 5 4 5" xfId="34883"/>
    <cellStyle name="20 % - Markeringsfarve2 3 5 5" xfId="5490"/>
    <cellStyle name="20 % - Markeringsfarve2 3 5 5 2" xfId="13408"/>
    <cellStyle name="20 % - Markeringsfarve2 3 5 5 2 2" xfId="29722"/>
    <cellStyle name="20 % - Markeringsfarve2 3 5 5 2 3" xfId="44686"/>
    <cellStyle name="20 % - Markeringsfarve2 3 5 5 3" xfId="22700"/>
    <cellStyle name="20 % - Markeringsfarve2 3 5 5 4" xfId="37687"/>
    <cellStyle name="20 % - Markeringsfarve2 3 5 6" xfId="10593"/>
    <cellStyle name="20 % - Markeringsfarve2 3 5 6 2" xfId="26912"/>
    <cellStyle name="20 % - Markeringsfarve2 3 5 6 3" xfId="41878"/>
    <cellStyle name="20 % - Markeringsfarve2 3 5 7" xfId="19890"/>
    <cellStyle name="20 % - Markeringsfarve2 3 5 8" xfId="34879"/>
    <cellStyle name="20 % - Markeringsfarve2 3 6" xfId="2041"/>
    <cellStyle name="20 % - Markeringsfarve2 3 6 2" xfId="2042"/>
    <cellStyle name="20 % - Markeringsfarve2 3 6 2 2" xfId="2043"/>
    <cellStyle name="20 % - Markeringsfarve2 3 6 2 2 2" xfId="7853"/>
    <cellStyle name="20 % - Markeringsfarve2 3 6 2 2 2 2" xfId="15754"/>
    <cellStyle name="20 % - Markeringsfarve2 3 6 2 2 2 2 2" xfId="32068"/>
    <cellStyle name="20 % - Markeringsfarve2 3 6 2 2 2 2 3" xfId="47032"/>
    <cellStyle name="20 % - Markeringsfarve2 3 6 2 2 2 3" xfId="25046"/>
    <cellStyle name="20 % - Markeringsfarve2 3 6 2 2 2 4" xfId="40033"/>
    <cellStyle name="20 % - Markeringsfarve2 3 6 2 2 3" xfId="10600"/>
    <cellStyle name="20 % - Markeringsfarve2 3 6 2 2 3 2" xfId="26919"/>
    <cellStyle name="20 % - Markeringsfarve2 3 6 2 2 3 3" xfId="41885"/>
    <cellStyle name="20 % - Markeringsfarve2 3 6 2 2 4" xfId="19897"/>
    <cellStyle name="20 % - Markeringsfarve2 3 6 2 2 5" xfId="34886"/>
    <cellStyle name="20 % - Markeringsfarve2 3 6 2 3" xfId="6398"/>
    <cellStyle name="20 % - Markeringsfarve2 3 6 2 3 2" xfId="14312"/>
    <cellStyle name="20 % - Markeringsfarve2 3 6 2 3 2 2" xfId="30626"/>
    <cellStyle name="20 % - Markeringsfarve2 3 6 2 3 2 3" xfId="45590"/>
    <cellStyle name="20 % - Markeringsfarve2 3 6 2 3 3" xfId="23604"/>
    <cellStyle name="20 % - Markeringsfarve2 3 6 2 3 4" xfId="38591"/>
    <cellStyle name="20 % - Markeringsfarve2 3 6 2 4" xfId="10599"/>
    <cellStyle name="20 % - Markeringsfarve2 3 6 2 4 2" xfId="26918"/>
    <cellStyle name="20 % - Markeringsfarve2 3 6 2 4 3" xfId="41884"/>
    <cellStyle name="20 % - Markeringsfarve2 3 6 2 5" xfId="19896"/>
    <cellStyle name="20 % - Markeringsfarve2 3 6 2 6" xfId="34885"/>
    <cellStyle name="20 % - Markeringsfarve2 3 6 3" xfId="2044"/>
    <cellStyle name="20 % - Markeringsfarve2 3 6 3 2" xfId="7129"/>
    <cellStyle name="20 % - Markeringsfarve2 3 6 3 2 2" xfId="15039"/>
    <cellStyle name="20 % - Markeringsfarve2 3 6 3 2 2 2" xfId="31353"/>
    <cellStyle name="20 % - Markeringsfarve2 3 6 3 2 2 3" xfId="46317"/>
    <cellStyle name="20 % - Markeringsfarve2 3 6 3 2 3" xfId="24331"/>
    <cellStyle name="20 % - Markeringsfarve2 3 6 3 2 4" xfId="39318"/>
    <cellStyle name="20 % - Markeringsfarve2 3 6 3 3" xfId="10601"/>
    <cellStyle name="20 % - Markeringsfarve2 3 6 3 3 2" xfId="26920"/>
    <cellStyle name="20 % - Markeringsfarve2 3 6 3 3 3" xfId="41886"/>
    <cellStyle name="20 % - Markeringsfarve2 3 6 3 4" xfId="19898"/>
    <cellStyle name="20 % - Markeringsfarve2 3 6 3 5" xfId="34887"/>
    <cellStyle name="20 % - Markeringsfarve2 3 6 4" xfId="2045"/>
    <cellStyle name="20 % - Markeringsfarve2 3 6 4 2" xfId="8314"/>
    <cellStyle name="20 % - Markeringsfarve2 3 6 4 2 2" xfId="16208"/>
    <cellStyle name="20 % - Markeringsfarve2 3 6 4 2 2 2" xfId="32522"/>
    <cellStyle name="20 % - Markeringsfarve2 3 6 4 2 2 3" xfId="47486"/>
    <cellStyle name="20 % - Markeringsfarve2 3 6 4 2 3" xfId="25500"/>
    <cellStyle name="20 % - Markeringsfarve2 3 6 4 2 4" xfId="40487"/>
    <cellStyle name="20 % - Markeringsfarve2 3 6 4 3" xfId="10602"/>
    <cellStyle name="20 % - Markeringsfarve2 3 6 4 3 2" xfId="26921"/>
    <cellStyle name="20 % - Markeringsfarve2 3 6 4 3 3" xfId="41887"/>
    <cellStyle name="20 % - Markeringsfarve2 3 6 4 4" xfId="19899"/>
    <cellStyle name="20 % - Markeringsfarve2 3 6 4 5" xfId="34888"/>
    <cellStyle name="20 % - Markeringsfarve2 3 6 5" xfId="5491"/>
    <cellStyle name="20 % - Markeringsfarve2 3 6 5 2" xfId="13409"/>
    <cellStyle name="20 % - Markeringsfarve2 3 6 5 2 2" xfId="29723"/>
    <cellStyle name="20 % - Markeringsfarve2 3 6 5 2 3" xfId="44687"/>
    <cellStyle name="20 % - Markeringsfarve2 3 6 5 3" xfId="22701"/>
    <cellStyle name="20 % - Markeringsfarve2 3 6 5 4" xfId="37688"/>
    <cellStyle name="20 % - Markeringsfarve2 3 6 6" xfId="10598"/>
    <cellStyle name="20 % - Markeringsfarve2 3 6 6 2" xfId="26917"/>
    <cellStyle name="20 % - Markeringsfarve2 3 6 6 3" xfId="41883"/>
    <cellStyle name="20 % - Markeringsfarve2 3 6 7" xfId="19895"/>
    <cellStyle name="20 % - Markeringsfarve2 3 6 8" xfId="34884"/>
    <cellStyle name="20 % - Markeringsfarve2 3 7" xfId="2046"/>
    <cellStyle name="20 % - Markeringsfarve2 3 7 2" xfId="2047"/>
    <cellStyle name="20 % - Markeringsfarve2 3 7 2 2" xfId="2048"/>
    <cellStyle name="20 % - Markeringsfarve2 3 7 2 2 2" xfId="7970"/>
    <cellStyle name="20 % - Markeringsfarve2 3 7 2 2 2 2" xfId="15871"/>
    <cellStyle name="20 % - Markeringsfarve2 3 7 2 2 2 2 2" xfId="32185"/>
    <cellStyle name="20 % - Markeringsfarve2 3 7 2 2 2 2 3" xfId="47149"/>
    <cellStyle name="20 % - Markeringsfarve2 3 7 2 2 2 3" xfId="25163"/>
    <cellStyle name="20 % - Markeringsfarve2 3 7 2 2 2 4" xfId="40150"/>
    <cellStyle name="20 % - Markeringsfarve2 3 7 2 2 3" xfId="10605"/>
    <cellStyle name="20 % - Markeringsfarve2 3 7 2 2 3 2" xfId="26924"/>
    <cellStyle name="20 % - Markeringsfarve2 3 7 2 2 3 3" xfId="41890"/>
    <cellStyle name="20 % - Markeringsfarve2 3 7 2 2 4" xfId="19902"/>
    <cellStyle name="20 % - Markeringsfarve2 3 7 2 2 5" xfId="34891"/>
    <cellStyle name="20 % - Markeringsfarve2 3 7 2 3" xfId="6497"/>
    <cellStyle name="20 % - Markeringsfarve2 3 7 2 3 2" xfId="14411"/>
    <cellStyle name="20 % - Markeringsfarve2 3 7 2 3 2 2" xfId="30725"/>
    <cellStyle name="20 % - Markeringsfarve2 3 7 2 3 2 3" xfId="45689"/>
    <cellStyle name="20 % - Markeringsfarve2 3 7 2 3 3" xfId="23703"/>
    <cellStyle name="20 % - Markeringsfarve2 3 7 2 3 4" xfId="38690"/>
    <cellStyle name="20 % - Markeringsfarve2 3 7 2 4" xfId="10604"/>
    <cellStyle name="20 % - Markeringsfarve2 3 7 2 4 2" xfId="26923"/>
    <cellStyle name="20 % - Markeringsfarve2 3 7 2 4 3" xfId="41889"/>
    <cellStyle name="20 % - Markeringsfarve2 3 7 2 5" xfId="19901"/>
    <cellStyle name="20 % - Markeringsfarve2 3 7 2 6" xfId="34890"/>
    <cellStyle name="20 % - Markeringsfarve2 3 7 3" xfId="2049"/>
    <cellStyle name="20 % - Markeringsfarve2 3 7 3 2" xfId="7246"/>
    <cellStyle name="20 % - Markeringsfarve2 3 7 3 2 2" xfId="15156"/>
    <cellStyle name="20 % - Markeringsfarve2 3 7 3 2 2 2" xfId="31470"/>
    <cellStyle name="20 % - Markeringsfarve2 3 7 3 2 2 3" xfId="46434"/>
    <cellStyle name="20 % - Markeringsfarve2 3 7 3 2 3" xfId="24448"/>
    <cellStyle name="20 % - Markeringsfarve2 3 7 3 2 4" xfId="39435"/>
    <cellStyle name="20 % - Markeringsfarve2 3 7 3 3" xfId="10606"/>
    <cellStyle name="20 % - Markeringsfarve2 3 7 3 3 2" xfId="26925"/>
    <cellStyle name="20 % - Markeringsfarve2 3 7 3 3 3" xfId="41891"/>
    <cellStyle name="20 % - Markeringsfarve2 3 7 3 4" xfId="19903"/>
    <cellStyle name="20 % - Markeringsfarve2 3 7 3 5" xfId="34892"/>
    <cellStyle name="20 % - Markeringsfarve2 3 7 4" xfId="2050"/>
    <cellStyle name="20 % - Markeringsfarve2 3 7 4 2" xfId="7075"/>
    <cellStyle name="20 % - Markeringsfarve2 3 7 4 2 2" xfId="14986"/>
    <cellStyle name="20 % - Markeringsfarve2 3 7 4 2 2 2" xfId="31300"/>
    <cellStyle name="20 % - Markeringsfarve2 3 7 4 2 2 3" xfId="46264"/>
    <cellStyle name="20 % - Markeringsfarve2 3 7 4 2 3" xfId="24278"/>
    <cellStyle name="20 % - Markeringsfarve2 3 7 4 2 4" xfId="39265"/>
    <cellStyle name="20 % - Markeringsfarve2 3 7 4 3" xfId="10607"/>
    <cellStyle name="20 % - Markeringsfarve2 3 7 4 3 2" xfId="26926"/>
    <cellStyle name="20 % - Markeringsfarve2 3 7 4 3 3" xfId="41892"/>
    <cellStyle name="20 % - Markeringsfarve2 3 7 4 4" xfId="19904"/>
    <cellStyle name="20 % - Markeringsfarve2 3 7 4 5" xfId="34893"/>
    <cellStyle name="20 % - Markeringsfarve2 3 7 5" xfId="5492"/>
    <cellStyle name="20 % - Markeringsfarve2 3 7 5 2" xfId="13410"/>
    <cellStyle name="20 % - Markeringsfarve2 3 7 5 2 2" xfId="29724"/>
    <cellStyle name="20 % - Markeringsfarve2 3 7 5 2 3" xfId="44688"/>
    <cellStyle name="20 % - Markeringsfarve2 3 7 5 3" xfId="22702"/>
    <cellStyle name="20 % - Markeringsfarve2 3 7 5 4" xfId="37689"/>
    <cellStyle name="20 % - Markeringsfarve2 3 7 6" xfId="10603"/>
    <cellStyle name="20 % - Markeringsfarve2 3 7 6 2" xfId="26922"/>
    <cellStyle name="20 % - Markeringsfarve2 3 7 6 3" xfId="41888"/>
    <cellStyle name="20 % - Markeringsfarve2 3 7 7" xfId="19900"/>
    <cellStyle name="20 % - Markeringsfarve2 3 7 8" xfId="34889"/>
    <cellStyle name="20 % - Markeringsfarve2 3 8" xfId="2051"/>
    <cellStyle name="20 % - Markeringsfarve2 3 8 2" xfId="2052"/>
    <cellStyle name="20 % - Markeringsfarve2 3 8 2 2" xfId="2053"/>
    <cellStyle name="20 % - Markeringsfarve2 3 8 2 2 2" xfId="8084"/>
    <cellStyle name="20 % - Markeringsfarve2 3 8 2 2 2 2" xfId="15985"/>
    <cellStyle name="20 % - Markeringsfarve2 3 8 2 2 2 2 2" xfId="32299"/>
    <cellStyle name="20 % - Markeringsfarve2 3 8 2 2 2 2 3" xfId="47263"/>
    <cellStyle name="20 % - Markeringsfarve2 3 8 2 2 2 3" xfId="25277"/>
    <cellStyle name="20 % - Markeringsfarve2 3 8 2 2 2 4" xfId="40264"/>
    <cellStyle name="20 % - Markeringsfarve2 3 8 2 2 3" xfId="10610"/>
    <cellStyle name="20 % - Markeringsfarve2 3 8 2 2 3 2" xfId="26929"/>
    <cellStyle name="20 % - Markeringsfarve2 3 8 2 2 3 3" xfId="41895"/>
    <cellStyle name="20 % - Markeringsfarve2 3 8 2 2 4" xfId="19907"/>
    <cellStyle name="20 % - Markeringsfarve2 3 8 2 2 5" xfId="34896"/>
    <cellStyle name="20 % - Markeringsfarve2 3 8 2 3" xfId="6595"/>
    <cellStyle name="20 % - Markeringsfarve2 3 8 2 3 2" xfId="14509"/>
    <cellStyle name="20 % - Markeringsfarve2 3 8 2 3 2 2" xfId="30823"/>
    <cellStyle name="20 % - Markeringsfarve2 3 8 2 3 2 3" xfId="45787"/>
    <cellStyle name="20 % - Markeringsfarve2 3 8 2 3 3" xfId="23801"/>
    <cellStyle name="20 % - Markeringsfarve2 3 8 2 3 4" xfId="38788"/>
    <cellStyle name="20 % - Markeringsfarve2 3 8 2 4" xfId="10609"/>
    <cellStyle name="20 % - Markeringsfarve2 3 8 2 4 2" xfId="26928"/>
    <cellStyle name="20 % - Markeringsfarve2 3 8 2 4 3" xfId="41894"/>
    <cellStyle name="20 % - Markeringsfarve2 3 8 2 5" xfId="19906"/>
    <cellStyle name="20 % - Markeringsfarve2 3 8 2 6" xfId="34895"/>
    <cellStyle name="20 % - Markeringsfarve2 3 8 3" xfId="2054"/>
    <cellStyle name="20 % - Markeringsfarve2 3 8 3 2" xfId="7361"/>
    <cellStyle name="20 % - Markeringsfarve2 3 8 3 2 2" xfId="15271"/>
    <cellStyle name="20 % - Markeringsfarve2 3 8 3 2 2 2" xfId="31585"/>
    <cellStyle name="20 % - Markeringsfarve2 3 8 3 2 2 3" xfId="46549"/>
    <cellStyle name="20 % - Markeringsfarve2 3 8 3 2 3" xfId="24563"/>
    <cellStyle name="20 % - Markeringsfarve2 3 8 3 2 4" xfId="39550"/>
    <cellStyle name="20 % - Markeringsfarve2 3 8 3 3" xfId="10611"/>
    <cellStyle name="20 % - Markeringsfarve2 3 8 3 3 2" xfId="26930"/>
    <cellStyle name="20 % - Markeringsfarve2 3 8 3 3 3" xfId="41896"/>
    <cellStyle name="20 % - Markeringsfarve2 3 8 3 4" xfId="19908"/>
    <cellStyle name="20 % - Markeringsfarve2 3 8 3 5" xfId="34897"/>
    <cellStyle name="20 % - Markeringsfarve2 3 8 4" xfId="2055"/>
    <cellStyle name="20 % - Markeringsfarve2 3 8 4 2" xfId="7076"/>
    <cellStyle name="20 % - Markeringsfarve2 3 8 4 2 2" xfId="14987"/>
    <cellStyle name="20 % - Markeringsfarve2 3 8 4 2 2 2" xfId="31301"/>
    <cellStyle name="20 % - Markeringsfarve2 3 8 4 2 2 3" xfId="46265"/>
    <cellStyle name="20 % - Markeringsfarve2 3 8 4 2 3" xfId="24279"/>
    <cellStyle name="20 % - Markeringsfarve2 3 8 4 2 4" xfId="39266"/>
    <cellStyle name="20 % - Markeringsfarve2 3 8 4 3" xfId="10612"/>
    <cellStyle name="20 % - Markeringsfarve2 3 8 4 3 2" xfId="26931"/>
    <cellStyle name="20 % - Markeringsfarve2 3 8 4 3 3" xfId="41897"/>
    <cellStyle name="20 % - Markeringsfarve2 3 8 4 4" xfId="19909"/>
    <cellStyle name="20 % - Markeringsfarve2 3 8 4 5" xfId="34898"/>
    <cellStyle name="20 % - Markeringsfarve2 3 8 5" xfId="5493"/>
    <cellStyle name="20 % - Markeringsfarve2 3 8 5 2" xfId="13411"/>
    <cellStyle name="20 % - Markeringsfarve2 3 8 5 2 2" xfId="29725"/>
    <cellStyle name="20 % - Markeringsfarve2 3 8 5 2 3" xfId="44689"/>
    <cellStyle name="20 % - Markeringsfarve2 3 8 5 3" xfId="22703"/>
    <cellStyle name="20 % - Markeringsfarve2 3 8 5 4" xfId="37690"/>
    <cellStyle name="20 % - Markeringsfarve2 3 8 6" xfId="10608"/>
    <cellStyle name="20 % - Markeringsfarve2 3 8 6 2" xfId="26927"/>
    <cellStyle name="20 % - Markeringsfarve2 3 8 6 3" xfId="41893"/>
    <cellStyle name="20 % - Markeringsfarve2 3 8 7" xfId="19905"/>
    <cellStyle name="20 % - Markeringsfarve2 3 8 8" xfId="34894"/>
    <cellStyle name="20 % - Markeringsfarve2 3 9" xfId="2056"/>
    <cellStyle name="20 % - Markeringsfarve2 3 9 2" xfId="2057"/>
    <cellStyle name="20 % - Markeringsfarve2 3 9 2 2" xfId="7496"/>
    <cellStyle name="20 % - Markeringsfarve2 3 9 2 2 2" xfId="15397"/>
    <cellStyle name="20 % - Markeringsfarve2 3 9 2 2 2 2" xfId="31711"/>
    <cellStyle name="20 % - Markeringsfarve2 3 9 2 2 2 3" xfId="46675"/>
    <cellStyle name="20 % - Markeringsfarve2 3 9 2 2 3" xfId="24689"/>
    <cellStyle name="20 % - Markeringsfarve2 3 9 2 2 4" xfId="39676"/>
    <cellStyle name="20 % - Markeringsfarve2 3 9 2 3" xfId="10614"/>
    <cellStyle name="20 % - Markeringsfarve2 3 9 2 3 2" xfId="26933"/>
    <cellStyle name="20 % - Markeringsfarve2 3 9 2 3 3" xfId="41899"/>
    <cellStyle name="20 % - Markeringsfarve2 3 9 2 4" xfId="19911"/>
    <cellStyle name="20 % - Markeringsfarve2 3 9 2 5" xfId="34900"/>
    <cellStyle name="20 % - Markeringsfarve2 3 9 3" xfId="6097"/>
    <cellStyle name="20 % - Markeringsfarve2 3 9 3 2" xfId="14014"/>
    <cellStyle name="20 % - Markeringsfarve2 3 9 3 2 2" xfId="30328"/>
    <cellStyle name="20 % - Markeringsfarve2 3 9 3 2 3" xfId="45292"/>
    <cellStyle name="20 % - Markeringsfarve2 3 9 3 3" xfId="23306"/>
    <cellStyle name="20 % - Markeringsfarve2 3 9 3 4" xfId="38293"/>
    <cellStyle name="20 % - Markeringsfarve2 3 9 4" xfId="10613"/>
    <cellStyle name="20 % - Markeringsfarve2 3 9 4 2" xfId="26932"/>
    <cellStyle name="20 % - Markeringsfarve2 3 9 4 3" xfId="41898"/>
    <cellStyle name="20 % - Markeringsfarve2 3 9 5" xfId="19910"/>
    <cellStyle name="20 % - Markeringsfarve2 3 9 6" xfId="34899"/>
    <cellStyle name="20 % - Markeringsfarve2 4" xfId="2058"/>
    <cellStyle name="20 % - Markeringsfarve2 4 10" xfId="5494"/>
    <cellStyle name="20 % - Markeringsfarve2 4 10 2" xfId="13412"/>
    <cellStyle name="20 % - Markeringsfarve2 4 10 2 2" xfId="29726"/>
    <cellStyle name="20 % - Markeringsfarve2 4 10 2 3" xfId="44690"/>
    <cellStyle name="20 % - Markeringsfarve2 4 10 3" xfId="22704"/>
    <cellStyle name="20 % - Markeringsfarve2 4 10 4" xfId="37691"/>
    <cellStyle name="20 % - Markeringsfarve2 4 11" xfId="10615"/>
    <cellStyle name="20 % - Markeringsfarve2 4 11 2" xfId="26934"/>
    <cellStyle name="20 % - Markeringsfarve2 4 11 3" xfId="41900"/>
    <cellStyle name="20 % - Markeringsfarve2 4 12" xfId="19912"/>
    <cellStyle name="20 % - Markeringsfarve2 4 13" xfId="34901"/>
    <cellStyle name="20 % - Markeringsfarve2 4 14" xfId="53363"/>
    <cellStyle name="20 % - Markeringsfarve2 4 2" xfId="2059"/>
    <cellStyle name="20 % - Markeringsfarve2 4 2 2" xfId="2060"/>
    <cellStyle name="20 % - Markeringsfarve2 4 2 2 2" xfId="2061"/>
    <cellStyle name="20 % - Markeringsfarve2 4 2 2 2 2" xfId="7640"/>
    <cellStyle name="20 % - Markeringsfarve2 4 2 2 2 2 2" xfId="15541"/>
    <cellStyle name="20 % - Markeringsfarve2 4 2 2 2 2 2 2" xfId="31855"/>
    <cellStyle name="20 % - Markeringsfarve2 4 2 2 2 2 2 3" xfId="46819"/>
    <cellStyle name="20 % - Markeringsfarve2 4 2 2 2 2 3" xfId="24833"/>
    <cellStyle name="20 % - Markeringsfarve2 4 2 2 2 2 4" xfId="39820"/>
    <cellStyle name="20 % - Markeringsfarve2 4 2 2 2 3" xfId="10618"/>
    <cellStyle name="20 % - Markeringsfarve2 4 2 2 2 3 2" xfId="26937"/>
    <cellStyle name="20 % - Markeringsfarve2 4 2 2 2 3 3" xfId="41903"/>
    <cellStyle name="20 % - Markeringsfarve2 4 2 2 2 4" xfId="19915"/>
    <cellStyle name="20 % - Markeringsfarve2 4 2 2 2 5" xfId="34904"/>
    <cellStyle name="20 % - Markeringsfarve2 4 2 2 3" xfId="6217"/>
    <cellStyle name="20 % - Markeringsfarve2 4 2 2 3 2" xfId="14134"/>
    <cellStyle name="20 % - Markeringsfarve2 4 2 2 3 2 2" xfId="30448"/>
    <cellStyle name="20 % - Markeringsfarve2 4 2 2 3 2 3" xfId="45412"/>
    <cellStyle name="20 % - Markeringsfarve2 4 2 2 3 3" xfId="23426"/>
    <cellStyle name="20 % - Markeringsfarve2 4 2 2 3 4" xfId="38413"/>
    <cellStyle name="20 % - Markeringsfarve2 4 2 2 4" xfId="10617"/>
    <cellStyle name="20 % - Markeringsfarve2 4 2 2 4 2" xfId="26936"/>
    <cellStyle name="20 % - Markeringsfarve2 4 2 2 4 3" xfId="41902"/>
    <cellStyle name="20 % - Markeringsfarve2 4 2 2 5" xfId="19914"/>
    <cellStyle name="20 % - Markeringsfarve2 4 2 2 6" xfId="34903"/>
    <cellStyle name="20 % - Markeringsfarve2 4 2 2 7" xfId="57167"/>
    <cellStyle name="20 % - Markeringsfarve2 4 2 3" xfId="2062"/>
    <cellStyle name="20 % - Markeringsfarve2 4 2 3 2" xfId="6870"/>
    <cellStyle name="20 % - Markeringsfarve2 4 2 3 2 2" xfId="14781"/>
    <cellStyle name="20 % - Markeringsfarve2 4 2 3 2 2 2" xfId="31095"/>
    <cellStyle name="20 % - Markeringsfarve2 4 2 3 2 2 3" xfId="46059"/>
    <cellStyle name="20 % - Markeringsfarve2 4 2 3 2 3" xfId="24073"/>
    <cellStyle name="20 % - Markeringsfarve2 4 2 3 2 4" xfId="39060"/>
    <cellStyle name="20 % - Markeringsfarve2 4 2 3 3" xfId="10619"/>
    <cellStyle name="20 % - Markeringsfarve2 4 2 3 3 2" xfId="26938"/>
    <cellStyle name="20 % - Markeringsfarve2 4 2 3 3 3" xfId="41904"/>
    <cellStyle name="20 % - Markeringsfarve2 4 2 3 4" xfId="19916"/>
    <cellStyle name="20 % - Markeringsfarve2 4 2 3 5" xfId="34905"/>
    <cellStyle name="20 % - Markeringsfarve2 4 2 4" xfId="2063"/>
    <cellStyle name="20 % - Markeringsfarve2 4 2 4 2" xfId="8503"/>
    <cellStyle name="20 % - Markeringsfarve2 4 2 4 2 2" xfId="16392"/>
    <cellStyle name="20 % - Markeringsfarve2 4 2 4 2 2 2" xfId="32706"/>
    <cellStyle name="20 % - Markeringsfarve2 4 2 4 2 2 3" xfId="47670"/>
    <cellStyle name="20 % - Markeringsfarve2 4 2 4 2 3" xfId="25684"/>
    <cellStyle name="20 % - Markeringsfarve2 4 2 4 2 4" xfId="40671"/>
    <cellStyle name="20 % - Markeringsfarve2 4 2 4 3" xfId="10620"/>
    <cellStyle name="20 % - Markeringsfarve2 4 2 4 3 2" xfId="26939"/>
    <cellStyle name="20 % - Markeringsfarve2 4 2 4 3 3" xfId="41905"/>
    <cellStyle name="20 % - Markeringsfarve2 4 2 4 4" xfId="19917"/>
    <cellStyle name="20 % - Markeringsfarve2 4 2 4 5" xfId="34906"/>
    <cellStyle name="20 % - Markeringsfarve2 4 2 5" xfId="5495"/>
    <cellStyle name="20 % - Markeringsfarve2 4 2 5 2" xfId="13413"/>
    <cellStyle name="20 % - Markeringsfarve2 4 2 5 2 2" xfId="29727"/>
    <cellStyle name="20 % - Markeringsfarve2 4 2 5 2 3" xfId="44691"/>
    <cellStyle name="20 % - Markeringsfarve2 4 2 5 3" xfId="22705"/>
    <cellStyle name="20 % - Markeringsfarve2 4 2 5 4" xfId="37692"/>
    <cellStyle name="20 % - Markeringsfarve2 4 2 6" xfId="10616"/>
    <cellStyle name="20 % - Markeringsfarve2 4 2 6 2" xfId="26935"/>
    <cellStyle name="20 % - Markeringsfarve2 4 2 6 3" xfId="41901"/>
    <cellStyle name="20 % - Markeringsfarve2 4 2 7" xfId="19913"/>
    <cellStyle name="20 % - Markeringsfarve2 4 2 8" xfId="34902"/>
    <cellStyle name="20 % - Markeringsfarve2 4 2 9" xfId="54000"/>
    <cellStyle name="20 % - Markeringsfarve2 4 3" xfId="2064"/>
    <cellStyle name="20 % - Markeringsfarve2 4 3 2" xfId="2065"/>
    <cellStyle name="20 % - Markeringsfarve2 4 3 2 2" xfId="2066"/>
    <cellStyle name="20 % - Markeringsfarve2 4 3 2 2 2" xfId="7732"/>
    <cellStyle name="20 % - Markeringsfarve2 4 3 2 2 2 2" xfId="15633"/>
    <cellStyle name="20 % - Markeringsfarve2 4 3 2 2 2 2 2" xfId="31947"/>
    <cellStyle name="20 % - Markeringsfarve2 4 3 2 2 2 2 3" xfId="46911"/>
    <cellStyle name="20 % - Markeringsfarve2 4 3 2 2 2 3" xfId="24925"/>
    <cellStyle name="20 % - Markeringsfarve2 4 3 2 2 2 4" xfId="39912"/>
    <cellStyle name="20 % - Markeringsfarve2 4 3 2 2 3" xfId="10623"/>
    <cellStyle name="20 % - Markeringsfarve2 4 3 2 2 3 2" xfId="26942"/>
    <cellStyle name="20 % - Markeringsfarve2 4 3 2 2 3 3" xfId="41908"/>
    <cellStyle name="20 % - Markeringsfarve2 4 3 2 2 4" xfId="19920"/>
    <cellStyle name="20 % - Markeringsfarve2 4 3 2 2 5" xfId="34909"/>
    <cellStyle name="20 % - Markeringsfarve2 4 3 2 3" xfId="6296"/>
    <cellStyle name="20 % - Markeringsfarve2 4 3 2 3 2" xfId="14213"/>
    <cellStyle name="20 % - Markeringsfarve2 4 3 2 3 2 2" xfId="30527"/>
    <cellStyle name="20 % - Markeringsfarve2 4 3 2 3 2 3" xfId="45491"/>
    <cellStyle name="20 % - Markeringsfarve2 4 3 2 3 3" xfId="23505"/>
    <cellStyle name="20 % - Markeringsfarve2 4 3 2 3 4" xfId="38492"/>
    <cellStyle name="20 % - Markeringsfarve2 4 3 2 4" xfId="10622"/>
    <cellStyle name="20 % - Markeringsfarve2 4 3 2 4 2" xfId="26941"/>
    <cellStyle name="20 % - Markeringsfarve2 4 3 2 4 3" xfId="41907"/>
    <cellStyle name="20 % - Markeringsfarve2 4 3 2 5" xfId="19919"/>
    <cellStyle name="20 % - Markeringsfarve2 4 3 2 6" xfId="34908"/>
    <cellStyle name="20 % - Markeringsfarve2 4 3 3" xfId="2067"/>
    <cellStyle name="20 % - Markeringsfarve2 4 3 3 2" xfId="6962"/>
    <cellStyle name="20 % - Markeringsfarve2 4 3 3 2 2" xfId="14873"/>
    <cellStyle name="20 % - Markeringsfarve2 4 3 3 2 2 2" xfId="31187"/>
    <cellStyle name="20 % - Markeringsfarve2 4 3 3 2 2 3" xfId="46151"/>
    <cellStyle name="20 % - Markeringsfarve2 4 3 3 2 3" xfId="24165"/>
    <cellStyle name="20 % - Markeringsfarve2 4 3 3 2 4" xfId="39152"/>
    <cellStyle name="20 % - Markeringsfarve2 4 3 3 3" xfId="10624"/>
    <cellStyle name="20 % - Markeringsfarve2 4 3 3 3 2" xfId="26943"/>
    <cellStyle name="20 % - Markeringsfarve2 4 3 3 3 3" xfId="41909"/>
    <cellStyle name="20 % - Markeringsfarve2 4 3 3 4" xfId="19921"/>
    <cellStyle name="20 % - Markeringsfarve2 4 3 3 5" xfId="34910"/>
    <cellStyle name="20 % - Markeringsfarve2 4 3 4" xfId="2068"/>
    <cellStyle name="20 % - Markeringsfarve2 4 3 4 2" xfId="8562"/>
    <cellStyle name="20 % - Markeringsfarve2 4 3 4 2 2" xfId="16449"/>
    <cellStyle name="20 % - Markeringsfarve2 4 3 4 2 2 2" xfId="32763"/>
    <cellStyle name="20 % - Markeringsfarve2 4 3 4 2 2 3" xfId="47727"/>
    <cellStyle name="20 % - Markeringsfarve2 4 3 4 2 3" xfId="25741"/>
    <cellStyle name="20 % - Markeringsfarve2 4 3 4 2 4" xfId="40728"/>
    <cellStyle name="20 % - Markeringsfarve2 4 3 4 3" xfId="10625"/>
    <cellStyle name="20 % - Markeringsfarve2 4 3 4 3 2" xfId="26944"/>
    <cellStyle name="20 % - Markeringsfarve2 4 3 4 3 3" xfId="41910"/>
    <cellStyle name="20 % - Markeringsfarve2 4 3 4 4" xfId="19922"/>
    <cellStyle name="20 % - Markeringsfarve2 4 3 4 5" xfId="34911"/>
    <cellStyle name="20 % - Markeringsfarve2 4 3 5" xfId="5496"/>
    <cellStyle name="20 % - Markeringsfarve2 4 3 5 2" xfId="13414"/>
    <cellStyle name="20 % - Markeringsfarve2 4 3 5 2 2" xfId="29728"/>
    <cellStyle name="20 % - Markeringsfarve2 4 3 5 2 3" xfId="44692"/>
    <cellStyle name="20 % - Markeringsfarve2 4 3 5 3" xfId="22706"/>
    <cellStyle name="20 % - Markeringsfarve2 4 3 5 4" xfId="37693"/>
    <cellStyle name="20 % - Markeringsfarve2 4 3 6" xfId="10621"/>
    <cellStyle name="20 % - Markeringsfarve2 4 3 6 2" xfId="26940"/>
    <cellStyle name="20 % - Markeringsfarve2 4 3 6 3" xfId="41906"/>
    <cellStyle name="20 % - Markeringsfarve2 4 3 7" xfId="19918"/>
    <cellStyle name="20 % - Markeringsfarve2 4 3 8" xfId="34907"/>
    <cellStyle name="20 % - Markeringsfarve2 4 3 9" xfId="56544"/>
    <cellStyle name="20 % - Markeringsfarve2 4 4" xfId="2069"/>
    <cellStyle name="20 % - Markeringsfarve2 4 4 2" xfId="2070"/>
    <cellStyle name="20 % - Markeringsfarve2 4 4 2 2" xfId="2071"/>
    <cellStyle name="20 % - Markeringsfarve2 4 4 2 2 2" xfId="7878"/>
    <cellStyle name="20 % - Markeringsfarve2 4 4 2 2 2 2" xfId="15779"/>
    <cellStyle name="20 % - Markeringsfarve2 4 4 2 2 2 2 2" xfId="32093"/>
    <cellStyle name="20 % - Markeringsfarve2 4 4 2 2 2 2 3" xfId="47057"/>
    <cellStyle name="20 % - Markeringsfarve2 4 4 2 2 2 3" xfId="25071"/>
    <cellStyle name="20 % - Markeringsfarve2 4 4 2 2 2 4" xfId="40058"/>
    <cellStyle name="20 % - Markeringsfarve2 4 4 2 2 3" xfId="10628"/>
    <cellStyle name="20 % - Markeringsfarve2 4 4 2 2 3 2" xfId="26947"/>
    <cellStyle name="20 % - Markeringsfarve2 4 4 2 2 3 3" xfId="41913"/>
    <cellStyle name="20 % - Markeringsfarve2 4 4 2 2 4" xfId="19925"/>
    <cellStyle name="20 % - Markeringsfarve2 4 4 2 2 5" xfId="34914"/>
    <cellStyle name="20 % - Markeringsfarve2 4 4 2 3" xfId="6419"/>
    <cellStyle name="20 % - Markeringsfarve2 4 4 2 3 2" xfId="14333"/>
    <cellStyle name="20 % - Markeringsfarve2 4 4 2 3 2 2" xfId="30647"/>
    <cellStyle name="20 % - Markeringsfarve2 4 4 2 3 2 3" xfId="45611"/>
    <cellStyle name="20 % - Markeringsfarve2 4 4 2 3 3" xfId="23625"/>
    <cellStyle name="20 % - Markeringsfarve2 4 4 2 3 4" xfId="38612"/>
    <cellStyle name="20 % - Markeringsfarve2 4 4 2 4" xfId="10627"/>
    <cellStyle name="20 % - Markeringsfarve2 4 4 2 4 2" xfId="26946"/>
    <cellStyle name="20 % - Markeringsfarve2 4 4 2 4 3" xfId="41912"/>
    <cellStyle name="20 % - Markeringsfarve2 4 4 2 5" xfId="19924"/>
    <cellStyle name="20 % - Markeringsfarve2 4 4 2 6" xfId="34913"/>
    <cellStyle name="20 % - Markeringsfarve2 4 4 3" xfId="2072"/>
    <cellStyle name="20 % - Markeringsfarve2 4 4 3 2" xfId="7154"/>
    <cellStyle name="20 % - Markeringsfarve2 4 4 3 2 2" xfId="15064"/>
    <cellStyle name="20 % - Markeringsfarve2 4 4 3 2 2 2" xfId="31378"/>
    <cellStyle name="20 % - Markeringsfarve2 4 4 3 2 2 3" xfId="46342"/>
    <cellStyle name="20 % - Markeringsfarve2 4 4 3 2 3" xfId="24356"/>
    <cellStyle name="20 % - Markeringsfarve2 4 4 3 2 4" xfId="39343"/>
    <cellStyle name="20 % - Markeringsfarve2 4 4 3 3" xfId="10629"/>
    <cellStyle name="20 % - Markeringsfarve2 4 4 3 3 2" xfId="26948"/>
    <cellStyle name="20 % - Markeringsfarve2 4 4 3 3 3" xfId="41914"/>
    <cellStyle name="20 % - Markeringsfarve2 4 4 3 4" xfId="19926"/>
    <cellStyle name="20 % - Markeringsfarve2 4 4 3 5" xfId="34915"/>
    <cellStyle name="20 % - Markeringsfarve2 4 4 4" xfId="2073"/>
    <cellStyle name="20 % - Markeringsfarve2 4 4 4 2" xfId="8649"/>
    <cellStyle name="20 % - Markeringsfarve2 4 4 4 2 2" xfId="16532"/>
    <cellStyle name="20 % - Markeringsfarve2 4 4 4 2 2 2" xfId="32846"/>
    <cellStyle name="20 % - Markeringsfarve2 4 4 4 2 2 3" xfId="47810"/>
    <cellStyle name="20 % - Markeringsfarve2 4 4 4 2 3" xfId="25824"/>
    <cellStyle name="20 % - Markeringsfarve2 4 4 4 2 4" xfId="40811"/>
    <cellStyle name="20 % - Markeringsfarve2 4 4 4 3" xfId="10630"/>
    <cellStyle name="20 % - Markeringsfarve2 4 4 4 3 2" xfId="26949"/>
    <cellStyle name="20 % - Markeringsfarve2 4 4 4 3 3" xfId="41915"/>
    <cellStyle name="20 % - Markeringsfarve2 4 4 4 4" xfId="19927"/>
    <cellStyle name="20 % - Markeringsfarve2 4 4 4 5" xfId="34916"/>
    <cellStyle name="20 % - Markeringsfarve2 4 4 5" xfId="5497"/>
    <cellStyle name="20 % - Markeringsfarve2 4 4 5 2" xfId="13415"/>
    <cellStyle name="20 % - Markeringsfarve2 4 4 5 2 2" xfId="29729"/>
    <cellStyle name="20 % - Markeringsfarve2 4 4 5 2 3" xfId="44693"/>
    <cellStyle name="20 % - Markeringsfarve2 4 4 5 3" xfId="22707"/>
    <cellStyle name="20 % - Markeringsfarve2 4 4 5 4" xfId="37694"/>
    <cellStyle name="20 % - Markeringsfarve2 4 4 6" xfId="10626"/>
    <cellStyle name="20 % - Markeringsfarve2 4 4 6 2" xfId="26945"/>
    <cellStyle name="20 % - Markeringsfarve2 4 4 6 3" xfId="41911"/>
    <cellStyle name="20 % - Markeringsfarve2 4 4 7" xfId="19923"/>
    <cellStyle name="20 % - Markeringsfarve2 4 4 8" xfId="34912"/>
    <cellStyle name="20 % - Markeringsfarve2 4 5" xfId="2074"/>
    <cellStyle name="20 % - Markeringsfarve2 4 5 2" xfId="2075"/>
    <cellStyle name="20 % - Markeringsfarve2 4 5 2 2" xfId="2076"/>
    <cellStyle name="20 % - Markeringsfarve2 4 5 2 2 2" xfId="7995"/>
    <cellStyle name="20 % - Markeringsfarve2 4 5 2 2 2 2" xfId="15896"/>
    <cellStyle name="20 % - Markeringsfarve2 4 5 2 2 2 2 2" xfId="32210"/>
    <cellStyle name="20 % - Markeringsfarve2 4 5 2 2 2 2 3" xfId="47174"/>
    <cellStyle name="20 % - Markeringsfarve2 4 5 2 2 2 3" xfId="25188"/>
    <cellStyle name="20 % - Markeringsfarve2 4 5 2 2 2 4" xfId="40175"/>
    <cellStyle name="20 % - Markeringsfarve2 4 5 2 2 3" xfId="10633"/>
    <cellStyle name="20 % - Markeringsfarve2 4 5 2 2 3 2" xfId="26952"/>
    <cellStyle name="20 % - Markeringsfarve2 4 5 2 2 3 3" xfId="41918"/>
    <cellStyle name="20 % - Markeringsfarve2 4 5 2 2 4" xfId="19930"/>
    <cellStyle name="20 % - Markeringsfarve2 4 5 2 2 5" xfId="34919"/>
    <cellStyle name="20 % - Markeringsfarve2 4 5 2 3" xfId="6518"/>
    <cellStyle name="20 % - Markeringsfarve2 4 5 2 3 2" xfId="14432"/>
    <cellStyle name="20 % - Markeringsfarve2 4 5 2 3 2 2" xfId="30746"/>
    <cellStyle name="20 % - Markeringsfarve2 4 5 2 3 2 3" xfId="45710"/>
    <cellStyle name="20 % - Markeringsfarve2 4 5 2 3 3" xfId="23724"/>
    <cellStyle name="20 % - Markeringsfarve2 4 5 2 3 4" xfId="38711"/>
    <cellStyle name="20 % - Markeringsfarve2 4 5 2 4" xfId="10632"/>
    <cellStyle name="20 % - Markeringsfarve2 4 5 2 4 2" xfId="26951"/>
    <cellStyle name="20 % - Markeringsfarve2 4 5 2 4 3" xfId="41917"/>
    <cellStyle name="20 % - Markeringsfarve2 4 5 2 5" xfId="19929"/>
    <cellStyle name="20 % - Markeringsfarve2 4 5 2 6" xfId="34918"/>
    <cellStyle name="20 % - Markeringsfarve2 4 5 3" xfId="2077"/>
    <cellStyle name="20 % - Markeringsfarve2 4 5 3 2" xfId="7271"/>
    <cellStyle name="20 % - Markeringsfarve2 4 5 3 2 2" xfId="15181"/>
    <cellStyle name="20 % - Markeringsfarve2 4 5 3 2 2 2" xfId="31495"/>
    <cellStyle name="20 % - Markeringsfarve2 4 5 3 2 2 3" xfId="46459"/>
    <cellStyle name="20 % - Markeringsfarve2 4 5 3 2 3" xfId="24473"/>
    <cellStyle name="20 % - Markeringsfarve2 4 5 3 2 4" xfId="39460"/>
    <cellStyle name="20 % - Markeringsfarve2 4 5 3 3" xfId="10634"/>
    <cellStyle name="20 % - Markeringsfarve2 4 5 3 3 2" xfId="26953"/>
    <cellStyle name="20 % - Markeringsfarve2 4 5 3 3 3" xfId="41919"/>
    <cellStyle name="20 % - Markeringsfarve2 4 5 3 4" xfId="19931"/>
    <cellStyle name="20 % - Markeringsfarve2 4 5 3 5" xfId="34920"/>
    <cellStyle name="20 % - Markeringsfarve2 4 5 4" xfId="2078"/>
    <cellStyle name="20 % - Markeringsfarve2 4 5 4 2" xfId="8313"/>
    <cellStyle name="20 % - Markeringsfarve2 4 5 4 2 2" xfId="16207"/>
    <cellStyle name="20 % - Markeringsfarve2 4 5 4 2 2 2" xfId="32521"/>
    <cellStyle name="20 % - Markeringsfarve2 4 5 4 2 2 3" xfId="47485"/>
    <cellStyle name="20 % - Markeringsfarve2 4 5 4 2 3" xfId="25499"/>
    <cellStyle name="20 % - Markeringsfarve2 4 5 4 2 4" xfId="40486"/>
    <cellStyle name="20 % - Markeringsfarve2 4 5 4 3" xfId="10635"/>
    <cellStyle name="20 % - Markeringsfarve2 4 5 4 3 2" xfId="26954"/>
    <cellStyle name="20 % - Markeringsfarve2 4 5 4 3 3" xfId="41920"/>
    <cellStyle name="20 % - Markeringsfarve2 4 5 4 4" xfId="19932"/>
    <cellStyle name="20 % - Markeringsfarve2 4 5 4 5" xfId="34921"/>
    <cellStyle name="20 % - Markeringsfarve2 4 5 5" xfId="5498"/>
    <cellStyle name="20 % - Markeringsfarve2 4 5 5 2" xfId="13416"/>
    <cellStyle name="20 % - Markeringsfarve2 4 5 5 2 2" xfId="29730"/>
    <cellStyle name="20 % - Markeringsfarve2 4 5 5 2 3" xfId="44694"/>
    <cellStyle name="20 % - Markeringsfarve2 4 5 5 3" xfId="22708"/>
    <cellStyle name="20 % - Markeringsfarve2 4 5 5 4" xfId="37695"/>
    <cellStyle name="20 % - Markeringsfarve2 4 5 6" xfId="10631"/>
    <cellStyle name="20 % - Markeringsfarve2 4 5 6 2" xfId="26950"/>
    <cellStyle name="20 % - Markeringsfarve2 4 5 6 3" xfId="41916"/>
    <cellStyle name="20 % - Markeringsfarve2 4 5 7" xfId="19928"/>
    <cellStyle name="20 % - Markeringsfarve2 4 5 8" xfId="34917"/>
    <cellStyle name="20 % - Markeringsfarve2 4 6" xfId="2079"/>
    <cellStyle name="20 % - Markeringsfarve2 4 6 2" xfId="2080"/>
    <cellStyle name="20 % - Markeringsfarve2 4 6 2 2" xfId="2081"/>
    <cellStyle name="20 % - Markeringsfarve2 4 6 2 2 2" xfId="8087"/>
    <cellStyle name="20 % - Markeringsfarve2 4 6 2 2 2 2" xfId="15988"/>
    <cellStyle name="20 % - Markeringsfarve2 4 6 2 2 2 2 2" xfId="32302"/>
    <cellStyle name="20 % - Markeringsfarve2 4 6 2 2 2 2 3" xfId="47266"/>
    <cellStyle name="20 % - Markeringsfarve2 4 6 2 2 2 3" xfId="25280"/>
    <cellStyle name="20 % - Markeringsfarve2 4 6 2 2 2 4" xfId="40267"/>
    <cellStyle name="20 % - Markeringsfarve2 4 6 2 2 3" xfId="10638"/>
    <cellStyle name="20 % - Markeringsfarve2 4 6 2 2 3 2" xfId="26957"/>
    <cellStyle name="20 % - Markeringsfarve2 4 6 2 2 3 3" xfId="41923"/>
    <cellStyle name="20 % - Markeringsfarve2 4 6 2 2 4" xfId="19935"/>
    <cellStyle name="20 % - Markeringsfarve2 4 6 2 2 5" xfId="34924"/>
    <cellStyle name="20 % - Markeringsfarve2 4 6 2 3" xfId="6598"/>
    <cellStyle name="20 % - Markeringsfarve2 4 6 2 3 2" xfId="14512"/>
    <cellStyle name="20 % - Markeringsfarve2 4 6 2 3 2 2" xfId="30826"/>
    <cellStyle name="20 % - Markeringsfarve2 4 6 2 3 2 3" xfId="45790"/>
    <cellStyle name="20 % - Markeringsfarve2 4 6 2 3 3" xfId="23804"/>
    <cellStyle name="20 % - Markeringsfarve2 4 6 2 3 4" xfId="38791"/>
    <cellStyle name="20 % - Markeringsfarve2 4 6 2 4" xfId="10637"/>
    <cellStyle name="20 % - Markeringsfarve2 4 6 2 4 2" xfId="26956"/>
    <cellStyle name="20 % - Markeringsfarve2 4 6 2 4 3" xfId="41922"/>
    <cellStyle name="20 % - Markeringsfarve2 4 6 2 5" xfId="19934"/>
    <cellStyle name="20 % - Markeringsfarve2 4 6 2 6" xfId="34923"/>
    <cellStyle name="20 % - Markeringsfarve2 4 6 3" xfId="2082"/>
    <cellStyle name="20 % - Markeringsfarve2 4 6 3 2" xfId="7364"/>
    <cellStyle name="20 % - Markeringsfarve2 4 6 3 2 2" xfId="15274"/>
    <cellStyle name="20 % - Markeringsfarve2 4 6 3 2 2 2" xfId="31588"/>
    <cellStyle name="20 % - Markeringsfarve2 4 6 3 2 2 3" xfId="46552"/>
    <cellStyle name="20 % - Markeringsfarve2 4 6 3 2 3" xfId="24566"/>
    <cellStyle name="20 % - Markeringsfarve2 4 6 3 2 4" xfId="39553"/>
    <cellStyle name="20 % - Markeringsfarve2 4 6 3 3" xfId="10639"/>
    <cellStyle name="20 % - Markeringsfarve2 4 6 3 3 2" xfId="26958"/>
    <cellStyle name="20 % - Markeringsfarve2 4 6 3 3 3" xfId="41924"/>
    <cellStyle name="20 % - Markeringsfarve2 4 6 3 4" xfId="19936"/>
    <cellStyle name="20 % - Markeringsfarve2 4 6 3 5" xfId="34925"/>
    <cellStyle name="20 % - Markeringsfarve2 4 6 4" xfId="2083"/>
    <cellStyle name="20 % - Markeringsfarve2 4 6 4 2" xfId="8211"/>
    <cellStyle name="20 % - Markeringsfarve2 4 6 4 2 2" xfId="16108"/>
    <cellStyle name="20 % - Markeringsfarve2 4 6 4 2 2 2" xfId="32422"/>
    <cellStyle name="20 % - Markeringsfarve2 4 6 4 2 2 3" xfId="47386"/>
    <cellStyle name="20 % - Markeringsfarve2 4 6 4 2 3" xfId="25400"/>
    <cellStyle name="20 % - Markeringsfarve2 4 6 4 2 4" xfId="40387"/>
    <cellStyle name="20 % - Markeringsfarve2 4 6 4 3" xfId="10640"/>
    <cellStyle name="20 % - Markeringsfarve2 4 6 4 3 2" xfId="26959"/>
    <cellStyle name="20 % - Markeringsfarve2 4 6 4 3 3" xfId="41925"/>
    <cellStyle name="20 % - Markeringsfarve2 4 6 4 4" xfId="19937"/>
    <cellStyle name="20 % - Markeringsfarve2 4 6 4 5" xfId="34926"/>
    <cellStyle name="20 % - Markeringsfarve2 4 6 5" xfId="5499"/>
    <cellStyle name="20 % - Markeringsfarve2 4 6 5 2" xfId="13417"/>
    <cellStyle name="20 % - Markeringsfarve2 4 6 5 2 2" xfId="29731"/>
    <cellStyle name="20 % - Markeringsfarve2 4 6 5 2 3" xfId="44695"/>
    <cellStyle name="20 % - Markeringsfarve2 4 6 5 3" xfId="22709"/>
    <cellStyle name="20 % - Markeringsfarve2 4 6 5 4" xfId="37696"/>
    <cellStyle name="20 % - Markeringsfarve2 4 6 6" xfId="10636"/>
    <cellStyle name="20 % - Markeringsfarve2 4 6 6 2" xfId="26955"/>
    <cellStyle name="20 % - Markeringsfarve2 4 6 6 3" xfId="41921"/>
    <cellStyle name="20 % - Markeringsfarve2 4 6 7" xfId="19933"/>
    <cellStyle name="20 % - Markeringsfarve2 4 6 8" xfId="34922"/>
    <cellStyle name="20 % - Markeringsfarve2 4 7" xfId="2084"/>
    <cellStyle name="20 % - Markeringsfarve2 4 7 2" xfId="2085"/>
    <cellStyle name="20 % - Markeringsfarve2 4 7 2 2" xfId="7521"/>
    <cellStyle name="20 % - Markeringsfarve2 4 7 2 2 2" xfId="15422"/>
    <cellStyle name="20 % - Markeringsfarve2 4 7 2 2 2 2" xfId="31736"/>
    <cellStyle name="20 % - Markeringsfarve2 4 7 2 2 2 3" xfId="46700"/>
    <cellStyle name="20 % - Markeringsfarve2 4 7 2 2 3" xfId="24714"/>
    <cellStyle name="20 % - Markeringsfarve2 4 7 2 2 4" xfId="39701"/>
    <cellStyle name="20 % - Markeringsfarve2 4 7 2 3" xfId="10642"/>
    <cellStyle name="20 % - Markeringsfarve2 4 7 2 3 2" xfId="26961"/>
    <cellStyle name="20 % - Markeringsfarve2 4 7 2 3 3" xfId="41927"/>
    <cellStyle name="20 % - Markeringsfarve2 4 7 2 4" xfId="19939"/>
    <cellStyle name="20 % - Markeringsfarve2 4 7 2 5" xfId="34928"/>
    <cellStyle name="20 % - Markeringsfarve2 4 7 3" xfId="6118"/>
    <cellStyle name="20 % - Markeringsfarve2 4 7 3 2" xfId="14035"/>
    <cellStyle name="20 % - Markeringsfarve2 4 7 3 2 2" xfId="30349"/>
    <cellStyle name="20 % - Markeringsfarve2 4 7 3 2 3" xfId="45313"/>
    <cellStyle name="20 % - Markeringsfarve2 4 7 3 3" xfId="23327"/>
    <cellStyle name="20 % - Markeringsfarve2 4 7 3 4" xfId="38314"/>
    <cellStyle name="20 % - Markeringsfarve2 4 7 4" xfId="10641"/>
    <cellStyle name="20 % - Markeringsfarve2 4 7 4 2" xfId="26960"/>
    <cellStyle name="20 % - Markeringsfarve2 4 7 4 3" xfId="41926"/>
    <cellStyle name="20 % - Markeringsfarve2 4 7 5" xfId="19938"/>
    <cellStyle name="20 % - Markeringsfarve2 4 7 6" xfId="34927"/>
    <cellStyle name="20 % - Markeringsfarve2 4 8" xfId="2086"/>
    <cellStyle name="20 % - Markeringsfarve2 4 8 2" xfId="6749"/>
    <cellStyle name="20 % - Markeringsfarve2 4 8 2 2" xfId="14660"/>
    <cellStyle name="20 % - Markeringsfarve2 4 8 2 2 2" xfId="30974"/>
    <cellStyle name="20 % - Markeringsfarve2 4 8 2 2 3" xfId="45938"/>
    <cellStyle name="20 % - Markeringsfarve2 4 8 2 3" xfId="23952"/>
    <cellStyle name="20 % - Markeringsfarve2 4 8 2 4" xfId="38939"/>
    <cellStyle name="20 % - Markeringsfarve2 4 8 3" xfId="10643"/>
    <cellStyle name="20 % - Markeringsfarve2 4 8 3 2" xfId="26962"/>
    <cellStyle name="20 % - Markeringsfarve2 4 8 3 3" xfId="41928"/>
    <cellStyle name="20 % - Markeringsfarve2 4 8 4" xfId="19940"/>
    <cellStyle name="20 % - Markeringsfarve2 4 8 5" xfId="34929"/>
    <cellStyle name="20 % - Markeringsfarve2 4 9" xfId="2087"/>
    <cellStyle name="20 % - Markeringsfarve2 4 9 2" xfId="8783"/>
    <cellStyle name="20 % - Markeringsfarve2 4 9 2 2" xfId="16659"/>
    <cellStyle name="20 % - Markeringsfarve2 4 9 2 2 2" xfId="32973"/>
    <cellStyle name="20 % - Markeringsfarve2 4 9 2 2 3" xfId="47937"/>
    <cellStyle name="20 % - Markeringsfarve2 4 9 2 3" xfId="25951"/>
    <cellStyle name="20 % - Markeringsfarve2 4 9 2 4" xfId="40938"/>
    <cellStyle name="20 % - Markeringsfarve2 4 9 3" xfId="10644"/>
    <cellStyle name="20 % - Markeringsfarve2 4 9 3 2" xfId="26963"/>
    <cellStyle name="20 % - Markeringsfarve2 4 9 3 3" xfId="41929"/>
    <cellStyle name="20 % - Markeringsfarve2 4 9 4" xfId="19941"/>
    <cellStyle name="20 % - Markeringsfarve2 4 9 5" xfId="34930"/>
    <cellStyle name="20 % - Markeringsfarve2 5" xfId="2088"/>
    <cellStyle name="20 % - Markeringsfarve2 5 10" xfId="5500"/>
    <cellStyle name="20 % - Markeringsfarve2 5 10 2" xfId="13418"/>
    <cellStyle name="20 % - Markeringsfarve2 5 10 2 2" xfId="29732"/>
    <cellStyle name="20 % - Markeringsfarve2 5 10 2 3" xfId="44696"/>
    <cellStyle name="20 % - Markeringsfarve2 5 10 3" xfId="22710"/>
    <cellStyle name="20 % - Markeringsfarve2 5 10 4" xfId="37697"/>
    <cellStyle name="20 % - Markeringsfarve2 5 11" xfId="10645"/>
    <cellStyle name="20 % - Markeringsfarve2 5 11 2" xfId="26964"/>
    <cellStyle name="20 % - Markeringsfarve2 5 11 3" xfId="41930"/>
    <cellStyle name="20 % - Markeringsfarve2 5 12" xfId="19942"/>
    <cellStyle name="20 % - Markeringsfarve2 5 13" xfId="34931"/>
    <cellStyle name="20 % - Markeringsfarve2 5 14" xfId="53362"/>
    <cellStyle name="20 % - Markeringsfarve2 5 2" xfId="2089"/>
    <cellStyle name="20 % - Markeringsfarve2 5 2 2" xfId="2090"/>
    <cellStyle name="20 % - Markeringsfarve2 5 2 2 2" xfId="2091"/>
    <cellStyle name="20 % - Markeringsfarve2 5 2 2 2 2" xfId="7679"/>
    <cellStyle name="20 % - Markeringsfarve2 5 2 2 2 2 2" xfId="15580"/>
    <cellStyle name="20 % - Markeringsfarve2 5 2 2 2 2 2 2" xfId="31894"/>
    <cellStyle name="20 % - Markeringsfarve2 5 2 2 2 2 2 3" xfId="46858"/>
    <cellStyle name="20 % - Markeringsfarve2 5 2 2 2 2 3" xfId="24872"/>
    <cellStyle name="20 % - Markeringsfarve2 5 2 2 2 2 4" xfId="39859"/>
    <cellStyle name="20 % - Markeringsfarve2 5 2 2 2 3" xfId="10648"/>
    <cellStyle name="20 % - Markeringsfarve2 5 2 2 2 3 2" xfId="26967"/>
    <cellStyle name="20 % - Markeringsfarve2 5 2 2 2 3 3" xfId="41933"/>
    <cellStyle name="20 % - Markeringsfarve2 5 2 2 2 4" xfId="19945"/>
    <cellStyle name="20 % - Markeringsfarve2 5 2 2 2 5" xfId="34934"/>
    <cellStyle name="20 % - Markeringsfarve2 5 2 2 3" xfId="6250"/>
    <cellStyle name="20 % - Markeringsfarve2 5 2 2 3 2" xfId="14167"/>
    <cellStyle name="20 % - Markeringsfarve2 5 2 2 3 2 2" xfId="30481"/>
    <cellStyle name="20 % - Markeringsfarve2 5 2 2 3 2 3" xfId="45445"/>
    <cellStyle name="20 % - Markeringsfarve2 5 2 2 3 3" xfId="23459"/>
    <cellStyle name="20 % - Markeringsfarve2 5 2 2 3 4" xfId="38446"/>
    <cellStyle name="20 % - Markeringsfarve2 5 2 2 4" xfId="10647"/>
    <cellStyle name="20 % - Markeringsfarve2 5 2 2 4 2" xfId="26966"/>
    <cellStyle name="20 % - Markeringsfarve2 5 2 2 4 3" xfId="41932"/>
    <cellStyle name="20 % - Markeringsfarve2 5 2 2 5" xfId="19944"/>
    <cellStyle name="20 % - Markeringsfarve2 5 2 2 6" xfId="34933"/>
    <cellStyle name="20 % - Markeringsfarve2 5 2 2 7" xfId="57166"/>
    <cellStyle name="20 % - Markeringsfarve2 5 2 3" xfId="2092"/>
    <cellStyle name="20 % - Markeringsfarve2 5 2 3 2" xfId="6909"/>
    <cellStyle name="20 % - Markeringsfarve2 5 2 3 2 2" xfId="14820"/>
    <cellStyle name="20 % - Markeringsfarve2 5 2 3 2 2 2" xfId="31134"/>
    <cellStyle name="20 % - Markeringsfarve2 5 2 3 2 2 3" xfId="46098"/>
    <cellStyle name="20 % - Markeringsfarve2 5 2 3 2 3" xfId="24112"/>
    <cellStyle name="20 % - Markeringsfarve2 5 2 3 2 4" xfId="39099"/>
    <cellStyle name="20 % - Markeringsfarve2 5 2 3 3" xfId="10649"/>
    <cellStyle name="20 % - Markeringsfarve2 5 2 3 3 2" xfId="26968"/>
    <cellStyle name="20 % - Markeringsfarve2 5 2 3 3 3" xfId="41934"/>
    <cellStyle name="20 % - Markeringsfarve2 5 2 3 4" xfId="19946"/>
    <cellStyle name="20 % - Markeringsfarve2 5 2 3 5" xfId="34935"/>
    <cellStyle name="20 % - Markeringsfarve2 5 2 4" xfId="2093"/>
    <cellStyle name="20 % - Markeringsfarve2 5 2 4 2" xfId="8312"/>
    <cellStyle name="20 % - Markeringsfarve2 5 2 4 2 2" xfId="16206"/>
    <cellStyle name="20 % - Markeringsfarve2 5 2 4 2 2 2" xfId="32520"/>
    <cellStyle name="20 % - Markeringsfarve2 5 2 4 2 2 3" xfId="47484"/>
    <cellStyle name="20 % - Markeringsfarve2 5 2 4 2 3" xfId="25498"/>
    <cellStyle name="20 % - Markeringsfarve2 5 2 4 2 4" xfId="40485"/>
    <cellStyle name="20 % - Markeringsfarve2 5 2 4 3" xfId="10650"/>
    <cellStyle name="20 % - Markeringsfarve2 5 2 4 3 2" xfId="26969"/>
    <cellStyle name="20 % - Markeringsfarve2 5 2 4 3 3" xfId="41935"/>
    <cellStyle name="20 % - Markeringsfarve2 5 2 4 4" xfId="19947"/>
    <cellStyle name="20 % - Markeringsfarve2 5 2 4 5" xfId="34936"/>
    <cellStyle name="20 % - Markeringsfarve2 5 2 5" xfId="5501"/>
    <cellStyle name="20 % - Markeringsfarve2 5 2 5 2" xfId="13419"/>
    <cellStyle name="20 % - Markeringsfarve2 5 2 5 2 2" xfId="29733"/>
    <cellStyle name="20 % - Markeringsfarve2 5 2 5 2 3" xfId="44697"/>
    <cellStyle name="20 % - Markeringsfarve2 5 2 5 3" xfId="22711"/>
    <cellStyle name="20 % - Markeringsfarve2 5 2 5 4" xfId="37698"/>
    <cellStyle name="20 % - Markeringsfarve2 5 2 6" xfId="10646"/>
    <cellStyle name="20 % - Markeringsfarve2 5 2 6 2" xfId="26965"/>
    <cellStyle name="20 % - Markeringsfarve2 5 2 6 3" xfId="41931"/>
    <cellStyle name="20 % - Markeringsfarve2 5 2 7" xfId="19943"/>
    <cellStyle name="20 % - Markeringsfarve2 5 2 8" xfId="34932"/>
    <cellStyle name="20 % - Markeringsfarve2 5 2 9" xfId="53999"/>
    <cellStyle name="20 % - Markeringsfarve2 5 3" xfId="2094"/>
    <cellStyle name="20 % - Markeringsfarve2 5 3 2" xfId="2095"/>
    <cellStyle name="20 % - Markeringsfarve2 5 3 2 2" xfId="2096"/>
    <cellStyle name="20 % - Markeringsfarve2 5 3 2 2 2" xfId="7733"/>
    <cellStyle name="20 % - Markeringsfarve2 5 3 2 2 2 2" xfId="15634"/>
    <cellStyle name="20 % - Markeringsfarve2 5 3 2 2 2 2 2" xfId="31948"/>
    <cellStyle name="20 % - Markeringsfarve2 5 3 2 2 2 2 3" xfId="46912"/>
    <cellStyle name="20 % - Markeringsfarve2 5 3 2 2 2 3" xfId="24926"/>
    <cellStyle name="20 % - Markeringsfarve2 5 3 2 2 2 4" xfId="39913"/>
    <cellStyle name="20 % - Markeringsfarve2 5 3 2 2 3" xfId="10653"/>
    <cellStyle name="20 % - Markeringsfarve2 5 3 2 2 3 2" xfId="26972"/>
    <cellStyle name="20 % - Markeringsfarve2 5 3 2 2 3 3" xfId="41938"/>
    <cellStyle name="20 % - Markeringsfarve2 5 3 2 2 4" xfId="19950"/>
    <cellStyle name="20 % - Markeringsfarve2 5 3 2 2 5" xfId="34939"/>
    <cellStyle name="20 % - Markeringsfarve2 5 3 2 3" xfId="6297"/>
    <cellStyle name="20 % - Markeringsfarve2 5 3 2 3 2" xfId="14214"/>
    <cellStyle name="20 % - Markeringsfarve2 5 3 2 3 2 2" xfId="30528"/>
    <cellStyle name="20 % - Markeringsfarve2 5 3 2 3 2 3" xfId="45492"/>
    <cellStyle name="20 % - Markeringsfarve2 5 3 2 3 3" xfId="23506"/>
    <cellStyle name="20 % - Markeringsfarve2 5 3 2 3 4" xfId="38493"/>
    <cellStyle name="20 % - Markeringsfarve2 5 3 2 4" xfId="10652"/>
    <cellStyle name="20 % - Markeringsfarve2 5 3 2 4 2" xfId="26971"/>
    <cellStyle name="20 % - Markeringsfarve2 5 3 2 4 3" xfId="41937"/>
    <cellStyle name="20 % - Markeringsfarve2 5 3 2 5" xfId="19949"/>
    <cellStyle name="20 % - Markeringsfarve2 5 3 2 6" xfId="34938"/>
    <cellStyle name="20 % - Markeringsfarve2 5 3 3" xfId="2097"/>
    <cellStyle name="20 % - Markeringsfarve2 5 3 3 2" xfId="6963"/>
    <cellStyle name="20 % - Markeringsfarve2 5 3 3 2 2" xfId="14874"/>
    <cellStyle name="20 % - Markeringsfarve2 5 3 3 2 2 2" xfId="31188"/>
    <cellStyle name="20 % - Markeringsfarve2 5 3 3 2 2 3" xfId="46152"/>
    <cellStyle name="20 % - Markeringsfarve2 5 3 3 2 3" xfId="24166"/>
    <cellStyle name="20 % - Markeringsfarve2 5 3 3 2 4" xfId="39153"/>
    <cellStyle name="20 % - Markeringsfarve2 5 3 3 3" xfId="10654"/>
    <cellStyle name="20 % - Markeringsfarve2 5 3 3 3 2" xfId="26973"/>
    <cellStyle name="20 % - Markeringsfarve2 5 3 3 3 3" xfId="41939"/>
    <cellStyle name="20 % - Markeringsfarve2 5 3 3 4" xfId="19951"/>
    <cellStyle name="20 % - Markeringsfarve2 5 3 3 5" xfId="34940"/>
    <cellStyle name="20 % - Markeringsfarve2 5 3 4" xfId="2098"/>
    <cellStyle name="20 % - Markeringsfarve2 5 3 4 2" xfId="8311"/>
    <cellStyle name="20 % - Markeringsfarve2 5 3 4 2 2" xfId="16205"/>
    <cellStyle name="20 % - Markeringsfarve2 5 3 4 2 2 2" xfId="32519"/>
    <cellStyle name="20 % - Markeringsfarve2 5 3 4 2 2 3" xfId="47483"/>
    <cellStyle name="20 % - Markeringsfarve2 5 3 4 2 3" xfId="25497"/>
    <cellStyle name="20 % - Markeringsfarve2 5 3 4 2 4" xfId="40484"/>
    <cellStyle name="20 % - Markeringsfarve2 5 3 4 3" xfId="10655"/>
    <cellStyle name="20 % - Markeringsfarve2 5 3 4 3 2" xfId="26974"/>
    <cellStyle name="20 % - Markeringsfarve2 5 3 4 3 3" xfId="41940"/>
    <cellStyle name="20 % - Markeringsfarve2 5 3 4 4" xfId="19952"/>
    <cellStyle name="20 % - Markeringsfarve2 5 3 4 5" xfId="34941"/>
    <cellStyle name="20 % - Markeringsfarve2 5 3 5" xfId="5502"/>
    <cellStyle name="20 % - Markeringsfarve2 5 3 5 2" xfId="13420"/>
    <cellStyle name="20 % - Markeringsfarve2 5 3 5 2 2" xfId="29734"/>
    <cellStyle name="20 % - Markeringsfarve2 5 3 5 2 3" xfId="44698"/>
    <cellStyle name="20 % - Markeringsfarve2 5 3 5 3" xfId="22712"/>
    <cellStyle name="20 % - Markeringsfarve2 5 3 5 4" xfId="37699"/>
    <cellStyle name="20 % - Markeringsfarve2 5 3 6" xfId="10651"/>
    <cellStyle name="20 % - Markeringsfarve2 5 3 6 2" xfId="26970"/>
    <cellStyle name="20 % - Markeringsfarve2 5 3 6 3" xfId="41936"/>
    <cellStyle name="20 % - Markeringsfarve2 5 3 7" xfId="19948"/>
    <cellStyle name="20 % - Markeringsfarve2 5 3 8" xfId="34937"/>
    <cellStyle name="20 % - Markeringsfarve2 5 3 9" xfId="56543"/>
    <cellStyle name="20 % - Markeringsfarve2 5 4" xfId="2099"/>
    <cellStyle name="20 % - Markeringsfarve2 5 4 2" xfId="2100"/>
    <cellStyle name="20 % - Markeringsfarve2 5 4 2 2" xfId="2101"/>
    <cellStyle name="20 % - Markeringsfarve2 5 4 2 2 2" xfId="7917"/>
    <cellStyle name="20 % - Markeringsfarve2 5 4 2 2 2 2" xfId="15818"/>
    <cellStyle name="20 % - Markeringsfarve2 5 4 2 2 2 2 2" xfId="32132"/>
    <cellStyle name="20 % - Markeringsfarve2 5 4 2 2 2 2 3" xfId="47096"/>
    <cellStyle name="20 % - Markeringsfarve2 5 4 2 2 2 3" xfId="25110"/>
    <cellStyle name="20 % - Markeringsfarve2 5 4 2 2 2 4" xfId="40097"/>
    <cellStyle name="20 % - Markeringsfarve2 5 4 2 2 3" xfId="10658"/>
    <cellStyle name="20 % - Markeringsfarve2 5 4 2 2 3 2" xfId="26977"/>
    <cellStyle name="20 % - Markeringsfarve2 5 4 2 2 3 3" xfId="41943"/>
    <cellStyle name="20 % - Markeringsfarve2 5 4 2 2 4" xfId="19955"/>
    <cellStyle name="20 % - Markeringsfarve2 5 4 2 2 5" xfId="34944"/>
    <cellStyle name="20 % - Markeringsfarve2 5 4 2 3" xfId="6452"/>
    <cellStyle name="20 % - Markeringsfarve2 5 4 2 3 2" xfId="14366"/>
    <cellStyle name="20 % - Markeringsfarve2 5 4 2 3 2 2" xfId="30680"/>
    <cellStyle name="20 % - Markeringsfarve2 5 4 2 3 2 3" xfId="45644"/>
    <cellStyle name="20 % - Markeringsfarve2 5 4 2 3 3" xfId="23658"/>
    <cellStyle name="20 % - Markeringsfarve2 5 4 2 3 4" xfId="38645"/>
    <cellStyle name="20 % - Markeringsfarve2 5 4 2 4" xfId="10657"/>
    <cellStyle name="20 % - Markeringsfarve2 5 4 2 4 2" xfId="26976"/>
    <cellStyle name="20 % - Markeringsfarve2 5 4 2 4 3" xfId="41942"/>
    <cellStyle name="20 % - Markeringsfarve2 5 4 2 5" xfId="19954"/>
    <cellStyle name="20 % - Markeringsfarve2 5 4 2 6" xfId="34943"/>
    <cellStyle name="20 % - Markeringsfarve2 5 4 3" xfId="2102"/>
    <cellStyle name="20 % - Markeringsfarve2 5 4 3 2" xfId="7193"/>
    <cellStyle name="20 % - Markeringsfarve2 5 4 3 2 2" xfId="15103"/>
    <cellStyle name="20 % - Markeringsfarve2 5 4 3 2 2 2" xfId="31417"/>
    <cellStyle name="20 % - Markeringsfarve2 5 4 3 2 2 3" xfId="46381"/>
    <cellStyle name="20 % - Markeringsfarve2 5 4 3 2 3" xfId="24395"/>
    <cellStyle name="20 % - Markeringsfarve2 5 4 3 2 4" xfId="39382"/>
    <cellStyle name="20 % - Markeringsfarve2 5 4 3 3" xfId="10659"/>
    <cellStyle name="20 % - Markeringsfarve2 5 4 3 3 2" xfId="26978"/>
    <cellStyle name="20 % - Markeringsfarve2 5 4 3 3 3" xfId="41944"/>
    <cellStyle name="20 % - Markeringsfarve2 5 4 3 4" xfId="19956"/>
    <cellStyle name="20 % - Markeringsfarve2 5 4 3 5" xfId="34945"/>
    <cellStyle name="20 % - Markeringsfarve2 5 4 4" xfId="2103"/>
    <cellStyle name="20 % - Markeringsfarve2 5 4 4 2" xfId="8310"/>
    <cellStyle name="20 % - Markeringsfarve2 5 4 4 2 2" xfId="16204"/>
    <cellStyle name="20 % - Markeringsfarve2 5 4 4 2 2 2" xfId="32518"/>
    <cellStyle name="20 % - Markeringsfarve2 5 4 4 2 2 3" xfId="47482"/>
    <cellStyle name="20 % - Markeringsfarve2 5 4 4 2 3" xfId="25496"/>
    <cellStyle name="20 % - Markeringsfarve2 5 4 4 2 4" xfId="40483"/>
    <cellStyle name="20 % - Markeringsfarve2 5 4 4 3" xfId="10660"/>
    <cellStyle name="20 % - Markeringsfarve2 5 4 4 3 2" xfId="26979"/>
    <cellStyle name="20 % - Markeringsfarve2 5 4 4 3 3" xfId="41945"/>
    <cellStyle name="20 % - Markeringsfarve2 5 4 4 4" xfId="19957"/>
    <cellStyle name="20 % - Markeringsfarve2 5 4 4 5" xfId="34946"/>
    <cellStyle name="20 % - Markeringsfarve2 5 4 5" xfId="5503"/>
    <cellStyle name="20 % - Markeringsfarve2 5 4 5 2" xfId="13421"/>
    <cellStyle name="20 % - Markeringsfarve2 5 4 5 2 2" xfId="29735"/>
    <cellStyle name="20 % - Markeringsfarve2 5 4 5 2 3" xfId="44699"/>
    <cellStyle name="20 % - Markeringsfarve2 5 4 5 3" xfId="22713"/>
    <cellStyle name="20 % - Markeringsfarve2 5 4 5 4" xfId="37700"/>
    <cellStyle name="20 % - Markeringsfarve2 5 4 6" xfId="10656"/>
    <cellStyle name="20 % - Markeringsfarve2 5 4 6 2" xfId="26975"/>
    <cellStyle name="20 % - Markeringsfarve2 5 4 6 3" xfId="41941"/>
    <cellStyle name="20 % - Markeringsfarve2 5 4 7" xfId="19953"/>
    <cellStyle name="20 % - Markeringsfarve2 5 4 8" xfId="34942"/>
    <cellStyle name="20 % - Markeringsfarve2 5 5" xfId="2104"/>
    <cellStyle name="20 % - Markeringsfarve2 5 5 2" xfId="2105"/>
    <cellStyle name="20 % - Markeringsfarve2 5 5 2 2" xfId="2106"/>
    <cellStyle name="20 % - Markeringsfarve2 5 5 2 2 2" xfId="8034"/>
    <cellStyle name="20 % - Markeringsfarve2 5 5 2 2 2 2" xfId="15935"/>
    <cellStyle name="20 % - Markeringsfarve2 5 5 2 2 2 2 2" xfId="32249"/>
    <cellStyle name="20 % - Markeringsfarve2 5 5 2 2 2 2 3" xfId="47213"/>
    <cellStyle name="20 % - Markeringsfarve2 5 5 2 2 2 3" xfId="25227"/>
    <cellStyle name="20 % - Markeringsfarve2 5 5 2 2 2 4" xfId="40214"/>
    <cellStyle name="20 % - Markeringsfarve2 5 5 2 2 3" xfId="10663"/>
    <cellStyle name="20 % - Markeringsfarve2 5 5 2 2 3 2" xfId="26982"/>
    <cellStyle name="20 % - Markeringsfarve2 5 5 2 2 3 3" xfId="41948"/>
    <cellStyle name="20 % - Markeringsfarve2 5 5 2 2 4" xfId="19960"/>
    <cellStyle name="20 % - Markeringsfarve2 5 5 2 2 5" xfId="34949"/>
    <cellStyle name="20 % - Markeringsfarve2 5 5 2 3" xfId="6551"/>
    <cellStyle name="20 % - Markeringsfarve2 5 5 2 3 2" xfId="14465"/>
    <cellStyle name="20 % - Markeringsfarve2 5 5 2 3 2 2" xfId="30779"/>
    <cellStyle name="20 % - Markeringsfarve2 5 5 2 3 2 3" xfId="45743"/>
    <cellStyle name="20 % - Markeringsfarve2 5 5 2 3 3" xfId="23757"/>
    <cellStyle name="20 % - Markeringsfarve2 5 5 2 3 4" xfId="38744"/>
    <cellStyle name="20 % - Markeringsfarve2 5 5 2 4" xfId="10662"/>
    <cellStyle name="20 % - Markeringsfarve2 5 5 2 4 2" xfId="26981"/>
    <cellStyle name="20 % - Markeringsfarve2 5 5 2 4 3" xfId="41947"/>
    <cellStyle name="20 % - Markeringsfarve2 5 5 2 5" xfId="19959"/>
    <cellStyle name="20 % - Markeringsfarve2 5 5 2 6" xfId="34948"/>
    <cellStyle name="20 % - Markeringsfarve2 5 5 3" xfId="2107"/>
    <cellStyle name="20 % - Markeringsfarve2 5 5 3 2" xfId="7310"/>
    <cellStyle name="20 % - Markeringsfarve2 5 5 3 2 2" xfId="15220"/>
    <cellStyle name="20 % - Markeringsfarve2 5 5 3 2 2 2" xfId="31534"/>
    <cellStyle name="20 % - Markeringsfarve2 5 5 3 2 2 3" xfId="46498"/>
    <cellStyle name="20 % - Markeringsfarve2 5 5 3 2 3" xfId="24512"/>
    <cellStyle name="20 % - Markeringsfarve2 5 5 3 2 4" xfId="39499"/>
    <cellStyle name="20 % - Markeringsfarve2 5 5 3 3" xfId="10664"/>
    <cellStyle name="20 % - Markeringsfarve2 5 5 3 3 2" xfId="26983"/>
    <cellStyle name="20 % - Markeringsfarve2 5 5 3 3 3" xfId="41949"/>
    <cellStyle name="20 % - Markeringsfarve2 5 5 3 4" xfId="19961"/>
    <cellStyle name="20 % - Markeringsfarve2 5 5 3 5" xfId="34950"/>
    <cellStyle name="20 % - Markeringsfarve2 5 5 4" xfId="2108"/>
    <cellStyle name="20 % - Markeringsfarve2 5 5 4 2" xfId="6827"/>
    <cellStyle name="20 % - Markeringsfarve2 5 5 4 2 2" xfId="14738"/>
    <cellStyle name="20 % - Markeringsfarve2 5 5 4 2 2 2" xfId="31052"/>
    <cellStyle name="20 % - Markeringsfarve2 5 5 4 2 2 3" xfId="46016"/>
    <cellStyle name="20 % - Markeringsfarve2 5 5 4 2 3" xfId="24030"/>
    <cellStyle name="20 % - Markeringsfarve2 5 5 4 2 4" xfId="39017"/>
    <cellStyle name="20 % - Markeringsfarve2 5 5 4 3" xfId="10665"/>
    <cellStyle name="20 % - Markeringsfarve2 5 5 4 3 2" xfId="26984"/>
    <cellStyle name="20 % - Markeringsfarve2 5 5 4 3 3" xfId="41950"/>
    <cellStyle name="20 % - Markeringsfarve2 5 5 4 4" xfId="19962"/>
    <cellStyle name="20 % - Markeringsfarve2 5 5 4 5" xfId="34951"/>
    <cellStyle name="20 % - Markeringsfarve2 5 5 5" xfId="5504"/>
    <cellStyle name="20 % - Markeringsfarve2 5 5 5 2" xfId="13422"/>
    <cellStyle name="20 % - Markeringsfarve2 5 5 5 2 2" xfId="29736"/>
    <cellStyle name="20 % - Markeringsfarve2 5 5 5 2 3" xfId="44700"/>
    <cellStyle name="20 % - Markeringsfarve2 5 5 5 3" xfId="22714"/>
    <cellStyle name="20 % - Markeringsfarve2 5 5 5 4" xfId="37701"/>
    <cellStyle name="20 % - Markeringsfarve2 5 5 6" xfId="10661"/>
    <cellStyle name="20 % - Markeringsfarve2 5 5 6 2" xfId="26980"/>
    <cellStyle name="20 % - Markeringsfarve2 5 5 6 3" xfId="41946"/>
    <cellStyle name="20 % - Markeringsfarve2 5 5 7" xfId="19958"/>
    <cellStyle name="20 % - Markeringsfarve2 5 5 8" xfId="34947"/>
    <cellStyle name="20 % - Markeringsfarve2 5 6" xfId="2109"/>
    <cellStyle name="20 % - Markeringsfarve2 5 6 2" xfId="2110"/>
    <cellStyle name="20 % - Markeringsfarve2 5 6 2 2" xfId="2111"/>
    <cellStyle name="20 % - Markeringsfarve2 5 6 2 2 2" xfId="8088"/>
    <cellStyle name="20 % - Markeringsfarve2 5 6 2 2 2 2" xfId="15989"/>
    <cellStyle name="20 % - Markeringsfarve2 5 6 2 2 2 2 2" xfId="32303"/>
    <cellStyle name="20 % - Markeringsfarve2 5 6 2 2 2 2 3" xfId="47267"/>
    <cellStyle name="20 % - Markeringsfarve2 5 6 2 2 2 3" xfId="25281"/>
    <cellStyle name="20 % - Markeringsfarve2 5 6 2 2 2 4" xfId="40268"/>
    <cellStyle name="20 % - Markeringsfarve2 5 6 2 2 3" xfId="10668"/>
    <cellStyle name="20 % - Markeringsfarve2 5 6 2 2 3 2" xfId="26987"/>
    <cellStyle name="20 % - Markeringsfarve2 5 6 2 2 3 3" xfId="41953"/>
    <cellStyle name="20 % - Markeringsfarve2 5 6 2 2 4" xfId="19965"/>
    <cellStyle name="20 % - Markeringsfarve2 5 6 2 2 5" xfId="34954"/>
    <cellStyle name="20 % - Markeringsfarve2 5 6 2 3" xfId="6599"/>
    <cellStyle name="20 % - Markeringsfarve2 5 6 2 3 2" xfId="14513"/>
    <cellStyle name="20 % - Markeringsfarve2 5 6 2 3 2 2" xfId="30827"/>
    <cellStyle name="20 % - Markeringsfarve2 5 6 2 3 2 3" xfId="45791"/>
    <cellStyle name="20 % - Markeringsfarve2 5 6 2 3 3" xfId="23805"/>
    <cellStyle name="20 % - Markeringsfarve2 5 6 2 3 4" xfId="38792"/>
    <cellStyle name="20 % - Markeringsfarve2 5 6 2 4" xfId="10667"/>
    <cellStyle name="20 % - Markeringsfarve2 5 6 2 4 2" xfId="26986"/>
    <cellStyle name="20 % - Markeringsfarve2 5 6 2 4 3" xfId="41952"/>
    <cellStyle name="20 % - Markeringsfarve2 5 6 2 5" xfId="19964"/>
    <cellStyle name="20 % - Markeringsfarve2 5 6 2 6" xfId="34953"/>
    <cellStyle name="20 % - Markeringsfarve2 5 6 3" xfId="2112"/>
    <cellStyle name="20 % - Markeringsfarve2 5 6 3 2" xfId="7365"/>
    <cellStyle name="20 % - Markeringsfarve2 5 6 3 2 2" xfId="15275"/>
    <cellStyle name="20 % - Markeringsfarve2 5 6 3 2 2 2" xfId="31589"/>
    <cellStyle name="20 % - Markeringsfarve2 5 6 3 2 2 3" xfId="46553"/>
    <cellStyle name="20 % - Markeringsfarve2 5 6 3 2 3" xfId="24567"/>
    <cellStyle name="20 % - Markeringsfarve2 5 6 3 2 4" xfId="39554"/>
    <cellStyle name="20 % - Markeringsfarve2 5 6 3 3" xfId="10669"/>
    <cellStyle name="20 % - Markeringsfarve2 5 6 3 3 2" xfId="26988"/>
    <cellStyle name="20 % - Markeringsfarve2 5 6 3 3 3" xfId="41954"/>
    <cellStyle name="20 % - Markeringsfarve2 5 6 3 4" xfId="19966"/>
    <cellStyle name="20 % - Markeringsfarve2 5 6 3 5" xfId="34955"/>
    <cellStyle name="20 % - Markeringsfarve2 5 6 4" xfId="2113"/>
    <cellStyle name="20 % - Markeringsfarve2 5 6 4 2" xfId="6685"/>
    <cellStyle name="20 % - Markeringsfarve2 5 6 4 2 2" xfId="14598"/>
    <cellStyle name="20 % - Markeringsfarve2 5 6 4 2 2 2" xfId="30912"/>
    <cellStyle name="20 % - Markeringsfarve2 5 6 4 2 2 3" xfId="45876"/>
    <cellStyle name="20 % - Markeringsfarve2 5 6 4 2 3" xfId="23890"/>
    <cellStyle name="20 % - Markeringsfarve2 5 6 4 2 4" xfId="38877"/>
    <cellStyle name="20 % - Markeringsfarve2 5 6 4 3" xfId="10670"/>
    <cellStyle name="20 % - Markeringsfarve2 5 6 4 3 2" xfId="26989"/>
    <cellStyle name="20 % - Markeringsfarve2 5 6 4 3 3" xfId="41955"/>
    <cellStyle name="20 % - Markeringsfarve2 5 6 4 4" xfId="19967"/>
    <cellStyle name="20 % - Markeringsfarve2 5 6 4 5" xfId="34956"/>
    <cellStyle name="20 % - Markeringsfarve2 5 6 5" xfId="5505"/>
    <cellStyle name="20 % - Markeringsfarve2 5 6 5 2" xfId="13423"/>
    <cellStyle name="20 % - Markeringsfarve2 5 6 5 2 2" xfId="29737"/>
    <cellStyle name="20 % - Markeringsfarve2 5 6 5 2 3" xfId="44701"/>
    <cellStyle name="20 % - Markeringsfarve2 5 6 5 3" xfId="22715"/>
    <cellStyle name="20 % - Markeringsfarve2 5 6 5 4" xfId="37702"/>
    <cellStyle name="20 % - Markeringsfarve2 5 6 6" xfId="10666"/>
    <cellStyle name="20 % - Markeringsfarve2 5 6 6 2" xfId="26985"/>
    <cellStyle name="20 % - Markeringsfarve2 5 6 6 3" xfId="41951"/>
    <cellStyle name="20 % - Markeringsfarve2 5 6 7" xfId="19963"/>
    <cellStyle name="20 % - Markeringsfarve2 5 6 8" xfId="34952"/>
    <cellStyle name="20 % - Markeringsfarve2 5 7" xfId="2114"/>
    <cellStyle name="20 % - Markeringsfarve2 5 7 2" xfId="2115"/>
    <cellStyle name="20 % - Markeringsfarve2 5 7 2 2" xfId="7560"/>
    <cellStyle name="20 % - Markeringsfarve2 5 7 2 2 2" xfId="15461"/>
    <cellStyle name="20 % - Markeringsfarve2 5 7 2 2 2 2" xfId="31775"/>
    <cellStyle name="20 % - Markeringsfarve2 5 7 2 2 2 3" xfId="46739"/>
    <cellStyle name="20 % - Markeringsfarve2 5 7 2 2 3" xfId="24753"/>
    <cellStyle name="20 % - Markeringsfarve2 5 7 2 2 4" xfId="39740"/>
    <cellStyle name="20 % - Markeringsfarve2 5 7 2 3" xfId="10672"/>
    <cellStyle name="20 % - Markeringsfarve2 5 7 2 3 2" xfId="26991"/>
    <cellStyle name="20 % - Markeringsfarve2 5 7 2 3 3" xfId="41957"/>
    <cellStyle name="20 % - Markeringsfarve2 5 7 2 4" xfId="19969"/>
    <cellStyle name="20 % - Markeringsfarve2 5 7 2 5" xfId="34958"/>
    <cellStyle name="20 % - Markeringsfarve2 5 7 3" xfId="6151"/>
    <cellStyle name="20 % - Markeringsfarve2 5 7 3 2" xfId="14068"/>
    <cellStyle name="20 % - Markeringsfarve2 5 7 3 2 2" xfId="30382"/>
    <cellStyle name="20 % - Markeringsfarve2 5 7 3 2 3" xfId="45346"/>
    <cellStyle name="20 % - Markeringsfarve2 5 7 3 3" xfId="23360"/>
    <cellStyle name="20 % - Markeringsfarve2 5 7 3 4" xfId="38347"/>
    <cellStyle name="20 % - Markeringsfarve2 5 7 4" xfId="10671"/>
    <cellStyle name="20 % - Markeringsfarve2 5 7 4 2" xfId="26990"/>
    <cellStyle name="20 % - Markeringsfarve2 5 7 4 3" xfId="41956"/>
    <cellStyle name="20 % - Markeringsfarve2 5 7 5" xfId="19968"/>
    <cellStyle name="20 % - Markeringsfarve2 5 7 6" xfId="34957"/>
    <cellStyle name="20 % - Markeringsfarve2 5 8" xfId="2116"/>
    <cellStyle name="20 % - Markeringsfarve2 5 8 2" xfId="6788"/>
    <cellStyle name="20 % - Markeringsfarve2 5 8 2 2" xfId="14699"/>
    <cellStyle name="20 % - Markeringsfarve2 5 8 2 2 2" xfId="31013"/>
    <cellStyle name="20 % - Markeringsfarve2 5 8 2 2 3" xfId="45977"/>
    <cellStyle name="20 % - Markeringsfarve2 5 8 2 3" xfId="23991"/>
    <cellStyle name="20 % - Markeringsfarve2 5 8 2 4" xfId="38978"/>
    <cellStyle name="20 % - Markeringsfarve2 5 8 3" xfId="10673"/>
    <cellStyle name="20 % - Markeringsfarve2 5 8 3 2" xfId="26992"/>
    <cellStyle name="20 % - Markeringsfarve2 5 8 3 3" xfId="41958"/>
    <cellStyle name="20 % - Markeringsfarve2 5 8 4" xfId="19970"/>
    <cellStyle name="20 % - Markeringsfarve2 5 8 5" xfId="34959"/>
    <cellStyle name="20 % - Markeringsfarve2 5 9" xfId="2117"/>
    <cellStyle name="20 % - Markeringsfarve2 5 9 2" xfId="8648"/>
    <cellStyle name="20 % - Markeringsfarve2 5 9 2 2" xfId="16531"/>
    <cellStyle name="20 % - Markeringsfarve2 5 9 2 2 2" xfId="32845"/>
    <cellStyle name="20 % - Markeringsfarve2 5 9 2 2 3" xfId="47809"/>
    <cellStyle name="20 % - Markeringsfarve2 5 9 2 3" xfId="25823"/>
    <cellStyle name="20 % - Markeringsfarve2 5 9 2 4" xfId="40810"/>
    <cellStyle name="20 % - Markeringsfarve2 5 9 3" xfId="10674"/>
    <cellStyle name="20 % - Markeringsfarve2 5 9 3 2" xfId="26993"/>
    <cellStyle name="20 % - Markeringsfarve2 5 9 3 3" xfId="41959"/>
    <cellStyle name="20 % - Markeringsfarve2 5 9 4" xfId="19971"/>
    <cellStyle name="20 % - Markeringsfarve2 5 9 5" xfId="34960"/>
    <cellStyle name="20 % - Markeringsfarve2 6" xfId="2118"/>
    <cellStyle name="20 % - Markeringsfarve2 6 10" xfId="53361"/>
    <cellStyle name="20 % - Markeringsfarve2 6 2" xfId="2119"/>
    <cellStyle name="20 % - Markeringsfarve2 6 2 2" xfId="2120"/>
    <cellStyle name="20 % - Markeringsfarve2 6 2 2 2" xfId="2121"/>
    <cellStyle name="20 % - Markeringsfarve2 6 2 2 2 2" xfId="7734"/>
    <cellStyle name="20 % - Markeringsfarve2 6 2 2 2 2 2" xfId="15635"/>
    <cellStyle name="20 % - Markeringsfarve2 6 2 2 2 2 2 2" xfId="31949"/>
    <cellStyle name="20 % - Markeringsfarve2 6 2 2 2 2 2 3" xfId="46913"/>
    <cellStyle name="20 % - Markeringsfarve2 6 2 2 2 2 3" xfId="24927"/>
    <cellStyle name="20 % - Markeringsfarve2 6 2 2 2 2 4" xfId="39914"/>
    <cellStyle name="20 % - Markeringsfarve2 6 2 2 2 3" xfId="10678"/>
    <cellStyle name="20 % - Markeringsfarve2 6 2 2 2 3 2" xfId="26997"/>
    <cellStyle name="20 % - Markeringsfarve2 6 2 2 2 3 3" xfId="41963"/>
    <cellStyle name="20 % - Markeringsfarve2 6 2 2 2 4" xfId="19975"/>
    <cellStyle name="20 % - Markeringsfarve2 6 2 2 2 5" xfId="34964"/>
    <cellStyle name="20 % - Markeringsfarve2 6 2 2 3" xfId="6298"/>
    <cellStyle name="20 % - Markeringsfarve2 6 2 2 3 2" xfId="14215"/>
    <cellStyle name="20 % - Markeringsfarve2 6 2 2 3 2 2" xfId="30529"/>
    <cellStyle name="20 % - Markeringsfarve2 6 2 2 3 2 3" xfId="45493"/>
    <cellStyle name="20 % - Markeringsfarve2 6 2 2 3 3" xfId="23507"/>
    <cellStyle name="20 % - Markeringsfarve2 6 2 2 3 4" xfId="38494"/>
    <cellStyle name="20 % - Markeringsfarve2 6 2 2 4" xfId="10677"/>
    <cellStyle name="20 % - Markeringsfarve2 6 2 2 4 2" xfId="26996"/>
    <cellStyle name="20 % - Markeringsfarve2 6 2 2 4 3" xfId="41962"/>
    <cellStyle name="20 % - Markeringsfarve2 6 2 2 5" xfId="19974"/>
    <cellStyle name="20 % - Markeringsfarve2 6 2 2 6" xfId="34963"/>
    <cellStyle name="20 % - Markeringsfarve2 6 2 2 7" xfId="57165"/>
    <cellStyle name="20 % - Markeringsfarve2 6 2 3" xfId="2122"/>
    <cellStyle name="20 % - Markeringsfarve2 6 2 3 2" xfId="6964"/>
    <cellStyle name="20 % - Markeringsfarve2 6 2 3 2 2" xfId="14875"/>
    <cellStyle name="20 % - Markeringsfarve2 6 2 3 2 2 2" xfId="31189"/>
    <cellStyle name="20 % - Markeringsfarve2 6 2 3 2 2 3" xfId="46153"/>
    <cellStyle name="20 % - Markeringsfarve2 6 2 3 2 3" xfId="24167"/>
    <cellStyle name="20 % - Markeringsfarve2 6 2 3 2 4" xfId="39154"/>
    <cellStyle name="20 % - Markeringsfarve2 6 2 3 3" xfId="10679"/>
    <cellStyle name="20 % - Markeringsfarve2 6 2 3 3 2" xfId="26998"/>
    <cellStyle name="20 % - Markeringsfarve2 6 2 3 3 3" xfId="41964"/>
    <cellStyle name="20 % - Markeringsfarve2 6 2 3 4" xfId="19976"/>
    <cellStyle name="20 % - Markeringsfarve2 6 2 3 5" xfId="34965"/>
    <cellStyle name="20 % - Markeringsfarve2 6 2 4" xfId="2123"/>
    <cellStyle name="20 % - Markeringsfarve2 6 2 4 2" xfId="8522"/>
    <cellStyle name="20 % - Markeringsfarve2 6 2 4 2 2" xfId="16410"/>
    <cellStyle name="20 % - Markeringsfarve2 6 2 4 2 2 2" xfId="32724"/>
    <cellStyle name="20 % - Markeringsfarve2 6 2 4 2 2 3" xfId="47688"/>
    <cellStyle name="20 % - Markeringsfarve2 6 2 4 2 3" xfId="25702"/>
    <cellStyle name="20 % - Markeringsfarve2 6 2 4 2 4" xfId="40689"/>
    <cellStyle name="20 % - Markeringsfarve2 6 2 4 3" xfId="10680"/>
    <cellStyle name="20 % - Markeringsfarve2 6 2 4 3 2" xfId="26999"/>
    <cellStyle name="20 % - Markeringsfarve2 6 2 4 3 3" xfId="41965"/>
    <cellStyle name="20 % - Markeringsfarve2 6 2 4 4" xfId="19977"/>
    <cellStyle name="20 % - Markeringsfarve2 6 2 4 5" xfId="34966"/>
    <cellStyle name="20 % - Markeringsfarve2 6 2 5" xfId="5507"/>
    <cellStyle name="20 % - Markeringsfarve2 6 2 5 2" xfId="13425"/>
    <cellStyle name="20 % - Markeringsfarve2 6 2 5 2 2" xfId="29739"/>
    <cellStyle name="20 % - Markeringsfarve2 6 2 5 2 3" xfId="44703"/>
    <cellStyle name="20 % - Markeringsfarve2 6 2 5 3" xfId="22717"/>
    <cellStyle name="20 % - Markeringsfarve2 6 2 5 4" xfId="37704"/>
    <cellStyle name="20 % - Markeringsfarve2 6 2 6" xfId="10676"/>
    <cellStyle name="20 % - Markeringsfarve2 6 2 6 2" xfId="26995"/>
    <cellStyle name="20 % - Markeringsfarve2 6 2 6 3" xfId="41961"/>
    <cellStyle name="20 % - Markeringsfarve2 6 2 7" xfId="19973"/>
    <cellStyle name="20 % - Markeringsfarve2 6 2 8" xfId="34962"/>
    <cellStyle name="20 % - Markeringsfarve2 6 2 9" xfId="53998"/>
    <cellStyle name="20 % - Markeringsfarve2 6 3" xfId="2124"/>
    <cellStyle name="20 % - Markeringsfarve2 6 3 2" xfId="2125"/>
    <cellStyle name="20 % - Markeringsfarve2 6 3 2 2" xfId="7601"/>
    <cellStyle name="20 % - Markeringsfarve2 6 3 2 2 2" xfId="15502"/>
    <cellStyle name="20 % - Markeringsfarve2 6 3 2 2 2 2" xfId="31816"/>
    <cellStyle name="20 % - Markeringsfarve2 6 3 2 2 2 3" xfId="46780"/>
    <cellStyle name="20 % - Markeringsfarve2 6 3 2 2 3" xfId="24794"/>
    <cellStyle name="20 % - Markeringsfarve2 6 3 2 2 4" xfId="39781"/>
    <cellStyle name="20 % - Markeringsfarve2 6 3 2 3" xfId="10682"/>
    <cellStyle name="20 % - Markeringsfarve2 6 3 2 3 2" xfId="27001"/>
    <cellStyle name="20 % - Markeringsfarve2 6 3 2 3 3" xfId="41967"/>
    <cellStyle name="20 % - Markeringsfarve2 6 3 2 4" xfId="19979"/>
    <cellStyle name="20 % - Markeringsfarve2 6 3 2 5" xfId="34968"/>
    <cellStyle name="20 % - Markeringsfarve2 6 3 3" xfId="6184"/>
    <cellStyle name="20 % - Markeringsfarve2 6 3 3 2" xfId="14101"/>
    <cellStyle name="20 % - Markeringsfarve2 6 3 3 2 2" xfId="30415"/>
    <cellStyle name="20 % - Markeringsfarve2 6 3 3 2 3" xfId="45379"/>
    <cellStyle name="20 % - Markeringsfarve2 6 3 3 3" xfId="23393"/>
    <cellStyle name="20 % - Markeringsfarve2 6 3 3 4" xfId="38380"/>
    <cellStyle name="20 % - Markeringsfarve2 6 3 4" xfId="10681"/>
    <cellStyle name="20 % - Markeringsfarve2 6 3 4 2" xfId="27000"/>
    <cellStyle name="20 % - Markeringsfarve2 6 3 4 3" xfId="41966"/>
    <cellStyle name="20 % - Markeringsfarve2 6 3 5" xfId="19978"/>
    <cellStyle name="20 % - Markeringsfarve2 6 3 6" xfId="34967"/>
    <cellStyle name="20 % - Markeringsfarve2 6 3 7" xfId="56542"/>
    <cellStyle name="20 % - Markeringsfarve2 6 4" xfId="2126"/>
    <cellStyle name="20 % - Markeringsfarve2 6 4 2" xfId="6831"/>
    <cellStyle name="20 % - Markeringsfarve2 6 4 2 2" xfId="14742"/>
    <cellStyle name="20 % - Markeringsfarve2 6 4 2 2 2" xfId="31056"/>
    <cellStyle name="20 % - Markeringsfarve2 6 4 2 2 3" xfId="46020"/>
    <cellStyle name="20 % - Markeringsfarve2 6 4 2 3" xfId="24034"/>
    <cellStyle name="20 % - Markeringsfarve2 6 4 2 4" xfId="39021"/>
    <cellStyle name="20 % - Markeringsfarve2 6 4 3" xfId="10683"/>
    <cellStyle name="20 % - Markeringsfarve2 6 4 3 2" xfId="27002"/>
    <cellStyle name="20 % - Markeringsfarve2 6 4 3 3" xfId="41968"/>
    <cellStyle name="20 % - Markeringsfarve2 6 4 4" xfId="19980"/>
    <cellStyle name="20 % - Markeringsfarve2 6 4 5" xfId="34969"/>
    <cellStyle name="20 % - Markeringsfarve2 6 5" xfId="2127"/>
    <cellStyle name="20 % - Markeringsfarve2 6 5 2" xfId="8517"/>
    <cellStyle name="20 % - Markeringsfarve2 6 5 2 2" xfId="16406"/>
    <cellStyle name="20 % - Markeringsfarve2 6 5 2 2 2" xfId="32720"/>
    <cellStyle name="20 % - Markeringsfarve2 6 5 2 2 3" xfId="47684"/>
    <cellStyle name="20 % - Markeringsfarve2 6 5 2 3" xfId="25698"/>
    <cellStyle name="20 % - Markeringsfarve2 6 5 2 4" xfId="40685"/>
    <cellStyle name="20 % - Markeringsfarve2 6 5 3" xfId="10684"/>
    <cellStyle name="20 % - Markeringsfarve2 6 5 3 2" xfId="27003"/>
    <cellStyle name="20 % - Markeringsfarve2 6 5 3 3" xfId="41969"/>
    <cellStyle name="20 % - Markeringsfarve2 6 5 4" xfId="19981"/>
    <cellStyle name="20 % - Markeringsfarve2 6 5 5" xfId="34970"/>
    <cellStyle name="20 % - Markeringsfarve2 6 6" xfId="5506"/>
    <cellStyle name="20 % - Markeringsfarve2 6 6 2" xfId="13424"/>
    <cellStyle name="20 % - Markeringsfarve2 6 6 2 2" xfId="29738"/>
    <cellStyle name="20 % - Markeringsfarve2 6 6 2 3" xfId="44702"/>
    <cellStyle name="20 % - Markeringsfarve2 6 6 3" xfId="22716"/>
    <cellStyle name="20 % - Markeringsfarve2 6 6 4" xfId="37703"/>
    <cellStyle name="20 % - Markeringsfarve2 6 7" xfId="10675"/>
    <cellStyle name="20 % - Markeringsfarve2 6 7 2" xfId="26994"/>
    <cellStyle name="20 % - Markeringsfarve2 6 7 3" xfId="41960"/>
    <cellStyle name="20 % - Markeringsfarve2 6 8" xfId="19972"/>
    <cellStyle name="20 % - Markeringsfarve2 6 9" xfId="34961"/>
    <cellStyle name="20 % - Markeringsfarve2 7" xfId="2128"/>
    <cellStyle name="20 % - Markeringsfarve2 7 2" xfId="2129"/>
    <cellStyle name="20 % - Markeringsfarve2 7 2 2" xfId="2130"/>
    <cellStyle name="20 % - Markeringsfarve2 7 2 2 2" xfId="7839"/>
    <cellStyle name="20 % - Markeringsfarve2 7 2 2 2 2" xfId="15740"/>
    <cellStyle name="20 % - Markeringsfarve2 7 2 2 2 2 2" xfId="32054"/>
    <cellStyle name="20 % - Markeringsfarve2 7 2 2 2 2 3" xfId="47018"/>
    <cellStyle name="20 % - Markeringsfarve2 7 2 2 2 3" xfId="25032"/>
    <cellStyle name="20 % - Markeringsfarve2 7 2 2 2 4" xfId="40019"/>
    <cellStyle name="20 % - Markeringsfarve2 7 2 2 3" xfId="10687"/>
    <cellStyle name="20 % - Markeringsfarve2 7 2 2 3 2" xfId="27006"/>
    <cellStyle name="20 % - Markeringsfarve2 7 2 2 3 3" xfId="41972"/>
    <cellStyle name="20 % - Markeringsfarve2 7 2 2 4" xfId="19984"/>
    <cellStyle name="20 % - Markeringsfarve2 7 2 2 5" xfId="34973"/>
    <cellStyle name="20 % - Markeringsfarve2 7 2 3" xfId="6386"/>
    <cellStyle name="20 % - Markeringsfarve2 7 2 3 2" xfId="14300"/>
    <cellStyle name="20 % - Markeringsfarve2 7 2 3 2 2" xfId="30614"/>
    <cellStyle name="20 % - Markeringsfarve2 7 2 3 2 3" xfId="45578"/>
    <cellStyle name="20 % - Markeringsfarve2 7 2 3 3" xfId="23592"/>
    <cellStyle name="20 % - Markeringsfarve2 7 2 3 4" xfId="38579"/>
    <cellStyle name="20 % - Markeringsfarve2 7 2 4" xfId="10686"/>
    <cellStyle name="20 % - Markeringsfarve2 7 2 4 2" xfId="27005"/>
    <cellStyle name="20 % - Markeringsfarve2 7 2 4 3" xfId="41971"/>
    <cellStyle name="20 % - Markeringsfarve2 7 2 5" xfId="19983"/>
    <cellStyle name="20 % - Markeringsfarve2 7 2 6" xfId="34972"/>
    <cellStyle name="20 % - Markeringsfarve2 7 2 7" xfId="57105"/>
    <cellStyle name="20 % - Markeringsfarve2 7 3" xfId="2131"/>
    <cellStyle name="20 % - Markeringsfarve2 7 3 2" xfId="7115"/>
    <cellStyle name="20 % - Markeringsfarve2 7 3 2 2" xfId="15025"/>
    <cellStyle name="20 % - Markeringsfarve2 7 3 2 2 2" xfId="31339"/>
    <cellStyle name="20 % - Markeringsfarve2 7 3 2 2 3" xfId="46303"/>
    <cellStyle name="20 % - Markeringsfarve2 7 3 2 3" xfId="24317"/>
    <cellStyle name="20 % - Markeringsfarve2 7 3 2 4" xfId="39304"/>
    <cellStyle name="20 % - Markeringsfarve2 7 3 3" xfId="10688"/>
    <cellStyle name="20 % - Markeringsfarve2 7 3 3 2" xfId="27007"/>
    <cellStyle name="20 % - Markeringsfarve2 7 3 3 3" xfId="41973"/>
    <cellStyle name="20 % - Markeringsfarve2 7 3 4" xfId="19985"/>
    <cellStyle name="20 % - Markeringsfarve2 7 3 5" xfId="34974"/>
    <cellStyle name="20 % - Markeringsfarve2 7 4" xfId="2132"/>
    <cellStyle name="20 % - Markeringsfarve2 7 4 2" xfId="8787"/>
    <cellStyle name="20 % - Markeringsfarve2 7 4 2 2" xfId="16663"/>
    <cellStyle name="20 % - Markeringsfarve2 7 4 2 2 2" xfId="32977"/>
    <cellStyle name="20 % - Markeringsfarve2 7 4 2 2 3" xfId="47941"/>
    <cellStyle name="20 % - Markeringsfarve2 7 4 2 3" xfId="25955"/>
    <cellStyle name="20 % - Markeringsfarve2 7 4 2 4" xfId="40942"/>
    <cellStyle name="20 % - Markeringsfarve2 7 4 3" xfId="10689"/>
    <cellStyle name="20 % - Markeringsfarve2 7 4 3 2" xfId="27008"/>
    <cellStyle name="20 % - Markeringsfarve2 7 4 3 3" xfId="41974"/>
    <cellStyle name="20 % - Markeringsfarve2 7 4 4" xfId="19986"/>
    <cellStyle name="20 % - Markeringsfarve2 7 4 5" xfId="34975"/>
    <cellStyle name="20 % - Markeringsfarve2 7 5" xfId="5508"/>
    <cellStyle name="20 % - Markeringsfarve2 7 5 2" xfId="13426"/>
    <cellStyle name="20 % - Markeringsfarve2 7 5 2 2" xfId="29740"/>
    <cellStyle name="20 % - Markeringsfarve2 7 5 2 3" xfId="44704"/>
    <cellStyle name="20 % - Markeringsfarve2 7 5 3" xfId="22718"/>
    <cellStyle name="20 % - Markeringsfarve2 7 5 4" xfId="37705"/>
    <cellStyle name="20 % - Markeringsfarve2 7 6" xfId="10685"/>
    <cellStyle name="20 % - Markeringsfarve2 7 6 2" xfId="27004"/>
    <cellStyle name="20 % - Markeringsfarve2 7 6 3" xfId="41970"/>
    <cellStyle name="20 % - Markeringsfarve2 7 7" xfId="19982"/>
    <cellStyle name="20 % - Markeringsfarve2 7 8" xfId="34971"/>
    <cellStyle name="20 % - Markeringsfarve2 7 9" xfId="53938"/>
    <cellStyle name="20 % - Markeringsfarve2 8" xfId="2133"/>
    <cellStyle name="20 % - Markeringsfarve2 8 2" xfId="2134"/>
    <cellStyle name="20 % - Markeringsfarve2 8 2 2" xfId="2135"/>
    <cellStyle name="20 % - Markeringsfarve2 8 2 2 2" xfId="7956"/>
    <cellStyle name="20 % - Markeringsfarve2 8 2 2 2 2" xfId="15857"/>
    <cellStyle name="20 % - Markeringsfarve2 8 2 2 2 2 2" xfId="32171"/>
    <cellStyle name="20 % - Markeringsfarve2 8 2 2 2 2 3" xfId="47135"/>
    <cellStyle name="20 % - Markeringsfarve2 8 2 2 2 3" xfId="25149"/>
    <cellStyle name="20 % - Markeringsfarve2 8 2 2 2 4" xfId="40136"/>
    <cellStyle name="20 % - Markeringsfarve2 8 2 2 3" xfId="10692"/>
    <cellStyle name="20 % - Markeringsfarve2 8 2 2 3 2" xfId="27011"/>
    <cellStyle name="20 % - Markeringsfarve2 8 2 2 3 3" xfId="41977"/>
    <cellStyle name="20 % - Markeringsfarve2 8 2 2 4" xfId="19989"/>
    <cellStyle name="20 % - Markeringsfarve2 8 2 2 5" xfId="34978"/>
    <cellStyle name="20 % - Markeringsfarve2 8 2 3" xfId="6485"/>
    <cellStyle name="20 % - Markeringsfarve2 8 2 3 2" xfId="14399"/>
    <cellStyle name="20 % - Markeringsfarve2 8 2 3 2 2" xfId="30713"/>
    <cellStyle name="20 % - Markeringsfarve2 8 2 3 2 3" xfId="45677"/>
    <cellStyle name="20 % - Markeringsfarve2 8 2 3 3" xfId="23691"/>
    <cellStyle name="20 % - Markeringsfarve2 8 2 3 4" xfId="38678"/>
    <cellStyle name="20 % - Markeringsfarve2 8 2 4" xfId="10691"/>
    <cellStyle name="20 % - Markeringsfarve2 8 2 4 2" xfId="27010"/>
    <cellStyle name="20 % - Markeringsfarve2 8 2 4 3" xfId="41976"/>
    <cellStyle name="20 % - Markeringsfarve2 8 2 5" xfId="19988"/>
    <cellStyle name="20 % - Markeringsfarve2 8 2 6" xfId="34977"/>
    <cellStyle name="20 % - Markeringsfarve2 8 3" xfId="2136"/>
    <cellStyle name="20 % - Markeringsfarve2 8 3 2" xfId="7232"/>
    <cellStyle name="20 % - Markeringsfarve2 8 3 2 2" xfId="15142"/>
    <cellStyle name="20 % - Markeringsfarve2 8 3 2 2 2" xfId="31456"/>
    <cellStyle name="20 % - Markeringsfarve2 8 3 2 2 3" xfId="46420"/>
    <cellStyle name="20 % - Markeringsfarve2 8 3 2 3" xfId="24434"/>
    <cellStyle name="20 % - Markeringsfarve2 8 3 2 4" xfId="39421"/>
    <cellStyle name="20 % - Markeringsfarve2 8 3 3" xfId="10693"/>
    <cellStyle name="20 % - Markeringsfarve2 8 3 3 2" xfId="27012"/>
    <cellStyle name="20 % - Markeringsfarve2 8 3 3 3" xfId="41978"/>
    <cellStyle name="20 % - Markeringsfarve2 8 3 4" xfId="19990"/>
    <cellStyle name="20 % - Markeringsfarve2 8 3 5" xfId="34979"/>
    <cellStyle name="20 % - Markeringsfarve2 8 4" xfId="2137"/>
    <cellStyle name="20 % - Markeringsfarve2 8 4 2" xfId="8508"/>
    <cellStyle name="20 % - Markeringsfarve2 8 4 2 2" xfId="16397"/>
    <cellStyle name="20 % - Markeringsfarve2 8 4 2 2 2" xfId="32711"/>
    <cellStyle name="20 % - Markeringsfarve2 8 4 2 2 3" xfId="47675"/>
    <cellStyle name="20 % - Markeringsfarve2 8 4 2 3" xfId="25689"/>
    <cellStyle name="20 % - Markeringsfarve2 8 4 2 4" xfId="40676"/>
    <cellStyle name="20 % - Markeringsfarve2 8 4 3" xfId="10694"/>
    <cellStyle name="20 % - Markeringsfarve2 8 4 3 2" xfId="27013"/>
    <cellStyle name="20 % - Markeringsfarve2 8 4 3 3" xfId="41979"/>
    <cellStyle name="20 % - Markeringsfarve2 8 4 4" xfId="19991"/>
    <cellStyle name="20 % - Markeringsfarve2 8 4 5" xfId="34980"/>
    <cellStyle name="20 % - Markeringsfarve2 8 5" xfId="5509"/>
    <cellStyle name="20 % - Markeringsfarve2 8 5 2" xfId="13427"/>
    <cellStyle name="20 % - Markeringsfarve2 8 5 2 2" xfId="29741"/>
    <cellStyle name="20 % - Markeringsfarve2 8 5 2 3" xfId="44705"/>
    <cellStyle name="20 % - Markeringsfarve2 8 5 3" xfId="22719"/>
    <cellStyle name="20 % - Markeringsfarve2 8 5 4" xfId="37706"/>
    <cellStyle name="20 % - Markeringsfarve2 8 6" xfId="10690"/>
    <cellStyle name="20 % - Markeringsfarve2 8 6 2" xfId="27009"/>
    <cellStyle name="20 % - Markeringsfarve2 8 6 3" xfId="41975"/>
    <cellStyle name="20 % - Markeringsfarve2 8 7" xfId="19987"/>
    <cellStyle name="20 % - Markeringsfarve2 8 8" xfId="34976"/>
    <cellStyle name="20 % - Markeringsfarve2 9" xfId="2138"/>
    <cellStyle name="20 % - Markeringsfarve2 9 2" xfId="2139"/>
    <cellStyle name="20 % - Markeringsfarve2 9 2 2" xfId="2140"/>
    <cellStyle name="20 % - Markeringsfarve2 9 2 2 2" xfId="8080"/>
    <cellStyle name="20 % - Markeringsfarve2 9 2 2 2 2" xfId="15981"/>
    <cellStyle name="20 % - Markeringsfarve2 9 2 2 2 2 2" xfId="32295"/>
    <cellStyle name="20 % - Markeringsfarve2 9 2 2 2 2 3" xfId="47259"/>
    <cellStyle name="20 % - Markeringsfarve2 9 2 2 2 3" xfId="25273"/>
    <cellStyle name="20 % - Markeringsfarve2 9 2 2 2 4" xfId="40260"/>
    <cellStyle name="20 % - Markeringsfarve2 9 2 2 3" xfId="10697"/>
    <cellStyle name="20 % - Markeringsfarve2 9 2 2 3 2" xfId="27016"/>
    <cellStyle name="20 % - Markeringsfarve2 9 2 2 3 3" xfId="41982"/>
    <cellStyle name="20 % - Markeringsfarve2 9 2 2 4" xfId="19994"/>
    <cellStyle name="20 % - Markeringsfarve2 9 2 2 5" xfId="34983"/>
    <cellStyle name="20 % - Markeringsfarve2 9 2 3" xfId="6591"/>
    <cellStyle name="20 % - Markeringsfarve2 9 2 3 2" xfId="14505"/>
    <cellStyle name="20 % - Markeringsfarve2 9 2 3 2 2" xfId="30819"/>
    <cellStyle name="20 % - Markeringsfarve2 9 2 3 2 3" xfId="45783"/>
    <cellStyle name="20 % - Markeringsfarve2 9 2 3 3" xfId="23797"/>
    <cellStyle name="20 % - Markeringsfarve2 9 2 3 4" xfId="38784"/>
    <cellStyle name="20 % - Markeringsfarve2 9 2 4" xfId="10696"/>
    <cellStyle name="20 % - Markeringsfarve2 9 2 4 2" xfId="27015"/>
    <cellStyle name="20 % - Markeringsfarve2 9 2 4 3" xfId="41981"/>
    <cellStyle name="20 % - Markeringsfarve2 9 2 5" xfId="19993"/>
    <cellStyle name="20 % - Markeringsfarve2 9 2 6" xfId="34982"/>
    <cellStyle name="20 % - Markeringsfarve2 9 3" xfId="2141"/>
    <cellStyle name="20 % - Markeringsfarve2 9 3 2" xfId="7357"/>
    <cellStyle name="20 % - Markeringsfarve2 9 3 2 2" xfId="15267"/>
    <cellStyle name="20 % - Markeringsfarve2 9 3 2 2 2" xfId="31581"/>
    <cellStyle name="20 % - Markeringsfarve2 9 3 2 2 3" xfId="46545"/>
    <cellStyle name="20 % - Markeringsfarve2 9 3 2 3" xfId="24559"/>
    <cellStyle name="20 % - Markeringsfarve2 9 3 2 4" xfId="39546"/>
    <cellStyle name="20 % - Markeringsfarve2 9 3 3" xfId="10698"/>
    <cellStyle name="20 % - Markeringsfarve2 9 3 3 2" xfId="27017"/>
    <cellStyle name="20 % - Markeringsfarve2 9 3 3 3" xfId="41983"/>
    <cellStyle name="20 % - Markeringsfarve2 9 3 4" xfId="19995"/>
    <cellStyle name="20 % - Markeringsfarve2 9 3 5" xfId="34984"/>
    <cellStyle name="20 % - Markeringsfarve2 9 4" xfId="2142"/>
    <cellStyle name="20 % - Markeringsfarve2 9 4 2" xfId="8786"/>
    <cellStyle name="20 % - Markeringsfarve2 9 4 2 2" xfId="16662"/>
    <cellStyle name="20 % - Markeringsfarve2 9 4 2 2 2" xfId="32976"/>
    <cellStyle name="20 % - Markeringsfarve2 9 4 2 2 3" xfId="47940"/>
    <cellStyle name="20 % - Markeringsfarve2 9 4 2 3" xfId="25954"/>
    <cellStyle name="20 % - Markeringsfarve2 9 4 2 4" xfId="40941"/>
    <cellStyle name="20 % - Markeringsfarve2 9 4 3" xfId="10699"/>
    <cellStyle name="20 % - Markeringsfarve2 9 4 3 2" xfId="27018"/>
    <cellStyle name="20 % - Markeringsfarve2 9 4 3 3" xfId="41984"/>
    <cellStyle name="20 % - Markeringsfarve2 9 4 4" xfId="19996"/>
    <cellStyle name="20 % - Markeringsfarve2 9 4 5" xfId="34985"/>
    <cellStyle name="20 % - Markeringsfarve2 9 5" xfId="5510"/>
    <cellStyle name="20 % - Markeringsfarve2 9 5 2" xfId="13428"/>
    <cellStyle name="20 % - Markeringsfarve2 9 5 2 2" xfId="29742"/>
    <cellStyle name="20 % - Markeringsfarve2 9 5 2 3" xfId="44706"/>
    <cellStyle name="20 % - Markeringsfarve2 9 5 3" xfId="22720"/>
    <cellStyle name="20 % - Markeringsfarve2 9 5 4" xfId="37707"/>
    <cellStyle name="20 % - Markeringsfarve2 9 6" xfId="10695"/>
    <cellStyle name="20 % - Markeringsfarve2 9 6 2" xfId="27014"/>
    <cellStyle name="20 % - Markeringsfarve2 9 6 3" xfId="41980"/>
    <cellStyle name="20 % - Markeringsfarve2 9 7" xfId="19992"/>
    <cellStyle name="20 % - Markeringsfarve2 9 8" xfId="34981"/>
    <cellStyle name="20 % - Markeringsfarve3 10" xfId="2144"/>
    <cellStyle name="20 % - Markeringsfarve3 10 2" xfId="2145"/>
    <cellStyle name="20 % - Markeringsfarve3 10 2 2" xfId="7483"/>
    <cellStyle name="20 % - Markeringsfarve3 10 2 2 2" xfId="15384"/>
    <cellStyle name="20 % - Markeringsfarve3 10 2 2 2 2" xfId="31698"/>
    <cellStyle name="20 % - Markeringsfarve3 10 2 2 2 3" xfId="46662"/>
    <cellStyle name="20 % - Markeringsfarve3 10 2 2 3" xfId="24676"/>
    <cellStyle name="20 % - Markeringsfarve3 10 2 2 4" xfId="39663"/>
    <cellStyle name="20 % - Markeringsfarve3 10 2 3" xfId="10702"/>
    <cellStyle name="20 % - Markeringsfarve3 10 2 3 2" xfId="27021"/>
    <cellStyle name="20 % - Markeringsfarve3 10 2 3 3" xfId="41987"/>
    <cellStyle name="20 % - Markeringsfarve3 10 2 4" xfId="19999"/>
    <cellStyle name="20 % - Markeringsfarve3 10 2 5" xfId="34988"/>
    <cellStyle name="20 % - Markeringsfarve3 10 3" xfId="2146"/>
    <cellStyle name="20 % - Markeringsfarve3 10 3 2" xfId="8785"/>
    <cellStyle name="20 % - Markeringsfarve3 10 3 2 2" xfId="16661"/>
    <cellStyle name="20 % - Markeringsfarve3 10 3 2 2 2" xfId="32975"/>
    <cellStyle name="20 % - Markeringsfarve3 10 3 2 2 3" xfId="47939"/>
    <cellStyle name="20 % - Markeringsfarve3 10 3 2 3" xfId="25953"/>
    <cellStyle name="20 % - Markeringsfarve3 10 3 2 4" xfId="40940"/>
    <cellStyle name="20 % - Markeringsfarve3 10 3 3" xfId="10703"/>
    <cellStyle name="20 % - Markeringsfarve3 10 3 3 2" xfId="27022"/>
    <cellStyle name="20 % - Markeringsfarve3 10 3 3 3" xfId="41988"/>
    <cellStyle name="20 % - Markeringsfarve3 10 3 4" xfId="20000"/>
    <cellStyle name="20 % - Markeringsfarve3 10 3 5" xfId="34989"/>
    <cellStyle name="20 % - Markeringsfarve3 10 4" xfId="5512"/>
    <cellStyle name="20 % - Markeringsfarve3 10 4 2" xfId="13430"/>
    <cellStyle name="20 % - Markeringsfarve3 10 4 2 2" xfId="29744"/>
    <cellStyle name="20 % - Markeringsfarve3 10 4 2 3" xfId="44708"/>
    <cellStyle name="20 % - Markeringsfarve3 10 4 3" xfId="22722"/>
    <cellStyle name="20 % - Markeringsfarve3 10 4 4" xfId="37709"/>
    <cellStyle name="20 % - Markeringsfarve3 10 5" xfId="10701"/>
    <cellStyle name="20 % - Markeringsfarve3 10 5 2" xfId="27020"/>
    <cellStyle name="20 % - Markeringsfarve3 10 5 3" xfId="41986"/>
    <cellStyle name="20 % - Markeringsfarve3 10 6" xfId="19998"/>
    <cellStyle name="20 % - Markeringsfarve3 10 7" xfId="34987"/>
    <cellStyle name="20 % - Markeringsfarve3 11" xfId="2147"/>
    <cellStyle name="20 % - Markeringsfarve3 11 2" xfId="2148"/>
    <cellStyle name="20 % - Markeringsfarve3 11 2 2" xfId="8506"/>
    <cellStyle name="20 % - Markeringsfarve3 11 2 2 2" xfId="16395"/>
    <cellStyle name="20 % - Markeringsfarve3 11 2 2 2 2" xfId="32709"/>
    <cellStyle name="20 % - Markeringsfarve3 11 2 2 2 3" xfId="47673"/>
    <cellStyle name="20 % - Markeringsfarve3 11 2 2 3" xfId="25687"/>
    <cellStyle name="20 % - Markeringsfarve3 11 2 2 4" xfId="40674"/>
    <cellStyle name="20 % - Markeringsfarve3 11 2 3" xfId="10705"/>
    <cellStyle name="20 % - Markeringsfarve3 11 2 3 2" xfId="27024"/>
    <cellStyle name="20 % - Markeringsfarve3 11 2 3 3" xfId="41990"/>
    <cellStyle name="20 % - Markeringsfarve3 11 2 4" xfId="20002"/>
    <cellStyle name="20 % - Markeringsfarve3 11 2 5" xfId="34991"/>
    <cellStyle name="20 % - Markeringsfarve3 11 3" xfId="5513"/>
    <cellStyle name="20 % - Markeringsfarve3 11 3 2" xfId="13431"/>
    <cellStyle name="20 % - Markeringsfarve3 11 3 2 2" xfId="29745"/>
    <cellStyle name="20 % - Markeringsfarve3 11 3 2 3" xfId="44709"/>
    <cellStyle name="20 % - Markeringsfarve3 11 3 3" xfId="22723"/>
    <cellStyle name="20 % - Markeringsfarve3 11 3 4" xfId="37710"/>
    <cellStyle name="20 % - Markeringsfarve3 11 4" xfId="10704"/>
    <cellStyle name="20 % - Markeringsfarve3 11 4 2" xfId="27023"/>
    <cellStyle name="20 % - Markeringsfarve3 11 4 3" xfId="41989"/>
    <cellStyle name="20 % - Markeringsfarve3 11 5" xfId="20001"/>
    <cellStyle name="20 % - Markeringsfarve3 11 6" xfId="34990"/>
    <cellStyle name="20 % - Markeringsfarve3 12" xfId="2149"/>
    <cellStyle name="20 % - Markeringsfarve3 12 2" xfId="2150"/>
    <cellStyle name="20 % - Markeringsfarve3 12 2 2" xfId="8735"/>
    <cellStyle name="20 % - Markeringsfarve3 12 2 2 2" xfId="16614"/>
    <cellStyle name="20 % - Markeringsfarve3 12 2 2 2 2" xfId="32928"/>
    <cellStyle name="20 % - Markeringsfarve3 12 2 2 2 3" xfId="47892"/>
    <cellStyle name="20 % - Markeringsfarve3 12 2 2 3" xfId="25906"/>
    <cellStyle name="20 % - Markeringsfarve3 12 2 2 4" xfId="40893"/>
    <cellStyle name="20 % - Markeringsfarve3 12 2 3" xfId="10707"/>
    <cellStyle name="20 % - Markeringsfarve3 12 2 3 2" xfId="27026"/>
    <cellStyle name="20 % - Markeringsfarve3 12 2 3 3" xfId="41992"/>
    <cellStyle name="20 % - Markeringsfarve3 12 2 4" xfId="20004"/>
    <cellStyle name="20 % - Markeringsfarve3 12 2 5" xfId="34993"/>
    <cellStyle name="20 % - Markeringsfarve3 12 3" xfId="5514"/>
    <cellStyle name="20 % - Markeringsfarve3 12 3 2" xfId="13432"/>
    <cellStyle name="20 % - Markeringsfarve3 12 3 2 2" xfId="29746"/>
    <cellStyle name="20 % - Markeringsfarve3 12 3 2 3" xfId="44710"/>
    <cellStyle name="20 % - Markeringsfarve3 12 3 3" xfId="22724"/>
    <cellStyle name="20 % - Markeringsfarve3 12 3 4" xfId="37711"/>
    <cellStyle name="20 % - Markeringsfarve3 12 4" xfId="10706"/>
    <cellStyle name="20 % - Markeringsfarve3 12 4 2" xfId="27025"/>
    <cellStyle name="20 % - Markeringsfarve3 12 4 3" xfId="41991"/>
    <cellStyle name="20 % - Markeringsfarve3 12 5" xfId="20003"/>
    <cellStyle name="20 % - Markeringsfarve3 12 6" xfId="34992"/>
    <cellStyle name="20 % - Markeringsfarve3 13" xfId="2151"/>
    <cellStyle name="20 % - Markeringsfarve3 13 2" xfId="2152"/>
    <cellStyle name="20 % - Markeringsfarve3 13 2 2" xfId="8260"/>
    <cellStyle name="20 % - Markeringsfarve3 13 2 2 2" xfId="16155"/>
    <cellStyle name="20 % - Markeringsfarve3 13 2 2 2 2" xfId="32469"/>
    <cellStyle name="20 % - Markeringsfarve3 13 2 2 2 3" xfId="47433"/>
    <cellStyle name="20 % - Markeringsfarve3 13 2 2 3" xfId="25447"/>
    <cellStyle name="20 % - Markeringsfarve3 13 2 2 4" xfId="40434"/>
    <cellStyle name="20 % - Markeringsfarve3 13 2 3" xfId="10709"/>
    <cellStyle name="20 % - Markeringsfarve3 13 2 3 2" xfId="27028"/>
    <cellStyle name="20 % - Markeringsfarve3 13 2 3 3" xfId="41994"/>
    <cellStyle name="20 % - Markeringsfarve3 13 2 4" xfId="20006"/>
    <cellStyle name="20 % - Markeringsfarve3 13 2 5" xfId="34995"/>
    <cellStyle name="20 % - Markeringsfarve3 13 3" xfId="5511"/>
    <cellStyle name="20 % - Markeringsfarve3 13 3 2" xfId="13429"/>
    <cellStyle name="20 % - Markeringsfarve3 13 3 2 2" xfId="29743"/>
    <cellStyle name="20 % - Markeringsfarve3 13 3 2 3" xfId="44707"/>
    <cellStyle name="20 % - Markeringsfarve3 13 3 3" xfId="22721"/>
    <cellStyle name="20 % - Markeringsfarve3 13 3 4" xfId="37708"/>
    <cellStyle name="20 % - Markeringsfarve3 13 4" xfId="10708"/>
    <cellStyle name="20 % - Markeringsfarve3 13 4 2" xfId="27027"/>
    <cellStyle name="20 % - Markeringsfarve3 13 4 3" xfId="41993"/>
    <cellStyle name="20 % - Markeringsfarve3 13 5" xfId="20005"/>
    <cellStyle name="20 % - Markeringsfarve3 13 6" xfId="34994"/>
    <cellStyle name="20 % - Markeringsfarve3 14" xfId="2153"/>
    <cellStyle name="20 % - Markeringsfarve3 14 2" xfId="6705"/>
    <cellStyle name="20 % - Markeringsfarve3 14 2 2" xfId="14618"/>
    <cellStyle name="20 % - Markeringsfarve3 14 2 2 2" xfId="30932"/>
    <cellStyle name="20 % - Markeringsfarve3 14 2 2 3" xfId="45896"/>
    <cellStyle name="20 % - Markeringsfarve3 14 2 3" xfId="23910"/>
    <cellStyle name="20 % - Markeringsfarve3 14 2 4" xfId="38897"/>
    <cellStyle name="20 % - Markeringsfarve3 14 3" xfId="10710"/>
    <cellStyle name="20 % - Markeringsfarve3 14 3 2" xfId="27029"/>
    <cellStyle name="20 % - Markeringsfarve3 14 3 3" xfId="41995"/>
    <cellStyle name="20 % - Markeringsfarve3 14 4" xfId="20007"/>
    <cellStyle name="20 % - Markeringsfarve3 14 5" xfId="34996"/>
    <cellStyle name="20 % - Markeringsfarve3 15" xfId="2154"/>
    <cellStyle name="20 % - Markeringsfarve3 15 2" xfId="8683"/>
    <cellStyle name="20 % - Markeringsfarve3 15 2 2" xfId="16564"/>
    <cellStyle name="20 % - Markeringsfarve3 15 2 2 2" xfId="32878"/>
    <cellStyle name="20 % - Markeringsfarve3 15 2 2 3" xfId="47842"/>
    <cellStyle name="20 % - Markeringsfarve3 15 2 3" xfId="25856"/>
    <cellStyle name="20 % - Markeringsfarve3 15 2 4" xfId="40843"/>
    <cellStyle name="20 % - Markeringsfarve3 15 3" xfId="10711"/>
    <cellStyle name="20 % - Markeringsfarve3 15 3 2" xfId="27030"/>
    <cellStyle name="20 % - Markeringsfarve3 15 3 3" xfId="41996"/>
    <cellStyle name="20 % - Markeringsfarve3 15 4" xfId="20008"/>
    <cellStyle name="20 % - Markeringsfarve3 15 5" xfId="34997"/>
    <cellStyle name="20 % - Markeringsfarve3 16" xfId="2155"/>
    <cellStyle name="20 % - Markeringsfarve3 16 2" xfId="8507"/>
    <cellStyle name="20 % - Markeringsfarve3 16 2 2" xfId="16396"/>
    <cellStyle name="20 % - Markeringsfarve3 16 2 2 2" xfId="32710"/>
    <cellStyle name="20 % - Markeringsfarve3 16 2 2 3" xfId="47674"/>
    <cellStyle name="20 % - Markeringsfarve3 16 2 3" xfId="25688"/>
    <cellStyle name="20 % - Markeringsfarve3 16 2 4" xfId="40675"/>
    <cellStyle name="20 % - Markeringsfarve3 16 3" xfId="10712"/>
    <cellStyle name="20 % - Markeringsfarve3 16 3 2" xfId="27031"/>
    <cellStyle name="20 % - Markeringsfarve3 16 3 3" xfId="41997"/>
    <cellStyle name="20 % - Markeringsfarve3 16 4" xfId="20009"/>
    <cellStyle name="20 % - Markeringsfarve3 16 5" xfId="34998"/>
    <cellStyle name="20 % - Markeringsfarve3 17" xfId="5383"/>
    <cellStyle name="20 % - Markeringsfarve3 17 2" xfId="13307"/>
    <cellStyle name="20 % - Markeringsfarve3 17 2 2" xfId="29621"/>
    <cellStyle name="20 % - Markeringsfarve3 17 2 3" xfId="44585"/>
    <cellStyle name="20 % - Markeringsfarve3 17 3" xfId="22599"/>
    <cellStyle name="20 % - Markeringsfarve3 17 4" xfId="37586"/>
    <cellStyle name="20 % - Markeringsfarve3 18" xfId="2143"/>
    <cellStyle name="20 % - Markeringsfarve3 18 2" xfId="10700"/>
    <cellStyle name="20 % - Markeringsfarve3 18 2 2" xfId="27019"/>
    <cellStyle name="20 % - Markeringsfarve3 18 2 3" xfId="41985"/>
    <cellStyle name="20 % - Markeringsfarve3 18 3" xfId="19997"/>
    <cellStyle name="20 % - Markeringsfarve3 18 4" xfId="34986"/>
    <cellStyle name="20 % - Markeringsfarve3 2" xfId="2156"/>
    <cellStyle name="20 % - Markeringsfarve3 2 10" xfId="2157"/>
    <cellStyle name="20 % - Markeringsfarve3 2 10 2" xfId="6737"/>
    <cellStyle name="20 % - Markeringsfarve3 2 10 2 2" xfId="14648"/>
    <cellStyle name="20 % - Markeringsfarve3 2 10 2 2 2" xfId="30962"/>
    <cellStyle name="20 % - Markeringsfarve3 2 10 2 2 3" xfId="45926"/>
    <cellStyle name="20 % - Markeringsfarve3 2 10 2 3" xfId="23940"/>
    <cellStyle name="20 % - Markeringsfarve3 2 10 2 4" xfId="38927"/>
    <cellStyle name="20 % - Markeringsfarve3 2 10 3" xfId="10714"/>
    <cellStyle name="20 % - Markeringsfarve3 2 10 3 2" xfId="27033"/>
    <cellStyle name="20 % - Markeringsfarve3 2 10 3 3" xfId="41999"/>
    <cellStyle name="20 % - Markeringsfarve3 2 10 4" xfId="20011"/>
    <cellStyle name="20 % - Markeringsfarve3 2 10 5" xfId="35000"/>
    <cellStyle name="20 % - Markeringsfarve3 2 11" xfId="2158"/>
    <cellStyle name="20 % - Markeringsfarve3 2 11 2" xfId="8459"/>
    <cellStyle name="20 % - Markeringsfarve3 2 11 2 2" xfId="16350"/>
    <cellStyle name="20 % - Markeringsfarve3 2 11 2 2 2" xfId="32664"/>
    <cellStyle name="20 % - Markeringsfarve3 2 11 2 2 3" xfId="47628"/>
    <cellStyle name="20 % - Markeringsfarve3 2 11 2 3" xfId="25642"/>
    <cellStyle name="20 % - Markeringsfarve3 2 11 2 4" xfId="40629"/>
    <cellStyle name="20 % - Markeringsfarve3 2 11 3" xfId="10715"/>
    <cellStyle name="20 % - Markeringsfarve3 2 11 3 2" xfId="27034"/>
    <cellStyle name="20 % - Markeringsfarve3 2 11 3 3" xfId="42000"/>
    <cellStyle name="20 % - Markeringsfarve3 2 11 4" xfId="20012"/>
    <cellStyle name="20 % - Markeringsfarve3 2 11 5" xfId="35001"/>
    <cellStyle name="20 % - Markeringsfarve3 2 12" xfId="5515"/>
    <cellStyle name="20 % - Markeringsfarve3 2 12 2" xfId="13433"/>
    <cellStyle name="20 % - Markeringsfarve3 2 12 2 2" xfId="29747"/>
    <cellStyle name="20 % - Markeringsfarve3 2 12 2 3" xfId="44711"/>
    <cellStyle name="20 % - Markeringsfarve3 2 12 3" xfId="22725"/>
    <cellStyle name="20 % - Markeringsfarve3 2 12 4" xfId="37712"/>
    <cellStyle name="20 % - Markeringsfarve3 2 13" xfId="10713"/>
    <cellStyle name="20 % - Markeringsfarve3 2 13 2" xfId="27032"/>
    <cellStyle name="20 % - Markeringsfarve3 2 13 3" xfId="41998"/>
    <cellStyle name="20 % - Markeringsfarve3 2 14" xfId="20010"/>
    <cellStyle name="20 % - Markeringsfarve3 2 15" xfId="34999"/>
    <cellStyle name="20 % - Markeringsfarve3 2 16" xfId="53360"/>
    <cellStyle name="20 % - Markeringsfarve3 2 2" xfId="2159"/>
    <cellStyle name="20 % - Markeringsfarve3 2 2 10" xfId="5516"/>
    <cellStyle name="20 % - Markeringsfarve3 2 2 10 2" xfId="13434"/>
    <cellStyle name="20 % - Markeringsfarve3 2 2 10 2 2" xfId="29748"/>
    <cellStyle name="20 % - Markeringsfarve3 2 2 10 2 3" xfId="44712"/>
    <cellStyle name="20 % - Markeringsfarve3 2 2 10 3" xfId="22726"/>
    <cellStyle name="20 % - Markeringsfarve3 2 2 10 4" xfId="37713"/>
    <cellStyle name="20 % - Markeringsfarve3 2 2 11" xfId="10716"/>
    <cellStyle name="20 % - Markeringsfarve3 2 2 11 2" xfId="27035"/>
    <cellStyle name="20 % - Markeringsfarve3 2 2 11 3" xfId="42001"/>
    <cellStyle name="20 % - Markeringsfarve3 2 2 12" xfId="20013"/>
    <cellStyle name="20 % - Markeringsfarve3 2 2 13" xfId="35002"/>
    <cellStyle name="20 % - Markeringsfarve3 2 2 14" xfId="53359"/>
    <cellStyle name="20 % - Markeringsfarve3 2 2 2" xfId="2160"/>
    <cellStyle name="20 % - Markeringsfarve3 2 2 2 2" xfId="2161"/>
    <cellStyle name="20 % - Markeringsfarve3 2 2 2 2 2" xfId="2162"/>
    <cellStyle name="20 % - Markeringsfarve3 2 2 2 2 2 2" xfId="7668"/>
    <cellStyle name="20 % - Markeringsfarve3 2 2 2 2 2 2 2" xfId="15569"/>
    <cellStyle name="20 % - Markeringsfarve3 2 2 2 2 2 2 2 2" xfId="31883"/>
    <cellStyle name="20 % - Markeringsfarve3 2 2 2 2 2 2 2 3" xfId="46847"/>
    <cellStyle name="20 % - Markeringsfarve3 2 2 2 2 2 2 3" xfId="24861"/>
    <cellStyle name="20 % - Markeringsfarve3 2 2 2 2 2 2 4" xfId="39848"/>
    <cellStyle name="20 % - Markeringsfarve3 2 2 2 2 2 3" xfId="10719"/>
    <cellStyle name="20 % - Markeringsfarve3 2 2 2 2 2 3 2" xfId="27038"/>
    <cellStyle name="20 % - Markeringsfarve3 2 2 2 2 2 3 3" xfId="42004"/>
    <cellStyle name="20 % - Markeringsfarve3 2 2 2 2 2 4" xfId="20016"/>
    <cellStyle name="20 % - Markeringsfarve3 2 2 2 2 2 5" xfId="35005"/>
    <cellStyle name="20 % - Markeringsfarve3 2 2 2 2 3" xfId="6240"/>
    <cellStyle name="20 % - Markeringsfarve3 2 2 2 2 3 2" xfId="14157"/>
    <cellStyle name="20 % - Markeringsfarve3 2 2 2 2 3 2 2" xfId="30471"/>
    <cellStyle name="20 % - Markeringsfarve3 2 2 2 2 3 2 3" xfId="45435"/>
    <cellStyle name="20 % - Markeringsfarve3 2 2 2 2 3 3" xfId="23449"/>
    <cellStyle name="20 % - Markeringsfarve3 2 2 2 2 3 4" xfId="38436"/>
    <cellStyle name="20 % - Markeringsfarve3 2 2 2 2 4" xfId="10718"/>
    <cellStyle name="20 % - Markeringsfarve3 2 2 2 2 4 2" xfId="27037"/>
    <cellStyle name="20 % - Markeringsfarve3 2 2 2 2 4 3" xfId="42003"/>
    <cellStyle name="20 % - Markeringsfarve3 2 2 2 2 5" xfId="20015"/>
    <cellStyle name="20 % - Markeringsfarve3 2 2 2 2 6" xfId="35004"/>
    <cellStyle name="20 % - Markeringsfarve3 2 2 2 2 7" xfId="57163"/>
    <cellStyle name="20 % - Markeringsfarve3 2 2 2 3" xfId="2163"/>
    <cellStyle name="20 % - Markeringsfarve3 2 2 2 3 2" xfId="6898"/>
    <cellStyle name="20 % - Markeringsfarve3 2 2 2 3 2 2" xfId="14809"/>
    <cellStyle name="20 % - Markeringsfarve3 2 2 2 3 2 2 2" xfId="31123"/>
    <cellStyle name="20 % - Markeringsfarve3 2 2 2 3 2 2 3" xfId="46087"/>
    <cellStyle name="20 % - Markeringsfarve3 2 2 2 3 2 3" xfId="24101"/>
    <cellStyle name="20 % - Markeringsfarve3 2 2 2 3 2 4" xfId="39088"/>
    <cellStyle name="20 % - Markeringsfarve3 2 2 2 3 3" xfId="10720"/>
    <cellStyle name="20 % - Markeringsfarve3 2 2 2 3 3 2" xfId="27039"/>
    <cellStyle name="20 % - Markeringsfarve3 2 2 2 3 3 3" xfId="42005"/>
    <cellStyle name="20 % - Markeringsfarve3 2 2 2 3 4" xfId="20017"/>
    <cellStyle name="20 % - Markeringsfarve3 2 2 2 3 5" xfId="35006"/>
    <cellStyle name="20 % - Markeringsfarve3 2 2 2 4" xfId="2164"/>
    <cellStyle name="20 % - Markeringsfarve3 2 2 2 4 2" xfId="8255"/>
    <cellStyle name="20 % - Markeringsfarve3 2 2 2 4 2 2" xfId="16151"/>
    <cellStyle name="20 % - Markeringsfarve3 2 2 2 4 2 2 2" xfId="32465"/>
    <cellStyle name="20 % - Markeringsfarve3 2 2 2 4 2 2 3" xfId="47429"/>
    <cellStyle name="20 % - Markeringsfarve3 2 2 2 4 2 3" xfId="25443"/>
    <cellStyle name="20 % - Markeringsfarve3 2 2 2 4 2 4" xfId="40430"/>
    <cellStyle name="20 % - Markeringsfarve3 2 2 2 4 3" xfId="10721"/>
    <cellStyle name="20 % - Markeringsfarve3 2 2 2 4 3 2" xfId="27040"/>
    <cellStyle name="20 % - Markeringsfarve3 2 2 2 4 3 3" xfId="42006"/>
    <cellStyle name="20 % - Markeringsfarve3 2 2 2 4 4" xfId="20018"/>
    <cellStyle name="20 % - Markeringsfarve3 2 2 2 4 5" xfId="35007"/>
    <cellStyle name="20 % - Markeringsfarve3 2 2 2 5" xfId="5517"/>
    <cellStyle name="20 % - Markeringsfarve3 2 2 2 5 2" xfId="13435"/>
    <cellStyle name="20 % - Markeringsfarve3 2 2 2 5 2 2" xfId="29749"/>
    <cellStyle name="20 % - Markeringsfarve3 2 2 2 5 2 3" xfId="44713"/>
    <cellStyle name="20 % - Markeringsfarve3 2 2 2 5 3" xfId="22727"/>
    <cellStyle name="20 % - Markeringsfarve3 2 2 2 5 4" xfId="37714"/>
    <cellStyle name="20 % - Markeringsfarve3 2 2 2 6" xfId="10717"/>
    <cellStyle name="20 % - Markeringsfarve3 2 2 2 6 2" xfId="27036"/>
    <cellStyle name="20 % - Markeringsfarve3 2 2 2 6 3" xfId="42002"/>
    <cellStyle name="20 % - Markeringsfarve3 2 2 2 7" xfId="20014"/>
    <cellStyle name="20 % - Markeringsfarve3 2 2 2 8" xfId="35003"/>
    <cellStyle name="20 % - Markeringsfarve3 2 2 2 9" xfId="53996"/>
    <cellStyle name="20 % - Markeringsfarve3 2 2 3" xfId="2165"/>
    <cellStyle name="20 % - Markeringsfarve3 2 2 3 2" xfId="2166"/>
    <cellStyle name="20 % - Markeringsfarve3 2 2 3 2 2" xfId="2167"/>
    <cellStyle name="20 % - Markeringsfarve3 2 2 3 2 2 2" xfId="7736"/>
    <cellStyle name="20 % - Markeringsfarve3 2 2 3 2 2 2 2" xfId="15637"/>
    <cellStyle name="20 % - Markeringsfarve3 2 2 3 2 2 2 2 2" xfId="31951"/>
    <cellStyle name="20 % - Markeringsfarve3 2 2 3 2 2 2 2 3" xfId="46915"/>
    <cellStyle name="20 % - Markeringsfarve3 2 2 3 2 2 2 3" xfId="24929"/>
    <cellStyle name="20 % - Markeringsfarve3 2 2 3 2 2 2 4" xfId="39916"/>
    <cellStyle name="20 % - Markeringsfarve3 2 2 3 2 2 3" xfId="10724"/>
    <cellStyle name="20 % - Markeringsfarve3 2 2 3 2 2 3 2" xfId="27043"/>
    <cellStyle name="20 % - Markeringsfarve3 2 2 3 2 2 3 3" xfId="42009"/>
    <cellStyle name="20 % - Markeringsfarve3 2 2 3 2 2 4" xfId="20021"/>
    <cellStyle name="20 % - Markeringsfarve3 2 2 3 2 2 5" xfId="35010"/>
    <cellStyle name="20 % - Markeringsfarve3 2 2 3 2 3" xfId="6300"/>
    <cellStyle name="20 % - Markeringsfarve3 2 2 3 2 3 2" xfId="14217"/>
    <cellStyle name="20 % - Markeringsfarve3 2 2 3 2 3 2 2" xfId="30531"/>
    <cellStyle name="20 % - Markeringsfarve3 2 2 3 2 3 2 3" xfId="45495"/>
    <cellStyle name="20 % - Markeringsfarve3 2 2 3 2 3 3" xfId="23509"/>
    <cellStyle name="20 % - Markeringsfarve3 2 2 3 2 3 4" xfId="38496"/>
    <cellStyle name="20 % - Markeringsfarve3 2 2 3 2 4" xfId="10723"/>
    <cellStyle name="20 % - Markeringsfarve3 2 2 3 2 4 2" xfId="27042"/>
    <cellStyle name="20 % - Markeringsfarve3 2 2 3 2 4 3" xfId="42008"/>
    <cellStyle name="20 % - Markeringsfarve3 2 2 3 2 5" xfId="20020"/>
    <cellStyle name="20 % - Markeringsfarve3 2 2 3 2 6" xfId="35009"/>
    <cellStyle name="20 % - Markeringsfarve3 2 2 3 3" xfId="2168"/>
    <cellStyle name="20 % - Markeringsfarve3 2 2 3 3 2" xfId="6966"/>
    <cellStyle name="20 % - Markeringsfarve3 2 2 3 3 2 2" xfId="14877"/>
    <cellStyle name="20 % - Markeringsfarve3 2 2 3 3 2 2 2" xfId="31191"/>
    <cellStyle name="20 % - Markeringsfarve3 2 2 3 3 2 2 3" xfId="46155"/>
    <cellStyle name="20 % - Markeringsfarve3 2 2 3 3 2 3" xfId="24169"/>
    <cellStyle name="20 % - Markeringsfarve3 2 2 3 3 2 4" xfId="39156"/>
    <cellStyle name="20 % - Markeringsfarve3 2 2 3 3 3" xfId="10725"/>
    <cellStyle name="20 % - Markeringsfarve3 2 2 3 3 3 2" xfId="27044"/>
    <cellStyle name="20 % - Markeringsfarve3 2 2 3 3 3 3" xfId="42010"/>
    <cellStyle name="20 % - Markeringsfarve3 2 2 3 3 4" xfId="20022"/>
    <cellStyle name="20 % - Markeringsfarve3 2 2 3 3 5" xfId="35011"/>
    <cellStyle name="20 % - Markeringsfarve3 2 2 3 4" xfId="2169"/>
    <cellStyle name="20 % - Markeringsfarve3 2 2 3 4 2" xfId="8647"/>
    <cellStyle name="20 % - Markeringsfarve3 2 2 3 4 2 2" xfId="16530"/>
    <cellStyle name="20 % - Markeringsfarve3 2 2 3 4 2 2 2" xfId="32844"/>
    <cellStyle name="20 % - Markeringsfarve3 2 2 3 4 2 2 3" xfId="47808"/>
    <cellStyle name="20 % - Markeringsfarve3 2 2 3 4 2 3" xfId="25822"/>
    <cellStyle name="20 % - Markeringsfarve3 2 2 3 4 2 4" xfId="40809"/>
    <cellStyle name="20 % - Markeringsfarve3 2 2 3 4 3" xfId="10726"/>
    <cellStyle name="20 % - Markeringsfarve3 2 2 3 4 3 2" xfId="27045"/>
    <cellStyle name="20 % - Markeringsfarve3 2 2 3 4 3 3" xfId="42011"/>
    <cellStyle name="20 % - Markeringsfarve3 2 2 3 4 4" xfId="20023"/>
    <cellStyle name="20 % - Markeringsfarve3 2 2 3 4 5" xfId="35012"/>
    <cellStyle name="20 % - Markeringsfarve3 2 2 3 5" xfId="5518"/>
    <cellStyle name="20 % - Markeringsfarve3 2 2 3 5 2" xfId="13436"/>
    <cellStyle name="20 % - Markeringsfarve3 2 2 3 5 2 2" xfId="29750"/>
    <cellStyle name="20 % - Markeringsfarve3 2 2 3 5 2 3" xfId="44714"/>
    <cellStyle name="20 % - Markeringsfarve3 2 2 3 5 3" xfId="22728"/>
    <cellStyle name="20 % - Markeringsfarve3 2 2 3 5 4" xfId="37715"/>
    <cellStyle name="20 % - Markeringsfarve3 2 2 3 6" xfId="10722"/>
    <cellStyle name="20 % - Markeringsfarve3 2 2 3 6 2" xfId="27041"/>
    <cellStyle name="20 % - Markeringsfarve3 2 2 3 6 3" xfId="42007"/>
    <cellStyle name="20 % - Markeringsfarve3 2 2 3 7" xfId="20019"/>
    <cellStyle name="20 % - Markeringsfarve3 2 2 3 8" xfId="35008"/>
    <cellStyle name="20 % - Markeringsfarve3 2 2 3 9" xfId="56540"/>
    <cellStyle name="20 % - Markeringsfarve3 2 2 4" xfId="2170"/>
    <cellStyle name="20 % - Markeringsfarve3 2 2 4 2" xfId="2171"/>
    <cellStyle name="20 % - Markeringsfarve3 2 2 4 2 2" xfId="2172"/>
    <cellStyle name="20 % - Markeringsfarve3 2 2 4 2 2 2" xfId="7906"/>
    <cellStyle name="20 % - Markeringsfarve3 2 2 4 2 2 2 2" xfId="15807"/>
    <cellStyle name="20 % - Markeringsfarve3 2 2 4 2 2 2 2 2" xfId="32121"/>
    <cellStyle name="20 % - Markeringsfarve3 2 2 4 2 2 2 2 3" xfId="47085"/>
    <cellStyle name="20 % - Markeringsfarve3 2 2 4 2 2 2 3" xfId="25099"/>
    <cellStyle name="20 % - Markeringsfarve3 2 2 4 2 2 2 4" xfId="40086"/>
    <cellStyle name="20 % - Markeringsfarve3 2 2 4 2 2 3" xfId="10729"/>
    <cellStyle name="20 % - Markeringsfarve3 2 2 4 2 2 3 2" xfId="27048"/>
    <cellStyle name="20 % - Markeringsfarve3 2 2 4 2 2 3 3" xfId="42014"/>
    <cellStyle name="20 % - Markeringsfarve3 2 2 4 2 2 4" xfId="20026"/>
    <cellStyle name="20 % - Markeringsfarve3 2 2 4 2 2 5" xfId="35015"/>
    <cellStyle name="20 % - Markeringsfarve3 2 2 4 2 3" xfId="6442"/>
    <cellStyle name="20 % - Markeringsfarve3 2 2 4 2 3 2" xfId="14356"/>
    <cellStyle name="20 % - Markeringsfarve3 2 2 4 2 3 2 2" xfId="30670"/>
    <cellStyle name="20 % - Markeringsfarve3 2 2 4 2 3 2 3" xfId="45634"/>
    <cellStyle name="20 % - Markeringsfarve3 2 2 4 2 3 3" xfId="23648"/>
    <cellStyle name="20 % - Markeringsfarve3 2 2 4 2 3 4" xfId="38635"/>
    <cellStyle name="20 % - Markeringsfarve3 2 2 4 2 4" xfId="10728"/>
    <cellStyle name="20 % - Markeringsfarve3 2 2 4 2 4 2" xfId="27047"/>
    <cellStyle name="20 % - Markeringsfarve3 2 2 4 2 4 3" xfId="42013"/>
    <cellStyle name="20 % - Markeringsfarve3 2 2 4 2 5" xfId="20025"/>
    <cellStyle name="20 % - Markeringsfarve3 2 2 4 2 6" xfId="35014"/>
    <cellStyle name="20 % - Markeringsfarve3 2 2 4 3" xfId="2173"/>
    <cellStyle name="20 % - Markeringsfarve3 2 2 4 3 2" xfId="7182"/>
    <cellStyle name="20 % - Markeringsfarve3 2 2 4 3 2 2" xfId="15092"/>
    <cellStyle name="20 % - Markeringsfarve3 2 2 4 3 2 2 2" xfId="31406"/>
    <cellStyle name="20 % - Markeringsfarve3 2 2 4 3 2 2 3" xfId="46370"/>
    <cellStyle name="20 % - Markeringsfarve3 2 2 4 3 2 3" xfId="24384"/>
    <cellStyle name="20 % - Markeringsfarve3 2 2 4 3 2 4" xfId="39371"/>
    <cellStyle name="20 % - Markeringsfarve3 2 2 4 3 3" xfId="10730"/>
    <cellStyle name="20 % - Markeringsfarve3 2 2 4 3 3 2" xfId="27049"/>
    <cellStyle name="20 % - Markeringsfarve3 2 2 4 3 3 3" xfId="42015"/>
    <cellStyle name="20 % - Markeringsfarve3 2 2 4 3 4" xfId="20027"/>
    <cellStyle name="20 % - Markeringsfarve3 2 2 4 3 5" xfId="35016"/>
    <cellStyle name="20 % - Markeringsfarve3 2 2 4 4" xfId="2174"/>
    <cellStyle name="20 % - Markeringsfarve3 2 2 4 4 2" xfId="8309"/>
    <cellStyle name="20 % - Markeringsfarve3 2 2 4 4 2 2" xfId="16203"/>
    <cellStyle name="20 % - Markeringsfarve3 2 2 4 4 2 2 2" xfId="32517"/>
    <cellStyle name="20 % - Markeringsfarve3 2 2 4 4 2 2 3" xfId="47481"/>
    <cellStyle name="20 % - Markeringsfarve3 2 2 4 4 2 3" xfId="25495"/>
    <cellStyle name="20 % - Markeringsfarve3 2 2 4 4 2 4" xfId="40482"/>
    <cellStyle name="20 % - Markeringsfarve3 2 2 4 4 3" xfId="10731"/>
    <cellStyle name="20 % - Markeringsfarve3 2 2 4 4 3 2" xfId="27050"/>
    <cellStyle name="20 % - Markeringsfarve3 2 2 4 4 3 3" xfId="42016"/>
    <cellStyle name="20 % - Markeringsfarve3 2 2 4 4 4" xfId="20028"/>
    <cellStyle name="20 % - Markeringsfarve3 2 2 4 4 5" xfId="35017"/>
    <cellStyle name="20 % - Markeringsfarve3 2 2 4 5" xfId="5519"/>
    <cellStyle name="20 % - Markeringsfarve3 2 2 4 5 2" xfId="13437"/>
    <cellStyle name="20 % - Markeringsfarve3 2 2 4 5 2 2" xfId="29751"/>
    <cellStyle name="20 % - Markeringsfarve3 2 2 4 5 2 3" xfId="44715"/>
    <cellStyle name="20 % - Markeringsfarve3 2 2 4 5 3" xfId="22729"/>
    <cellStyle name="20 % - Markeringsfarve3 2 2 4 5 4" xfId="37716"/>
    <cellStyle name="20 % - Markeringsfarve3 2 2 4 6" xfId="10727"/>
    <cellStyle name="20 % - Markeringsfarve3 2 2 4 6 2" xfId="27046"/>
    <cellStyle name="20 % - Markeringsfarve3 2 2 4 6 3" xfId="42012"/>
    <cellStyle name="20 % - Markeringsfarve3 2 2 4 7" xfId="20024"/>
    <cellStyle name="20 % - Markeringsfarve3 2 2 4 8" xfId="35013"/>
    <cellStyle name="20 % - Markeringsfarve3 2 2 5" xfId="2175"/>
    <cellStyle name="20 % - Markeringsfarve3 2 2 5 2" xfId="2176"/>
    <cellStyle name="20 % - Markeringsfarve3 2 2 5 2 2" xfId="2177"/>
    <cellStyle name="20 % - Markeringsfarve3 2 2 5 2 2 2" xfId="8023"/>
    <cellStyle name="20 % - Markeringsfarve3 2 2 5 2 2 2 2" xfId="15924"/>
    <cellStyle name="20 % - Markeringsfarve3 2 2 5 2 2 2 2 2" xfId="32238"/>
    <cellStyle name="20 % - Markeringsfarve3 2 2 5 2 2 2 2 3" xfId="47202"/>
    <cellStyle name="20 % - Markeringsfarve3 2 2 5 2 2 2 3" xfId="25216"/>
    <cellStyle name="20 % - Markeringsfarve3 2 2 5 2 2 2 4" xfId="40203"/>
    <cellStyle name="20 % - Markeringsfarve3 2 2 5 2 2 3" xfId="10734"/>
    <cellStyle name="20 % - Markeringsfarve3 2 2 5 2 2 3 2" xfId="27053"/>
    <cellStyle name="20 % - Markeringsfarve3 2 2 5 2 2 3 3" xfId="42019"/>
    <cellStyle name="20 % - Markeringsfarve3 2 2 5 2 2 4" xfId="20031"/>
    <cellStyle name="20 % - Markeringsfarve3 2 2 5 2 2 5" xfId="35020"/>
    <cellStyle name="20 % - Markeringsfarve3 2 2 5 2 3" xfId="6541"/>
    <cellStyle name="20 % - Markeringsfarve3 2 2 5 2 3 2" xfId="14455"/>
    <cellStyle name="20 % - Markeringsfarve3 2 2 5 2 3 2 2" xfId="30769"/>
    <cellStyle name="20 % - Markeringsfarve3 2 2 5 2 3 2 3" xfId="45733"/>
    <cellStyle name="20 % - Markeringsfarve3 2 2 5 2 3 3" xfId="23747"/>
    <cellStyle name="20 % - Markeringsfarve3 2 2 5 2 3 4" xfId="38734"/>
    <cellStyle name="20 % - Markeringsfarve3 2 2 5 2 4" xfId="10733"/>
    <cellStyle name="20 % - Markeringsfarve3 2 2 5 2 4 2" xfId="27052"/>
    <cellStyle name="20 % - Markeringsfarve3 2 2 5 2 4 3" xfId="42018"/>
    <cellStyle name="20 % - Markeringsfarve3 2 2 5 2 5" xfId="20030"/>
    <cellStyle name="20 % - Markeringsfarve3 2 2 5 2 6" xfId="35019"/>
    <cellStyle name="20 % - Markeringsfarve3 2 2 5 3" xfId="2178"/>
    <cellStyle name="20 % - Markeringsfarve3 2 2 5 3 2" xfId="7299"/>
    <cellStyle name="20 % - Markeringsfarve3 2 2 5 3 2 2" xfId="15209"/>
    <cellStyle name="20 % - Markeringsfarve3 2 2 5 3 2 2 2" xfId="31523"/>
    <cellStyle name="20 % - Markeringsfarve3 2 2 5 3 2 2 3" xfId="46487"/>
    <cellStyle name="20 % - Markeringsfarve3 2 2 5 3 2 3" xfId="24501"/>
    <cellStyle name="20 % - Markeringsfarve3 2 2 5 3 2 4" xfId="39488"/>
    <cellStyle name="20 % - Markeringsfarve3 2 2 5 3 3" xfId="10735"/>
    <cellStyle name="20 % - Markeringsfarve3 2 2 5 3 3 2" xfId="27054"/>
    <cellStyle name="20 % - Markeringsfarve3 2 2 5 3 3 3" xfId="42020"/>
    <cellStyle name="20 % - Markeringsfarve3 2 2 5 3 4" xfId="20032"/>
    <cellStyle name="20 % - Markeringsfarve3 2 2 5 3 5" xfId="35021"/>
    <cellStyle name="20 % - Markeringsfarve3 2 2 5 4" xfId="2179"/>
    <cellStyle name="20 % - Markeringsfarve3 2 2 5 4 2" xfId="6686"/>
    <cellStyle name="20 % - Markeringsfarve3 2 2 5 4 2 2" xfId="14599"/>
    <cellStyle name="20 % - Markeringsfarve3 2 2 5 4 2 2 2" xfId="30913"/>
    <cellStyle name="20 % - Markeringsfarve3 2 2 5 4 2 2 3" xfId="45877"/>
    <cellStyle name="20 % - Markeringsfarve3 2 2 5 4 2 3" xfId="23891"/>
    <cellStyle name="20 % - Markeringsfarve3 2 2 5 4 2 4" xfId="38878"/>
    <cellStyle name="20 % - Markeringsfarve3 2 2 5 4 3" xfId="10736"/>
    <cellStyle name="20 % - Markeringsfarve3 2 2 5 4 3 2" xfId="27055"/>
    <cellStyle name="20 % - Markeringsfarve3 2 2 5 4 3 3" xfId="42021"/>
    <cellStyle name="20 % - Markeringsfarve3 2 2 5 4 4" xfId="20033"/>
    <cellStyle name="20 % - Markeringsfarve3 2 2 5 4 5" xfId="35022"/>
    <cellStyle name="20 % - Markeringsfarve3 2 2 5 5" xfId="5520"/>
    <cellStyle name="20 % - Markeringsfarve3 2 2 5 5 2" xfId="13438"/>
    <cellStyle name="20 % - Markeringsfarve3 2 2 5 5 2 2" xfId="29752"/>
    <cellStyle name="20 % - Markeringsfarve3 2 2 5 5 2 3" xfId="44716"/>
    <cellStyle name="20 % - Markeringsfarve3 2 2 5 5 3" xfId="22730"/>
    <cellStyle name="20 % - Markeringsfarve3 2 2 5 5 4" xfId="37717"/>
    <cellStyle name="20 % - Markeringsfarve3 2 2 5 6" xfId="10732"/>
    <cellStyle name="20 % - Markeringsfarve3 2 2 5 6 2" xfId="27051"/>
    <cellStyle name="20 % - Markeringsfarve3 2 2 5 6 3" xfId="42017"/>
    <cellStyle name="20 % - Markeringsfarve3 2 2 5 7" xfId="20029"/>
    <cellStyle name="20 % - Markeringsfarve3 2 2 5 8" xfId="35018"/>
    <cellStyle name="20 % - Markeringsfarve3 2 2 6" xfId="2180"/>
    <cellStyle name="20 % - Markeringsfarve3 2 2 6 2" xfId="2181"/>
    <cellStyle name="20 % - Markeringsfarve3 2 2 6 2 2" xfId="2182"/>
    <cellStyle name="20 % - Markeringsfarve3 2 2 6 2 2 2" xfId="8091"/>
    <cellStyle name="20 % - Markeringsfarve3 2 2 6 2 2 2 2" xfId="15992"/>
    <cellStyle name="20 % - Markeringsfarve3 2 2 6 2 2 2 2 2" xfId="32306"/>
    <cellStyle name="20 % - Markeringsfarve3 2 2 6 2 2 2 2 3" xfId="47270"/>
    <cellStyle name="20 % - Markeringsfarve3 2 2 6 2 2 2 3" xfId="25284"/>
    <cellStyle name="20 % - Markeringsfarve3 2 2 6 2 2 2 4" xfId="40271"/>
    <cellStyle name="20 % - Markeringsfarve3 2 2 6 2 2 3" xfId="10739"/>
    <cellStyle name="20 % - Markeringsfarve3 2 2 6 2 2 3 2" xfId="27058"/>
    <cellStyle name="20 % - Markeringsfarve3 2 2 6 2 2 3 3" xfId="42024"/>
    <cellStyle name="20 % - Markeringsfarve3 2 2 6 2 2 4" xfId="20036"/>
    <cellStyle name="20 % - Markeringsfarve3 2 2 6 2 2 5" xfId="35025"/>
    <cellStyle name="20 % - Markeringsfarve3 2 2 6 2 3" xfId="6602"/>
    <cellStyle name="20 % - Markeringsfarve3 2 2 6 2 3 2" xfId="14516"/>
    <cellStyle name="20 % - Markeringsfarve3 2 2 6 2 3 2 2" xfId="30830"/>
    <cellStyle name="20 % - Markeringsfarve3 2 2 6 2 3 2 3" xfId="45794"/>
    <cellStyle name="20 % - Markeringsfarve3 2 2 6 2 3 3" xfId="23808"/>
    <cellStyle name="20 % - Markeringsfarve3 2 2 6 2 3 4" xfId="38795"/>
    <cellStyle name="20 % - Markeringsfarve3 2 2 6 2 4" xfId="10738"/>
    <cellStyle name="20 % - Markeringsfarve3 2 2 6 2 4 2" xfId="27057"/>
    <cellStyle name="20 % - Markeringsfarve3 2 2 6 2 4 3" xfId="42023"/>
    <cellStyle name="20 % - Markeringsfarve3 2 2 6 2 5" xfId="20035"/>
    <cellStyle name="20 % - Markeringsfarve3 2 2 6 2 6" xfId="35024"/>
    <cellStyle name="20 % - Markeringsfarve3 2 2 6 3" xfId="2183"/>
    <cellStyle name="20 % - Markeringsfarve3 2 2 6 3 2" xfId="7368"/>
    <cellStyle name="20 % - Markeringsfarve3 2 2 6 3 2 2" xfId="15278"/>
    <cellStyle name="20 % - Markeringsfarve3 2 2 6 3 2 2 2" xfId="31592"/>
    <cellStyle name="20 % - Markeringsfarve3 2 2 6 3 2 2 3" xfId="46556"/>
    <cellStyle name="20 % - Markeringsfarve3 2 2 6 3 2 3" xfId="24570"/>
    <cellStyle name="20 % - Markeringsfarve3 2 2 6 3 2 4" xfId="39557"/>
    <cellStyle name="20 % - Markeringsfarve3 2 2 6 3 3" xfId="10740"/>
    <cellStyle name="20 % - Markeringsfarve3 2 2 6 3 3 2" xfId="27059"/>
    <cellStyle name="20 % - Markeringsfarve3 2 2 6 3 3 3" xfId="42025"/>
    <cellStyle name="20 % - Markeringsfarve3 2 2 6 3 4" xfId="20037"/>
    <cellStyle name="20 % - Markeringsfarve3 2 2 6 3 5" xfId="35026"/>
    <cellStyle name="20 % - Markeringsfarve3 2 2 6 4" xfId="2184"/>
    <cellStyle name="20 % - Markeringsfarve3 2 2 6 4 2" xfId="7097"/>
    <cellStyle name="20 % - Markeringsfarve3 2 2 6 4 2 2" xfId="15007"/>
    <cellStyle name="20 % - Markeringsfarve3 2 2 6 4 2 2 2" xfId="31321"/>
    <cellStyle name="20 % - Markeringsfarve3 2 2 6 4 2 2 3" xfId="46285"/>
    <cellStyle name="20 % - Markeringsfarve3 2 2 6 4 2 3" xfId="24299"/>
    <cellStyle name="20 % - Markeringsfarve3 2 2 6 4 2 4" xfId="39286"/>
    <cellStyle name="20 % - Markeringsfarve3 2 2 6 4 3" xfId="10741"/>
    <cellStyle name="20 % - Markeringsfarve3 2 2 6 4 3 2" xfId="27060"/>
    <cellStyle name="20 % - Markeringsfarve3 2 2 6 4 3 3" xfId="42026"/>
    <cellStyle name="20 % - Markeringsfarve3 2 2 6 4 4" xfId="20038"/>
    <cellStyle name="20 % - Markeringsfarve3 2 2 6 4 5" xfId="35027"/>
    <cellStyle name="20 % - Markeringsfarve3 2 2 6 5" xfId="5521"/>
    <cellStyle name="20 % - Markeringsfarve3 2 2 6 5 2" xfId="13439"/>
    <cellStyle name="20 % - Markeringsfarve3 2 2 6 5 2 2" xfId="29753"/>
    <cellStyle name="20 % - Markeringsfarve3 2 2 6 5 2 3" xfId="44717"/>
    <cellStyle name="20 % - Markeringsfarve3 2 2 6 5 3" xfId="22731"/>
    <cellStyle name="20 % - Markeringsfarve3 2 2 6 5 4" xfId="37718"/>
    <cellStyle name="20 % - Markeringsfarve3 2 2 6 6" xfId="10737"/>
    <cellStyle name="20 % - Markeringsfarve3 2 2 6 6 2" xfId="27056"/>
    <cellStyle name="20 % - Markeringsfarve3 2 2 6 6 3" xfId="42022"/>
    <cellStyle name="20 % - Markeringsfarve3 2 2 6 7" xfId="20034"/>
    <cellStyle name="20 % - Markeringsfarve3 2 2 6 8" xfId="35023"/>
    <cellStyle name="20 % - Markeringsfarve3 2 2 7" xfId="2185"/>
    <cellStyle name="20 % - Markeringsfarve3 2 2 7 2" xfId="2186"/>
    <cellStyle name="20 % - Markeringsfarve3 2 2 7 2 2" xfId="7549"/>
    <cellStyle name="20 % - Markeringsfarve3 2 2 7 2 2 2" xfId="15450"/>
    <cellStyle name="20 % - Markeringsfarve3 2 2 7 2 2 2 2" xfId="31764"/>
    <cellStyle name="20 % - Markeringsfarve3 2 2 7 2 2 2 3" xfId="46728"/>
    <cellStyle name="20 % - Markeringsfarve3 2 2 7 2 2 3" xfId="24742"/>
    <cellStyle name="20 % - Markeringsfarve3 2 2 7 2 2 4" xfId="39729"/>
    <cellStyle name="20 % - Markeringsfarve3 2 2 7 2 3" xfId="10743"/>
    <cellStyle name="20 % - Markeringsfarve3 2 2 7 2 3 2" xfId="27062"/>
    <cellStyle name="20 % - Markeringsfarve3 2 2 7 2 3 3" xfId="42028"/>
    <cellStyle name="20 % - Markeringsfarve3 2 2 7 2 4" xfId="20040"/>
    <cellStyle name="20 % - Markeringsfarve3 2 2 7 2 5" xfId="35029"/>
    <cellStyle name="20 % - Markeringsfarve3 2 2 7 3" xfId="6141"/>
    <cellStyle name="20 % - Markeringsfarve3 2 2 7 3 2" xfId="14058"/>
    <cellStyle name="20 % - Markeringsfarve3 2 2 7 3 2 2" xfId="30372"/>
    <cellStyle name="20 % - Markeringsfarve3 2 2 7 3 2 3" xfId="45336"/>
    <cellStyle name="20 % - Markeringsfarve3 2 2 7 3 3" xfId="23350"/>
    <cellStyle name="20 % - Markeringsfarve3 2 2 7 3 4" xfId="38337"/>
    <cellStyle name="20 % - Markeringsfarve3 2 2 7 4" xfId="10742"/>
    <cellStyle name="20 % - Markeringsfarve3 2 2 7 4 2" xfId="27061"/>
    <cellStyle name="20 % - Markeringsfarve3 2 2 7 4 3" xfId="42027"/>
    <cellStyle name="20 % - Markeringsfarve3 2 2 7 5" xfId="20039"/>
    <cellStyle name="20 % - Markeringsfarve3 2 2 7 6" xfId="35028"/>
    <cellStyle name="20 % - Markeringsfarve3 2 2 8" xfId="2187"/>
    <cellStyle name="20 % - Markeringsfarve3 2 2 8 2" xfId="6777"/>
    <cellStyle name="20 % - Markeringsfarve3 2 2 8 2 2" xfId="14688"/>
    <cellStyle name="20 % - Markeringsfarve3 2 2 8 2 2 2" xfId="31002"/>
    <cellStyle name="20 % - Markeringsfarve3 2 2 8 2 2 3" xfId="45966"/>
    <cellStyle name="20 % - Markeringsfarve3 2 2 8 2 3" xfId="23980"/>
    <cellStyle name="20 % - Markeringsfarve3 2 2 8 2 4" xfId="38967"/>
    <cellStyle name="20 % - Markeringsfarve3 2 2 8 3" xfId="10744"/>
    <cellStyle name="20 % - Markeringsfarve3 2 2 8 3 2" xfId="27063"/>
    <cellStyle name="20 % - Markeringsfarve3 2 2 8 3 3" xfId="42029"/>
    <cellStyle name="20 % - Markeringsfarve3 2 2 8 4" xfId="20041"/>
    <cellStyle name="20 % - Markeringsfarve3 2 2 8 5" xfId="35030"/>
    <cellStyle name="20 % - Markeringsfarve3 2 2 9" xfId="2188"/>
    <cellStyle name="20 % - Markeringsfarve3 2 2 9 2" xfId="8604"/>
    <cellStyle name="20 % - Markeringsfarve3 2 2 9 2 2" xfId="16490"/>
    <cellStyle name="20 % - Markeringsfarve3 2 2 9 2 2 2" xfId="32804"/>
    <cellStyle name="20 % - Markeringsfarve3 2 2 9 2 2 3" xfId="47768"/>
    <cellStyle name="20 % - Markeringsfarve3 2 2 9 2 3" xfId="25782"/>
    <cellStyle name="20 % - Markeringsfarve3 2 2 9 2 4" xfId="40769"/>
    <cellStyle name="20 % - Markeringsfarve3 2 2 9 3" xfId="10745"/>
    <cellStyle name="20 % - Markeringsfarve3 2 2 9 3 2" xfId="27064"/>
    <cellStyle name="20 % - Markeringsfarve3 2 2 9 3 3" xfId="42030"/>
    <cellStyle name="20 % - Markeringsfarve3 2 2 9 4" xfId="20042"/>
    <cellStyle name="20 % - Markeringsfarve3 2 2 9 5" xfId="35031"/>
    <cellStyle name="20 % - Markeringsfarve3 2 3" xfId="2189"/>
    <cellStyle name="20 % - Markeringsfarve3 2 3 10" xfId="5522"/>
    <cellStyle name="20 % - Markeringsfarve3 2 3 10 2" xfId="13440"/>
    <cellStyle name="20 % - Markeringsfarve3 2 3 10 2 2" xfId="29754"/>
    <cellStyle name="20 % - Markeringsfarve3 2 3 10 2 3" xfId="44718"/>
    <cellStyle name="20 % - Markeringsfarve3 2 3 10 3" xfId="22732"/>
    <cellStyle name="20 % - Markeringsfarve3 2 3 10 4" xfId="37719"/>
    <cellStyle name="20 % - Markeringsfarve3 2 3 11" xfId="10746"/>
    <cellStyle name="20 % - Markeringsfarve3 2 3 11 2" xfId="27065"/>
    <cellStyle name="20 % - Markeringsfarve3 2 3 11 3" xfId="42031"/>
    <cellStyle name="20 % - Markeringsfarve3 2 3 12" xfId="20043"/>
    <cellStyle name="20 % - Markeringsfarve3 2 3 13" xfId="35032"/>
    <cellStyle name="20 % - Markeringsfarve3 2 3 14" xfId="53358"/>
    <cellStyle name="20 % - Markeringsfarve3 2 3 2" xfId="2190"/>
    <cellStyle name="20 % - Markeringsfarve3 2 3 2 2" xfId="2191"/>
    <cellStyle name="20 % - Markeringsfarve3 2 3 2 2 2" xfId="2192"/>
    <cellStyle name="20 % - Markeringsfarve3 2 3 2 2 2 2" xfId="7707"/>
    <cellStyle name="20 % - Markeringsfarve3 2 3 2 2 2 2 2" xfId="15608"/>
    <cellStyle name="20 % - Markeringsfarve3 2 3 2 2 2 2 2 2" xfId="31922"/>
    <cellStyle name="20 % - Markeringsfarve3 2 3 2 2 2 2 2 3" xfId="46886"/>
    <cellStyle name="20 % - Markeringsfarve3 2 3 2 2 2 2 3" xfId="24900"/>
    <cellStyle name="20 % - Markeringsfarve3 2 3 2 2 2 2 4" xfId="39887"/>
    <cellStyle name="20 % - Markeringsfarve3 2 3 2 2 2 3" xfId="10749"/>
    <cellStyle name="20 % - Markeringsfarve3 2 3 2 2 2 3 2" xfId="27068"/>
    <cellStyle name="20 % - Markeringsfarve3 2 3 2 2 2 3 3" xfId="42034"/>
    <cellStyle name="20 % - Markeringsfarve3 2 3 2 2 2 4" xfId="20046"/>
    <cellStyle name="20 % - Markeringsfarve3 2 3 2 2 2 5" xfId="35035"/>
    <cellStyle name="20 % - Markeringsfarve3 2 3 2 2 3" xfId="6273"/>
    <cellStyle name="20 % - Markeringsfarve3 2 3 2 2 3 2" xfId="14190"/>
    <cellStyle name="20 % - Markeringsfarve3 2 3 2 2 3 2 2" xfId="30504"/>
    <cellStyle name="20 % - Markeringsfarve3 2 3 2 2 3 2 3" xfId="45468"/>
    <cellStyle name="20 % - Markeringsfarve3 2 3 2 2 3 3" xfId="23482"/>
    <cellStyle name="20 % - Markeringsfarve3 2 3 2 2 3 4" xfId="38469"/>
    <cellStyle name="20 % - Markeringsfarve3 2 3 2 2 4" xfId="10748"/>
    <cellStyle name="20 % - Markeringsfarve3 2 3 2 2 4 2" xfId="27067"/>
    <cellStyle name="20 % - Markeringsfarve3 2 3 2 2 4 3" xfId="42033"/>
    <cellStyle name="20 % - Markeringsfarve3 2 3 2 2 5" xfId="20045"/>
    <cellStyle name="20 % - Markeringsfarve3 2 3 2 2 6" xfId="35034"/>
    <cellStyle name="20 % - Markeringsfarve3 2 3 2 2 7" xfId="57162"/>
    <cellStyle name="20 % - Markeringsfarve3 2 3 2 3" xfId="2193"/>
    <cellStyle name="20 % - Markeringsfarve3 2 3 2 3 2" xfId="6937"/>
    <cellStyle name="20 % - Markeringsfarve3 2 3 2 3 2 2" xfId="14848"/>
    <cellStyle name="20 % - Markeringsfarve3 2 3 2 3 2 2 2" xfId="31162"/>
    <cellStyle name="20 % - Markeringsfarve3 2 3 2 3 2 2 3" xfId="46126"/>
    <cellStyle name="20 % - Markeringsfarve3 2 3 2 3 2 3" xfId="24140"/>
    <cellStyle name="20 % - Markeringsfarve3 2 3 2 3 2 4" xfId="39127"/>
    <cellStyle name="20 % - Markeringsfarve3 2 3 2 3 3" xfId="10750"/>
    <cellStyle name="20 % - Markeringsfarve3 2 3 2 3 3 2" xfId="27069"/>
    <cellStyle name="20 % - Markeringsfarve3 2 3 2 3 3 3" xfId="42035"/>
    <cellStyle name="20 % - Markeringsfarve3 2 3 2 3 4" xfId="20047"/>
    <cellStyle name="20 % - Markeringsfarve3 2 3 2 3 5" xfId="35036"/>
    <cellStyle name="20 % - Markeringsfarve3 2 3 2 4" xfId="2194"/>
    <cellStyle name="20 % - Markeringsfarve3 2 3 2 4 2" xfId="7082"/>
    <cellStyle name="20 % - Markeringsfarve3 2 3 2 4 2 2" xfId="14992"/>
    <cellStyle name="20 % - Markeringsfarve3 2 3 2 4 2 2 2" xfId="31306"/>
    <cellStyle name="20 % - Markeringsfarve3 2 3 2 4 2 2 3" xfId="46270"/>
    <cellStyle name="20 % - Markeringsfarve3 2 3 2 4 2 3" xfId="24284"/>
    <cellStyle name="20 % - Markeringsfarve3 2 3 2 4 2 4" xfId="39271"/>
    <cellStyle name="20 % - Markeringsfarve3 2 3 2 4 3" xfId="10751"/>
    <cellStyle name="20 % - Markeringsfarve3 2 3 2 4 3 2" xfId="27070"/>
    <cellStyle name="20 % - Markeringsfarve3 2 3 2 4 3 3" xfId="42036"/>
    <cellStyle name="20 % - Markeringsfarve3 2 3 2 4 4" xfId="20048"/>
    <cellStyle name="20 % - Markeringsfarve3 2 3 2 4 5" xfId="35037"/>
    <cellStyle name="20 % - Markeringsfarve3 2 3 2 5" xfId="5523"/>
    <cellStyle name="20 % - Markeringsfarve3 2 3 2 5 2" xfId="13441"/>
    <cellStyle name="20 % - Markeringsfarve3 2 3 2 5 2 2" xfId="29755"/>
    <cellStyle name="20 % - Markeringsfarve3 2 3 2 5 2 3" xfId="44719"/>
    <cellStyle name="20 % - Markeringsfarve3 2 3 2 5 3" xfId="22733"/>
    <cellStyle name="20 % - Markeringsfarve3 2 3 2 5 4" xfId="37720"/>
    <cellStyle name="20 % - Markeringsfarve3 2 3 2 6" xfId="10747"/>
    <cellStyle name="20 % - Markeringsfarve3 2 3 2 6 2" xfId="27066"/>
    <cellStyle name="20 % - Markeringsfarve3 2 3 2 6 3" xfId="42032"/>
    <cellStyle name="20 % - Markeringsfarve3 2 3 2 7" xfId="20044"/>
    <cellStyle name="20 % - Markeringsfarve3 2 3 2 8" xfId="35033"/>
    <cellStyle name="20 % - Markeringsfarve3 2 3 2 9" xfId="53995"/>
    <cellStyle name="20 % - Markeringsfarve3 2 3 3" xfId="2195"/>
    <cellStyle name="20 % - Markeringsfarve3 2 3 3 2" xfId="2196"/>
    <cellStyle name="20 % - Markeringsfarve3 2 3 3 2 2" xfId="2197"/>
    <cellStyle name="20 % - Markeringsfarve3 2 3 3 2 2 2" xfId="7737"/>
    <cellStyle name="20 % - Markeringsfarve3 2 3 3 2 2 2 2" xfId="15638"/>
    <cellStyle name="20 % - Markeringsfarve3 2 3 3 2 2 2 2 2" xfId="31952"/>
    <cellStyle name="20 % - Markeringsfarve3 2 3 3 2 2 2 2 3" xfId="46916"/>
    <cellStyle name="20 % - Markeringsfarve3 2 3 3 2 2 2 3" xfId="24930"/>
    <cellStyle name="20 % - Markeringsfarve3 2 3 3 2 2 2 4" xfId="39917"/>
    <cellStyle name="20 % - Markeringsfarve3 2 3 3 2 2 3" xfId="10754"/>
    <cellStyle name="20 % - Markeringsfarve3 2 3 3 2 2 3 2" xfId="27073"/>
    <cellStyle name="20 % - Markeringsfarve3 2 3 3 2 2 3 3" xfId="42039"/>
    <cellStyle name="20 % - Markeringsfarve3 2 3 3 2 2 4" xfId="20051"/>
    <cellStyle name="20 % - Markeringsfarve3 2 3 3 2 2 5" xfId="35040"/>
    <cellStyle name="20 % - Markeringsfarve3 2 3 3 2 3" xfId="6301"/>
    <cellStyle name="20 % - Markeringsfarve3 2 3 3 2 3 2" xfId="14218"/>
    <cellStyle name="20 % - Markeringsfarve3 2 3 3 2 3 2 2" xfId="30532"/>
    <cellStyle name="20 % - Markeringsfarve3 2 3 3 2 3 2 3" xfId="45496"/>
    <cellStyle name="20 % - Markeringsfarve3 2 3 3 2 3 3" xfId="23510"/>
    <cellStyle name="20 % - Markeringsfarve3 2 3 3 2 3 4" xfId="38497"/>
    <cellStyle name="20 % - Markeringsfarve3 2 3 3 2 4" xfId="10753"/>
    <cellStyle name="20 % - Markeringsfarve3 2 3 3 2 4 2" xfId="27072"/>
    <cellStyle name="20 % - Markeringsfarve3 2 3 3 2 4 3" xfId="42038"/>
    <cellStyle name="20 % - Markeringsfarve3 2 3 3 2 5" xfId="20050"/>
    <cellStyle name="20 % - Markeringsfarve3 2 3 3 2 6" xfId="35039"/>
    <cellStyle name="20 % - Markeringsfarve3 2 3 3 3" xfId="2198"/>
    <cellStyle name="20 % - Markeringsfarve3 2 3 3 3 2" xfId="6967"/>
    <cellStyle name="20 % - Markeringsfarve3 2 3 3 3 2 2" xfId="14878"/>
    <cellStyle name="20 % - Markeringsfarve3 2 3 3 3 2 2 2" xfId="31192"/>
    <cellStyle name="20 % - Markeringsfarve3 2 3 3 3 2 2 3" xfId="46156"/>
    <cellStyle name="20 % - Markeringsfarve3 2 3 3 3 2 3" xfId="24170"/>
    <cellStyle name="20 % - Markeringsfarve3 2 3 3 3 2 4" xfId="39157"/>
    <cellStyle name="20 % - Markeringsfarve3 2 3 3 3 3" xfId="10755"/>
    <cellStyle name="20 % - Markeringsfarve3 2 3 3 3 3 2" xfId="27074"/>
    <cellStyle name="20 % - Markeringsfarve3 2 3 3 3 3 3" xfId="42040"/>
    <cellStyle name="20 % - Markeringsfarve3 2 3 3 3 4" xfId="20052"/>
    <cellStyle name="20 % - Markeringsfarve3 2 3 3 3 5" xfId="35041"/>
    <cellStyle name="20 % - Markeringsfarve3 2 3 3 4" xfId="2199"/>
    <cellStyle name="20 % - Markeringsfarve3 2 3 3 4 2" xfId="7084"/>
    <cellStyle name="20 % - Markeringsfarve3 2 3 3 4 2 2" xfId="14994"/>
    <cellStyle name="20 % - Markeringsfarve3 2 3 3 4 2 2 2" xfId="31308"/>
    <cellStyle name="20 % - Markeringsfarve3 2 3 3 4 2 2 3" xfId="46272"/>
    <cellStyle name="20 % - Markeringsfarve3 2 3 3 4 2 3" xfId="24286"/>
    <cellStyle name="20 % - Markeringsfarve3 2 3 3 4 2 4" xfId="39273"/>
    <cellStyle name="20 % - Markeringsfarve3 2 3 3 4 3" xfId="10756"/>
    <cellStyle name="20 % - Markeringsfarve3 2 3 3 4 3 2" xfId="27075"/>
    <cellStyle name="20 % - Markeringsfarve3 2 3 3 4 3 3" xfId="42041"/>
    <cellStyle name="20 % - Markeringsfarve3 2 3 3 4 4" xfId="20053"/>
    <cellStyle name="20 % - Markeringsfarve3 2 3 3 4 5" xfId="35042"/>
    <cellStyle name="20 % - Markeringsfarve3 2 3 3 5" xfId="5524"/>
    <cellStyle name="20 % - Markeringsfarve3 2 3 3 5 2" xfId="13442"/>
    <cellStyle name="20 % - Markeringsfarve3 2 3 3 5 2 2" xfId="29756"/>
    <cellStyle name="20 % - Markeringsfarve3 2 3 3 5 2 3" xfId="44720"/>
    <cellStyle name="20 % - Markeringsfarve3 2 3 3 5 3" xfId="22734"/>
    <cellStyle name="20 % - Markeringsfarve3 2 3 3 5 4" xfId="37721"/>
    <cellStyle name="20 % - Markeringsfarve3 2 3 3 6" xfId="10752"/>
    <cellStyle name="20 % - Markeringsfarve3 2 3 3 6 2" xfId="27071"/>
    <cellStyle name="20 % - Markeringsfarve3 2 3 3 6 3" xfId="42037"/>
    <cellStyle name="20 % - Markeringsfarve3 2 3 3 7" xfId="20049"/>
    <cellStyle name="20 % - Markeringsfarve3 2 3 3 8" xfId="35038"/>
    <cellStyle name="20 % - Markeringsfarve3 2 3 3 9" xfId="56539"/>
    <cellStyle name="20 % - Markeringsfarve3 2 3 4" xfId="2200"/>
    <cellStyle name="20 % - Markeringsfarve3 2 3 4 2" xfId="2201"/>
    <cellStyle name="20 % - Markeringsfarve3 2 3 4 2 2" xfId="2202"/>
    <cellStyle name="20 % - Markeringsfarve3 2 3 4 2 2 2" xfId="7945"/>
    <cellStyle name="20 % - Markeringsfarve3 2 3 4 2 2 2 2" xfId="15846"/>
    <cellStyle name="20 % - Markeringsfarve3 2 3 4 2 2 2 2 2" xfId="32160"/>
    <cellStyle name="20 % - Markeringsfarve3 2 3 4 2 2 2 2 3" xfId="47124"/>
    <cellStyle name="20 % - Markeringsfarve3 2 3 4 2 2 2 3" xfId="25138"/>
    <cellStyle name="20 % - Markeringsfarve3 2 3 4 2 2 2 4" xfId="40125"/>
    <cellStyle name="20 % - Markeringsfarve3 2 3 4 2 2 3" xfId="10759"/>
    <cellStyle name="20 % - Markeringsfarve3 2 3 4 2 2 3 2" xfId="27078"/>
    <cellStyle name="20 % - Markeringsfarve3 2 3 4 2 2 3 3" xfId="42044"/>
    <cellStyle name="20 % - Markeringsfarve3 2 3 4 2 2 4" xfId="20056"/>
    <cellStyle name="20 % - Markeringsfarve3 2 3 4 2 2 5" xfId="35045"/>
    <cellStyle name="20 % - Markeringsfarve3 2 3 4 2 3" xfId="6475"/>
    <cellStyle name="20 % - Markeringsfarve3 2 3 4 2 3 2" xfId="14389"/>
    <cellStyle name="20 % - Markeringsfarve3 2 3 4 2 3 2 2" xfId="30703"/>
    <cellStyle name="20 % - Markeringsfarve3 2 3 4 2 3 2 3" xfId="45667"/>
    <cellStyle name="20 % - Markeringsfarve3 2 3 4 2 3 3" xfId="23681"/>
    <cellStyle name="20 % - Markeringsfarve3 2 3 4 2 3 4" xfId="38668"/>
    <cellStyle name="20 % - Markeringsfarve3 2 3 4 2 4" xfId="10758"/>
    <cellStyle name="20 % - Markeringsfarve3 2 3 4 2 4 2" xfId="27077"/>
    <cellStyle name="20 % - Markeringsfarve3 2 3 4 2 4 3" xfId="42043"/>
    <cellStyle name="20 % - Markeringsfarve3 2 3 4 2 5" xfId="20055"/>
    <cellStyle name="20 % - Markeringsfarve3 2 3 4 2 6" xfId="35044"/>
    <cellStyle name="20 % - Markeringsfarve3 2 3 4 3" xfId="2203"/>
    <cellStyle name="20 % - Markeringsfarve3 2 3 4 3 2" xfId="7221"/>
    <cellStyle name="20 % - Markeringsfarve3 2 3 4 3 2 2" xfId="15131"/>
    <cellStyle name="20 % - Markeringsfarve3 2 3 4 3 2 2 2" xfId="31445"/>
    <cellStyle name="20 % - Markeringsfarve3 2 3 4 3 2 2 3" xfId="46409"/>
    <cellStyle name="20 % - Markeringsfarve3 2 3 4 3 2 3" xfId="24423"/>
    <cellStyle name="20 % - Markeringsfarve3 2 3 4 3 2 4" xfId="39410"/>
    <cellStyle name="20 % - Markeringsfarve3 2 3 4 3 3" xfId="10760"/>
    <cellStyle name="20 % - Markeringsfarve3 2 3 4 3 3 2" xfId="27079"/>
    <cellStyle name="20 % - Markeringsfarve3 2 3 4 3 3 3" xfId="42045"/>
    <cellStyle name="20 % - Markeringsfarve3 2 3 4 3 4" xfId="20057"/>
    <cellStyle name="20 % - Markeringsfarve3 2 3 4 3 5" xfId="35046"/>
    <cellStyle name="20 % - Markeringsfarve3 2 3 4 4" xfId="2204"/>
    <cellStyle name="20 % - Markeringsfarve3 2 3 4 4 2" xfId="7085"/>
    <cellStyle name="20 % - Markeringsfarve3 2 3 4 4 2 2" xfId="14995"/>
    <cellStyle name="20 % - Markeringsfarve3 2 3 4 4 2 2 2" xfId="31309"/>
    <cellStyle name="20 % - Markeringsfarve3 2 3 4 4 2 2 3" xfId="46273"/>
    <cellStyle name="20 % - Markeringsfarve3 2 3 4 4 2 3" xfId="24287"/>
    <cellStyle name="20 % - Markeringsfarve3 2 3 4 4 2 4" xfId="39274"/>
    <cellStyle name="20 % - Markeringsfarve3 2 3 4 4 3" xfId="10761"/>
    <cellStyle name="20 % - Markeringsfarve3 2 3 4 4 3 2" xfId="27080"/>
    <cellStyle name="20 % - Markeringsfarve3 2 3 4 4 3 3" xfId="42046"/>
    <cellStyle name="20 % - Markeringsfarve3 2 3 4 4 4" xfId="20058"/>
    <cellStyle name="20 % - Markeringsfarve3 2 3 4 4 5" xfId="35047"/>
    <cellStyle name="20 % - Markeringsfarve3 2 3 4 5" xfId="5525"/>
    <cellStyle name="20 % - Markeringsfarve3 2 3 4 5 2" xfId="13443"/>
    <cellStyle name="20 % - Markeringsfarve3 2 3 4 5 2 2" xfId="29757"/>
    <cellStyle name="20 % - Markeringsfarve3 2 3 4 5 2 3" xfId="44721"/>
    <cellStyle name="20 % - Markeringsfarve3 2 3 4 5 3" xfId="22735"/>
    <cellStyle name="20 % - Markeringsfarve3 2 3 4 5 4" xfId="37722"/>
    <cellStyle name="20 % - Markeringsfarve3 2 3 4 6" xfId="10757"/>
    <cellStyle name="20 % - Markeringsfarve3 2 3 4 6 2" xfId="27076"/>
    <cellStyle name="20 % - Markeringsfarve3 2 3 4 6 3" xfId="42042"/>
    <cellStyle name="20 % - Markeringsfarve3 2 3 4 7" xfId="20054"/>
    <cellStyle name="20 % - Markeringsfarve3 2 3 4 8" xfId="35043"/>
    <cellStyle name="20 % - Markeringsfarve3 2 3 5" xfId="2205"/>
    <cellStyle name="20 % - Markeringsfarve3 2 3 5 2" xfId="2206"/>
    <cellStyle name="20 % - Markeringsfarve3 2 3 5 2 2" xfId="2207"/>
    <cellStyle name="20 % - Markeringsfarve3 2 3 5 2 2 2" xfId="8062"/>
    <cellStyle name="20 % - Markeringsfarve3 2 3 5 2 2 2 2" xfId="15963"/>
    <cellStyle name="20 % - Markeringsfarve3 2 3 5 2 2 2 2 2" xfId="32277"/>
    <cellStyle name="20 % - Markeringsfarve3 2 3 5 2 2 2 2 3" xfId="47241"/>
    <cellStyle name="20 % - Markeringsfarve3 2 3 5 2 2 2 3" xfId="25255"/>
    <cellStyle name="20 % - Markeringsfarve3 2 3 5 2 2 2 4" xfId="40242"/>
    <cellStyle name="20 % - Markeringsfarve3 2 3 5 2 2 3" xfId="10764"/>
    <cellStyle name="20 % - Markeringsfarve3 2 3 5 2 2 3 2" xfId="27083"/>
    <cellStyle name="20 % - Markeringsfarve3 2 3 5 2 2 3 3" xfId="42049"/>
    <cellStyle name="20 % - Markeringsfarve3 2 3 5 2 2 4" xfId="20061"/>
    <cellStyle name="20 % - Markeringsfarve3 2 3 5 2 2 5" xfId="35050"/>
    <cellStyle name="20 % - Markeringsfarve3 2 3 5 2 3" xfId="6574"/>
    <cellStyle name="20 % - Markeringsfarve3 2 3 5 2 3 2" xfId="14488"/>
    <cellStyle name="20 % - Markeringsfarve3 2 3 5 2 3 2 2" xfId="30802"/>
    <cellStyle name="20 % - Markeringsfarve3 2 3 5 2 3 2 3" xfId="45766"/>
    <cellStyle name="20 % - Markeringsfarve3 2 3 5 2 3 3" xfId="23780"/>
    <cellStyle name="20 % - Markeringsfarve3 2 3 5 2 3 4" xfId="38767"/>
    <cellStyle name="20 % - Markeringsfarve3 2 3 5 2 4" xfId="10763"/>
    <cellStyle name="20 % - Markeringsfarve3 2 3 5 2 4 2" xfId="27082"/>
    <cellStyle name="20 % - Markeringsfarve3 2 3 5 2 4 3" xfId="42048"/>
    <cellStyle name="20 % - Markeringsfarve3 2 3 5 2 5" xfId="20060"/>
    <cellStyle name="20 % - Markeringsfarve3 2 3 5 2 6" xfId="35049"/>
    <cellStyle name="20 % - Markeringsfarve3 2 3 5 3" xfId="2208"/>
    <cellStyle name="20 % - Markeringsfarve3 2 3 5 3 2" xfId="7338"/>
    <cellStyle name="20 % - Markeringsfarve3 2 3 5 3 2 2" xfId="15248"/>
    <cellStyle name="20 % - Markeringsfarve3 2 3 5 3 2 2 2" xfId="31562"/>
    <cellStyle name="20 % - Markeringsfarve3 2 3 5 3 2 2 3" xfId="46526"/>
    <cellStyle name="20 % - Markeringsfarve3 2 3 5 3 2 3" xfId="24540"/>
    <cellStyle name="20 % - Markeringsfarve3 2 3 5 3 2 4" xfId="39527"/>
    <cellStyle name="20 % - Markeringsfarve3 2 3 5 3 3" xfId="10765"/>
    <cellStyle name="20 % - Markeringsfarve3 2 3 5 3 3 2" xfId="27084"/>
    <cellStyle name="20 % - Markeringsfarve3 2 3 5 3 3 3" xfId="42050"/>
    <cellStyle name="20 % - Markeringsfarve3 2 3 5 3 4" xfId="20062"/>
    <cellStyle name="20 % - Markeringsfarve3 2 3 5 3 5" xfId="35051"/>
    <cellStyle name="20 % - Markeringsfarve3 2 3 5 4" xfId="2209"/>
    <cellStyle name="20 % - Markeringsfarve3 2 3 5 4 2" xfId="7087"/>
    <cellStyle name="20 % - Markeringsfarve3 2 3 5 4 2 2" xfId="14997"/>
    <cellStyle name="20 % - Markeringsfarve3 2 3 5 4 2 2 2" xfId="31311"/>
    <cellStyle name="20 % - Markeringsfarve3 2 3 5 4 2 2 3" xfId="46275"/>
    <cellStyle name="20 % - Markeringsfarve3 2 3 5 4 2 3" xfId="24289"/>
    <cellStyle name="20 % - Markeringsfarve3 2 3 5 4 2 4" xfId="39276"/>
    <cellStyle name="20 % - Markeringsfarve3 2 3 5 4 3" xfId="10766"/>
    <cellStyle name="20 % - Markeringsfarve3 2 3 5 4 3 2" xfId="27085"/>
    <cellStyle name="20 % - Markeringsfarve3 2 3 5 4 3 3" xfId="42051"/>
    <cellStyle name="20 % - Markeringsfarve3 2 3 5 4 4" xfId="20063"/>
    <cellStyle name="20 % - Markeringsfarve3 2 3 5 4 5" xfId="35052"/>
    <cellStyle name="20 % - Markeringsfarve3 2 3 5 5" xfId="5526"/>
    <cellStyle name="20 % - Markeringsfarve3 2 3 5 5 2" xfId="13444"/>
    <cellStyle name="20 % - Markeringsfarve3 2 3 5 5 2 2" xfId="29758"/>
    <cellStyle name="20 % - Markeringsfarve3 2 3 5 5 2 3" xfId="44722"/>
    <cellStyle name="20 % - Markeringsfarve3 2 3 5 5 3" xfId="22736"/>
    <cellStyle name="20 % - Markeringsfarve3 2 3 5 5 4" xfId="37723"/>
    <cellStyle name="20 % - Markeringsfarve3 2 3 5 6" xfId="10762"/>
    <cellStyle name="20 % - Markeringsfarve3 2 3 5 6 2" xfId="27081"/>
    <cellStyle name="20 % - Markeringsfarve3 2 3 5 6 3" xfId="42047"/>
    <cellStyle name="20 % - Markeringsfarve3 2 3 5 7" xfId="20059"/>
    <cellStyle name="20 % - Markeringsfarve3 2 3 5 8" xfId="35048"/>
    <cellStyle name="20 % - Markeringsfarve3 2 3 6" xfId="2210"/>
    <cellStyle name="20 % - Markeringsfarve3 2 3 6 2" xfId="2211"/>
    <cellStyle name="20 % - Markeringsfarve3 2 3 6 2 2" xfId="2212"/>
    <cellStyle name="20 % - Markeringsfarve3 2 3 6 2 2 2" xfId="8092"/>
    <cellStyle name="20 % - Markeringsfarve3 2 3 6 2 2 2 2" xfId="15993"/>
    <cellStyle name="20 % - Markeringsfarve3 2 3 6 2 2 2 2 2" xfId="32307"/>
    <cellStyle name="20 % - Markeringsfarve3 2 3 6 2 2 2 2 3" xfId="47271"/>
    <cellStyle name="20 % - Markeringsfarve3 2 3 6 2 2 2 3" xfId="25285"/>
    <cellStyle name="20 % - Markeringsfarve3 2 3 6 2 2 2 4" xfId="40272"/>
    <cellStyle name="20 % - Markeringsfarve3 2 3 6 2 2 3" xfId="10769"/>
    <cellStyle name="20 % - Markeringsfarve3 2 3 6 2 2 3 2" xfId="27088"/>
    <cellStyle name="20 % - Markeringsfarve3 2 3 6 2 2 3 3" xfId="42054"/>
    <cellStyle name="20 % - Markeringsfarve3 2 3 6 2 2 4" xfId="20066"/>
    <cellStyle name="20 % - Markeringsfarve3 2 3 6 2 2 5" xfId="35055"/>
    <cellStyle name="20 % - Markeringsfarve3 2 3 6 2 3" xfId="6603"/>
    <cellStyle name="20 % - Markeringsfarve3 2 3 6 2 3 2" xfId="14517"/>
    <cellStyle name="20 % - Markeringsfarve3 2 3 6 2 3 2 2" xfId="30831"/>
    <cellStyle name="20 % - Markeringsfarve3 2 3 6 2 3 2 3" xfId="45795"/>
    <cellStyle name="20 % - Markeringsfarve3 2 3 6 2 3 3" xfId="23809"/>
    <cellStyle name="20 % - Markeringsfarve3 2 3 6 2 3 4" xfId="38796"/>
    <cellStyle name="20 % - Markeringsfarve3 2 3 6 2 4" xfId="10768"/>
    <cellStyle name="20 % - Markeringsfarve3 2 3 6 2 4 2" xfId="27087"/>
    <cellStyle name="20 % - Markeringsfarve3 2 3 6 2 4 3" xfId="42053"/>
    <cellStyle name="20 % - Markeringsfarve3 2 3 6 2 5" xfId="20065"/>
    <cellStyle name="20 % - Markeringsfarve3 2 3 6 2 6" xfId="35054"/>
    <cellStyle name="20 % - Markeringsfarve3 2 3 6 3" xfId="2213"/>
    <cellStyle name="20 % - Markeringsfarve3 2 3 6 3 2" xfId="7369"/>
    <cellStyle name="20 % - Markeringsfarve3 2 3 6 3 2 2" xfId="15279"/>
    <cellStyle name="20 % - Markeringsfarve3 2 3 6 3 2 2 2" xfId="31593"/>
    <cellStyle name="20 % - Markeringsfarve3 2 3 6 3 2 2 3" xfId="46557"/>
    <cellStyle name="20 % - Markeringsfarve3 2 3 6 3 2 3" xfId="24571"/>
    <cellStyle name="20 % - Markeringsfarve3 2 3 6 3 2 4" xfId="39558"/>
    <cellStyle name="20 % - Markeringsfarve3 2 3 6 3 3" xfId="10770"/>
    <cellStyle name="20 % - Markeringsfarve3 2 3 6 3 3 2" xfId="27089"/>
    <cellStyle name="20 % - Markeringsfarve3 2 3 6 3 3 3" xfId="42055"/>
    <cellStyle name="20 % - Markeringsfarve3 2 3 6 3 4" xfId="20067"/>
    <cellStyle name="20 % - Markeringsfarve3 2 3 6 3 5" xfId="35056"/>
    <cellStyle name="20 % - Markeringsfarve3 2 3 6 4" xfId="2214"/>
    <cellStyle name="20 % - Markeringsfarve3 2 3 6 4 2" xfId="7089"/>
    <cellStyle name="20 % - Markeringsfarve3 2 3 6 4 2 2" xfId="14999"/>
    <cellStyle name="20 % - Markeringsfarve3 2 3 6 4 2 2 2" xfId="31313"/>
    <cellStyle name="20 % - Markeringsfarve3 2 3 6 4 2 2 3" xfId="46277"/>
    <cellStyle name="20 % - Markeringsfarve3 2 3 6 4 2 3" xfId="24291"/>
    <cellStyle name="20 % - Markeringsfarve3 2 3 6 4 2 4" xfId="39278"/>
    <cellStyle name="20 % - Markeringsfarve3 2 3 6 4 3" xfId="10771"/>
    <cellStyle name="20 % - Markeringsfarve3 2 3 6 4 3 2" xfId="27090"/>
    <cellStyle name="20 % - Markeringsfarve3 2 3 6 4 3 3" xfId="42056"/>
    <cellStyle name="20 % - Markeringsfarve3 2 3 6 4 4" xfId="20068"/>
    <cellStyle name="20 % - Markeringsfarve3 2 3 6 4 5" xfId="35057"/>
    <cellStyle name="20 % - Markeringsfarve3 2 3 6 5" xfId="5527"/>
    <cellStyle name="20 % - Markeringsfarve3 2 3 6 5 2" xfId="13445"/>
    <cellStyle name="20 % - Markeringsfarve3 2 3 6 5 2 2" xfId="29759"/>
    <cellStyle name="20 % - Markeringsfarve3 2 3 6 5 2 3" xfId="44723"/>
    <cellStyle name="20 % - Markeringsfarve3 2 3 6 5 3" xfId="22737"/>
    <cellStyle name="20 % - Markeringsfarve3 2 3 6 5 4" xfId="37724"/>
    <cellStyle name="20 % - Markeringsfarve3 2 3 6 6" xfId="10767"/>
    <cellStyle name="20 % - Markeringsfarve3 2 3 6 6 2" xfId="27086"/>
    <cellStyle name="20 % - Markeringsfarve3 2 3 6 6 3" xfId="42052"/>
    <cellStyle name="20 % - Markeringsfarve3 2 3 6 7" xfId="20064"/>
    <cellStyle name="20 % - Markeringsfarve3 2 3 6 8" xfId="35053"/>
    <cellStyle name="20 % - Markeringsfarve3 2 3 7" xfId="2215"/>
    <cellStyle name="20 % - Markeringsfarve3 2 3 7 2" xfId="2216"/>
    <cellStyle name="20 % - Markeringsfarve3 2 3 7 2 2" xfId="7588"/>
    <cellStyle name="20 % - Markeringsfarve3 2 3 7 2 2 2" xfId="15489"/>
    <cellStyle name="20 % - Markeringsfarve3 2 3 7 2 2 2 2" xfId="31803"/>
    <cellStyle name="20 % - Markeringsfarve3 2 3 7 2 2 2 3" xfId="46767"/>
    <cellStyle name="20 % - Markeringsfarve3 2 3 7 2 2 3" xfId="24781"/>
    <cellStyle name="20 % - Markeringsfarve3 2 3 7 2 2 4" xfId="39768"/>
    <cellStyle name="20 % - Markeringsfarve3 2 3 7 2 3" xfId="10773"/>
    <cellStyle name="20 % - Markeringsfarve3 2 3 7 2 3 2" xfId="27092"/>
    <cellStyle name="20 % - Markeringsfarve3 2 3 7 2 3 3" xfId="42058"/>
    <cellStyle name="20 % - Markeringsfarve3 2 3 7 2 4" xfId="20070"/>
    <cellStyle name="20 % - Markeringsfarve3 2 3 7 2 5" xfId="35059"/>
    <cellStyle name="20 % - Markeringsfarve3 2 3 7 3" xfId="6174"/>
    <cellStyle name="20 % - Markeringsfarve3 2 3 7 3 2" xfId="14091"/>
    <cellStyle name="20 % - Markeringsfarve3 2 3 7 3 2 2" xfId="30405"/>
    <cellStyle name="20 % - Markeringsfarve3 2 3 7 3 2 3" xfId="45369"/>
    <cellStyle name="20 % - Markeringsfarve3 2 3 7 3 3" xfId="23383"/>
    <cellStyle name="20 % - Markeringsfarve3 2 3 7 3 4" xfId="38370"/>
    <cellStyle name="20 % - Markeringsfarve3 2 3 7 4" xfId="10772"/>
    <cellStyle name="20 % - Markeringsfarve3 2 3 7 4 2" xfId="27091"/>
    <cellStyle name="20 % - Markeringsfarve3 2 3 7 4 3" xfId="42057"/>
    <cellStyle name="20 % - Markeringsfarve3 2 3 7 5" xfId="20069"/>
    <cellStyle name="20 % - Markeringsfarve3 2 3 7 6" xfId="35058"/>
    <cellStyle name="20 % - Markeringsfarve3 2 3 8" xfId="2217"/>
    <cellStyle name="20 % - Markeringsfarve3 2 3 8 2" xfId="6816"/>
    <cellStyle name="20 % - Markeringsfarve3 2 3 8 2 2" xfId="14727"/>
    <cellStyle name="20 % - Markeringsfarve3 2 3 8 2 2 2" xfId="31041"/>
    <cellStyle name="20 % - Markeringsfarve3 2 3 8 2 2 3" xfId="46005"/>
    <cellStyle name="20 % - Markeringsfarve3 2 3 8 2 3" xfId="24019"/>
    <cellStyle name="20 % - Markeringsfarve3 2 3 8 2 4" xfId="39006"/>
    <cellStyle name="20 % - Markeringsfarve3 2 3 8 3" xfId="10774"/>
    <cellStyle name="20 % - Markeringsfarve3 2 3 8 3 2" xfId="27093"/>
    <cellStyle name="20 % - Markeringsfarve3 2 3 8 3 3" xfId="42059"/>
    <cellStyle name="20 % - Markeringsfarve3 2 3 8 4" xfId="20071"/>
    <cellStyle name="20 % - Markeringsfarve3 2 3 8 5" xfId="35060"/>
    <cellStyle name="20 % - Markeringsfarve3 2 3 9" xfId="2218"/>
    <cellStyle name="20 % - Markeringsfarve3 2 3 9 2" xfId="7080"/>
    <cellStyle name="20 % - Markeringsfarve3 2 3 9 2 2" xfId="14990"/>
    <cellStyle name="20 % - Markeringsfarve3 2 3 9 2 2 2" xfId="31304"/>
    <cellStyle name="20 % - Markeringsfarve3 2 3 9 2 2 3" xfId="46268"/>
    <cellStyle name="20 % - Markeringsfarve3 2 3 9 2 3" xfId="24282"/>
    <cellStyle name="20 % - Markeringsfarve3 2 3 9 2 4" xfId="39269"/>
    <cellStyle name="20 % - Markeringsfarve3 2 3 9 3" xfId="10775"/>
    <cellStyle name="20 % - Markeringsfarve3 2 3 9 3 2" xfId="27094"/>
    <cellStyle name="20 % - Markeringsfarve3 2 3 9 3 3" xfId="42060"/>
    <cellStyle name="20 % - Markeringsfarve3 2 3 9 4" xfId="20072"/>
    <cellStyle name="20 % - Markeringsfarve3 2 3 9 5" xfId="35061"/>
    <cellStyle name="20 % - Markeringsfarve3 2 4" xfId="2219"/>
    <cellStyle name="20 % - Markeringsfarve3 2 4 2" xfId="2220"/>
    <cellStyle name="20 % - Markeringsfarve3 2 4 2 2" xfId="2221"/>
    <cellStyle name="20 % - Markeringsfarve3 2 4 2 2 2" xfId="7629"/>
    <cellStyle name="20 % - Markeringsfarve3 2 4 2 2 2 2" xfId="15530"/>
    <cellStyle name="20 % - Markeringsfarve3 2 4 2 2 2 2 2" xfId="31844"/>
    <cellStyle name="20 % - Markeringsfarve3 2 4 2 2 2 2 3" xfId="46808"/>
    <cellStyle name="20 % - Markeringsfarve3 2 4 2 2 2 3" xfId="24822"/>
    <cellStyle name="20 % - Markeringsfarve3 2 4 2 2 2 4" xfId="39809"/>
    <cellStyle name="20 % - Markeringsfarve3 2 4 2 2 3" xfId="10778"/>
    <cellStyle name="20 % - Markeringsfarve3 2 4 2 2 3 2" xfId="27097"/>
    <cellStyle name="20 % - Markeringsfarve3 2 4 2 2 3 3" xfId="42063"/>
    <cellStyle name="20 % - Markeringsfarve3 2 4 2 2 4" xfId="20075"/>
    <cellStyle name="20 % - Markeringsfarve3 2 4 2 2 5" xfId="35064"/>
    <cellStyle name="20 % - Markeringsfarve3 2 4 2 2 6" xfId="57161"/>
    <cellStyle name="20 % - Markeringsfarve3 2 4 2 3" xfId="6207"/>
    <cellStyle name="20 % - Markeringsfarve3 2 4 2 3 2" xfId="14124"/>
    <cellStyle name="20 % - Markeringsfarve3 2 4 2 3 2 2" xfId="30438"/>
    <cellStyle name="20 % - Markeringsfarve3 2 4 2 3 2 3" xfId="45402"/>
    <cellStyle name="20 % - Markeringsfarve3 2 4 2 3 3" xfId="23416"/>
    <cellStyle name="20 % - Markeringsfarve3 2 4 2 3 4" xfId="38403"/>
    <cellStyle name="20 % - Markeringsfarve3 2 4 2 4" xfId="10777"/>
    <cellStyle name="20 % - Markeringsfarve3 2 4 2 4 2" xfId="27096"/>
    <cellStyle name="20 % - Markeringsfarve3 2 4 2 4 3" xfId="42062"/>
    <cellStyle name="20 % - Markeringsfarve3 2 4 2 5" xfId="20074"/>
    <cellStyle name="20 % - Markeringsfarve3 2 4 2 6" xfId="35063"/>
    <cellStyle name="20 % - Markeringsfarve3 2 4 2 7" xfId="53994"/>
    <cellStyle name="20 % - Markeringsfarve3 2 4 3" xfId="2222"/>
    <cellStyle name="20 % - Markeringsfarve3 2 4 3 2" xfId="6859"/>
    <cellStyle name="20 % - Markeringsfarve3 2 4 3 2 2" xfId="14770"/>
    <cellStyle name="20 % - Markeringsfarve3 2 4 3 2 2 2" xfId="31084"/>
    <cellStyle name="20 % - Markeringsfarve3 2 4 3 2 2 3" xfId="46048"/>
    <cellStyle name="20 % - Markeringsfarve3 2 4 3 2 3" xfId="24062"/>
    <cellStyle name="20 % - Markeringsfarve3 2 4 3 2 4" xfId="39049"/>
    <cellStyle name="20 % - Markeringsfarve3 2 4 3 3" xfId="10779"/>
    <cellStyle name="20 % - Markeringsfarve3 2 4 3 3 2" xfId="27098"/>
    <cellStyle name="20 % - Markeringsfarve3 2 4 3 3 3" xfId="42064"/>
    <cellStyle name="20 % - Markeringsfarve3 2 4 3 4" xfId="20076"/>
    <cellStyle name="20 % - Markeringsfarve3 2 4 3 5" xfId="35065"/>
    <cellStyle name="20 % - Markeringsfarve3 2 4 3 6" xfId="56538"/>
    <cellStyle name="20 % - Markeringsfarve3 2 4 4" xfId="2223"/>
    <cellStyle name="20 % - Markeringsfarve3 2 4 4 2" xfId="8308"/>
    <cellStyle name="20 % - Markeringsfarve3 2 4 4 2 2" xfId="16202"/>
    <cellStyle name="20 % - Markeringsfarve3 2 4 4 2 2 2" xfId="32516"/>
    <cellStyle name="20 % - Markeringsfarve3 2 4 4 2 2 3" xfId="47480"/>
    <cellStyle name="20 % - Markeringsfarve3 2 4 4 2 3" xfId="25494"/>
    <cellStyle name="20 % - Markeringsfarve3 2 4 4 2 4" xfId="40481"/>
    <cellStyle name="20 % - Markeringsfarve3 2 4 4 3" xfId="10780"/>
    <cellStyle name="20 % - Markeringsfarve3 2 4 4 3 2" xfId="27099"/>
    <cellStyle name="20 % - Markeringsfarve3 2 4 4 3 3" xfId="42065"/>
    <cellStyle name="20 % - Markeringsfarve3 2 4 4 4" xfId="20077"/>
    <cellStyle name="20 % - Markeringsfarve3 2 4 4 5" xfId="35066"/>
    <cellStyle name="20 % - Markeringsfarve3 2 4 5" xfId="5528"/>
    <cellStyle name="20 % - Markeringsfarve3 2 4 5 2" xfId="13446"/>
    <cellStyle name="20 % - Markeringsfarve3 2 4 5 2 2" xfId="29760"/>
    <cellStyle name="20 % - Markeringsfarve3 2 4 5 2 3" xfId="44724"/>
    <cellStyle name="20 % - Markeringsfarve3 2 4 5 3" xfId="22738"/>
    <cellStyle name="20 % - Markeringsfarve3 2 4 5 4" xfId="37725"/>
    <cellStyle name="20 % - Markeringsfarve3 2 4 6" xfId="10776"/>
    <cellStyle name="20 % - Markeringsfarve3 2 4 6 2" xfId="27095"/>
    <cellStyle name="20 % - Markeringsfarve3 2 4 6 3" xfId="42061"/>
    <cellStyle name="20 % - Markeringsfarve3 2 4 7" xfId="20073"/>
    <cellStyle name="20 % - Markeringsfarve3 2 4 8" xfId="35062"/>
    <cellStyle name="20 % - Markeringsfarve3 2 4 9" xfId="53357"/>
    <cellStyle name="20 % - Markeringsfarve3 2 5" xfId="2224"/>
    <cellStyle name="20 % - Markeringsfarve3 2 5 2" xfId="2225"/>
    <cellStyle name="20 % - Markeringsfarve3 2 5 2 2" xfId="2226"/>
    <cellStyle name="20 % - Markeringsfarve3 2 5 2 2 2" xfId="7735"/>
    <cellStyle name="20 % - Markeringsfarve3 2 5 2 2 2 2" xfId="15636"/>
    <cellStyle name="20 % - Markeringsfarve3 2 5 2 2 2 2 2" xfId="31950"/>
    <cellStyle name="20 % - Markeringsfarve3 2 5 2 2 2 2 3" xfId="46914"/>
    <cellStyle name="20 % - Markeringsfarve3 2 5 2 2 2 3" xfId="24928"/>
    <cellStyle name="20 % - Markeringsfarve3 2 5 2 2 2 4" xfId="39915"/>
    <cellStyle name="20 % - Markeringsfarve3 2 5 2 2 3" xfId="10783"/>
    <cellStyle name="20 % - Markeringsfarve3 2 5 2 2 3 2" xfId="27102"/>
    <cellStyle name="20 % - Markeringsfarve3 2 5 2 2 3 3" xfId="42068"/>
    <cellStyle name="20 % - Markeringsfarve3 2 5 2 2 4" xfId="20080"/>
    <cellStyle name="20 % - Markeringsfarve3 2 5 2 2 5" xfId="35069"/>
    <cellStyle name="20 % - Markeringsfarve3 2 5 2 3" xfId="6299"/>
    <cellStyle name="20 % - Markeringsfarve3 2 5 2 3 2" xfId="14216"/>
    <cellStyle name="20 % - Markeringsfarve3 2 5 2 3 2 2" xfId="30530"/>
    <cellStyle name="20 % - Markeringsfarve3 2 5 2 3 2 3" xfId="45494"/>
    <cellStyle name="20 % - Markeringsfarve3 2 5 2 3 3" xfId="23508"/>
    <cellStyle name="20 % - Markeringsfarve3 2 5 2 3 4" xfId="38495"/>
    <cellStyle name="20 % - Markeringsfarve3 2 5 2 4" xfId="10782"/>
    <cellStyle name="20 % - Markeringsfarve3 2 5 2 4 2" xfId="27101"/>
    <cellStyle name="20 % - Markeringsfarve3 2 5 2 4 3" xfId="42067"/>
    <cellStyle name="20 % - Markeringsfarve3 2 5 2 5" xfId="20079"/>
    <cellStyle name="20 % - Markeringsfarve3 2 5 2 6" xfId="35068"/>
    <cellStyle name="20 % - Markeringsfarve3 2 5 2 7" xfId="57164"/>
    <cellStyle name="20 % - Markeringsfarve3 2 5 3" xfId="2227"/>
    <cellStyle name="20 % - Markeringsfarve3 2 5 3 2" xfId="6965"/>
    <cellStyle name="20 % - Markeringsfarve3 2 5 3 2 2" xfId="14876"/>
    <cellStyle name="20 % - Markeringsfarve3 2 5 3 2 2 2" xfId="31190"/>
    <cellStyle name="20 % - Markeringsfarve3 2 5 3 2 2 3" xfId="46154"/>
    <cellStyle name="20 % - Markeringsfarve3 2 5 3 2 3" xfId="24168"/>
    <cellStyle name="20 % - Markeringsfarve3 2 5 3 2 4" xfId="39155"/>
    <cellStyle name="20 % - Markeringsfarve3 2 5 3 3" xfId="10784"/>
    <cellStyle name="20 % - Markeringsfarve3 2 5 3 3 2" xfId="27103"/>
    <cellStyle name="20 % - Markeringsfarve3 2 5 3 3 3" xfId="42069"/>
    <cellStyle name="20 % - Markeringsfarve3 2 5 3 4" xfId="20081"/>
    <cellStyle name="20 % - Markeringsfarve3 2 5 3 5" xfId="35070"/>
    <cellStyle name="20 % - Markeringsfarve3 2 5 4" xfId="2228"/>
    <cellStyle name="20 % - Markeringsfarve3 2 5 4 2" xfId="6946"/>
    <cellStyle name="20 % - Markeringsfarve3 2 5 4 2 2" xfId="14857"/>
    <cellStyle name="20 % - Markeringsfarve3 2 5 4 2 2 2" xfId="31171"/>
    <cellStyle name="20 % - Markeringsfarve3 2 5 4 2 2 3" xfId="46135"/>
    <cellStyle name="20 % - Markeringsfarve3 2 5 4 2 3" xfId="24149"/>
    <cellStyle name="20 % - Markeringsfarve3 2 5 4 2 4" xfId="39136"/>
    <cellStyle name="20 % - Markeringsfarve3 2 5 4 3" xfId="10785"/>
    <cellStyle name="20 % - Markeringsfarve3 2 5 4 3 2" xfId="27104"/>
    <cellStyle name="20 % - Markeringsfarve3 2 5 4 3 3" xfId="42070"/>
    <cellStyle name="20 % - Markeringsfarve3 2 5 4 4" xfId="20082"/>
    <cellStyle name="20 % - Markeringsfarve3 2 5 4 5" xfId="35071"/>
    <cellStyle name="20 % - Markeringsfarve3 2 5 5" xfId="5529"/>
    <cellStyle name="20 % - Markeringsfarve3 2 5 5 2" xfId="13447"/>
    <cellStyle name="20 % - Markeringsfarve3 2 5 5 2 2" xfId="29761"/>
    <cellStyle name="20 % - Markeringsfarve3 2 5 5 2 3" xfId="44725"/>
    <cellStyle name="20 % - Markeringsfarve3 2 5 5 3" xfId="22739"/>
    <cellStyle name="20 % - Markeringsfarve3 2 5 5 4" xfId="37726"/>
    <cellStyle name="20 % - Markeringsfarve3 2 5 6" xfId="10781"/>
    <cellStyle name="20 % - Markeringsfarve3 2 5 6 2" xfId="27100"/>
    <cellStyle name="20 % - Markeringsfarve3 2 5 6 3" xfId="42066"/>
    <cellStyle name="20 % - Markeringsfarve3 2 5 7" xfId="20078"/>
    <cellStyle name="20 % - Markeringsfarve3 2 5 8" xfId="35067"/>
    <cellStyle name="20 % - Markeringsfarve3 2 5 9" xfId="53997"/>
    <cellStyle name="20 % - Markeringsfarve3 2 6" xfId="2229"/>
    <cellStyle name="20 % - Markeringsfarve3 2 6 2" xfId="2230"/>
    <cellStyle name="20 % - Markeringsfarve3 2 6 2 2" xfId="2231"/>
    <cellStyle name="20 % - Markeringsfarve3 2 6 2 2 2" xfId="7867"/>
    <cellStyle name="20 % - Markeringsfarve3 2 6 2 2 2 2" xfId="15768"/>
    <cellStyle name="20 % - Markeringsfarve3 2 6 2 2 2 2 2" xfId="32082"/>
    <cellStyle name="20 % - Markeringsfarve3 2 6 2 2 2 2 3" xfId="47046"/>
    <cellStyle name="20 % - Markeringsfarve3 2 6 2 2 2 3" xfId="25060"/>
    <cellStyle name="20 % - Markeringsfarve3 2 6 2 2 2 4" xfId="40047"/>
    <cellStyle name="20 % - Markeringsfarve3 2 6 2 2 3" xfId="10788"/>
    <cellStyle name="20 % - Markeringsfarve3 2 6 2 2 3 2" xfId="27107"/>
    <cellStyle name="20 % - Markeringsfarve3 2 6 2 2 3 3" xfId="42073"/>
    <cellStyle name="20 % - Markeringsfarve3 2 6 2 2 4" xfId="20085"/>
    <cellStyle name="20 % - Markeringsfarve3 2 6 2 2 5" xfId="35074"/>
    <cellStyle name="20 % - Markeringsfarve3 2 6 2 3" xfId="6409"/>
    <cellStyle name="20 % - Markeringsfarve3 2 6 2 3 2" xfId="14323"/>
    <cellStyle name="20 % - Markeringsfarve3 2 6 2 3 2 2" xfId="30637"/>
    <cellStyle name="20 % - Markeringsfarve3 2 6 2 3 2 3" xfId="45601"/>
    <cellStyle name="20 % - Markeringsfarve3 2 6 2 3 3" xfId="23615"/>
    <cellStyle name="20 % - Markeringsfarve3 2 6 2 3 4" xfId="38602"/>
    <cellStyle name="20 % - Markeringsfarve3 2 6 2 4" xfId="10787"/>
    <cellStyle name="20 % - Markeringsfarve3 2 6 2 4 2" xfId="27106"/>
    <cellStyle name="20 % - Markeringsfarve3 2 6 2 4 3" xfId="42072"/>
    <cellStyle name="20 % - Markeringsfarve3 2 6 2 5" xfId="20084"/>
    <cellStyle name="20 % - Markeringsfarve3 2 6 2 6" xfId="35073"/>
    <cellStyle name="20 % - Markeringsfarve3 2 6 3" xfId="2232"/>
    <cellStyle name="20 % - Markeringsfarve3 2 6 3 2" xfId="7143"/>
    <cellStyle name="20 % - Markeringsfarve3 2 6 3 2 2" xfId="15053"/>
    <cellStyle name="20 % - Markeringsfarve3 2 6 3 2 2 2" xfId="31367"/>
    <cellStyle name="20 % - Markeringsfarve3 2 6 3 2 2 3" xfId="46331"/>
    <cellStyle name="20 % - Markeringsfarve3 2 6 3 2 3" xfId="24345"/>
    <cellStyle name="20 % - Markeringsfarve3 2 6 3 2 4" xfId="39332"/>
    <cellStyle name="20 % - Markeringsfarve3 2 6 3 3" xfId="10789"/>
    <cellStyle name="20 % - Markeringsfarve3 2 6 3 3 2" xfId="27108"/>
    <cellStyle name="20 % - Markeringsfarve3 2 6 3 3 3" xfId="42074"/>
    <cellStyle name="20 % - Markeringsfarve3 2 6 3 4" xfId="20086"/>
    <cellStyle name="20 % - Markeringsfarve3 2 6 3 5" xfId="35075"/>
    <cellStyle name="20 % - Markeringsfarve3 2 6 4" xfId="2233"/>
    <cellStyle name="20 % - Markeringsfarve3 2 6 4 2" xfId="7347"/>
    <cellStyle name="20 % - Markeringsfarve3 2 6 4 2 2" xfId="15257"/>
    <cellStyle name="20 % - Markeringsfarve3 2 6 4 2 2 2" xfId="31571"/>
    <cellStyle name="20 % - Markeringsfarve3 2 6 4 2 2 3" xfId="46535"/>
    <cellStyle name="20 % - Markeringsfarve3 2 6 4 2 3" xfId="24549"/>
    <cellStyle name="20 % - Markeringsfarve3 2 6 4 2 4" xfId="39536"/>
    <cellStyle name="20 % - Markeringsfarve3 2 6 4 3" xfId="10790"/>
    <cellStyle name="20 % - Markeringsfarve3 2 6 4 3 2" xfId="27109"/>
    <cellStyle name="20 % - Markeringsfarve3 2 6 4 3 3" xfId="42075"/>
    <cellStyle name="20 % - Markeringsfarve3 2 6 4 4" xfId="20087"/>
    <cellStyle name="20 % - Markeringsfarve3 2 6 4 5" xfId="35076"/>
    <cellStyle name="20 % - Markeringsfarve3 2 6 5" xfId="5530"/>
    <cellStyle name="20 % - Markeringsfarve3 2 6 5 2" xfId="13448"/>
    <cellStyle name="20 % - Markeringsfarve3 2 6 5 2 2" xfId="29762"/>
    <cellStyle name="20 % - Markeringsfarve3 2 6 5 2 3" xfId="44726"/>
    <cellStyle name="20 % - Markeringsfarve3 2 6 5 3" xfId="22740"/>
    <cellStyle name="20 % - Markeringsfarve3 2 6 5 4" xfId="37727"/>
    <cellStyle name="20 % - Markeringsfarve3 2 6 6" xfId="10786"/>
    <cellStyle name="20 % - Markeringsfarve3 2 6 6 2" xfId="27105"/>
    <cellStyle name="20 % - Markeringsfarve3 2 6 6 3" xfId="42071"/>
    <cellStyle name="20 % - Markeringsfarve3 2 6 7" xfId="20083"/>
    <cellStyle name="20 % - Markeringsfarve3 2 6 8" xfId="35072"/>
    <cellStyle name="20 % - Markeringsfarve3 2 6 9" xfId="56541"/>
    <cellStyle name="20 % - Markeringsfarve3 2 7" xfId="2234"/>
    <cellStyle name="20 % - Markeringsfarve3 2 7 2" xfId="2235"/>
    <cellStyle name="20 % - Markeringsfarve3 2 7 2 2" xfId="2236"/>
    <cellStyle name="20 % - Markeringsfarve3 2 7 2 2 2" xfId="7984"/>
    <cellStyle name="20 % - Markeringsfarve3 2 7 2 2 2 2" xfId="15885"/>
    <cellStyle name="20 % - Markeringsfarve3 2 7 2 2 2 2 2" xfId="32199"/>
    <cellStyle name="20 % - Markeringsfarve3 2 7 2 2 2 2 3" xfId="47163"/>
    <cellStyle name="20 % - Markeringsfarve3 2 7 2 2 2 3" xfId="25177"/>
    <cellStyle name="20 % - Markeringsfarve3 2 7 2 2 2 4" xfId="40164"/>
    <cellStyle name="20 % - Markeringsfarve3 2 7 2 2 3" xfId="10793"/>
    <cellStyle name="20 % - Markeringsfarve3 2 7 2 2 3 2" xfId="27112"/>
    <cellStyle name="20 % - Markeringsfarve3 2 7 2 2 3 3" xfId="42078"/>
    <cellStyle name="20 % - Markeringsfarve3 2 7 2 2 4" xfId="20090"/>
    <cellStyle name="20 % - Markeringsfarve3 2 7 2 2 5" xfId="35079"/>
    <cellStyle name="20 % - Markeringsfarve3 2 7 2 3" xfId="6508"/>
    <cellStyle name="20 % - Markeringsfarve3 2 7 2 3 2" xfId="14422"/>
    <cellStyle name="20 % - Markeringsfarve3 2 7 2 3 2 2" xfId="30736"/>
    <cellStyle name="20 % - Markeringsfarve3 2 7 2 3 2 3" xfId="45700"/>
    <cellStyle name="20 % - Markeringsfarve3 2 7 2 3 3" xfId="23714"/>
    <cellStyle name="20 % - Markeringsfarve3 2 7 2 3 4" xfId="38701"/>
    <cellStyle name="20 % - Markeringsfarve3 2 7 2 4" xfId="10792"/>
    <cellStyle name="20 % - Markeringsfarve3 2 7 2 4 2" xfId="27111"/>
    <cellStyle name="20 % - Markeringsfarve3 2 7 2 4 3" xfId="42077"/>
    <cellStyle name="20 % - Markeringsfarve3 2 7 2 5" xfId="20089"/>
    <cellStyle name="20 % - Markeringsfarve3 2 7 2 6" xfId="35078"/>
    <cellStyle name="20 % - Markeringsfarve3 2 7 3" xfId="2237"/>
    <cellStyle name="20 % - Markeringsfarve3 2 7 3 2" xfId="7260"/>
    <cellStyle name="20 % - Markeringsfarve3 2 7 3 2 2" xfId="15170"/>
    <cellStyle name="20 % - Markeringsfarve3 2 7 3 2 2 2" xfId="31484"/>
    <cellStyle name="20 % - Markeringsfarve3 2 7 3 2 2 3" xfId="46448"/>
    <cellStyle name="20 % - Markeringsfarve3 2 7 3 2 3" xfId="24462"/>
    <cellStyle name="20 % - Markeringsfarve3 2 7 3 2 4" xfId="39449"/>
    <cellStyle name="20 % - Markeringsfarve3 2 7 3 3" xfId="10794"/>
    <cellStyle name="20 % - Markeringsfarve3 2 7 3 3 2" xfId="27113"/>
    <cellStyle name="20 % - Markeringsfarve3 2 7 3 3 3" xfId="42079"/>
    <cellStyle name="20 % - Markeringsfarve3 2 7 3 4" xfId="20091"/>
    <cellStyle name="20 % - Markeringsfarve3 2 7 3 5" xfId="35080"/>
    <cellStyle name="20 % - Markeringsfarve3 2 7 4" xfId="2238"/>
    <cellStyle name="20 % - Markeringsfarve3 2 7 4 2" xfId="7092"/>
    <cellStyle name="20 % - Markeringsfarve3 2 7 4 2 2" xfId="15002"/>
    <cellStyle name="20 % - Markeringsfarve3 2 7 4 2 2 2" xfId="31316"/>
    <cellStyle name="20 % - Markeringsfarve3 2 7 4 2 2 3" xfId="46280"/>
    <cellStyle name="20 % - Markeringsfarve3 2 7 4 2 3" xfId="24294"/>
    <cellStyle name="20 % - Markeringsfarve3 2 7 4 2 4" xfId="39281"/>
    <cellStyle name="20 % - Markeringsfarve3 2 7 4 3" xfId="10795"/>
    <cellStyle name="20 % - Markeringsfarve3 2 7 4 3 2" xfId="27114"/>
    <cellStyle name="20 % - Markeringsfarve3 2 7 4 3 3" xfId="42080"/>
    <cellStyle name="20 % - Markeringsfarve3 2 7 4 4" xfId="20092"/>
    <cellStyle name="20 % - Markeringsfarve3 2 7 4 5" xfId="35081"/>
    <cellStyle name="20 % - Markeringsfarve3 2 7 5" xfId="5531"/>
    <cellStyle name="20 % - Markeringsfarve3 2 7 5 2" xfId="13449"/>
    <cellStyle name="20 % - Markeringsfarve3 2 7 5 2 2" xfId="29763"/>
    <cellStyle name="20 % - Markeringsfarve3 2 7 5 2 3" xfId="44727"/>
    <cellStyle name="20 % - Markeringsfarve3 2 7 5 3" xfId="22741"/>
    <cellStyle name="20 % - Markeringsfarve3 2 7 5 4" xfId="37728"/>
    <cellStyle name="20 % - Markeringsfarve3 2 7 6" xfId="10791"/>
    <cellStyle name="20 % - Markeringsfarve3 2 7 6 2" xfId="27110"/>
    <cellStyle name="20 % - Markeringsfarve3 2 7 6 3" xfId="42076"/>
    <cellStyle name="20 % - Markeringsfarve3 2 7 7" xfId="20088"/>
    <cellStyle name="20 % - Markeringsfarve3 2 7 8" xfId="35077"/>
    <cellStyle name="20 % - Markeringsfarve3 2 8" xfId="2239"/>
    <cellStyle name="20 % - Markeringsfarve3 2 8 2" xfId="2240"/>
    <cellStyle name="20 % - Markeringsfarve3 2 8 2 2" xfId="2241"/>
    <cellStyle name="20 % - Markeringsfarve3 2 8 2 2 2" xfId="8090"/>
    <cellStyle name="20 % - Markeringsfarve3 2 8 2 2 2 2" xfId="15991"/>
    <cellStyle name="20 % - Markeringsfarve3 2 8 2 2 2 2 2" xfId="32305"/>
    <cellStyle name="20 % - Markeringsfarve3 2 8 2 2 2 2 3" xfId="47269"/>
    <cellStyle name="20 % - Markeringsfarve3 2 8 2 2 2 3" xfId="25283"/>
    <cellStyle name="20 % - Markeringsfarve3 2 8 2 2 2 4" xfId="40270"/>
    <cellStyle name="20 % - Markeringsfarve3 2 8 2 2 3" xfId="10798"/>
    <cellStyle name="20 % - Markeringsfarve3 2 8 2 2 3 2" xfId="27117"/>
    <cellStyle name="20 % - Markeringsfarve3 2 8 2 2 3 3" xfId="42083"/>
    <cellStyle name="20 % - Markeringsfarve3 2 8 2 2 4" xfId="20095"/>
    <cellStyle name="20 % - Markeringsfarve3 2 8 2 2 5" xfId="35084"/>
    <cellStyle name="20 % - Markeringsfarve3 2 8 2 3" xfId="6601"/>
    <cellStyle name="20 % - Markeringsfarve3 2 8 2 3 2" xfId="14515"/>
    <cellStyle name="20 % - Markeringsfarve3 2 8 2 3 2 2" xfId="30829"/>
    <cellStyle name="20 % - Markeringsfarve3 2 8 2 3 2 3" xfId="45793"/>
    <cellStyle name="20 % - Markeringsfarve3 2 8 2 3 3" xfId="23807"/>
    <cellStyle name="20 % - Markeringsfarve3 2 8 2 3 4" xfId="38794"/>
    <cellStyle name="20 % - Markeringsfarve3 2 8 2 4" xfId="10797"/>
    <cellStyle name="20 % - Markeringsfarve3 2 8 2 4 2" xfId="27116"/>
    <cellStyle name="20 % - Markeringsfarve3 2 8 2 4 3" xfId="42082"/>
    <cellStyle name="20 % - Markeringsfarve3 2 8 2 5" xfId="20094"/>
    <cellStyle name="20 % - Markeringsfarve3 2 8 2 6" xfId="35083"/>
    <cellStyle name="20 % - Markeringsfarve3 2 8 3" xfId="2242"/>
    <cellStyle name="20 % - Markeringsfarve3 2 8 3 2" xfId="7367"/>
    <cellStyle name="20 % - Markeringsfarve3 2 8 3 2 2" xfId="15277"/>
    <cellStyle name="20 % - Markeringsfarve3 2 8 3 2 2 2" xfId="31591"/>
    <cellStyle name="20 % - Markeringsfarve3 2 8 3 2 2 3" xfId="46555"/>
    <cellStyle name="20 % - Markeringsfarve3 2 8 3 2 3" xfId="24569"/>
    <cellStyle name="20 % - Markeringsfarve3 2 8 3 2 4" xfId="39556"/>
    <cellStyle name="20 % - Markeringsfarve3 2 8 3 3" xfId="10799"/>
    <cellStyle name="20 % - Markeringsfarve3 2 8 3 3 2" xfId="27118"/>
    <cellStyle name="20 % - Markeringsfarve3 2 8 3 3 3" xfId="42084"/>
    <cellStyle name="20 % - Markeringsfarve3 2 8 3 4" xfId="20096"/>
    <cellStyle name="20 % - Markeringsfarve3 2 8 3 5" xfId="35085"/>
    <cellStyle name="20 % - Markeringsfarve3 2 8 4" xfId="2243"/>
    <cellStyle name="20 % - Markeringsfarve3 2 8 4 2" xfId="8524"/>
    <cellStyle name="20 % - Markeringsfarve3 2 8 4 2 2" xfId="16412"/>
    <cellStyle name="20 % - Markeringsfarve3 2 8 4 2 2 2" xfId="32726"/>
    <cellStyle name="20 % - Markeringsfarve3 2 8 4 2 2 3" xfId="47690"/>
    <cellStyle name="20 % - Markeringsfarve3 2 8 4 2 3" xfId="25704"/>
    <cellStyle name="20 % - Markeringsfarve3 2 8 4 2 4" xfId="40691"/>
    <cellStyle name="20 % - Markeringsfarve3 2 8 4 3" xfId="10800"/>
    <cellStyle name="20 % - Markeringsfarve3 2 8 4 3 2" xfId="27119"/>
    <cellStyle name="20 % - Markeringsfarve3 2 8 4 3 3" xfId="42085"/>
    <cellStyle name="20 % - Markeringsfarve3 2 8 4 4" xfId="20097"/>
    <cellStyle name="20 % - Markeringsfarve3 2 8 4 5" xfId="35086"/>
    <cellStyle name="20 % - Markeringsfarve3 2 8 5" xfId="5532"/>
    <cellStyle name="20 % - Markeringsfarve3 2 8 5 2" xfId="13450"/>
    <cellStyle name="20 % - Markeringsfarve3 2 8 5 2 2" xfId="29764"/>
    <cellStyle name="20 % - Markeringsfarve3 2 8 5 2 3" xfId="44728"/>
    <cellStyle name="20 % - Markeringsfarve3 2 8 5 3" xfId="22742"/>
    <cellStyle name="20 % - Markeringsfarve3 2 8 5 4" xfId="37729"/>
    <cellStyle name="20 % - Markeringsfarve3 2 8 6" xfId="10796"/>
    <cellStyle name="20 % - Markeringsfarve3 2 8 6 2" xfId="27115"/>
    <cellStyle name="20 % - Markeringsfarve3 2 8 6 3" xfId="42081"/>
    <cellStyle name="20 % - Markeringsfarve3 2 8 7" xfId="20093"/>
    <cellStyle name="20 % - Markeringsfarve3 2 8 8" xfId="35082"/>
    <cellStyle name="20 % - Markeringsfarve3 2 9" xfId="2244"/>
    <cellStyle name="20 % - Markeringsfarve3 2 9 2" xfId="2245"/>
    <cellStyle name="20 % - Markeringsfarve3 2 9 2 2" xfId="7510"/>
    <cellStyle name="20 % - Markeringsfarve3 2 9 2 2 2" xfId="15411"/>
    <cellStyle name="20 % - Markeringsfarve3 2 9 2 2 2 2" xfId="31725"/>
    <cellStyle name="20 % - Markeringsfarve3 2 9 2 2 2 3" xfId="46689"/>
    <cellStyle name="20 % - Markeringsfarve3 2 9 2 2 3" xfId="24703"/>
    <cellStyle name="20 % - Markeringsfarve3 2 9 2 2 4" xfId="39690"/>
    <cellStyle name="20 % - Markeringsfarve3 2 9 2 3" xfId="10802"/>
    <cellStyle name="20 % - Markeringsfarve3 2 9 2 3 2" xfId="27121"/>
    <cellStyle name="20 % - Markeringsfarve3 2 9 2 3 3" xfId="42087"/>
    <cellStyle name="20 % - Markeringsfarve3 2 9 2 4" xfId="20099"/>
    <cellStyle name="20 % - Markeringsfarve3 2 9 2 5" xfId="35088"/>
    <cellStyle name="20 % - Markeringsfarve3 2 9 3" xfId="6108"/>
    <cellStyle name="20 % - Markeringsfarve3 2 9 3 2" xfId="14025"/>
    <cellStyle name="20 % - Markeringsfarve3 2 9 3 2 2" xfId="30339"/>
    <cellStyle name="20 % - Markeringsfarve3 2 9 3 2 3" xfId="45303"/>
    <cellStyle name="20 % - Markeringsfarve3 2 9 3 3" xfId="23317"/>
    <cellStyle name="20 % - Markeringsfarve3 2 9 3 4" xfId="38304"/>
    <cellStyle name="20 % - Markeringsfarve3 2 9 4" xfId="10801"/>
    <cellStyle name="20 % - Markeringsfarve3 2 9 4 2" xfId="27120"/>
    <cellStyle name="20 % - Markeringsfarve3 2 9 4 3" xfId="42086"/>
    <cellStyle name="20 % - Markeringsfarve3 2 9 5" xfId="20098"/>
    <cellStyle name="20 % - Markeringsfarve3 2 9 6" xfId="35087"/>
    <cellStyle name="20 % - Markeringsfarve3 3" xfId="2246"/>
    <cellStyle name="20 % - Markeringsfarve3 3 10" xfId="2247"/>
    <cellStyle name="20 % - Markeringsfarve3 3 10 2" xfId="6723"/>
    <cellStyle name="20 % - Markeringsfarve3 3 10 2 2" xfId="14635"/>
    <cellStyle name="20 % - Markeringsfarve3 3 10 2 2 2" xfId="30949"/>
    <cellStyle name="20 % - Markeringsfarve3 3 10 2 2 3" xfId="45913"/>
    <cellStyle name="20 % - Markeringsfarve3 3 10 2 3" xfId="23927"/>
    <cellStyle name="20 % - Markeringsfarve3 3 10 2 4" xfId="38914"/>
    <cellStyle name="20 % - Markeringsfarve3 3 10 3" xfId="10804"/>
    <cellStyle name="20 % - Markeringsfarve3 3 10 3 2" xfId="27123"/>
    <cellStyle name="20 % - Markeringsfarve3 3 10 3 3" xfId="42089"/>
    <cellStyle name="20 % - Markeringsfarve3 3 10 4" xfId="20101"/>
    <cellStyle name="20 % - Markeringsfarve3 3 10 5" xfId="35090"/>
    <cellStyle name="20 % - Markeringsfarve3 3 11" xfId="2248"/>
    <cellStyle name="20 % - Markeringsfarve3 3 11 2" xfId="8505"/>
    <cellStyle name="20 % - Markeringsfarve3 3 11 2 2" xfId="16394"/>
    <cellStyle name="20 % - Markeringsfarve3 3 11 2 2 2" xfId="32708"/>
    <cellStyle name="20 % - Markeringsfarve3 3 11 2 2 3" xfId="47672"/>
    <cellStyle name="20 % - Markeringsfarve3 3 11 2 3" xfId="25686"/>
    <cellStyle name="20 % - Markeringsfarve3 3 11 2 4" xfId="40673"/>
    <cellStyle name="20 % - Markeringsfarve3 3 11 3" xfId="10805"/>
    <cellStyle name="20 % - Markeringsfarve3 3 11 3 2" xfId="27124"/>
    <cellStyle name="20 % - Markeringsfarve3 3 11 3 3" xfId="42090"/>
    <cellStyle name="20 % - Markeringsfarve3 3 11 4" xfId="20102"/>
    <cellStyle name="20 % - Markeringsfarve3 3 11 5" xfId="35091"/>
    <cellStyle name="20 % - Markeringsfarve3 3 12" xfId="5533"/>
    <cellStyle name="20 % - Markeringsfarve3 3 12 2" xfId="13451"/>
    <cellStyle name="20 % - Markeringsfarve3 3 12 2 2" xfId="29765"/>
    <cellStyle name="20 % - Markeringsfarve3 3 12 2 3" xfId="44729"/>
    <cellStyle name="20 % - Markeringsfarve3 3 12 3" xfId="22743"/>
    <cellStyle name="20 % - Markeringsfarve3 3 12 4" xfId="37730"/>
    <cellStyle name="20 % - Markeringsfarve3 3 13" xfId="10803"/>
    <cellStyle name="20 % - Markeringsfarve3 3 13 2" xfId="27122"/>
    <cellStyle name="20 % - Markeringsfarve3 3 13 3" xfId="42088"/>
    <cellStyle name="20 % - Markeringsfarve3 3 14" xfId="20100"/>
    <cellStyle name="20 % - Markeringsfarve3 3 15" xfId="35089"/>
    <cellStyle name="20 % - Markeringsfarve3 3 16" xfId="53356"/>
    <cellStyle name="20 % - Markeringsfarve3 3 2" xfId="2249"/>
    <cellStyle name="20 % - Markeringsfarve3 3 2 10" xfId="5534"/>
    <cellStyle name="20 % - Markeringsfarve3 3 2 10 2" xfId="13452"/>
    <cellStyle name="20 % - Markeringsfarve3 3 2 10 2 2" xfId="29766"/>
    <cellStyle name="20 % - Markeringsfarve3 3 2 10 2 3" xfId="44730"/>
    <cellStyle name="20 % - Markeringsfarve3 3 2 10 3" xfId="22744"/>
    <cellStyle name="20 % - Markeringsfarve3 3 2 10 4" xfId="37731"/>
    <cellStyle name="20 % - Markeringsfarve3 3 2 11" xfId="10806"/>
    <cellStyle name="20 % - Markeringsfarve3 3 2 11 2" xfId="27125"/>
    <cellStyle name="20 % - Markeringsfarve3 3 2 11 3" xfId="42091"/>
    <cellStyle name="20 % - Markeringsfarve3 3 2 12" xfId="20103"/>
    <cellStyle name="20 % - Markeringsfarve3 3 2 13" xfId="35092"/>
    <cellStyle name="20 % - Markeringsfarve3 3 2 14" xfId="53993"/>
    <cellStyle name="20 % - Markeringsfarve3 3 2 2" xfId="2250"/>
    <cellStyle name="20 % - Markeringsfarve3 3 2 2 2" xfId="2251"/>
    <cellStyle name="20 % - Markeringsfarve3 3 2 2 2 2" xfId="2252"/>
    <cellStyle name="20 % - Markeringsfarve3 3 2 2 2 2 2" xfId="7656"/>
    <cellStyle name="20 % - Markeringsfarve3 3 2 2 2 2 2 2" xfId="15557"/>
    <cellStyle name="20 % - Markeringsfarve3 3 2 2 2 2 2 2 2" xfId="31871"/>
    <cellStyle name="20 % - Markeringsfarve3 3 2 2 2 2 2 2 3" xfId="46835"/>
    <cellStyle name="20 % - Markeringsfarve3 3 2 2 2 2 2 3" xfId="24849"/>
    <cellStyle name="20 % - Markeringsfarve3 3 2 2 2 2 2 4" xfId="39836"/>
    <cellStyle name="20 % - Markeringsfarve3 3 2 2 2 2 3" xfId="10809"/>
    <cellStyle name="20 % - Markeringsfarve3 3 2 2 2 2 3 2" xfId="27128"/>
    <cellStyle name="20 % - Markeringsfarve3 3 2 2 2 2 3 3" xfId="42094"/>
    <cellStyle name="20 % - Markeringsfarve3 3 2 2 2 2 4" xfId="20106"/>
    <cellStyle name="20 % - Markeringsfarve3 3 2 2 2 2 5" xfId="35095"/>
    <cellStyle name="20 % - Markeringsfarve3 3 2 2 2 3" xfId="6230"/>
    <cellStyle name="20 % - Markeringsfarve3 3 2 2 2 3 2" xfId="14147"/>
    <cellStyle name="20 % - Markeringsfarve3 3 2 2 2 3 2 2" xfId="30461"/>
    <cellStyle name="20 % - Markeringsfarve3 3 2 2 2 3 2 3" xfId="45425"/>
    <cellStyle name="20 % - Markeringsfarve3 3 2 2 2 3 3" xfId="23439"/>
    <cellStyle name="20 % - Markeringsfarve3 3 2 2 2 3 4" xfId="38426"/>
    <cellStyle name="20 % - Markeringsfarve3 3 2 2 2 4" xfId="10808"/>
    <cellStyle name="20 % - Markeringsfarve3 3 2 2 2 4 2" xfId="27127"/>
    <cellStyle name="20 % - Markeringsfarve3 3 2 2 2 4 3" xfId="42093"/>
    <cellStyle name="20 % - Markeringsfarve3 3 2 2 2 5" xfId="20105"/>
    <cellStyle name="20 % - Markeringsfarve3 3 2 2 2 6" xfId="35094"/>
    <cellStyle name="20 % - Markeringsfarve3 3 2 2 3" xfId="2253"/>
    <cellStyle name="20 % - Markeringsfarve3 3 2 2 3 2" xfId="6886"/>
    <cellStyle name="20 % - Markeringsfarve3 3 2 2 3 2 2" xfId="14797"/>
    <cellStyle name="20 % - Markeringsfarve3 3 2 2 3 2 2 2" xfId="31111"/>
    <cellStyle name="20 % - Markeringsfarve3 3 2 2 3 2 2 3" xfId="46075"/>
    <cellStyle name="20 % - Markeringsfarve3 3 2 2 3 2 3" xfId="24089"/>
    <cellStyle name="20 % - Markeringsfarve3 3 2 2 3 2 4" xfId="39076"/>
    <cellStyle name="20 % - Markeringsfarve3 3 2 2 3 3" xfId="10810"/>
    <cellStyle name="20 % - Markeringsfarve3 3 2 2 3 3 2" xfId="27129"/>
    <cellStyle name="20 % - Markeringsfarve3 3 2 2 3 3 3" xfId="42095"/>
    <cellStyle name="20 % - Markeringsfarve3 3 2 2 3 4" xfId="20107"/>
    <cellStyle name="20 % - Markeringsfarve3 3 2 2 3 5" xfId="35096"/>
    <cellStyle name="20 % - Markeringsfarve3 3 2 2 4" xfId="2254"/>
    <cellStyle name="20 % - Markeringsfarve3 3 2 2 4 2" xfId="8501"/>
    <cellStyle name="20 % - Markeringsfarve3 3 2 2 4 2 2" xfId="16390"/>
    <cellStyle name="20 % - Markeringsfarve3 3 2 2 4 2 2 2" xfId="32704"/>
    <cellStyle name="20 % - Markeringsfarve3 3 2 2 4 2 2 3" xfId="47668"/>
    <cellStyle name="20 % - Markeringsfarve3 3 2 2 4 2 3" xfId="25682"/>
    <cellStyle name="20 % - Markeringsfarve3 3 2 2 4 2 4" xfId="40669"/>
    <cellStyle name="20 % - Markeringsfarve3 3 2 2 4 3" xfId="10811"/>
    <cellStyle name="20 % - Markeringsfarve3 3 2 2 4 3 2" xfId="27130"/>
    <cellStyle name="20 % - Markeringsfarve3 3 2 2 4 3 3" xfId="42096"/>
    <cellStyle name="20 % - Markeringsfarve3 3 2 2 4 4" xfId="20108"/>
    <cellStyle name="20 % - Markeringsfarve3 3 2 2 4 5" xfId="35097"/>
    <cellStyle name="20 % - Markeringsfarve3 3 2 2 5" xfId="5535"/>
    <cellStyle name="20 % - Markeringsfarve3 3 2 2 5 2" xfId="13453"/>
    <cellStyle name="20 % - Markeringsfarve3 3 2 2 5 2 2" xfId="29767"/>
    <cellStyle name="20 % - Markeringsfarve3 3 2 2 5 2 3" xfId="44731"/>
    <cellStyle name="20 % - Markeringsfarve3 3 2 2 5 3" xfId="22745"/>
    <cellStyle name="20 % - Markeringsfarve3 3 2 2 5 4" xfId="37732"/>
    <cellStyle name="20 % - Markeringsfarve3 3 2 2 6" xfId="10807"/>
    <cellStyle name="20 % - Markeringsfarve3 3 2 2 6 2" xfId="27126"/>
    <cellStyle name="20 % - Markeringsfarve3 3 2 2 6 3" xfId="42092"/>
    <cellStyle name="20 % - Markeringsfarve3 3 2 2 7" xfId="20104"/>
    <cellStyle name="20 % - Markeringsfarve3 3 2 2 8" xfId="35093"/>
    <cellStyle name="20 % - Markeringsfarve3 3 2 2 9" xfId="57160"/>
    <cellStyle name="20 % - Markeringsfarve3 3 2 3" xfId="2255"/>
    <cellStyle name="20 % - Markeringsfarve3 3 2 3 2" xfId="2256"/>
    <cellStyle name="20 % - Markeringsfarve3 3 2 3 2 2" xfId="2257"/>
    <cellStyle name="20 % - Markeringsfarve3 3 2 3 2 2 2" xfId="7739"/>
    <cellStyle name="20 % - Markeringsfarve3 3 2 3 2 2 2 2" xfId="15640"/>
    <cellStyle name="20 % - Markeringsfarve3 3 2 3 2 2 2 2 2" xfId="31954"/>
    <cellStyle name="20 % - Markeringsfarve3 3 2 3 2 2 2 2 3" xfId="46918"/>
    <cellStyle name="20 % - Markeringsfarve3 3 2 3 2 2 2 3" xfId="24932"/>
    <cellStyle name="20 % - Markeringsfarve3 3 2 3 2 2 2 4" xfId="39919"/>
    <cellStyle name="20 % - Markeringsfarve3 3 2 3 2 2 3" xfId="10814"/>
    <cellStyle name="20 % - Markeringsfarve3 3 2 3 2 2 3 2" xfId="27133"/>
    <cellStyle name="20 % - Markeringsfarve3 3 2 3 2 2 3 3" xfId="42099"/>
    <cellStyle name="20 % - Markeringsfarve3 3 2 3 2 2 4" xfId="20111"/>
    <cellStyle name="20 % - Markeringsfarve3 3 2 3 2 2 5" xfId="35100"/>
    <cellStyle name="20 % - Markeringsfarve3 3 2 3 2 3" xfId="6303"/>
    <cellStyle name="20 % - Markeringsfarve3 3 2 3 2 3 2" xfId="14220"/>
    <cellStyle name="20 % - Markeringsfarve3 3 2 3 2 3 2 2" xfId="30534"/>
    <cellStyle name="20 % - Markeringsfarve3 3 2 3 2 3 2 3" xfId="45498"/>
    <cellStyle name="20 % - Markeringsfarve3 3 2 3 2 3 3" xfId="23512"/>
    <cellStyle name="20 % - Markeringsfarve3 3 2 3 2 3 4" xfId="38499"/>
    <cellStyle name="20 % - Markeringsfarve3 3 2 3 2 4" xfId="10813"/>
    <cellStyle name="20 % - Markeringsfarve3 3 2 3 2 4 2" xfId="27132"/>
    <cellStyle name="20 % - Markeringsfarve3 3 2 3 2 4 3" xfId="42098"/>
    <cellStyle name="20 % - Markeringsfarve3 3 2 3 2 5" xfId="20110"/>
    <cellStyle name="20 % - Markeringsfarve3 3 2 3 2 6" xfId="35099"/>
    <cellStyle name="20 % - Markeringsfarve3 3 2 3 3" xfId="2258"/>
    <cellStyle name="20 % - Markeringsfarve3 3 2 3 3 2" xfId="6969"/>
    <cellStyle name="20 % - Markeringsfarve3 3 2 3 3 2 2" xfId="14880"/>
    <cellStyle name="20 % - Markeringsfarve3 3 2 3 3 2 2 2" xfId="31194"/>
    <cellStyle name="20 % - Markeringsfarve3 3 2 3 3 2 2 3" xfId="46158"/>
    <cellStyle name="20 % - Markeringsfarve3 3 2 3 3 2 3" xfId="24172"/>
    <cellStyle name="20 % - Markeringsfarve3 3 2 3 3 2 4" xfId="39159"/>
    <cellStyle name="20 % - Markeringsfarve3 3 2 3 3 3" xfId="10815"/>
    <cellStyle name="20 % - Markeringsfarve3 3 2 3 3 3 2" xfId="27134"/>
    <cellStyle name="20 % - Markeringsfarve3 3 2 3 3 3 3" xfId="42100"/>
    <cellStyle name="20 % - Markeringsfarve3 3 2 3 3 4" xfId="20112"/>
    <cellStyle name="20 % - Markeringsfarve3 3 2 3 3 5" xfId="35101"/>
    <cellStyle name="20 % - Markeringsfarve3 3 2 3 4" xfId="2259"/>
    <cellStyle name="20 % - Markeringsfarve3 3 2 3 4 2" xfId="8307"/>
    <cellStyle name="20 % - Markeringsfarve3 3 2 3 4 2 2" xfId="16201"/>
    <cellStyle name="20 % - Markeringsfarve3 3 2 3 4 2 2 2" xfId="32515"/>
    <cellStyle name="20 % - Markeringsfarve3 3 2 3 4 2 2 3" xfId="47479"/>
    <cellStyle name="20 % - Markeringsfarve3 3 2 3 4 2 3" xfId="25493"/>
    <cellStyle name="20 % - Markeringsfarve3 3 2 3 4 2 4" xfId="40480"/>
    <cellStyle name="20 % - Markeringsfarve3 3 2 3 4 3" xfId="10816"/>
    <cellStyle name="20 % - Markeringsfarve3 3 2 3 4 3 2" xfId="27135"/>
    <cellStyle name="20 % - Markeringsfarve3 3 2 3 4 3 3" xfId="42101"/>
    <cellStyle name="20 % - Markeringsfarve3 3 2 3 4 4" xfId="20113"/>
    <cellStyle name="20 % - Markeringsfarve3 3 2 3 4 5" xfId="35102"/>
    <cellStyle name="20 % - Markeringsfarve3 3 2 3 5" xfId="5536"/>
    <cellStyle name="20 % - Markeringsfarve3 3 2 3 5 2" xfId="13454"/>
    <cellStyle name="20 % - Markeringsfarve3 3 2 3 5 2 2" xfId="29768"/>
    <cellStyle name="20 % - Markeringsfarve3 3 2 3 5 2 3" xfId="44732"/>
    <cellStyle name="20 % - Markeringsfarve3 3 2 3 5 3" xfId="22746"/>
    <cellStyle name="20 % - Markeringsfarve3 3 2 3 5 4" xfId="37733"/>
    <cellStyle name="20 % - Markeringsfarve3 3 2 3 6" xfId="10812"/>
    <cellStyle name="20 % - Markeringsfarve3 3 2 3 6 2" xfId="27131"/>
    <cellStyle name="20 % - Markeringsfarve3 3 2 3 6 3" xfId="42097"/>
    <cellStyle name="20 % - Markeringsfarve3 3 2 3 7" xfId="20109"/>
    <cellStyle name="20 % - Markeringsfarve3 3 2 3 8" xfId="35098"/>
    <cellStyle name="20 % - Markeringsfarve3 3 2 4" xfId="2260"/>
    <cellStyle name="20 % - Markeringsfarve3 3 2 4 2" xfId="2261"/>
    <cellStyle name="20 % - Markeringsfarve3 3 2 4 2 2" xfId="2262"/>
    <cellStyle name="20 % - Markeringsfarve3 3 2 4 2 2 2" xfId="7894"/>
    <cellStyle name="20 % - Markeringsfarve3 3 2 4 2 2 2 2" xfId="15795"/>
    <cellStyle name="20 % - Markeringsfarve3 3 2 4 2 2 2 2 2" xfId="32109"/>
    <cellStyle name="20 % - Markeringsfarve3 3 2 4 2 2 2 2 3" xfId="47073"/>
    <cellStyle name="20 % - Markeringsfarve3 3 2 4 2 2 2 3" xfId="25087"/>
    <cellStyle name="20 % - Markeringsfarve3 3 2 4 2 2 2 4" xfId="40074"/>
    <cellStyle name="20 % - Markeringsfarve3 3 2 4 2 2 3" xfId="10819"/>
    <cellStyle name="20 % - Markeringsfarve3 3 2 4 2 2 3 2" xfId="27138"/>
    <cellStyle name="20 % - Markeringsfarve3 3 2 4 2 2 3 3" xfId="42104"/>
    <cellStyle name="20 % - Markeringsfarve3 3 2 4 2 2 4" xfId="20116"/>
    <cellStyle name="20 % - Markeringsfarve3 3 2 4 2 2 5" xfId="35105"/>
    <cellStyle name="20 % - Markeringsfarve3 3 2 4 2 3" xfId="6432"/>
    <cellStyle name="20 % - Markeringsfarve3 3 2 4 2 3 2" xfId="14346"/>
    <cellStyle name="20 % - Markeringsfarve3 3 2 4 2 3 2 2" xfId="30660"/>
    <cellStyle name="20 % - Markeringsfarve3 3 2 4 2 3 2 3" xfId="45624"/>
    <cellStyle name="20 % - Markeringsfarve3 3 2 4 2 3 3" xfId="23638"/>
    <cellStyle name="20 % - Markeringsfarve3 3 2 4 2 3 4" xfId="38625"/>
    <cellStyle name="20 % - Markeringsfarve3 3 2 4 2 4" xfId="10818"/>
    <cellStyle name="20 % - Markeringsfarve3 3 2 4 2 4 2" xfId="27137"/>
    <cellStyle name="20 % - Markeringsfarve3 3 2 4 2 4 3" xfId="42103"/>
    <cellStyle name="20 % - Markeringsfarve3 3 2 4 2 5" xfId="20115"/>
    <cellStyle name="20 % - Markeringsfarve3 3 2 4 2 6" xfId="35104"/>
    <cellStyle name="20 % - Markeringsfarve3 3 2 4 3" xfId="2263"/>
    <cellStyle name="20 % - Markeringsfarve3 3 2 4 3 2" xfId="7170"/>
    <cellStyle name="20 % - Markeringsfarve3 3 2 4 3 2 2" xfId="15080"/>
    <cellStyle name="20 % - Markeringsfarve3 3 2 4 3 2 2 2" xfId="31394"/>
    <cellStyle name="20 % - Markeringsfarve3 3 2 4 3 2 2 3" xfId="46358"/>
    <cellStyle name="20 % - Markeringsfarve3 3 2 4 3 2 3" xfId="24372"/>
    <cellStyle name="20 % - Markeringsfarve3 3 2 4 3 2 4" xfId="39359"/>
    <cellStyle name="20 % - Markeringsfarve3 3 2 4 3 3" xfId="10820"/>
    <cellStyle name="20 % - Markeringsfarve3 3 2 4 3 3 2" xfId="27139"/>
    <cellStyle name="20 % - Markeringsfarve3 3 2 4 3 3 3" xfId="42105"/>
    <cellStyle name="20 % - Markeringsfarve3 3 2 4 3 4" xfId="20117"/>
    <cellStyle name="20 % - Markeringsfarve3 3 2 4 3 5" xfId="35106"/>
    <cellStyle name="20 % - Markeringsfarve3 3 2 4 4" xfId="2264"/>
    <cellStyle name="20 % - Markeringsfarve3 3 2 4 4 2" xfId="8306"/>
    <cellStyle name="20 % - Markeringsfarve3 3 2 4 4 2 2" xfId="16200"/>
    <cellStyle name="20 % - Markeringsfarve3 3 2 4 4 2 2 2" xfId="32514"/>
    <cellStyle name="20 % - Markeringsfarve3 3 2 4 4 2 2 3" xfId="47478"/>
    <cellStyle name="20 % - Markeringsfarve3 3 2 4 4 2 3" xfId="25492"/>
    <cellStyle name="20 % - Markeringsfarve3 3 2 4 4 2 4" xfId="40479"/>
    <cellStyle name="20 % - Markeringsfarve3 3 2 4 4 3" xfId="10821"/>
    <cellStyle name="20 % - Markeringsfarve3 3 2 4 4 3 2" xfId="27140"/>
    <cellStyle name="20 % - Markeringsfarve3 3 2 4 4 3 3" xfId="42106"/>
    <cellStyle name="20 % - Markeringsfarve3 3 2 4 4 4" xfId="20118"/>
    <cellStyle name="20 % - Markeringsfarve3 3 2 4 4 5" xfId="35107"/>
    <cellStyle name="20 % - Markeringsfarve3 3 2 4 5" xfId="5537"/>
    <cellStyle name="20 % - Markeringsfarve3 3 2 4 5 2" xfId="13455"/>
    <cellStyle name="20 % - Markeringsfarve3 3 2 4 5 2 2" xfId="29769"/>
    <cellStyle name="20 % - Markeringsfarve3 3 2 4 5 2 3" xfId="44733"/>
    <cellStyle name="20 % - Markeringsfarve3 3 2 4 5 3" xfId="22747"/>
    <cellStyle name="20 % - Markeringsfarve3 3 2 4 5 4" xfId="37734"/>
    <cellStyle name="20 % - Markeringsfarve3 3 2 4 6" xfId="10817"/>
    <cellStyle name="20 % - Markeringsfarve3 3 2 4 6 2" xfId="27136"/>
    <cellStyle name="20 % - Markeringsfarve3 3 2 4 6 3" xfId="42102"/>
    <cellStyle name="20 % - Markeringsfarve3 3 2 4 7" xfId="20114"/>
    <cellStyle name="20 % - Markeringsfarve3 3 2 4 8" xfId="35103"/>
    <cellStyle name="20 % - Markeringsfarve3 3 2 5" xfId="2265"/>
    <cellStyle name="20 % - Markeringsfarve3 3 2 5 2" xfId="2266"/>
    <cellStyle name="20 % - Markeringsfarve3 3 2 5 2 2" xfId="2267"/>
    <cellStyle name="20 % - Markeringsfarve3 3 2 5 2 2 2" xfId="8011"/>
    <cellStyle name="20 % - Markeringsfarve3 3 2 5 2 2 2 2" xfId="15912"/>
    <cellStyle name="20 % - Markeringsfarve3 3 2 5 2 2 2 2 2" xfId="32226"/>
    <cellStyle name="20 % - Markeringsfarve3 3 2 5 2 2 2 2 3" xfId="47190"/>
    <cellStyle name="20 % - Markeringsfarve3 3 2 5 2 2 2 3" xfId="25204"/>
    <cellStyle name="20 % - Markeringsfarve3 3 2 5 2 2 2 4" xfId="40191"/>
    <cellStyle name="20 % - Markeringsfarve3 3 2 5 2 2 3" xfId="10824"/>
    <cellStyle name="20 % - Markeringsfarve3 3 2 5 2 2 3 2" xfId="27143"/>
    <cellStyle name="20 % - Markeringsfarve3 3 2 5 2 2 3 3" xfId="42109"/>
    <cellStyle name="20 % - Markeringsfarve3 3 2 5 2 2 4" xfId="20121"/>
    <cellStyle name="20 % - Markeringsfarve3 3 2 5 2 2 5" xfId="35110"/>
    <cellStyle name="20 % - Markeringsfarve3 3 2 5 2 3" xfId="6531"/>
    <cellStyle name="20 % - Markeringsfarve3 3 2 5 2 3 2" xfId="14445"/>
    <cellStyle name="20 % - Markeringsfarve3 3 2 5 2 3 2 2" xfId="30759"/>
    <cellStyle name="20 % - Markeringsfarve3 3 2 5 2 3 2 3" xfId="45723"/>
    <cellStyle name="20 % - Markeringsfarve3 3 2 5 2 3 3" xfId="23737"/>
    <cellStyle name="20 % - Markeringsfarve3 3 2 5 2 3 4" xfId="38724"/>
    <cellStyle name="20 % - Markeringsfarve3 3 2 5 2 4" xfId="10823"/>
    <cellStyle name="20 % - Markeringsfarve3 3 2 5 2 4 2" xfId="27142"/>
    <cellStyle name="20 % - Markeringsfarve3 3 2 5 2 4 3" xfId="42108"/>
    <cellStyle name="20 % - Markeringsfarve3 3 2 5 2 5" xfId="20120"/>
    <cellStyle name="20 % - Markeringsfarve3 3 2 5 2 6" xfId="35109"/>
    <cellStyle name="20 % - Markeringsfarve3 3 2 5 3" xfId="2268"/>
    <cellStyle name="20 % - Markeringsfarve3 3 2 5 3 2" xfId="7287"/>
    <cellStyle name="20 % - Markeringsfarve3 3 2 5 3 2 2" xfId="15197"/>
    <cellStyle name="20 % - Markeringsfarve3 3 2 5 3 2 2 2" xfId="31511"/>
    <cellStyle name="20 % - Markeringsfarve3 3 2 5 3 2 2 3" xfId="46475"/>
    <cellStyle name="20 % - Markeringsfarve3 3 2 5 3 2 3" xfId="24489"/>
    <cellStyle name="20 % - Markeringsfarve3 3 2 5 3 2 4" xfId="39476"/>
    <cellStyle name="20 % - Markeringsfarve3 3 2 5 3 3" xfId="10825"/>
    <cellStyle name="20 % - Markeringsfarve3 3 2 5 3 3 2" xfId="27144"/>
    <cellStyle name="20 % - Markeringsfarve3 3 2 5 3 3 3" xfId="42110"/>
    <cellStyle name="20 % - Markeringsfarve3 3 2 5 3 4" xfId="20122"/>
    <cellStyle name="20 % - Markeringsfarve3 3 2 5 3 5" xfId="35111"/>
    <cellStyle name="20 % - Markeringsfarve3 3 2 5 4" xfId="2269"/>
    <cellStyle name="20 % - Markeringsfarve3 3 2 5 4 2" xfId="8784"/>
    <cellStyle name="20 % - Markeringsfarve3 3 2 5 4 2 2" xfId="16660"/>
    <cellStyle name="20 % - Markeringsfarve3 3 2 5 4 2 2 2" xfId="32974"/>
    <cellStyle name="20 % - Markeringsfarve3 3 2 5 4 2 2 3" xfId="47938"/>
    <cellStyle name="20 % - Markeringsfarve3 3 2 5 4 2 3" xfId="25952"/>
    <cellStyle name="20 % - Markeringsfarve3 3 2 5 4 2 4" xfId="40939"/>
    <cellStyle name="20 % - Markeringsfarve3 3 2 5 4 3" xfId="10826"/>
    <cellStyle name="20 % - Markeringsfarve3 3 2 5 4 3 2" xfId="27145"/>
    <cellStyle name="20 % - Markeringsfarve3 3 2 5 4 3 3" xfId="42111"/>
    <cellStyle name="20 % - Markeringsfarve3 3 2 5 4 4" xfId="20123"/>
    <cellStyle name="20 % - Markeringsfarve3 3 2 5 4 5" xfId="35112"/>
    <cellStyle name="20 % - Markeringsfarve3 3 2 5 5" xfId="5538"/>
    <cellStyle name="20 % - Markeringsfarve3 3 2 5 5 2" xfId="13456"/>
    <cellStyle name="20 % - Markeringsfarve3 3 2 5 5 2 2" xfId="29770"/>
    <cellStyle name="20 % - Markeringsfarve3 3 2 5 5 2 3" xfId="44734"/>
    <cellStyle name="20 % - Markeringsfarve3 3 2 5 5 3" xfId="22748"/>
    <cellStyle name="20 % - Markeringsfarve3 3 2 5 5 4" xfId="37735"/>
    <cellStyle name="20 % - Markeringsfarve3 3 2 5 6" xfId="10822"/>
    <cellStyle name="20 % - Markeringsfarve3 3 2 5 6 2" xfId="27141"/>
    <cellStyle name="20 % - Markeringsfarve3 3 2 5 6 3" xfId="42107"/>
    <cellStyle name="20 % - Markeringsfarve3 3 2 5 7" xfId="20119"/>
    <cellStyle name="20 % - Markeringsfarve3 3 2 5 8" xfId="35108"/>
    <cellStyle name="20 % - Markeringsfarve3 3 2 6" xfId="2270"/>
    <cellStyle name="20 % - Markeringsfarve3 3 2 6 2" xfId="2271"/>
    <cellStyle name="20 % - Markeringsfarve3 3 2 6 2 2" xfId="2272"/>
    <cellStyle name="20 % - Markeringsfarve3 3 2 6 2 2 2" xfId="8094"/>
    <cellStyle name="20 % - Markeringsfarve3 3 2 6 2 2 2 2" xfId="15995"/>
    <cellStyle name="20 % - Markeringsfarve3 3 2 6 2 2 2 2 2" xfId="32309"/>
    <cellStyle name="20 % - Markeringsfarve3 3 2 6 2 2 2 2 3" xfId="47273"/>
    <cellStyle name="20 % - Markeringsfarve3 3 2 6 2 2 2 3" xfId="25287"/>
    <cellStyle name="20 % - Markeringsfarve3 3 2 6 2 2 2 4" xfId="40274"/>
    <cellStyle name="20 % - Markeringsfarve3 3 2 6 2 2 3" xfId="10829"/>
    <cellStyle name="20 % - Markeringsfarve3 3 2 6 2 2 3 2" xfId="27148"/>
    <cellStyle name="20 % - Markeringsfarve3 3 2 6 2 2 3 3" xfId="42114"/>
    <cellStyle name="20 % - Markeringsfarve3 3 2 6 2 2 4" xfId="20126"/>
    <cellStyle name="20 % - Markeringsfarve3 3 2 6 2 2 5" xfId="35115"/>
    <cellStyle name="20 % - Markeringsfarve3 3 2 6 2 3" xfId="6605"/>
    <cellStyle name="20 % - Markeringsfarve3 3 2 6 2 3 2" xfId="14519"/>
    <cellStyle name="20 % - Markeringsfarve3 3 2 6 2 3 2 2" xfId="30833"/>
    <cellStyle name="20 % - Markeringsfarve3 3 2 6 2 3 2 3" xfId="45797"/>
    <cellStyle name="20 % - Markeringsfarve3 3 2 6 2 3 3" xfId="23811"/>
    <cellStyle name="20 % - Markeringsfarve3 3 2 6 2 3 4" xfId="38798"/>
    <cellStyle name="20 % - Markeringsfarve3 3 2 6 2 4" xfId="10828"/>
    <cellStyle name="20 % - Markeringsfarve3 3 2 6 2 4 2" xfId="27147"/>
    <cellStyle name="20 % - Markeringsfarve3 3 2 6 2 4 3" xfId="42113"/>
    <cellStyle name="20 % - Markeringsfarve3 3 2 6 2 5" xfId="20125"/>
    <cellStyle name="20 % - Markeringsfarve3 3 2 6 2 6" xfId="35114"/>
    <cellStyle name="20 % - Markeringsfarve3 3 2 6 3" xfId="2273"/>
    <cellStyle name="20 % - Markeringsfarve3 3 2 6 3 2" xfId="7371"/>
    <cellStyle name="20 % - Markeringsfarve3 3 2 6 3 2 2" xfId="15281"/>
    <cellStyle name="20 % - Markeringsfarve3 3 2 6 3 2 2 2" xfId="31595"/>
    <cellStyle name="20 % - Markeringsfarve3 3 2 6 3 2 2 3" xfId="46559"/>
    <cellStyle name="20 % - Markeringsfarve3 3 2 6 3 2 3" xfId="24573"/>
    <cellStyle name="20 % - Markeringsfarve3 3 2 6 3 2 4" xfId="39560"/>
    <cellStyle name="20 % - Markeringsfarve3 3 2 6 3 3" xfId="10830"/>
    <cellStyle name="20 % - Markeringsfarve3 3 2 6 3 3 2" xfId="27149"/>
    <cellStyle name="20 % - Markeringsfarve3 3 2 6 3 3 3" xfId="42115"/>
    <cellStyle name="20 % - Markeringsfarve3 3 2 6 3 4" xfId="20127"/>
    <cellStyle name="20 % - Markeringsfarve3 3 2 6 3 5" xfId="35116"/>
    <cellStyle name="20 % - Markeringsfarve3 3 2 6 4" xfId="2274"/>
    <cellStyle name="20 % - Markeringsfarve3 3 2 6 4 2" xfId="8504"/>
    <cellStyle name="20 % - Markeringsfarve3 3 2 6 4 2 2" xfId="16393"/>
    <cellStyle name="20 % - Markeringsfarve3 3 2 6 4 2 2 2" xfId="32707"/>
    <cellStyle name="20 % - Markeringsfarve3 3 2 6 4 2 2 3" xfId="47671"/>
    <cellStyle name="20 % - Markeringsfarve3 3 2 6 4 2 3" xfId="25685"/>
    <cellStyle name="20 % - Markeringsfarve3 3 2 6 4 2 4" xfId="40672"/>
    <cellStyle name="20 % - Markeringsfarve3 3 2 6 4 3" xfId="10831"/>
    <cellStyle name="20 % - Markeringsfarve3 3 2 6 4 3 2" xfId="27150"/>
    <cellStyle name="20 % - Markeringsfarve3 3 2 6 4 3 3" xfId="42116"/>
    <cellStyle name="20 % - Markeringsfarve3 3 2 6 4 4" xfId="20128"/>
    <cellStyle name="20 % - Markeringsfarve3 3 2 6 4 5" xfId="35117"/>
    <cellStyle name="20 % - Markeringsfarve3 3 2 6 5" xfId="5539"/>
    <cellStyle name="20 % - Markeringsfarve3 3 2 6 5 2" xfId="13457"/>
    <cellStyle name="20 % - Markeringsfarve3 3 2 6 5 2 2" xfId="29771"/>
    <cellStyle name="20 % - Markeringsfarve3 3 2 6 5 2 3" xfId="44735"/>
    <cellStyle name="20 % - Markeringsfarve3 3 2 6 5 3" xfId="22749"/>
    <cellStyle name="20 % - Markeringsfarve3 3 2 6 5 4" xfId="37736"/>
    <cellStyle name="20 % - Markeringsfarve3 3 2 6 6" xfId="10827"/>
    <cellStyle name="20 % - Markeringsfarve3 3 2 6 6 2" xfId="27146"/>
    <cellStyle name="20 % - Markeringsfarve3 3 2 6 6 3" xfId="42112"/>
    <cellStyle name="20 % - Markeringsfarve3 3 2 6 7" xfId="20124"/>
    <cellStyle name="20 % - Markeringsfarve3 3 2 6 8" xfId="35113"/>
    <cellStyle name="20 % - Markeringsfarve3 3 2 7" xfId="2275"/>
    <cellStyle name="20 % - Markeringsfarve3 3 2 7 2" xfId="2276"/>
    <cellStyle name="20 % - Markeringsfarve3 3 2 7 2 2" xfId="7537"/>
    <cellStyle name="20 % - Markeringsfarve3 3 2 7 2 2 2" xfId="15438"/>
    <cellStyle name="20 % - Markeringsfarve3 3 2 7 2 2 2 2" xfId="31752"/>
    <cellStyle name="20 % - Markeringsfarve3 3 2 7 2 2 2 3" xfId="46716"/>
    <cellStyle name="20 % - Markeringsfarve3 3 2 7 2 2 3" xfId="24730"/>
    <cellStyle name="20 % - Markeringsfarve3 3 2 7 2 2 4" xfId="39717"/>
    <cellStyle name="20 % - Markeringsfarve3 3 2 7 2 3" xfId="10833"/>
    <cellStyle name="20 % - Markeringsfarve3 3 2 7 2 3 2" xfId="27152"/>
    <cellStyle name="20 % - Markeringsfarve3 3 2 7 2 3 3" xfId="42118"/>
    <cellStyle name="20 % - Markeringsfarve3 3 2 7 2 4" xfId="20130"/>
    <cellStyle name="20 % - Markeringsfarve3 3 2 7 2 5" xfId="35119"/>
    <cellStyle name="20 % - Markeringsfarve3 3 2 7 3" xfId="6131"/>
    <cellStyle name="20 % - Markeringsfarve3 3 2 7 3 2" xfId="14048"/>
    <cellStyle name="20 % - Markeringsfarve3 3 2 7 3 2 2" xfId="30362"/>
    <cellStyle name="20 % - Markeringsfarve3 3 2 7 3 2 3" xfId="45326"/>
    <cellStyle name="20 % - Markeringsfarve3 3 2 7 3 3" xfId="23340"/>
    <cellStyle name="20 % - Markeringsfarve3 3 2 7 3 4" xfId="38327"/>
    <cellStyle name="20 % - Markeringsfarve3 3 2 7 4" xfId="10832"/>
    <cellStyle name="20 % - Markeringsfarve3 3 2 7 4 2" xfId="27151"/>
    <cellStyle name="20 % - Markeringsfarve3 3 2 7 4 3" xfId="42117"/>
    <cellStyle name="20 % - Markeringsfarve3 3 2 7 5" xfId="20129"/>
    <cellStyle name="20 % - Markeringsfarve3 3 2 7 6" xfId="35118"/>
    <cellStyle name="20 % - Markeringsfarve3 3 2 8" xfId="2277"/>
    <cellStyle name="20 % - Markeringsfarve3 3 2 8 2" xfId="6765"/>
    <cellStyle name="20 % - Markeringsfarve3 3 2 8 2 2" xfId="14676"/>
    <cellStyle name="20 % - Markeringsfarve3 3 2 8 2 2 2" xfId="30990"/>
    <cellStyle name="20 % - Markeringsfarve3 3 2 8 2 2 3" xfId="45954"/>
    <cellStyle name="20 % - Markeringsfarve3 3 2 8 2 3" xfId="23968"/>
    <cellStyle name="20 % - Markeringsfarve3 3 2 8 2 4" xfId="38955"/>
    <cellStyle name="20 % - Markeringsfarve3 3 2 8 3" xfId="10834"/>
    <cellStyle name="20 % - Markeringsfarve3 3 2 8 3 2" xfId="27153"/>
    <cellStyle name="20 % - Markeringsfarve3 3 2 8 3 3" xfId="42119"/>
    <cellStyle name="20 % - Markeringsfarve3 3 2 8 4" xfId="20131"/>
    <cellStyle name="20 % - Markeringsfarve3 3 2 8 5" xfId="35120"/>
    <cellStyle name="20 % - Markeringsfarve3 3 2 9" xfId="2278"/>
    <cellStyle name="20 % - Markeringsfarve3 3 2 9 2" xfId="8781"/>
    <cellStyle name="20 % - Markeringsfarve3 3 2 9 2 2" xfId="16657"/>
    <cellStyle name="20 % - Markeringsfarve3 3 2 9 2 2 2" xfId="32971"/>
    <cellStyle name="20 % - Markeringsfarve3 3 2 9 2 2 3" xfId="47935"/>
    <cellStyle name="20 % - Markeringsfarve3 3 2 9 2 3" xfId="25949"/>
    <cellStyle name="20 % - Markeringsfarve3 3 2 9 2 4" xfId="40936"/>
    <cellStyle name="20 % - Markeringsfarve3 3 2 9 3" xfId="10835"/>
    <cellStyle name="20 % - Markeringsfarve3 3 2 9 3 2" xfId="27154"/>
    <cellStyle name="20 % - Markeringsfarve3 3 2 9 3 3" xfId="42120"/>
    <cellStyle name="20 % - Markeringsfarve3 3 2 9 4" xfId="20132"/>
    <cellStyle name="20 % - Markeringsfarve3 3 2 9 5" xfId="35121"/>
    <cellStyle name="20 % - Markeringsfarve3 3 3" xfId="2279"/>
    <cellStyle name="20 % - Markeringsfarve3 3 3 10" xfId="5540"/>
    <cellStyle name="20 % - Markeringsfarve3 3 3 10 2" xfId="13458"/>
    <cellStyle name="20 % - Markeringsfarve3 3 3 10 2 2" xfId="29772"/>
    <cellStyle name="20 % - Markeringsfarve3 3 3 10 2 3" xfId="44736"/>
    <cellStyle name="20 % - Markeringsfarve3 3 3 10 3" xfId="22750"/>
    <cellStyle name="20 % - Markeringsfarve3 3 3 10 4" xfId="37737"/>
    <cellStyle name="20 % - Markeringsfarve3 3 3 11" xfId="10836"/>
    <cellStyle name="20 % - Markeringsfarve3 3 3 11 2" xfId="27155"/>
    <cellStyle name="20 % - Markeringsfarve3 3 3 11 3" xfId="42121"/>
    <cellStyle name="20 % - Markeringsfarve3 3 3 12" xfId="20133"/>
    <cellStyle name="20 % - Markeringsfarve3 3 3 13" xfId="35122"/>
    <cellStyle name="20 % - Markeringsfarve3 3 3 14" xfId="56537"/>
    <cellStyle name="20 % - Markeringsfarve3 3 3 2" xfId="2280"/>
    <cellStyle name="20 % - Markeringsfarve3 3 3 2 2" xfId="2281"/>
    <cellStyle name="20 % - Markeringsfarve3 3 3 2 2 2" xfId="2282"/>
    <cellStyle name="20 % - Markeringsfarve3 3 3 2 2 2 2" xfId="7695"/>
    <cellStyle name="20 % - Markeringsfarve3 3 3 2 2 2 2 2" xfId="15596"/>
    <cellStyle name="20 % - Markeringsfarve3 3 3 2 2 2 2 2 2" xfId="31910"/>
    <cellStyle name="20 % - Markeringsfarve3 3 3 2 2 2 2 2 3" xfId="46874"/>
    <cellStyle name="20 % - Markeringsfarve3 3 3 2 2 2 2 3" xfId="24888"/>
    <cellStyle name="20 % - Markeringsfarve3 3 3 2 2 2 2 4" xfId="39875"/>
    <cellStyle name="20 % - Markeringsfarve3 3 3 2 2 2 3" xfId="10839"/>
    <cellStyle name="20 % - Markeringsfarve3 3 3 2 2 2 3 2" xfId="27158"/>
    <cellStyle name="20 % - Markeringsfarve3 3 3 2 2 2 3 3" xfId="42124"/>
    <cellStyle name="20 % - Markeringsfarve3 3 3 2 2 2 4" xfId="20136"/>
    <cellStyle name="20 % - Markeringsfarve3 3 3 2 2 2 5" xfId="35125"/>
    <cellStyle name="20 % - Markeringsfarve3 3 3 2 2 3" xfId="6263"/>
    <cellStyle name="20 % - Markeringsfarve3 3 3 2 2 3 2" xfId="14180"/>
    <cellStyle name="20 % - Markeringsfarve3 3 3 2 2 3 2 2" xfId="30494"/>
    <cellStyle name="20 % - Markeringsfarve3 3 3 2 2 3 2 3" xfId="45458"/>
    <cellStyle name="20 % - Markeringsfarve3 3 3 2 2 3 3" xfId="23472"/>
    <cellStyle name="20 % - Markeringsfarve3 3 3 2 2 3 4" xfId="38459"/>
    <cellStyle name="20 % - Markeringsfarve3 3 3 2 2 4" xfId="10838"/>
    <cellStyle name="20 % - Markeringsfarve3 3 3 2 2 4 2" xfId="27157"/>
    <cellStyle name="20 % - Markeringsfarve3 3 3 2 2 4 3" xfId="42123"/>
    <cellStyle name="20 % - Markeringsfarve3 3 3 2 2 5" xfId="20135"/>
    <cellStyle name="20 % - Markeringsfarve3 3 3 2 2 6" xfId="35124"/>
    <cellStyle name="20 % - Markeringsfarve3 3 3 2 3" xfId="2283"/>
    <cellStyle name="20 % - Markeringsfarve3 3 3 2 3 2" xfId="6925"/>
    <cellStyle name="20 % - Markeringsfarve3 3 3 2 3 2 2" xfId="14836"/>
    <cellStyle name="20 % - Markeringsfarve3 3 3 2 3 2 2 2" xfId="31150"/>
    <cellStyle name="20 % - Markeringsfarve3 3 3 2 3 2 2 3" xfId="46114"/>
    <cellStyle name="20 % - Markeringsfarve3 3 3 2 3 2 3" xfId="24128"/>
    <cellStyle name="20 % - Markeringsfarve3 3 3 2 3 2 4" xfId="39115"/>
    <cellStyle name="20 % - Markeringsfarve3 3 3 2 3 3" xfId="10840"/>
    <cellStyle name="20 % - Markeringsfarve3 3 3 2 3 3 2" xfId="27159"/>
    <cellStyle name="20 % - Markeringsfarve3 3 3 2 3 3 3" xfId="42125"/>
    <cellStyle name="20 % - Markeringsfarve3 3 3 2 3 4" xfId="20137"/>
    <cellStyle name="20 % - Markeringsfarve3 3 3 2 3 5" xfId="35126"/>
    <cellStyle name="20 % - Markeringsfarve3 3 3 2 4" xfId="2284"/>
    <cellStyle name="20 % - Markeringsfarve3 3 3 2 4 2" xfId="8304"/>
    <cellStyle name="20 % - Markeringsfarve3 3 3 2 4 2 2" xfId="16198"/>
    <cellStyle name="20 % - Markeringsfarve3 3 3 2 4 2 2 2" xfId="32512"/>
    <cellStyle name="20 % - Markeringsfarve3 3 3 2 4 2 2 3" xfId="47476"/>
    <cellStyle name="20 % - Markeringsfarve3 3 3 2 4 2 3" xfId="25490"/>
    <cellStyle name="20 % - Markeringsfarve3 3 3 2 4 2 4" xfId="40477"/>
    <cellStyle name="20 % - Markeringsfarve3 3 3 2 4 3" xfId="10841"/>
    <cellStyle name="20 % - Markeringsfarve3 3 3 2 4 3 2" xfId="27160"/>
    <cellStyle name="20 % - Markeringsfarve3 3 3 2 4 3 3" xfId="42126"/>
    <cellStyle name="20 % - Markeringsfarve3 3 3 2 4 4" xfId="20138"/>
    <cellStyle name="20 % - Markeringsfarve3 3 3 2 4 5" xfId="35127"/>
    <cellStyle name="20 % - Markeringsfarve3 3 3 2 5" xfId="5541"/>
    <cellStyle name="20 % - Markeringsfarve3 3 3 2 5 2" xfId="13459"/>
    <cellStyle name="20 % - Markeringsfarve3 3 3 2 5 2 2" xfId="29773"/>
    <cellStyle name="20 % - Markeringsfarve3 3 3 2 5 2 3" xfId="44737"/>
    <cellStyle name="20 % - Markeringsfarve3 3 3 2 5 3" xfId="22751"/>
    <cellStyle name="20 % - Markeringsfarve3 3 3 2 5 4" xfId="37738"/>
    <cellStyle name="20 % - Markeringsfarve3 3 3 2 6" xfId="10837"/>
    <cellStyle name="20 % - Markeringsfarve3 3 3 2 6 2" xfId="27156"/>
    <cellStyle name="20 % - Markeringsfarve3 3 3 2 6 3" xfId="42122"/>
    <cellStyle name="20 % - Markeringsfarve3 3 3 2 7" xfId="20134"/>
    <cellStyle name="20 % - Markeringsfarve3 3 3 2 8" xfId="35123"/>
    <cellStyle name="20 % - Markeringsfarve3 3 3 3" xfId="2285"/>
    <cellStyle name="20 % - Markeringsfarve3 3 3 3 2" xfId="2286"/>
    <cellStyle name="20 % - Markeringsfarve3 3 3 3 2 2" xfId="2287"/>
    <cellStyle name="20 % - Markeringsfarve3 3 3 3 2 2 2" xfId="7740"/>
    <cellStyle name="20 % - Markeringsfarve3 3 3 3 2 2 2 2" xfId="15641"/>
    <cellStyle name="20 % - Markeringsfarve3 3 3 3 2 2 2 2 2" xfId="31955"/>
    <cellStyle name="20 % - Markeringsfarve3 3 3 3 2 2 2 2 3" xfId="46919"/>
    <cellStyle name="20 % - Markeringsfarve3 3 3 3 2 2 2 3" xfId="24933"/>
    <cellStyle name="20 % - Markeringsfarve3 3 3 3 2 2 2 4" xfId="39920"/>
    <cellStyle name="20 % - Markeringsfarve3 3 3 3 2 2 3" xfId="10844"/>
    <cellStyle name="20 % - Markeringsfarve3 3 3 3 2 2 3 2" xfId="27163"/>
    <cellStyle name="20 % - Markeringsfarve3 3 3 3 2 2 3 3" xfId="42129"/>
    <cellStyle name="20 % - Markeringsfarve3 3 3 3 2 2 4" xfId="20141"/>
    <cellStyle name="20 % - Markeringsfarve3 3 3 3 2 2 5" xfId="35130"/>
    <cellStyle name="20 % - Markeringsfarve3 3 3 3 2 3" xfId="6304"/>
    <cellStyle name="20 % - Markeringsfarve3 3 3 3 2 3 2" xfId="14221"/>
    <cellStyle name="20 % - Markeringsfarve3 3 3 3 2 3 2 2" xfId="30535"/>
    <cellStyle name="20 % - Markeringsfarve3 3 3 3 2 3 2 3" xfId="45499"/>
    <cellStyle name="20 % - Markeringsfarve3 3 3 3 2 3 3" xfId="23513"/>
    <cellStyle name="20 % - Markeringsfarve3 3 3 3 2 3 4" xfId="38500"/>
    <cellStyle name="20 % - Markeringsfarve3 3 3 3 2 4" xfId="10843"/>
    <cellStyle name="20 % - Markeringsfarve3 3 3 3 2 4 2" xfId="27162"/>
    <cellStyle name="20 % - Markeringsfarve3 3 3 3 2 4 3" xfId="42128"/>
    <cellStyle name="20 % - Markeringsfarve3 3 3 3 2 5" xfId="20140"/>
    <cellStyle name="20 % - Markeringsfarve3 3 3 3 2 6" xfId="35129"/>
    <cellStyle name="20 % - Markeringsfarve3 3 3 3 3" xfId="2288"/>
    <cellStyle name="20 % - Markeringsfarve3 3 3 3 3 2" xfId="6970"/>
    <cellStyle name="20 % - Markeringsfarve3 3 3 3 3 2 2" xfId="14881"/>
    <cellStyle name="20 % - Markeringsfarve3 3 3 3 3 2 2 2" xfId="31195"/>
    <cellStyle name="20 % - Markeringsfarve3 3 3 3 3 2 2 3" xfId="46159"/>
    <cellStyle name="20 % - Markeringsfarve3 3 3 3 3 2 3" xfId="24173"/>
    <cellStyle name="20 % - Markeringsfarve3 3 3 3 3 2 4" xfId="39160"/>
    <cellStyle name="20 % - Markeringsfarve3 3 3 3 3 3" xfId="10845"/>
    <cellStyle name="20 % - Markeringsfarve3 3 3 3 3 3 2" xfId="27164"/>
    <cellStyle name="20 % - Markeringsfarve3 3 3 3 3 3 3" xfId="42130"/>
    <cellStyle name="20 % - Markeringsfarve3 3 3 3 3 4" xfId="20142"/>
    <cellStyle name="20 % - Markeringsfarve3 3 3 3 3 5" xfId="35131"/>
    <cellStyle name="20 % - Markeringsfarve3 3 3 3 4" xfId="2289"/>
    <cellStyle name="20 % - Markeringsfarve3 3 3 3 4 2" xfId="8303"/>
    <cellStyle name="20 % - Markeringsfarve3 3 3 3 4 2 2" xfId="16197"/>
    <cellStyle name="20 % - Markeringsfarve3 3 3 3 4 2 2 2" xfId="32511"/>
    <cellStyle name="20 % - Markeringsfarve3 3 3 3 4 2 2 3" xfId="47475"/>
    <cellStyle name="20 % - Markeringsfarve3 3 3 3 4 2 3" xfId="25489"/>
    <cellStyle name="20 % - Markeringsfarve3 3 3 3 4 2 4" xfId="40476"/>
    <cellStyle name="20 % - Markeringsfarve3 3 3 3 4 3" xfId="10846"/>
    <cellStyle name="20 % - Markeringsfarve3 3 3 3 4 3 2" xfId="27165"/>
    <cellStyle name="20 % - Markeringsfarve3 3 3 3 4 3 3" xfId="42131"/>
    <cellStyle name="20 % - Markeringsfarve3 3 3 3 4 4" xfId="20143"/>
    <cellStyle name="20 % - Markeringsfarve3 3 3 3 4 5" xfId="35132"/>
    <cellStyle name="20 % - Markeringsfarve3 3 3 3 5" xfId="5542"/>
    <cellStyle name="20 % - Markeringsfarve3 3 3 3 5 2" xfId="13460"/>
    <cellStyle name="20 % - Markeringsfarve3 3 3 3 5 2 2" xfId="29774"/>
    <cellStyle name="20 % - Markeringsfarve3 3 3 3 5 2 3" xfId="44738"/>
    <cellStyle name="20 % - Markeringsfarve3 3 3 3 5 3" xfId="22752"/>
    <cellStyle name="20 % - Markeringsfarve3 3 3 3 5 4" xfId="37739"/>
    <cellStyle name="20 % - Markeringsfarve3 3 3 3 6" xfId="10842"/>
    <cellStyle name="20 % - Markeringsfarve3 3 3 3 6 2" xfId="27161"/>
    <cellStyle name="20 % - Markeringsfarve3 3 3 3 6 3" xfId="42127"/>
    <cellStyle name="20 % - Markeringsfarve3 3 3 3 7" xfId="20139"/>
    <cellStyle name="20 % - Markeringsfarve3 3 3 3 8" xfId="35128"/>
    <cellStyle name="20 % - Markeringsfarve3 3 3 4" xfId="2290"/>
    <cellStyle name="20 % - Markeringsfarve3 3 3 4 2" xfId="2291"/>
    <cellStyle name="20 % - Markeringsfarve3 3 3 4 2 2" xfId="2292"/>
    <cellStyle name="20 % - Markeringsfarve3 3 3 4 2 2 2" xfId="7933"/>
    <cellStyle name="20 % - Markeringsfarve3 3 3 4 2 2 2 2" xfId="15834"/>
    <cellStyle name="20 % - Markeringsfarve3 3 3 4 2 2 2 2 2" xfId="32148"/>
    <cellStyle name="20 % - Markeringsfarve3 3 3 4 2 2 2 2 3" xfId="47112"/>
    <cellStyle name="20 % - Markeringsfarve3 3 3 4 2 2 2 3" xfId="25126"/>
    <cellStyle name="20 % - Markeringsfarve3 3 3 4 2 2 2 4" xfId="40113"/>
    <cellStyle name="20 % - Markeringsfarve3 3 3 4 2 2 3" xfId="10849"/>
    <cellStyle name="20 % - Markeringsfarve3 3 3 4 2 2 3 2" xfId="27168"/>
    <cellStyle name="20 % - Markeringsfarve3 3 3 4 2 2 3 3" xfId="42134"/>
    <cellStyle name="20 % - Markeringsfarve3 3 3 4 2 2 4" xfId="20146"/>
    <cellStyle name="20 % - Markeringsfarve3 3 3 4 2 2 5" xfId="35135"/>
    <cellStyle name="20 % - Markeringsfarve3 3 3 4 2 3" xfId="6465"/>
    <cellStyle name="20 % - Markeringsfarve3 3 3 4 2 3 2" xfId="14379"/>
    <cellStyle name="20 % - Markeringsfarve3 3 3 4 2 3 2 2" xfId="30693"/>
    <cellStyle name="20 % - Markeringsfarve3 3 3 4 2 3 2 3" xfId="45657"/>
    <cellStyle name="20 % - Markeringsfarve3 3 3 4 2 3 3" xfId="23671"/>
    <cellStyle name="20 % - Markeringsfarve3 3 3 4 2 3 4" xfId="38658"/>
    <cellStyle name="20 % - Markeringsfarve3 3 3 4 2 4" xfId="10848"/>
    <cellStyle name="20 % - Markeringsfarve3 3 3 4 2 4 2" xfId="27167"/>
    <cellStyle name="20 % - Markeringsfarve3 3 3 4 2 4 3" xfId="42133"/>
    <cellStyle name="20 % - Markeringsfarve3 3 3 4 2 5" xfId="20145"/>
    <cellStyle name="20 % - Markeringsfarve3 3 3 4 2 6" xfId="35134"/>
    <cellStyle name="20 % - Markeringsfarve3 3 3 4 3" xfId="2293"/>
    <cellStyle name="20 % - Markeringsfarve3 3 3 4 3 2" xfId="7209"/>
    <cellStyle name="20 % - Markeringsfarve3 3 3 4 3 2 2" xfId="15119"/>
    <cellStyle name="20 % - Markeringsfarve3 3 3 4 3 2 2 2" xfId="31433"/>
    <cellStyle name="20 % - Markeringsfarve3 3 3 4 3 2 2 3" xfId="46397"/>
    <cellStyle name="20 % - Markeringsfarve3 3 3 4 3 2 3" xfId="24411"/>
    <cellStyle name="20 % - Markeringsfarve3 3 3 4 3 2 4" xfId="39398"/>
    <cellStyle name="20 % - Markeringsfarve3 3 3 4 3 3" xfId="10850"/>
    <cellStyle name="20 % - Markeringsfarve3 3 3 4 3 3 2" xfId="27169"/>
    <cellStyle name="20 % - Markeringsfarve3 3 3 4 3 3 3" xfId="42135"/>
    <cellStyle name="20 % - Markeringsfarve3 3 3 4 3 4" xfId="20147"/>
    <cellStyle name="20 % - Markeringsfarve3 3 3 4 3 5" xfId="35136"/>
    <cellStyle name="20 % - Markeringsfarve3 3 3 4 4" xfId="2294"/>
    <cellStyle name="20 % - Markeringsfarve3 3 3 4 4 2" xfId="6826"/>
    <cellStyle name="20 % - Markeringsfarve3 3 3 4 4 2 2" xfId="14737"/>
    <cellStyle name="20 % - Markeringsfarve3 3 3 4 4 2 2 2" xfId="31051"/>
    <cellStyle name="20 % - Markeringsfarve3 3 3 4 4 2 2 3" xfId="46015"/>
    <cellStyle name="20 % - Markeringsfarve3 3 3 4 4 2 3" xfId="24029"/>
    <cellStyle name="20 % - Markeringsfarve3 3 3 4 4 2 4" xfId="39016"/>
    <cellStyle name="20 % - Markeringsfarve3 3 3 4 4 3" xfId="10851"/>
    <cellStyle name="20 % - Markeringsfarve3 3 3 4 4 3 2" xfId="27170"/>
    <cellStyle name="20 % - Markeringsfarve3 3 3 4 4 3 3" xfId="42136"/>
    <cellStyle name="20 % - Markeringsfarve3 3 3 4 4 4" xfId="20148"/>
    <cellStyle name="20 % - Markeringsfarve3 3 3 4 4 5" xfId="35137"/>
    <cellStyle name="20 % - Markeringsfarve3 3 3 4 5" xfId="5543"/>
    <cellStyle name="20 % - Markeringsfarve3 3 3 4 5 2" xfId="13461"/>
    <cellStyle name="20 % - Markeringsfarve3 3 3 4 5 2 2" xfId="29775"/>
    <cellStyle name="20 % - Markeringsfarve3 3 3 4 5 2 3" xfId="44739"/>
    <cellStyle name="20 % - Markeringsfarve3 3 3 4 5 3" xfId="22753"/>
    <cellStyle name="20 % - Markeringsfarve3 3 3 4 5 4" xfId="37740"/>
    <cellStyle name="20 % - Markeringsfarve3 3 3 4 6" xfId="10847"/>
    <cellStyle name="20 % - Markeringsfarve3 3 3 4 6 2" xfId="27166"/>
    <cellStyle name="20 % - Markeringsfarve3 3 3 4 6 3" xfId="42132"/>
    <cellStyle name="20 % - Markeringsfarve3 3 3 4 7" xfId="20144"/>
    <cellStyle name="20 % - Markeringsfarve3 3 3 4 8" xfId="35133"/>
    <cellStyle name="20 % - Markeringsfarve3 3 3 5" xfId="2295"/>
    <cellStyle name="20 % - Markeringsfarve3 3 3 5 2" xfId="2296"/>
    <cellStyle name="20 % - Markeringsfarve3 3 3 5 2 2" xfId="2297"/>
    <cellStyle name="20 % - Markeringsfarve3 3 3 5 2 2 2" xfId="8050"/>
    <cellStyle name="20 % - Markeringsfarve3 3 3 5 2 2 2 2" xfId="15951"/>
    <cellStyle name="20 % - Markeringsfarve3 3 3 5 2 2 2 2 2" xfId="32265"/>
    <cellStyle name="20 % - Markeringsfarve3 3 3 5 2 2 2 2 3" xfId="47229"/>
    <cellStyle name="20 % - Markeringsfarve3 3 3 5 2 2 2 3" xfId="25243"/>
    <cellStyle name="20 % - Markeringsfarve3 3 3 5 2 2 2 4" xfId="40230"/>
    <cellStyle name="20 % - Markeringsfarve3 3 3 5 2 2 3" xfId="10854"/>
    <cellStyle name="20 % - Markeringsfarve3 3 3 5 2 2 3 2" xfId="27173"/>
    <cellStyle name="20 % - Markeringsfarve3 3 3 5 2 2 3 3" xfId="42139"/>
    <cellStyle name="20 % - Markeringsfarve3 3 3 5 2 2 4" xfId="20151"/>
    <cellStyle name="20 % - Markeringsfarve3 3 3 5 2 2 5" xfId="35140"/>
    <cellStyle name="20 % - Markeringsfarve3 3 3 5 2 3" xfId="6564"/>
    <cellStyle name="20 % - Markeringsfarve3 3 3 5 2 3 2" xfId="14478"/>
    <cellStyle name="20 % - Markeringsfarve3 3 3 5 2 3 2 2" xfId="30792"/>
    <cellStyle name="20 % - Markeringsfarve3 3 3 5 2 3 2 3" xfId="45756"/>
    <cellStyle name="20 % - Markeringsfarve3 3 3 5 2 3 3" xfId="23770"/>
    <cellStyle name="20 % - Markeringsfarve3 3 3 5 2 3 4" xfId="38757"/>
    <cellStyle name="20 % - Markeringsfarve3 3 3 5 2 4" xfId="10853"/>
    <cellStyle name="20 % - Markeringsfarve3 3 3 5 2 4 2" xfId="27172"/>
    <cellStyle name="20 % - Markeringsfarve3 3 3 5 2 4 3" xfId="42138"/>
    <cellStyle name="20 % - Markeringsfarve3 3 3 5 2 5" xfId="20150"/>
    <cellStyle name="20 % - Markeringsfarve3 3 3 5 2 6" xfId="35139"/>
    <cellStyle name="20 % - Markeringsfarve3 3 3 5 3" xfId="2298"/>
    <cellStyle name="20 % - Markeringsfarve3 3 3 5 3 2" xfId="7326"/>
    <cellStyle name="20 % - Markeringsfarve3 3 3 5 3 2 2" xfId="15236"/>
    <cellStyle name="20 % - Markeringsfarve3 3 3 5 3 2 2 2" xfId="31550"/>
    <cellStyle name="20 % - Markeringsfarve3 3 3 5 3 2 2 3" xfId="46514"/>
    <cellStyle name="20 % - Markeringsfarve3 3 3 5 3 2 3" xfId="24528"/>
    <cellStyle name="20 % - Markeringsfarve3 3 3 5 3 2 4" xfId="39515"/>
    <cellStyle name="20 % - Markeringsfarve3 3 3 5 3 3" xfId="10855"/>
    <cellStyle name="20 % - Markeringsfarve3 3 3 5 3 3 2" xfId="27174"/>
    <cellStyle name="20 % - Markeringsfarve3 3 3 5 3 3 3" xfId="42140"/>
    <cellStyle name="20 % - Markeringsfarve3 3 3 5 3 4" xfId="20152"/>
    <cellStyle name="20 % - Markeringsfarve3 3 3 5 3 5" xfId="35141"/>
    <cellStyle name="20 % - Markeringsfarve3 3 3 5 4" xfId="2299"/>
    <cellStyle name="20 % - Markeringsfarve3 3 3 5 4 2" xfId="7105"/>
    <cellStyle name="20 % - Markeringsfarve3 3 3 5 4 2 2" xfId="15015"/>
    <cellStyle name="20 % - Markeringsfarve3 3 3 5 4 2 2 2" xfId="31329"/>
    <cellStyle name="20 % - Markeringsfarve3 3 3 5 4 2 2 3" xfId="46293"/>
    <cellStyle name="20 % - Markeringsfarve3 3 3 5 4 2 3" xfId="24307"/>
    <cellStyle name="20 % - Markeringsfarve3 3 3 5 4 2 4" xfId="39294"/>
    <cellStyle name="20 % - Markeringsfarve3 3 3 5 4 3" xfId="10856"/>
    <cellStyle name="20 % - Markeringsfarve3 3 3 5 4 3 2" xfId="27175"/>
    <cellStyle name="20 % - Markeringsfarve3 3 3 5 4 3 3" xfId="42141"/>
    <cellStyle name="20 % - Markeringsfarve3 3 3 5 4 4" xfId="20153"/>
    <cellStyle name="20 % - Markeringsfarve3 3 3 5 4 5" xfId="35142"/>
    <cellStyle name="20 % - Markeringsfarve3 3 3 5 5" xfId="5544"/>
    <cellStyle name="20 % - Markeringsfarve3 3 3 5 5 2" xfId="13462"/>
    <cellStyle name="20 % - Markeringsfarve3 3 3 5 5 2 2" xfId="29776"/>
    <cellStyle name="20 % - Markeringsfarve3 3 3 5 5 2 3" xfId="44740"/>
    <cellStyle name="20 % - Markeringsfarve3 3 3 5 5 3" xfId="22754"/>
    <cellStyle name="20 % - Markeringsfarve3 3 3 5 5 4" xfId="37741"/>
    <cellStyle name="20 % - Markeringsfarve3 3 3 5 6" xfId="10852"/>
    <cellStyle name="20 % - Markeringsfarve3 3 3 5 6 2" xfId="27171"/>
    <cellStyle name="20 % - Markeringsfarve3 3 3 5 6 3" xfId="42137"/>
    <cellStyle name="20 % - Markeringsfarve3 3 3 5 7" xfId="20149"/>
    <cellStyle name="20 % - Markeringsfarve3 3 3 5 8" xfId="35138"/>
    <cellStyle name="20 % - Markeringsfarve3 3 3 6" xfId="2300"/>
    <cellStyle name="20 % - Markeringsfarve3 3 3 6 2" xfId="2301"/>
    <cellStyle name="20 % - Markeringsfarve3 3 3 6 2 2" xfId="2302"/>
    <cellStyle name="20 % - Markeringsfarve3 3 3 6 2 2 2" xfId="8095"/>
    <cellStyle name="20 % - Markeringsfarve3 3 3 6 2 2 2 2" xfId="15996"/>
    <cellStyle name="20 % - Markeringsfarve3 3 3 6 2 2 2 2 2" xfId="32310"/>
    <cellStyle name="20 % - Markeringsfarve3 3 3 6 2 2 2 2 3" xfId="47274"/>
    <cellStyle name="20 % - Markeringsfarve3 3 3 6 2 2 2 3" xfId="25288"/>
    <cellStyle name="20 % - Markeringsfarve3 3 3 6 2 2 2 4" xfId="40275"/>
    <cellStyle name="20 % - Markeringsfarve3 3 3 6 2 2 3" xfId="10859"/>
    <cellStyle name="20 % - Markeringsfarve3 3 3 6 2 2 3 2" xfId="27178"/>
    <cellStyle name="20 % - Markeringsfarve3 3 3 6 2 2 3 3" xfId="42144"/>
    <cellStyle name="20 % - Markeringsfarve3 3 3 6 2 2 4" xfId="20156"/>
    <cellStyle name="20 % - Markeringsfarve3 3 3 6 2 2 5" xfId="35145"/>
    <cellStyle name="20 % - Markeringsfarve3 3 3 6 2 3" xfId="6606"/>
    <cellStyle name="20 % - Markeringsfarve3 3 3 6 2 3 2" xfId="14520"/>
    <cellStyle name="20 % - Markeringsfarve3 3 3 6 2 3 2 2" xfId="30834"/>
    <cellStyle name="20 % - Markeringsfarve3 3 3 6 2 3 2 3" xfId="45798"/>
    <cellStyle name="20 % - Markeringsfarve3 3 3 6 2 3 3" xfId="23812"/>
    <cellStyle name="20 % - Markeringsfarve3 3 3 6 2 3 4" xfId="38799"/>
    <cellStyle name="20 % - Markeringsfarve3 3 3 6 2 4" xfId="10858"/>
    <cellStyle name="20 % - Markeringsfarve3 3 3 6 2 4 2" xfId="27177"/>
    <cellStyle name="20 % - Markeringsfarve3 3 3 6 2 4 3" xfId="42143"/>
    <cellStyle name="20 % - Markeringsfarve3 3 3 6 2 5" xfId="20155"/>
    <cellStyle name="20 % - Markeringsfarve3 3 3 6 2 6" xfId="35144"/>
    <cellStyle name="20 % - Markeringsfarve3 3 3 6 3" xfId="2303"/>
    <cellStyle name="20 % - Markeringsfarve3 3 3 6 3 2" xfId="7372"/>
    <cellStyle name="20 % - Markeringsfarve3 3 3 6 3 2 2" xfId="15282"/>
    <cellStyle name="20 % - Markeringsfarve3 3 3 6 3 2 2 2" xfId="31596"/>
    <cellStyle name="20 % - Markeringsfarve3 3 3 6 3 2 2 3" xfId="46560"/>
    <cellStyle name="20 % - Markeringsfarve3 3 3 6 3 2 3" xfId="24574"/>
    <cellStyle name="20 % - Markeringsfarve3 3 3 6 3 2 4" xfId="39561"/>
    <cellStyle name="20 % - Markeringsfarve3 3 3 6 3 3" xfId="10860"/>
    <cellStyle name="20 % - Markeringsfarve3 3 3 6 3 3 2" xfId="27179"/>
    <cellStyle name="20 % - Markeringsfarve3 3 3 6 3 3 3" xfId="42145"/>
    <cellStyle name="20 % - Markeringsfarve3 3 3 6 3 4" xfId="20157"/>
    <cellStyle name="20 % - Markeringsfarve3 3 3 6 3 5" xfId="35146"/>
    <cellStyle name="20 % - Markeringsfarve3 3 3 6 4" xfId="2304"/>
    <cellStyle name="20 % - Markeringsfarve3 3 3 6 4 2" xfId="7096"/>
    <cellStyle name="20 % - Markeringsfarve3 3 3 6 4 2 2" xfId="15006"/>
    <cellStyle name="20 % - Markeringsfarve3 3 3 6 4 2 2 2" xfId="31320"/>
    <cellStyle name="20 % - Markeringsfarve3 3 3 6 4 2 2 3" xfId="46284"/>
    <cellStyle name="20 % - Markeringsfarve3 3 3 6 4 2 3" xfId="24298"/>
    <cellStyle name="20 % - Markeringsfarve3 3 3 6 4 2 4" xfId="39285"/>
    <cellStyle name="20 % - Markeringsfarve3 3 3 6 4 3" xfId="10861"/>
    <cellStyle name="20 % - Markeringsfarve3 3 3 6 4 3 2" xfId="27180"/>
    <cellStyle name="20 % - Markeringsfarve3 3 3 6 4 3 3" xfId="42146"/>
    <cellStyle name="20 % - Markeringsfarve3 3 3 6 4 4" xfId="20158"/>
    <cellStyle name="20 % - Markeringsfarve3 3 3 6 4 5" xfId="35147"/>
    <cellStyle name="20 % - Markeringsfarve3 3 3 6 5" xfId="5545"/>
    <cellStyle name="20 % - Markeringsfarve3 3 3 6 5 2" xfId="13463"/>
    <cellStyle name="20 % - Markeringsfarve3 3 3 6 5 2 2" xfId="29777"/>
    <cellStyle name="20 % - Markeringsfarve3 3 3 6 5 2 3" xfId="44741"/>
    <cellStyle name="20 % - Markeringsfarve3 3 3 6 5 3" xfId="22755"/>
    <cellStyle name="20 % - Markeringsfarve3 3 3 6 5 4" xfId="37742"/>
    <cellStyle name="20 % - Markeringsfarve3 3 3 6 6" xfId="10857"/>
    <cellStyle name="20 % - Markeringsfarve3 3 3 6 6 2" xfId="27176"/>
    <cellStyle name="20 % - Markeringsfarve3 3 3 6 6 3" xfId="42142"/>
    <cellStyle name="20 % - Markeringsfarve3 3 3 6 7" xfId="20154"/>
    <cellStyle name="20 % - Markeringsfarve3 3 3 6 8" xfId="35143"/>
    <cellStyle name="20 % - Markeringsfarve3 3 3 7" xfId="2305"/>
    <cellStyle name="20 % - Markeringsfarve3 3 3 7 2" xfId="2306"/>
    <cellStyle name="20 % - Markeringsfarve3 3 3 7 2 2" xfId="7576"/>
    <cellStyle name="20 % - Markeringsfarve3 3 3 7 2 2 2" xfId="15477"/>
    <cellStyle name="20 % - Markeringsfarve3 3 3 7 2 2 2 2" xfId="31791"/>
    <cellStyle name="20 % - Markeringsfarve3 3 3 7 2 2 2 3" xfId="46755"/>
    <cellStyle name="20 % - Markeringsfarve3 3 3 7 2 2 3" xfId="24769"/>
    <cellStyle name="20 % - Markeringsfarve3 3 3 7 2 2 4" xfId="39756"/>
    <cellStyle name="20 % - Markeringsfarve3 3 3 7 2 3" xfId="10863"/>
    <cellStyle name="20 % - Markeringsfarve3 3 3 7 2 3 2" xfId="27182"/>
    <cellStyle name="20 % - Markeringsfarve3 3 3 7 2 3 3" xfId="42148"/>
    <cellStyle name="20 % - Markeringsfarve3 3 3 7 2 4" xfId="20160"/>
    <cellStyle name="20 % - Markeringsfarve3 3 3 7 2 5" xfId="35149"/>
    <cellStyle name="20 % - Markeringsfarve3 3 3 7 3" xfId="6164"/>
    <cellStyle name="20 % - Markeringsfarve3 3 3 7 3 2" xfId="14081"/>
    <cellStyle name="20 % - Markeringsfarve3 3 3 7 3 2 2" xfId="30395"/>
    <cellStyle name="20 % - Markeringsfarve3 3 3 7 3 2 3" xfId="45359"/>
    <cellStyle name="20 % - Markeringsfarve3 3 3 7 3 3" xfId="23373"/>
    <cellStyle name="20 % - Markeringsfarve3 3 3 7 3 4" xfId="38360"/>
    <cellStyle name="20 % - Markeringsfarve3 3 3 7 4" xfId="10862"/>
    <cellStyle name="20 % - Markeringsfarve3 3 3 7 4 2" xfId="27181"/>
    <cellStyle name="20 % - Markeringsfarve3 3 3 7 4 3" xfId="42147"/>
    <cellStyle name="20 % - Markeringsfarve3 3 3 7 5" xfId="20159"/>
    <cellStyle name="20 % - Markeringsfarve3 3 3 7 6" xfId="35148"/>
    <cellStyle name="20 % - Markeringsfarve3 3 3 8" xfId="2307"/>
    <cellStyle name="20 % - Markeringsfarve3 3 3 8 2" xfId="6804"/>
    <cellStyle name="20 % - Markeringsfarve3 3 3 8 2 2" xfId="14715"/>
    <cellStyle name="20 % - Markeringsfarve3 3 3 8 2 2 2" xfId="31029"/>
    <cellStyle name="20 % - Markeringsfarve3 3 3 8 2 2 3" xfId="45993"/>
    <cellStyle name="20 % - Markeringsfarve3 3 3 8 2 3" xfId="24007"/>
    <cellStyle name="20 % - Markeringsfarve3 3 3 8 2 4" xfId="38994"/>
    <cellStyle name="20 % - Markeringsfarve3 3 3 8 3" xfId="10864"/>
    <cellStyle name="20 % - Markeringsfarve3 3 3 8 3 2" xfId="27183"/>
    <cellStyle name="20 % - Markeringsfarve3 3 3 8 3 3" xfId="42149"/>
    <cellStyle name="20 % - Markeringsfarve3 3 3 8 4" xfId="20161"/>
    <cellStyle name="20 % - Markeringsfarve3 3 3 8 5" xfId="35150"/>
    <cellStyle name="20 % - Markeringsfarve3 3 3 9" xfId="2308"/>
    <cellStyle name="20 % - Markeringsfarve3 3 3 9 2" xfId="8305"/>
    <cellStyle name="20 % - Markeringsfarve3 3 3 9 2 2" xfId="16199"/>
    <cellStyle name="20 % - Markeringsfarve3 3 3 9 2 2 2" xfId="32513"/>
    <cellStyle name="20 % - Markeringsfarve3 3 3 9 2 2 3" xfId="47477"/>
    <cellStyle name="20 % - Markeringsfarve3 3 3 9 2 3" xfId="25491"/>
    <cellStyle name="20 % - Markeringsfarve3 3 3 9 2 4" xfId="40478"/>
    <cellStyle name="20 % - Markeringsfarve3 3 3 9 3" xfId="10865"/>
    <cellStyle name="20 % - Markeringsfarve3 3 3 9 3 2" xfId="27184"/>
    <cellStyle name="20 % - Markeringsfarve3 3 3 9 3 3" xfId="42150"/>
    <cellStyle name="20 % - Markeringsfarve3 3 3 9 4" xfId="20162"/>
    <cellStyle name="20 % - Markeringsfarve3 3 3 9 5" xfId="35151"/>
    <cellStyle name="20 % - Markeringsfarve3 3 4" xfId="2309"/>
    <cellStyle name="20 % - Markeringsfarve3 3 4 2" xfId="2310"/>
    <cellStyle name="20 % - Markeringsfarve3 3 4 2 2" xfId="2311"/>
    <cellStyle name="20 % - Markeringsfarve3 3 4 2 2 2" xfId="7617"/>
    <cellStyle name="20 % - Markeringsfarve3 3 4 2 2 2 2" xfId="15518"/>
    <cellStyle name="20 % - Markeringsfarve3 3 4 2 2 2 2 2" xfId="31832"/>
    <cellStyle name="20 % - Markeringsfarve3 3 4 2 2 2 2 3" xfId="46796"/>
    <cellStyle name="20 % - Markeringsfarve3 3 4 2 2 2 3" xfId="24810"/>
    <cellStyle name="20 % - Markeringsfarve3 3 4 2 2 2 4" xfId="39797"/>
    <cellStyle name="20 % - Markeringsfarve3 3 4 2 2 3" xfId="10868"/>
    <cellStyle name="20 % - Markeringsfarve3 3 4 2 2 3 2" xfId="27187"/>
    <cellStyle name="20 % - Markeringsfarve3 3 4 2 2 3 3" xfId="42153"/>
    <cellStyle name="20 % - Markeringsfarve3 3 4 2 2 4" xfId="20165"/>
    <cellStyle name="20 % - Markeringsfarve3 3 4 2 2 5" xfId="35154"/>
    <cellStyle name="20 % - Markeringsfarve3 3 4 2 3" xfId="6197"/>
    <cellStyle name="20 % - Markeringsfarve3 3 4 2 3 2" xfId="14114"/>
    <cellStyle name="20 % - Markeringsfarve3 3 4 2 3 2 2" xfId="30428"/>
    <cellStyle name="20 % - Markeringsfarve3 3 4 2 3 2 3" xfId="45392"/>
    <cellStyle name="20 % - Markeringsfarve3 3 4 2 3 3" xfId="23406"/>
    <cellStyle name="20 % - Markeringsfarve3 3 4 2 3 4" xfId="38393"/>
    <cellStyle name="20 % - Markeringsfarve3 3 4 2 4" xfId="10867"/>
    <cellStyle name="20 % - Markeringsfarve3 3 4 2 4 2" xfId="27186"/>
    <cellStyle name="20 % - Markeringsfarve3 3 4 2 4 3" xfId="42152"/>
    <cellStyle name="20 % - Markeringsfarve3 3 4 2 5" xfId="20164"/>
    <cellStyle name="20 % - Markeringsfarve3 3 4 2 6" xfId="35153"/>
    <cellStyle name="20 % - Markeringsfarve3 3 4 3" xfId="2312"/>
    <cellStyle name="20 % - Markeringsfarve3 3 4 3 2" xfId="6847"/>
    <cellStyle name="20 % - Markeringsfarve3 3 4 3 2 2" xfId="14758"/>
    <cellStyle name="20 % - Markeringsfarve3 3 4 3 2 2 2" xfId="31072"/>
    <cellStyle name="20 % - Markeringsfarve3 3 4 3 2 2 3" xfId="46036"/>
    <cellStyle name="20 % - Markeringsfarve3 3 4 3 2 3" xfId="24050"/>
    <cellStyle name="20 % - Markeringsfarve3 3 4 3 2 4" xfId="39037"/>
    <cellStyle name="20 % - Markeringsfarve3 3 4 3 3" xfId="10869"/>
    <cellStyle name="20 % - Markeringsfarve3 3 4 3 3 2" xfId="27188"/>
    <cellStyle name="20 % - Markeringsfarve3 3 4 3 3 3" xfId="42154"/>
    <cellStyle name="20 % - Markeringsfarve3 3 4 3 4" xfId="20166"/>
    <cellStyle name="20 % - Markeringsfarve3 3 4 3 5" xfId="35155"/>
    <cellStyle name="20 % - Markeringsfarve3 3 4 4" xfId="2313"/>
    <cellStyle name="20 % - Markeringsfarve3 3 4 4 2" xfId="8789"/>
    <cellStyle name="20 % - Markeringsfarve3 3 4 4 2 2" xfId="16665"/>
    <cellStyle name="20 % - Markeringsfarve3 3 4 4 2 2 2" xfId="32979"/>
    <cellStyle name="20 % - Markeringsfarve3 3 4 4 2 2 3" xfId="47943"/>
    <cellStyle name="20 % - Markeringsfarve3 3 4 4 2 3" xfId="25957"/>
    <cellStyle name="20 % - Markeringsfarve3 3 4 4 2 4" xfId="40944"/>
    <cellStyle name="20 % - Markeringsfarve3 3 4 4 3" xfId="10870"/>
    <cellStyle name="20 % - Markeringsfarve3 3 4 4 3 2" xfId="27189"/>
    <cellStyle name="20 % - Markeringsfarve3 3 4 4 3 3" xfId="42155"/>
    <cellStyle name="20 % - Markeringsfarve3 3 4 4 4" xfId="20167"/>
    <cellStyle name="20 % - Markeringsfarve3 3 4 4 5" xfId="35156"/>
    <cellStyle name="20 % - Markeringsfarve3 3 4 5" xfId="5546"/>
    <cellStyle name="20 % - Markeringsfarve3 3 4 5 2" xfId="13464"/>
    <cellStyle name="20 % - Markeringsfarve3 3 4 5 2 2" xfId="29778"/>
    <cellStyle name="20 % - Markeringsfarve3 3 4 5 2 3" xfId="44742"/>
    <cellStyle name="20 % - Markeringsfarve3 3 4 5 3" xfId="22756"/>
    <cellStyle name="20 % - Markeringsfarve3 3 4 5 4" xfId="37743"/>
    <cellStyle name="20 % - Markeringsfarve3 3 4 6" xfId="10866"/>
    <cellStyle name="20 % - Markeringsfarve3 3 4 6 2" xfId="27185"/>
    <cellStyle name="20 % - Markeringsfarve3 3 4 6 3" xfId="42151"/>
    <cellStyle name="20 % - Markeringsfarve3 3 4 7" xfId="20163"/>
    <cellStyle name="20 % - Markeringsfarve3 3 4 8" xfId="35152"/>
    <cellStyle name="20 % - Markeringsfarve3 3 5" xfId="2314"/>
    <cellStyle name="20 % - Markeringsfarve3 3 5 2" xfId="2315"/>
    <cellStyle name="20 % - Markeringsfarve3 3 5 2 2" xfId="2316"/>
    <cellStyle name="20 % - Markeringsfarve3 3 5 2 2 2" xfId="7738"/>
    <cellStyle name="20 % - Markeringsfarve3 3 5 2 2 2 2" xfId="15639"/>
    <cellStyle name="20 % - Markeringsfarve3 3 5 2 2 2 2 2" xfId="31953"/>
    <cellStyle name="20 % - Markeringsfarve3 3 5 2 2 2 2 3" xfId="46917"/>
    <cellStyle name="20 % - Markeringsfarve3 3 5 2 2 2 3" xfId="24931"/>
    <cellStyle name="20 % - Markeringsfarve3 3 5 2 2 2 4" xfId="39918"/>
    <cellStyle name="20 % - Markeringsfarve3 3 5 2 2 3" xfId="10873"/>
    <cellStyle name="20 % - Markeringsfarve3 3 5 2 2 3 2" xfId="27192"/>
    <cellStyle name="20 % - Markeringsfarve3 3 5 2 2 3 3" xfId="42158"/>
    <cellStyle name="20 % - Markeringsfarve3 3 5 2 2 4" xfId="20170"/>
    <cellStyle name="20 % - Markeringsfarve3 3 5 2 2 5" xfId="35159"/>
    <cellStyle name="20 % - Markeringsfarve3 3 5 2 3" xfId="6302"/>
    <cellStyle name="20 % - Markeringsfarve3 3 5 2 3 2" xfId="14219"/>
    <cellStyle name="20 % - Markeringsfarve3 3 5 2 3 2 2" xfId="30533"/>
    <cellStyle name="20 % - Markeringsfarve3 3 5 2 3 2 3" xfId="45497"/>
    <cellStyle name="20 % - Markeringsfarve3 3 5 2 3 3" xfId="23511"/>
    <cellStyle name="20 % - Markeringsfarve3 3 5 2 3 4" xfId="38498"/>
    <cellStyle name="20 % - Markeringsfarve3 3 5 2 4" xfId="10872"/>
    <cellStyle name="20 % - Markeringsfarve3 3 5 2 4 2" xfId="27191"/>
    <cellStyle name="20 % - Markeringsfarve3 3 5 2 4 3" xfId="42157"/>
    <cellStyle name="20 % - Markeringsfarve3 3 5 2 5" xfId="20169"/>
    <cellStyle name="20 % - Markeringsfarve3 3 5 2 6" xfId="35158"/>
    <cellStyle name="20 % - Markeringsfarve3 3 5 3" xfId="2317"/>
    <cellStyle name="20 % - Markeringsfarve3 3 5 3 2" xfId="6968"/>
    <cellStyle name="20 % - Markeringsfarve3 3 5 3 2 2" xfId="14879"/>
    <cellStyle name="20 % - Markeringsfarve3 3 5 3 2 2 2" xfId="31193"/>
    <cellStyle name="20 % - Markeringsfarve3 3 5 3 2 2 3" xfId="46157"/>
    <cellStyle name="20 % - Markeringsfarve3 3 5 3 2 3" xfId="24171"/>
    <cellStyle name="20 % - Markeringsfarve3 3 5 3 2 4" xfId="39158"/>
    <cellStyle name="20 % - Markeringsfarve3 3 5 3 3" xfId="10874"/>
    <cellStyle name="20 % - Markeringsfarve3 3 5 3 3 2" xfId="27193"/>
    <cellStyle name="20 % - Markeringsfarve3 3 5 3 3 3" xfId="42159"/>
    <cellStyle name="20 % - Markeringsfarve3 3 5 3 4" xfId="20171"/>
    <cellStyle name="20 % - Markeringsfarve3 3 5 3 5" xfId="35160"/>
    <cellStyle name="20 % - Markeringsfarve3 3 5 4" xfId="2318"/>
    <cellStyle name="20 % - Markeringsfarve3 3 5 4 2" xfId="8514"/>
    <cellStyle name="20 % - Markeringsfarve3 3 5 4 2 2" xfId="16403"/>
    <cellStyle name="20 % - Markeringsfarve3 3 5 4 2 2 2" xfId="32717"/>
    <cellStyle name="20 % - Markeringsfarve3 3 5 4 2 2 3" xfId="47681"/>
    <cellStyle name="20 % - Markeringsfarve3 3 5 4 2 3" xfId="25695"/>
    <cellStyle name="20 % - Markeringsfarve3 3 5 4 2 4" xfId="40682"/>
    <cellStyle name="20 % - Markeringsfarve3 3 5 4 3" xfId="10875"/>
    <cellStyle name="20 % - Markeringsfarve3 3 5 4 3 2" xfId="27194"/>
    <cellStyle name="20 % - Markeringsfarve3 3 5 4 3 3" xfId="42160"/>
    <cellStyle name="20 % - Markeringsfarve3 3 5 4 4" xfId="20172"/>
    <cellStyle name="20 % - Markeringsfarve3 3 5 4 5" xfId="35161"/>
    <cellStyle name="20 % - Markeringsfarve3 3 5 5" xfId="5547"/>
    <cellStyle name="20 % - Markeringsfarve3 3 5 5 2" xfId="13465"/>
    <cellStyle name="20 % - Markeringsfarve3 3 5 5 2 2" xfId="29779"/>
    <cellStyle name="20 % - Markeringsfarve3 3 5 5 2 3" xfId="44743"/>
    <cellStyle name="20 % - Markeringsfarve3 3 5 5 3" xfId="22757"/>
    <cellStyle name="20 % - Markeringsfarve3 3 5 5 4" xfId="37744"/>
    <cellStyle name="20 % - Markeringsfarve3 3 5 6" xfId="10871"/>
    <cellStyle name="20 % - Markeringsfarve3 3 5 6 2" xfId="27190"/>
    <cellStyle name="20 % - Markeringsfarve3 3 5 6 3" xfId="42156"/>
    <cellStyle name="20 % - Markeringsfarve3 3 5 7" xfId="20168"/>
    <cellStyle name="20 % - Markeringsfarve3 3 5 8" xfId="35157"/>
    <cellStyle name="20 % - Markeringsfarve3 3 6" xfId="2319"/>
    <cellStyle name="20 % - Markeringsfarve3 3 6 2" xfId="2320"/>
    <cellStyle name="20 % - Markeringsfarve3 3 6 2 2" xfId="2321"/>
    <cellStyle name="20 % - Markeringsfarve3 3 6 2 2 2" xfId="7855"/>
    <cellStyle name="20 % - Markeringsfarve3 3 6 2 2 2 2" xfId="15756"/>
    <cellStyle name="20 % - Markeringsfarve3 3 6 2 2 2 2 2" xfId="32070"/>
    <cellStyle name="20 % - Markeringsfarve3 3 6 2 2 2 2 3" xfId="47034"/>
    <cellStyle name="20 % - Markeringsfarve3 3 6 2 2 2 3" xfId="25048"/>
    <cellStyle name="20 % - Markeringsfarve3 3 6 2 2 2 4" xfId="40035"/>
    <cellStyle name="20 % - Markeringsfarve3 3 6 2 2 3" xfId="10878"/>
    <cellStyle name="20 % - Markeringsfarve3 3 6 2 2 3 2" xfId="27197"/>
    <cellStyle name="20 % - Markeringsfarve3 3 6 2 2 3 3" xfId="42163"/>
    <cellStyle name="20 % - Markeringsfarve3 3 6 2 2 4" xfId="20175"/>
    <cellStyle name="20 % - Markeringsfarve3 3 6 2 2 5" xfId="35164"/>
    <cellStyle name="20 % - Markeringsfarve3 3 6 2 3" xfId="6399"/>
    <cellStyle name="20 % - Markeringsfarve3 3 6 2 3 2" xfId="14313"/>
    <cellStyle name="20 % - Markeringsfarve3 3 6 2 3 2 2" xfId="30627"/>
    <cellStyle name="20 % - Markeringsfarve3 3 6 2 3 2 3" xfId="45591"/>
    <cellStyle name="20 % - Markeringsfarve3 3 6 2 3 3" xfId="23605"/>
    <cellStyle name="20 % - Markeringsfarve3 3 6 2 3 4" xfId="38592"/>
    <cellStyle name="20 % - Markeringsfarve3 3 6 2 4" xfId="10877"/>
    <cellStyle name="20 % - Markeringsfarve3 3 6 2 4 2" xfId="27196"/>
    <cellStyle name="20 % - Markeringsfarve3 3 6 2 4 3" xfId="42162"/>
    <cellStyle name="20 % - Markeringsfarve3 3 6 2 5" xfId="20174"/>
    <cellStyle name="20 % - Markeringsfarve3 3 6 2 6" xfId="35163"/>
    <cellStyle name="20 % - Markeringsfarve3 3 6 3" xfId="2322"/>
    <cellStyle name="20 % - Markeringsfarve3 3 6 3 2" xfId="7131"/>
    <cellStyle name="20 % - Markeringsfarve3 3 6 3 2 2" xfId="15041"/>
    <cellStyle name="20 % - Markeringsfarve3 3 6 3 2 2 2" xfId="31355"/>
    <cellStyle name="20 % - Markeringsfarve3 3 6 3 2 2 3" xfId="46319"/>
    <cellStyle name="20 % - Markeringsfarve3 3 6 3 2 3" xfId="24333"/>
    <cellStyle name="20 % - Markeringsfarve3 3 6 3 2 4" xfId="39320"/>
    <cellStyle name="20 % - Markeringsfarve3 3 6 3 3" xfId="10879"/>
    <cellStyle name="20 % - Markeringsfarve3 3 6 3 3 2" xfId="27198"/>
    <cellStyle name="20 % - Markeringsfarve3 3 6 3 3 3" xfId="42164"/>
    <cellStyle name="20 % - Markeringsfarve3 3 6 3 4" xfId="20176"/>
    <cellStyle name="20 % - Markeringsfarve3 3 6 3 5" xfId="35165"/>
    <cellStyle name="20 % - Markeringsfarve3 3 6 4" xfId="2323"/>
    <cellStyle name="20 % - Markeringsfarve3 3 6 4 2" xfId="8788"/>
    <cellStyle name="20 % - Markeringsfarve3 3 6 4 2 2" xfId="16664"/>
    <cellStyle name="20 % - Markeringsfarve3 3 6 4 2 2 2" xfId="32978"/>
    <cellStyle name="20 % - Markeringsfarve3 3 6 4 2 2 3" xfId="47942"/>
    <cellStyle name="20 % - Markeringsfarve3 3 6 4 2 3" xfId="25956"/>
    <cellStyle name="20 % - Markeringsfarve3 3 6 4 2 4" xfId="40943"/>
    <cellStyle name="20 % - Markeringsfarve3 3 6 4 3" xfId="10880"/>
    <cellStyle name="20 % - Markeringsfarve3 3 6 4 3 2" xfId="27199"/>
    <cellStyle name="20 % - Markeringsfarve3 3 6 4 3 3" xfId="42165"/>
    <cellStyle name="20 % - Markeringsfarve3 3 6 4 4" xfId="20177"/>
    <cellStyle name="20 % - Markeringsfarve3 3 6 4 5" xfId="35166"/>
    <cellStyle name="20 % - Markeringsfarve3 3 6 5" xfId="5548"/>
    <cellStyle name="20 % - Markeringsfarve3 3 6 5 2" xfId="13466"/>
    <cellStyle name="20 % - Markeringsfarve3 3 6 5 2 2" xfId="29780"/>
    <cellStyle name="20 % - Markeringsfarve3 3 6 5 2 3" xfId="44744"/>
    <cellStyle name="20 % - Markeringsfarve3 3 6 5 3" xfId="22758"/>
    <cellStyle name="20 % - Markeringsfarve3 3 6 5 4" xfId="37745"/>
    <cellStyle name="20 % - Markeringsfarve3 3 6 6" xfId="10876"/>
    <cellStyle name="20 % - Markeringsfarve3 3 6 6 2" xfId="27195"/>
    <cellStyle name="20 % - Markeringsfarve3 3 6 6 3" xfId="42161"/>
    <cellStyle name="20 % - Markeringsfarve3 3 6 7" xfId="20173"/>
    <cellStyle name="20 % - Markeringsfarve3 3 6 8" xfId="35162"/>
    <cellStyle name="20 % - Markeringsfarve3 3 7" xfId="2324"/>
    <cellStyle name="20 % - Markeringsfarve3 3 7 2" xfId="2325"/>
    <cellStyle name="20 % - Markeringsfarve3 3 7 2 2" xfId="2326"/>
    <cellStyle name="20 % - Markeringsfarve3 3 7 2 2 2" xfId="7972"/>
    <cellStyle name="20 % - Markeringsfarve3 3 7 2 2 2 2" xfId="15873"/>
    <cellStyle name="20 % - Markeringsfarve3 3 7 2 2 2 2 2" xfId="32187"/>
    <cellStyle name="20 % - Markeringsfarve3 3 7 2 2 2 2 3" xfId="47151"/>
    <cellStyle name="20 % - Markeringsfarve3 3 7 2 2 2 3" xfId="25165"/>
    <cellStyle name="20 % - Markeringsfarve3 3 7 2 2 2 4" xfId="40152"/>
    <cellStyle name="20 % - Markeringsfarve3 3 7 2 2 3" xfId="10883"/>
    <cellStyle name="20 % - Markeringsfarve3 3 7 2 2 3 2" xfId="27202"/>
    <cellStyle name="20 % - Markeringsfarve3 3 7 2 2 3 3" xfId="42168"/>
    <cellStyle name="20 % - Markeringsfarve3 3 7 2 2 4" xfId="20180"/>
    <cellStyle name="20 % - Markeringsfarve3 3 7 2 2 5" xfId="35169"/>
    <cellStyle name="20 % - Markeringsfarve3 3 7 2 3" xfId="6498"/>
    <cellStyle name="20 % - Markeringsfarve3 3 7 2 3 2" xfId="14412"/>
    <cellStyle name="20 % - Markeringsfarve3 3 7 2 3 2 2" xfId="30726"/>
    <cellStyle name="20 % - Markeringsfarve3 3 7 2 3 2 3" xfId="45690"/>
    <cellStyle name="20 % - Markeringsfarve3 3 7 2 3 3" xfId="23704"/>
    <cellStyle name="20 % - Markeringsfarve3 3 7 2 3 4" xfId="38691"/>
    <cellStyle name="20 % - Markeringsfarve3 3 7 2 4" xfId="10882"/>
    <cellStyle name="20 % - Markeringsfarve3 3 7 2 4 2" xfId="27201"/>
    <cellStyle name="20 % - Markeringsfarve3 3 7 2 4 3" xfId="42167"/>
    <cellStyle name="20 % - Markeringsfarve3 3 7 2 5" xfId="20179"/>
    <cellStyle name="20 % - Markeringsfarve3 3 7 2 6" xfId="35168"/>
    <cellStyle name="20 % - Markeringsfarve3 3 7 3" xfId="2327"/>
    <cellStyle name="20 % - Markeringsfarve3 3 7 3 2" xfId="7248"/>
    <cellStyle name="20 % - Markeringsfarve3 3 7 3 2 2" xfId="15158"/>
    <cellStyle name="20 % - Markeringsfarve3 3 7 3 2 2 2" xfId="31472"/>
    <cellStyle name="20 % - Markeringsfarve3 3 7 3 2 2 3" xfId="46436"/>
    <cellStyle name="20 % - Markeringsfarve3 3 7 3 2 3" xfId="24450"/>
    <cellStyle name="20 % - Markeringsfarve3 3 7 3 2 4" xfId="39437"/>
    <cellStyle name="20 % - Markeringsfarve3 3 7 3 3" xfId="10884"/>
    <cellStyle name="20 % - Markeringsfarve3 3 7 3 3 2" xfId="27203"/>
    <cellStyle name="20 % - Markeringsfarve3 3 7 3 3 3" xfId="42169"/>
    <cellStyle name="20 % - Markeringsfarve3 3 7 3 4" xfId="20181"/>
    <cellStyle name="20 % - Markeringsfarve3 3 7 3 5" xfId="35170"/>
    <cellStyle name="20 % - Markeringsfarve3 3 7 4" xfId="2328"/>
    <cellStyle name="20 % - Markeringsfarve3 3 7 4 2" xfId="8513"/>
    <cellStyle name="20 % - Markeringsfarve3 3 7 4 2 2" xfId="16402"/>
    <cellStyle name="20 % - Markeringsfarve3 3 7 4 2 2 2" xfId="32716"/>
    <cellStyle name="20 % - Markeringsfarve3 3 7 4 2 2 3" xfId="47680"/>
    <cellStyle name="20 % - Markeringsfarve3 3 7 4 2 3" xfId="25694"/>
    <cellStyle name="20 % - Markeringsfarve3 3 7 4 2 4" xfId="40681"/>
    <cellStyle name="20 % - Markeringsfarve3 3 7 4 3" xfId="10885"/>
    <cellStyle name="20 % - Markeringsfarve3 3 7 4 3 2" xfId="27204"/>
    <cellStyle name="20 % - Markeringsfarve3 3 7 4 3 3" xfId="42170"/>
    <cellStyle name="20 % - Markeringsfarve3 3 7 4 4" xfId="20182"/>
    <cellStyle name="20 % - Markeringsfarve3 3 7 4 5" xfId="35171"/>
    <cellStyle name="20 % - Markeringsfarve3 3 7 5" xfId="5549"/>
    <cellStyle name="20 % - Markeringsfarve3 3 7 5 2" xfId="13467"/>
    <cellStyle name="20 % - Markeringsfarve3 3 7 5 2 2" xfId="29781"/>
    <cellStyle name="20 % - Markeringsfarve3 3 7 5 2 3" xfId="44745"/>
    <cellStyle name="20 % - Markeringsfarve3 3 7 5 3" xfId="22759"/>
    <cellStyle name="20 % - Markeringsfarve3 3 7 5 4" xfId="37746"/>
    <cellStyle name="20 % - Markeringsfarve3 3 7 6" xfId="10881"/>
    <cellStyle name="20 % - Markeringsfarve3 3 7 6 2" xfId="27200"/>
    <cellStyle name="20 % - Markeringsfarve3 3 7 6 3" xfId="42166"/>
    <cellStyle name="20 % - Markeringsfarve3 3 7 7" xfId="20178"/>
    <cellStyle name="20 % - Markeringsfarve3 3 7 8" xfId="35167"/>
    <cellStyle name="20 % - Markeringsfarve3 3 8" xfId="2329"/>
    <cellStyle name="20 % - Markeringsfarve3 3 8 2" xfId="2330"/>
    <cellStyle name="20 % - Markeringsfarve3 3 8 2 2" xfId="2331"/>
    <cellStyle name="20 % - Markeringsfarve3 3 8 2 2 2" xfId="8093"/>
    <cellStyle name="20 % - Markeringsfarve3 3 8 2 2 2 2" xfId="15994"/>
    <cellStyle name="20 % - Markeringsfarve3 3 8 2 2 2 2 2" xfId="32308"/>
    <cellStyle name="20 % - Markeringsfarve3 3 8 2 2 2 2 3" xfId="47272"/>
    <cellStyle name="20 % - Markeringsfarve3 3 8 2 2 2 3" xfId="25286"/>
    <cellStyle name="20 % - Markeringsfarve3 3 8 2 2 2 4" xfId="40273"/>
    <cellStyle name="20 % - Markeringsfarve3 3 8 2 2 3" xfId="10888"/>
    <cellStyle name="20 % - Markeringsfarve3 3 8 2 2 3 2" xfId="27207"/>
    <cellStyle name="20 % - Markeringsfarve3 3 8 2 2 3 3" xfId="42173"/>
    <cellStyle name="20 % - Markeringsfarve3 3 8 2 2 4" xfId="20185"/>
    <cellStyle name="20 % - Markeringsfarve3 3 8 2 2 5" xfId="35174"/>
    <cellStyle name="20 % - Markeringsfarve3 3 8 2 3" xfId="6604"/>
    <cellStyle name="20 % - Markeringsfarve3 3 8 2 3 2" xfId="14518"/>
    <cellStyle name="20 % - Markeringsfarve3 3 8 2 3 2 2" xfId="30832"/>
    <cellStyle name="20 % - Markeringsfarve3 3 8 2 3 2 3" xfId="45796"/>
    <cellStyle name="20 % - Markeringsfarve3 3 8 2 3 3" xfId="23810"/>
    <cellStyle name="20 % - Markeringsfarve3 3 8 2 3 4" xfId="38797"/>
    <cellStyle name="20 % - Markeringsfarve3 3 8 2 4" xfId="10887"/>
    <cellStyle name="20 % - Markeringsfarve3 3 8 2 4 2" xfId="27206"/>
    <cellStyle name="20 % - Markeringsfarve3 3 8 2 4 3" xfId="42172"/>
    <cellStyle name="20 % - Markeringsfarve3 3 8 2 5" xfId="20184"/>
    <cellStyle name="20 % - Markeringsfarve3 3 8 2 6" xfId="35173"/>
    <cellStyle name="20 % - Markeringsfarve3 3 8 3" xfId="2332"/>
    <cellStyle name="20 % - Markeringsfarve3 3 8 3 2" xfId="7370"/>
    <cellStyle name="20 % - Markeringsfarve3 3 8 3 2 2" xfId="15280"/>
    <cellStyle name="20 % - Markeringsfarve3 3 8 3 2 2 2" xfId="31594"/>
    <cellStyle name="20 % - Markeringsfarve3 3 8 3 2 2 3" xfId="46558"/>
    <cellStyle name="20 % - Markeringsfarve3 3 8 3 2 3" xfId="24572"/>
    <cellStyle name="20 % - Markeringsfarve3 3 8 3 2 4" xfId="39559"/>
    <cellStyle name="20 % - Markeringsfarve3 3 8 3 3" xfId="10889"/>
    <cellStyle name="20 % - Markeringsfarve3 3 8 3 3 2" xfId="27208"/>
    <cellStyle name="20 % - Markeringsfarve3 3 8 3 3 3" xfId="42174"/>
    <cellStyle name="20 % - Markeringsfarve3 3 8 3 4" xfId="20186"/>
    <cellStyle name="20 % - Markeringsfarve3 3 8 3 5" xfId="35175"/>
    <cellStyle name="20 % - Markeringsfarve3 3 8 4" xfId="2333"/>
    <cellStyle name="20 % - Markeringsfarve3 3 8 4 2" xfId="7099"/>
    <cellStyle name="20 % - Markeringsfarve3 3 8 4 2 2" xfId="15009"/>
    <cellStyle name="20 % - Markeringsfarve3 3 8 4 2 2 2" xfId="31323"/>
    <cellStyle name="20 % - Markeringsfarve3 3 8 4 2 2 3" xfId="46287"/>
    <cellStyle name="20 % - Markeringsfarve3 3 8 4 2 3" xfId="24301"/>
    <cellStyle name="20 % - Markeringsfarve3 3 8 4 2 4" xfId="39288"/>
    <cellStyle name="20 % - Markeringsfarve3 3 8 4 3" xfId="10890"/>
    <cellStyle name="20 % - Markeringsfarve3 3 8 4 3 2" xfId="27209"/>
    <cellStyle name="20 % - Markeringsfarve3 3 8 4 3 3" xfId="42175"/>
    <cellStyle name="20 % - Markeringsfarve3 3 8 4 4" xfId="20187"/>
    <cellStyle name="20 % - Markeringsfarve3 3 8 4 5" xfId="35176"/>
    <cellStyle name="20 % - Markeringsfarve3 3 8 5" xfId="5550"/>
    <cellStyle name="20 % - Markeringsfarve3 3 8 5 2" xfId="13468"/>
    <cellStyle name="20 % - Markeringsfarve3 3 8 5 2 2" xfId="29782"/>
    <cellStyle name="20 % - Markeringsfarve3 3 8 5 2 3" xfId="44746"/>
    <cellStyle name="20 % - Markeringsfarve3 3 8 5 3" xfId="22760"/>
    <cellStyle name="20 % - Markeringsfarve3 3 8 5 4" xfId="37747"/>
    <cellStyle name="20 % - Markeringsfarve3 3 8 6" xfId="10886"/>
    <cellStyle name="20 % - Markeringsfarve3 3 8 6 2" xfId="27205"/>
    <cellStyle name="20 % - Markeringsfarve3 3 8 6 3" xfId="42171"/>
    <cellStyle name="20 % - Markeringsfarve3 3 8 7" xfId="20183"/>
    <cellStyle name="20 % - Markeringsfarve3 3 8 8" xfId="35172"/>
    <cellStyle name="20 % - Markeringsfarve3 3 9" xfId="2334"/>
    <cellStyle name="20 % - Markeringsfarve3 3 9 2" xfId="2335"/>
    <cellStyle name="20 % - Markeringsfarve3 3 9 2 2" xfId="7498"/>
    <cellStyle name="20 % - Markeringsfarve3 3 9 2 2 2" xfId="15399"/>
    <cellStyle name="20 % - Markeringsfarve3 3 9 2 2 2 2" xfId="31713"/>
    <cellStyle name="20 % - Markeringsfarve3 3 9 2 2 2 3" xfId="46677"/>
    <cellStyle name="20 % - Markeringsfarve3 3 9 2 2 3" xfId="24691"/>
    <cellStyle name="20 % - Markeringsfarve3 3 9 2 2 4" xfId="39678"/>
    <cellStyle name="20 % - Markeringsfarve3 3 9 2 3" xfId="10892"/>
    <cellStyle name="20 % - Markeringsfarve3 3 9 2 3 2" xfId="27211"/>
    <cellStyle name="20 % - Markeringsfarve3 3 9 2 3 3" xfId="42177"/>
    <cellStyle name="20 % - Markeringsfarve3 3 9 2 4" xfId="20189"/>
    <cellStyle name="20 % - Markeringsfarve3 3 9 2 5" xfId="35178"/>
    <cellStyle name="20 % - Markeringsfarve3 3 9 3" xfId="6098"/>
    <cellStyle name="20 % - Markeringsfarve3 3 9 3 2" xfId="14015"/>
    <cellStyle name="20 % - Markeringsfarve3 3 9 3 2 2" xfId="30329"/>
    <cellStyle name="20 % - Markeringsfarve3 3 9 3 2 3" xfId="45293"/>
    <cellStyle name="20 % - Markeringsfarve3 3 9 3 3" xfId="23307"/>
    <cellStyle name="20 % - Markeringsfarve3 3 9 3 4" xfId="38294"/>
    <cellStyle name="20 % - Markeringsfarve3 3 9 4" xfId="10891"/>
    <cellStyle name="20 % - Markeringsfarve3 3 9 4 2" xfId="27210"/>
    <cellStyle name="20 % - Markeringsfarve3 3 9 4 3" xfId="42176"/>
    <cellStyle name="20 % - Markeringsfarve3 3 9 5" xfId="20188"/>
    <cellStyle name="20 % - Markeringsfarve3 3 9 6" xfId="35177"/>
    <cellStyle name="20 % - Markeringsfarve3 4" xfId="2336"/>
    <cellStyle name="20 % - Markeringsfarve3 4 10" xfId="5551"/>
    <cellStyle name="20 % - Markeringsfarve3 4 10 2" xfId="13469"/>
    <cellStyle name="20 % - Markeringsfarve3 4 10 2 2" xfId="29783"/>
    <cellStyle name="20 % - Markeringsfarve3 4 10 2 3" xfId="44747"/>
    <cellStyle name="20 % - Markeringsfarve3 4 10 3" xfId="22761"/>
    <cellStyle name="20 % - Markeringsfarve3 4 10 4" xfId="37748"/>
    <cellStyle name="20 % - Markeringsfarve3 4 11" xfId="10893"/>
    <cellStyle name="20 % - Markeringsfarve3 4 11 2" xfId="27212"/>
    <cellStyle name="20 % - Markeringsfarve3 4 11 3" xfId="42178"/>
    <cellStyle name="20 % - Markeringsfarve3 4 12" xfId="20190"/>
    <cellStyle name="20 % - Markeringsfarve3 4 13" xfId="35179"/>
    <cellStyle name="20 % - Markeringsfarve3 4 14" xfId="53355"/>
    <cellStyle name="20 % - Markeringsfarve3 4 2" xfId="2337"/>
    <cellStyle name="20 % - Markeringsfarve3 4 2 2" xfId="2338"/>
    <cellStyle name="20 % - Markeringsfarve3 4 2 2 2" xfId="2339"/>
    <cellStyle name="20 % - Markeringsfarve3 4 2 2 2 2" xfId="7642"/>
    <cellStyle name="20 % - Markeringsfarve3 4 2 2 2 2 2" xfId="15543"/>
    <cellStyle name="20 % - Markeringsfarve3 4 2 2 2 2 2 2" xfId="31857"/>
    <cellStyle name="20 % - Markeringsfarve3 4 2 2 2 2 2 3" xfId="46821"/>
    <cellStyle name="20 % - Markeringsfarve3 4 2 2 2 2 3" xfId="24835"/>
    <cellStyle name="20 % - Markeringsfarve3 4 2 2 2 2 4" xfId="39822"/>
    <cellStyle name="20 % - Markeringsfarve3 4 2 2 2 3" xfId="10896"/>
    <cellStyle name="20 % - Markeringsfarve3 4 2 2 2 3 2" xfId="27215"/>
    <cellStyle name="20 % - Markeringsfarve3 4 2 2 2 3 3" xfId="42181"/>
    <cellStyle name="20 % - Markeringsfarve3 4 2 2 2 4" xfId="20193"/>
    <cellStyle name="20 % - Markeringsfarve3 4 2 2 2 5" xfId="35182"/>
    <cellStyle name="20 % - Markeringsfarve3 4 2 2 3" xfId="6218"/>
    <cellStyle name="20 % - Markeringsfarve3 4 2 2 3 2" xfId="14135"/>
    <cellStyle name="20 % - Markeringsfarve3 4 2 2 3 2 2" xfId="30449"/>
    <cellStyle name="20 % - Markeringsfarve3 4 2 2 3 2 3" xfId="45413"/>
    <cellStyle name="20 % - Markeringsfarve3 4 2 2 3 3" xfId="23427"/>
    <cellStyle name="20 % - Markeringsfarve3 4 2 2 3 4" xfId="38414"/>
    <cellStyle name="20 % - Markeringsfarve3 4 2 2 4" xfId="10895"/>
    <cellStyle name="20 % - Markeringsfarve3 4 2 2 4 2" xfId="27214"/>
    <cellStyle name="20 % - Markeringsfarve3 4 2 2 4 3" xfId="42180"/>
    <cellStyle name="20 % - Markeringsfarve3 4 2 2 5" xfId="20192"/>
    <cellStyle name="20 % - Markeringsfarve3 4 2 2 6" xfId="35181"/>
    <cellStyle name="20 % - Markeringsfarve3 4 2 2 7" xfId="57159"/>
    <cellStyle name="20 % - Markeringsfarve3 4 2 3" xfId="2340"/>
    <cellStyle name="20 % - Markeringsfarve3 4 2 3 2" xfId="6872"/>
    <cellStyle name="20 % - Markeringsfarve3 4 2 3 2 2" xfId="14783"/>
    <cellStyle name="20 % - Markeringsfarve3 4 2 3 2 2 2" xfId="31097"/>
    <cellStyle name="20 % - Markeringsfarve3 4 2 3 2 2 3" xfId="46061"/>
    <cellStyle name="20 % - Markeringsfarve3 4 2 3 2 3" xfId="24075"/>
    <cellStyle name="20 % - Markeringsfarve3 4 2 3 2 4" xfId="39062"/>
    <cellStyle name="20 % - Markeringsfarve3 4 2 3 3" xfId="10897"/>
    <cellStyle name="20 % - Markeringsfarve3 4 2 3 3 2" xfId="27216"/>
    <cellStyle name="20 % - Markeringsfarve3 4 2 3 3 3" xfId="42182"/>
    <cellStyle name="20 % - Markeringsfarve3 4 2 3 4" xfId="20194"/>
    <cellStyle name="20 % - Markeringsfarve3 4 2 3 5" xfId="35183"/>
    <cellStyle name="20 % - Markeringsfarve3 4 2 4" xfId="2341"/>
    <cellStyle name="20 % - Markeringsfarve3 4 2 4 2" xfId="8512"/>
    <cellStyle name="20 % - Markeringsfarve3 4 2 4 2 2" xfId="16401"/>
    <cellStyle name="20 % - Markeringsfarve3 4 2 4 2 2 2" xfId="32715"/>
    <cellStyle name="20 % - Markeringsfarve3 4 2 4 2 2 3" xfId="47679"/>
    <cellStyle name="20 % - Markeringsfarve3 4 2 4 2 3" xfId="25693"/>
    <cellStyle name="20 % - Markeringsfarve3 4 2 4 2 4" xfId="40680"/>
    <cellStyle name="20 % - Markeringsfarve3 4 2 4 3" xfId="10898"/>
    <cellStyle name="20 % - Markeringsfarve3 4 2 4 3 2" xfId="27217"/>
    <cellStyle name="20 % - Markeringsfarve3 4 2 4 3 3" xfId="42183"/>
    <cellStyle name="20 % - Markeringsfarve3 4 2 4 4" xfId="20195"/>
    <cellStyle name="20 % - Markeringsfarve3 4 2 4 5" xfId="35184"/>
    <cellStyle name="20 % - Markeringsfarve3 4 2 5" xfId="5552"/>
    <cellStyle name="20 % - Markeringsfarve3 4 2 5 2" xfId="13470"/>
    <cellStyle name="20 % - Markeringsfarve3 4 2 5 2 2" xfId="29784"/>
    <cellStyle name="20 % - Markeringsfarve3 4 2 5 2 3" xfId="44748"/>
    <cellStyle name="20 % - Markeringsfarve3 4 2 5 3" xfId="22762"/>
    <cellStyle name="20 % - Markeringsfarve3 4 2 5 4" xfId="37749"/>
    <cellStyle name="20 % - Markeringsfarve3 4 2 6" xfId="10894"/>
    <cellStyle name="20 % - Markeringsfarve3 4 2 6 2" xfId="27213"/>
    <cellStyle name="20 % - Markeringsfarve3 4 2 6 3" xfId="42179"/>
    <cellStyle name="20 % - Markeringsfarve3 4 2 7" xfId="20191"/>
    <cellStyle name="20 % - Markeringsfarve3 4 2 8" xfId="35180"/>
    <cellStyle name="20 % - Markeringsfarve3 4 2 9" xfId="53992"/>
    <cellStyle name="20 % - Markeringsfarve3 4 3" xfId="2342"/>
    <cellStyle name="20 % - Markeringsfarve3 4 3 2" xfId="2343"/>
    <cellStyle name="20 % - Markeringsfarve3 4 3 2 2" xfId="2344"/>
    <cellStyle name="20 % - Markeringsfarve3 4 3 2 2 2" xfId="7741"/>
    <cellStyle name="20 % - Markeringsfarve3 4 3 2 2 2 2" xfId="15642"/>
    <cellStyle name="20 % - Markeringsfarve3 4 3 2 2 2 2 2" xfId="31956"/>
    <cellStyle name="20 % - Markeringsfarve3 4 3 2 2 2 2 3" xfId="46920"/>
    <cellStyle name="20 % - Markeringsfarve3 4 3 2 2 2 3" xfId="24934"/>
    <cellStyle name="20 % - Markeringsfarve3 4 3 2 2 2 4" xfId="39921"/>
    <cellStyle name="20 % - Markeringsfarve3 4 3 2 2 3" xfId="10901"/>
    <cellStyle name="20 % - Markeringsfarve3 4 3 2 2 3 2" xfId="27220"/>
    <cellStyle name="20 % - Markeringsfarve3 4 3 2 2 3 3" xfId="42186"/>
    <cellStyle name="20 % - Markeringsfarve3 4 3 2 2 4" xfId="20198"/>
    <cellStyle name="20 % - Markeringsfarve3 4 3 2 2 5" xfId="35187"/>
    <cellStyle name="20 % - Markeringsfarve3 4 3 2 3" xfId="6305"/>
    <cellStyle name="20 % - Markeringsfarve3 4 3 2 3 2" xfId="14222"/>
    <cellStyle name="20 % - Markeringsfarve3 4 3 2 3 2 2" xfId="30536"/>
    <cellStyle name="20 % - Markeringsfarve3 4 3 2 3 2 3" xfId="45500"/>
    <cellStyle name="20 % - Markeringsfarve3 4 3 2 3 3" xfId="23514"/>
    <cellStyle name="20 % - Markeringsfarve3 4 3 2 3 4" xfId="38501"/>
    <cellStyle name="20 % - Markeringsfarve3 4 3 2 4" xfId="10900"/>
    <cellStyle name="20 % - Markeringsfarve3 4 3 2 4 2" xfId="27219"/>
    <cellStyle name="20 % - Markeringsfarve3 4 3 2 4 3" xfId="42185"/>
    <cellStyle name="20 % - Markeringsfarve3 4 3 2 5" xfId="20197"/>
    <cellStyle name="20 % - Markeringsfarve3 4 3 2 6" xfId="35186"/>
    <cellStyle name="20 % - Markeringsfarve3 4 3 3" xfId="2345"/>
    <cellStyle name="20 % - Markeringsfarve3 4 3 3 2" xfId="6971"/>
    <cellStyle name="20 % - Markeringsfarve3 4 3 3 2 2" xfId="14882"/>
    <cellStyle name="20 % - Markeringsfarve3 4 3 3 2 2 2" xfId="31196"/>
    <cellStyle name="20 % - Markeringsfarve3 4 3 3 2 2 3" xfId="46160"/>
    <cellStyle name="20 % - Markeringsfarve3 4 3 3 2 3" xfId="24174"/>
    <cellStyle name="20 % - Markeringsfarve3 4 3 3 2 4" xfId="39161"/>
    <cellStyle name="20 % - Markeringsfarve3 4 3 3 3" xfId="10902"/>
    <cellStyle name="20 % - Markeringsfarve3 4 3 3 3 2" xfId="27221"/>
    <cellStyle name="20 % - Markeringsfarve3 4 3 3 3 3" xfId="42187"/>
    <cellStyle name="20 % - Markeringsfarve3 4 3 3 4" xfId="20199"/>
    <cellStyle name="20 % - Markeringsfarve3 4 3 3 5" xfId="35188"/>
    <cellStyle name="20 % - Markeringsfarve3 4 3 4" xfId="2346"/>
    <cellStyle name="20 % - Markeringsfarve3 4 3 4 2" xfId="8302"/>
    <cellStyle name="20 % - Markeringsfarve3 4 3 4 2 2" xfId="16196"/>
    <cellStyle name="20 % - Markeringsfarve3 4 3 4 2 2 2" xfId="32510"/>
    <cellStyle name="20 % - Markeringsfarve3 4 3 4 2 2 3" xfId="47474"/>
    <cellStyle name="20 % - Markeringsfarve3 4 3 4 2 3" xfId="25488"/>
    <cellStyle name="20 % - Markeringsfarve3 4 3 4 2 4" xfId="40475"/>
    <cellStyle name="20 % - Markeringsfarve3 4 3 4 3" xfId="10903"/>
    <cellStyle name="20 % - Markeringsfarve3 4 3 4 3 2" xfId="27222"/>
    <cellStyle name="20 % - Markeringsfarve3 4 3 4 3 3" xfId="42188"/>
    <cellStyle name="20 % - Markeringsfarve3 4 3 4 4" xfId="20200"/>
    <cellStyle name="20 % - Markeringsfarve3 4 3 4 5" xfId="35189"/>
    <cellStyle name="20 % - Markeringsfarve3 4 3 5" xfId="5553"/>
    <cellStyle name="20 % - Markeringsfarve3 4 3 5 2" xfId="13471"/>
    <cellStyle name="20 % - Markeringsfarve3 4 3 5 2 2" xfId="29785"/>
    <cellStyle name="20 % - Markeringsfarve3 4 3 5 2 3" xfId="44749"/>
    <cellStyle name="20 % - Markeringsfarve3 4 3 5 3" xfId="22763"/>
    <cellStyle name="20 % - Markeringsfarve3 4 3 5 4" xfId="37750"/>
    <cellStyle name="20 % - Markeringsfarve3 4 3 6" xfId="10899"/>
    <cellStyle name="20 % - Markeringsfarve3 4 3 6 2" xfId="27218"/>
    <cellStyle name="20 % - Markeringsfarve3 4 3 6 3" xfId="42184"/>
    <cellStyle name="20 % - Markeringsfarve3 4 3 7" xfId="20196"/>
    <cellStyle name="20 % - Markeringsfarve3 4 3 8" xfId="35185"/>
    <cellStyle name="20 % - Markeringsfarve3 4 3 9" xfId="56536"/>
    <cellStyle name="20 % - Markeringsfarve3 4 4" xfId="2347"/>
    <cellStyle name="20 % - Markeringsfarve3 4 4 2" xfId="2348"/>
    <cellStyle name="20 % - Markeringsfarve3 4 4 2 2" xfId="2349"/>
    <cellStyle name="20 % - Markeringsfarve3 4 4 2 2 2" xfId="7880"/>
    <cellStyle name="20 % - Markeringsfarve3 4 4 2 2 2 2" xfId="15781"/>
    <cellStyle name="20 % - Markeringsfarve3 4 4 2 2 2 2 2" xfId="32095"/>
    <cellStyle name="20 % - Markeringsfarve3 4 4 2 2 2 2 3" xfId="47059"/>
    <cellStyle name="20 % - Markeringsfarve3 4 4 2 2 2 3" xfId="25073"/>
    <cellStyle name="20 % - Markeringsfarve3 4 4 2 2 2 4" xfId="40060"/>
    <cellStyle name="20 % - Markeringsfarve3 4 4 2 2 3" xfId="10906"/>
    <cellStyle name="20 % - Markeringsfarve3 4 4 2 2 3 2" xfId="27225"/>
    <cellStyle name="20 % - Markeringsfarve3 4 4 2 2 3 3" xfId="42191"/>
    <cellStyle name="20 % - Markeringsfarve3 4 4 2 2 4" xfId="20203"/>
    <cellStyle name="20 % - Markeringsfarve3 4 4 2 2 5" xfId="35192"/>
    <cellStyle name="20 % - Markeringsfarve3 4 4 2 3" xfId="6420"/>
    <cellStyle name="20 % - Markeringsfarve3 4 4 2 3 2" xfId="14334"/>
    <cellStyle name="20 % - Markeringsfarve3 4 4 2 3 2 2" xfId="30648"/>
    <cellStyle name="20 % - Markeringsfarve3 4 4 2 3 2 3" xfId="45612"/>
    <cellStyle name="20 % - Markeringsfarve3 4 4 2 3 3" xfId="23626"/>
    <cellStyle name="20 % - Markeringsfarve3 4 4 2 3 4" xfId="38613"/>
    <cellStyle name="20 % - Markeringsfarve3 4 4 2 4" xfId="10905"/>
    <cellStyle name="20 % - Markeringsfarve3 4 4 2 4 2" xfId="27224"/>
    <cellStyle name="20 % - Markeringsfarve3 4 4 2 4 3" xfId="42190"/>
    <cellStyle name="20 % - Markeringsfarve3 4 4 2 5" xfId="20202"/>
    <cellStyle name="20 % - Markeringsfarve3 4 4 2 6" xfId="35191"/>
    <cellStyle name="20 % - Markeringsfarve3 4 4 3" xfId="2350"/>
    <cellStyle name="20 % - Markeringsfarve3 4 4 3 2" xfId="7156"/>
    <cellStyle name="20 % - Markeringsfarve3 4 4 3 2 2" xfId="15066"/>
    <cellStyle name="20 % - Markeringsfarve3 4 4 3 2 2 2" xfId="31380"/>
    <cellStyle name="20 % - Markeringsfarve3 4 4 3 2 2 3" xfId="46344"/>
    <cellStyle name="20 % - Markeringsfarve3 4 4 3 2 3" xfId="24358"/>
    <cellStyle name="20 % - Markeringsfarve3 4 4 3 2 4" xfId="39345"/>
    <cellStyle name="20 % - Markeringsfarve3 4 4 3 3" xfId="10907"/>
    <cellStyle name="20 % - Markeringsfarve3 4 4 3 3 2" xfId="27226"/>
    <cellStyle name="20 % - Markeringsfarve3 4 4 3 3 3" xfId="42192"/>
    <cellStyle name="20 % - Markeringsfarve3 4 4 3 4" xfId="20204"/>
    <cellStyle name="20 % - Markeringsfarve3 4 4 3 5" xfId="35193"/>
    <cellStyle name="20 % - Markeringsfarve3 4 4 4" xfId="2351"/>
    <cellStyle name="20 % - Markeringsfarve3 4 4 4 2" xfId="8511"/>
    <cellStyle name="20 % - Markeringsfarve3 4 4 4 2 2" xfId="16400"/>
    <cellStyle name="20 % - Markeringsfarve3 4 4 4 2 2 2" xfId="32714"/>
    <cellStyle name="20 % - Markeringsfarve3 4 4 4 2 2 3" xfId="47678"/>
    <cellStyle name="20 % - Markeringsfarve3 4 4 4 2 3" xfId="25692"/>
    <cellStyle name="20 % - Markeringsfarve3 4 4 4 2 4" xfId="40679"/>
    <cellStyle name="20 % - Markeringsfarve3 4 4 4 3" xfId="10908"/>
    <cellStyle name="20 % - Markeringsfarve3 4 4 4 3 2" xfId="27227"/>
    <cellStyle name="20 % - Markeringsfarve3 4 4 4 3 3" xfId="42193"/>
    <cellStyle name="20 % - Markeringsfarve3 4 4 4 4" xfId="20205"/>
    <cellStyle name="20 % - Markeringsfarve3 4 4 4 5" xfId="35194"/>
    <cellStyle name="20 % - Markeringsfarve3 4 4 5" xfId="5554"/>
    <cellStyle name="20 % - Markeringsfarve3 4 4 5 2" xfId="13472"/>
    <cellStyle name="20 % - Markeringsfarve3 4 4 5 2 2" xfId="29786"/>
    <cellStyle name="20 % - Markeringsfarve3 4 4 5 2 3" xfId="44750"/>
    <cellStyle name="20 % - Markeringsfarve3 4 4 5 3" xfId="22764"/>
    <cellStyle name="20 % - Markeringsfarve3 4 4 5 4" xfId="37751"/>
    <cellStyle name="20 % - Markeringsfarve3 4 4 6" xfId="10904"/>
    <cellStyle name="20 % - Markeringsfarve3 4 4 6 2" xfId="27223"/>
    <cellStyle name="20 % - Markeringsfarve3 4 4 6 3" xfId="42189"/>
    <cellStyle name="20 % - Markeringsfarve3 4 4 7" xfId="20201"/>
    <cellStyle name="20 % - Markeringsfarve3 4 4 8" xfId="35190"/>
    <cellStyle name="20 % - Markeringsfarve3 4 5" xfId="2352"/>
    <cellStyle name="20 % - Markeringsfarve3 4 5 2" xfId="2353"/>
    <cellStyle name="20 % - Markeringsfarve3 4 5 2 2" xfId="2354"/>
    <cellStyle name="20 % - Markeringsfarve3 4 5 2 2 2" xfId="7997"/>
    <cellStyle name="20 % - Markeringsfarve3 4 5 2 2 2 2" xfId="15898"/>
    <cellStyle name="20 % - Markeringsfarve3 4 5 2 2 2 2 2" xfId="32212"/>
    <cellStyle name="20 % - Markeringsfarve3 4 5 2 2 2 2 3" xfId="47176"/>
    <cellStyle name="20 % - Markeringsfarve3 4 5 2 2 2 3" xfId="25190"/>
    <cellStyle name="20 % - Markeringsfarve3 4 5 2 2 2 4" xfId="40177"/>
    <cellStyle name="20 % - Markeringsfarve3 4 5 2 2 3" xfId="10911"/>
    <cellStyle name="20 % - Markeringsfarve3 4 5 2 2 3 2" xfId="27230"/>
    <cellStyle name="20 % - Markeringsfarve3 4 5 2 2 3 3" xfId="42196"/>
    <cellStyle name="20 % - Markeringsfarve3 4 5 2 2 4" xfId="20208"/>
    <cellStyle name="20 % - Markeringsfarve3 4 5 2 2 5" xfId="35197"/>
    <cellStyle name="20 % - Markeringsfarve3 4 5 2 3" xfId="6519"/>
    <cellStyle name="20 % - Markeringsfarve3 4 5 2 3 2" xfId="14433"/>
    <cellStyle name="20 % - Markeringsfarve3 4 5 2 3 2 2" xfId="30747"/>
    <cellStyle name="20 % - Markeringsfarve3 4 5 2 3 2 3" xfId="45711"/>
    <cellStyle name="20 % - Markeringsfarve3 4 5 2 3 3" xfId="23725"/>
    <cellStyle name="20 % - Markeringsfarve3 4 5 2 3 4" xfId="38712"/>
    <cellStyle name="20 % - Markeringsfarve3 4 5 2 4" xfId="10910"/>
    <cellStyle name="20 % - Markeringsfarve3 4 5 2 4 2" xfId="27229"/>
    <cellStyle name="20 % - Markeringsfarve3 4 5 2 4 3" xfId="42195"/>
    <cellStyle name="20 % - Markeringsfarve3 4 5 2 5" xfId="20207"/>
    <cellStyle name="20 % - Markeringsfarve3 4 5 2 6" xfId="35196"/>
    <cellStyle name="20 % - Markeringsfarve3 4 5 3" xfId="2355"/>
    <cellStyle name="20 % - Markeringsfarve3 4 5 3 2" xfId="7273"/>
    <cellStyle name="20 % - Markeringsfarve3 4 5 3 2 2" xfId="15183"/>
    <cellStyle name="20 % - Markeringsfarve3 4 5 3 2 2 2" xfId="31497"/>
    <cellStyle name="20 % - Markeringsfarve3 4 5 3 2 2 3" xfId="46461"/>
    <cellStyle name="20 % - Markeringsfarve3 4 5 3 2 3" xfId="24475"/>
    <cellStyle name="20 % - Markeringsfarve3 4 5 3 2 4" xfId="39462"/>
    <cellStyle name="20 % - Markeringsfarve3 4 5 3 3" xfId="10912"/>
    <cellStyle name="20 % - Markeringsfarve3 4 5 3 3 2" xfId="27231"/>
    <cellStyle name="20 % - Markeringsfarve3 4 5 3 3 3" xfId="42197"/>
    <cellStyle name="20 % - Markeringsfarve3 4 5 3 4" xfId="20209"/>
    <cellStyle name="20 % - Markeringsfarve3 4 5 3 5" xfId="35198"/>
    <cellStyle name="20 % - Markeringsfarve3 4 5 4" xfId="2356"/>
    <cellStyle name="20 % - Markeringsfarve3 4 5 4 2" xfId="8510"/>
    <cellStyle name="20 % - Markeringsfarve3 4 5 4 2 2" xfId="16399"/>
    <cellStyle name="20 % - Markeringsfarve3 4 5 4 2 2 2" xfId="32713"/>
    <cellStyle name="20 % - Markeringsfarve3 4 5 4 2 2 3" xfId="47677"/>
    <cellStyle name="20 % - Markeringsfarve3 4 5 4 2 3" xfId="25691"/>
    <cellStyle name="20 % - Markeringsfarve3 4 5 4 2 4" xfId="40678"/>
    <cellStyle name="20 % - Markeringsfarve3 4 5 4 3" xfId="10913"/>
    <cellStyle name="20 % - Markeringsfarve3 4 5 4 3 2" xfId="27232"/>
    <cellStyle name="20 % - Markeringsfarve3 4 5 4 3 3" xfId="42198"/>
    <cellStyle name="20 % - Markeringsfarve3 4 5 4 4" xfId="20210"/>
    <cellStyle name="20 % - Markeringsfarve3 4 5 4 5" xfId="35199"/>
    <cellStyle name="20 % - Markeringsfarve3 4 5 5" xfId="5555"/>
    <cellStyle name="20 % - Markeringsfarve3 4 5 5 2" xfId="13473"/>
    <cellStyle name="20 % - Markeringsfarve3 4 5 5 2 2" xfId="29787"/>
    <cellStyle name="20 % - Markeringsfarve3 4 5 5 2 3" xfId="44751"/>
    <cellStyle name="20 % - Markeringsfarve3 4 5 5 3" xfId="22765"/>
    <cellStyle name="20 % - Markeringsfarve3 4 5 5 4" xfId="37752"/>
    <cellStyle name="20 % - Markeringsfarve3 4 5 6" xfId="10909"/>
    <cellStyle name="20 % - Markeringsfarve3 4 5 6 2" xfId="27228"/>
    <cellStyle name="20 % - Markeringsfarve3 4 5 6 3" xfId="42194"/>
    <cellStyle name="20 % - Markeringsfarve3 4 5 7" xfId="20206"/>
    <cellStyle name="20 % - Markeringsfarve3 4 5 8" xfId="35195"/>
    <cellStyle name="20 % - Markeringsfarve3 4 6" xfId="2357"/>
    <cellStyle name="20 % - Markeringsfarve3 4 6 2" xfId="2358"/>
    <cellStyle name="20 % - Markeringsfarve3 4 6 2 2" xfId="2359"/>
    <cellStyle name="20 % - Markeringsfarve3 4 6 2 2 2" xfId="8096"/>
    <cellStyle name="20 % - Markeringsfarve3 4 6 2 2 2 2" xfId="15997"/>
    <cellStyle name="20 % - Markeringsfarve3 4 6 2 2 2 2 2" xfId="32311"/>
    <cellStyle name="20 % - Markeringsfarve3 4 6 2 2 2 2 3" xfId="47275"/>
    <cellStyle name="20 % - Markeringsfarve3 4 6 2 2 2 3" xfId="25289"/>
    <cellStyle name="20 % - Markeringsfarve3 4 6 2 2 2 4" xfId="40276"/>
    <cellStyle name="20 % - Markeringsfarve3 4 6 2 2 3" xfId="10916"/>
    <cellStyle name="20 % - Markeringsfarve3 4 6 2 2 3 2" xfId="27235"/>
    <cellStyle name="20 % - Markeringsfarve3 4 6 2 2 3 3" xfId="42201"/>
    <cellStyle name="20 % - Markeringsfarve3 4 6 2 2 4" xfId="20213"/>
    <cellStyle name="20 % - Markeringsfarve3 4 6 2 2 5" xfId="35202"/>
    <cellStyle name="20 % - Markeringsfarve3 4 6 2 3" xfId="6607"/>
    <cellStyle name="20 % - Markeringsfarve3 4 6 2 3 2" xfId="14521"/>
    <cellStyle name="20 % - Markeringsfarve3 4 6 2 3 2 2" xfId="30835"/>
    <cellStyle name="20 % - Markeringsfarve3 4 6 2 3 2 3" xfId="45799"/>
    <cellStyle name="20 % - Markeringsfarve3 4 6 2 3 3" xfId="23813"/>
    <cellStyle name="20 % - Markeringsfarve3 4 6 2 3 4" xfId="38800"/>
    <cellStyle name="20 % - Markeringsfarve3 4 6 2 4" xfId="10915"/>
    <cellStyle name="20 % - Markeringsfarve3 4 6 2 4 2" xfId="27234"/>
    <cellStyle name="20 % - Markeringsfarve3 4 6 2 4 3" xfId="42200"/>
    <cellStyle name="20 % - Markeringsfarve3 4 6 2 5" xfId="20212"/>
    <cellStyle name="20 % - Markeringsfarve3 4 6 2 6" xfId="35201"/>
    <cellStyle name="20 % - Markeringsfarve3 4 6 3" xfId="2360"/>
    <cellStyle name="20 % - Markeringsfarve3 4 6 3 2" xfId="7373"/>
    <cellStyle name="20 % - Markeringsfarve3 4 6 3 2 2" xfId="15283"/>
    <cellStyle name="20 % - Markeringsfarve3 4 6 3 2 2 2" xfId="31597"/>
    <cellStyle name="20 % - Markeringsfarve3 4 6 3 2 2 3" xfId="46561"/>
    <cellStyle name="20 % - Markeringsfarve3 4 6 3 2 3" xfId="24575"/>
    <cellStyle name="20 % - Markeringsfarve3 4 6 3 2 4" xfId="39562"/>
    <cellStyle name="20 % - Markeringsfarve3 4 6 3 3" xfId="10917"/>
    <cellStyle name="20 % - Markeringsfarve3 4 6 3 3 2" xfId="27236"/>
    <cellStyle name="20 % - Markeringsfarve3 4 6 3 3 3" xfId="42202"/>
    <cellStyle name="20 % - Markeringsfarve3 4 6 3 4" xfId="20214"/>
    <cellStyle name="20 % - Markeringsfarve3 4 6 3 5" xfId="35203"/>
    <cellStyle name="20 % - Markeringsfarve3 4 6 4" xfId="2361"/>
    <cellStyle name="20 % - Markeringsfarve3 4 6 4 2" xfId="8301"/>
    <cellStyle name="20 % - Markeringsfarve3 4 6 4 2 2" xfId="16195"/>
    <cellStyle name="20 % - Markeringsfarve3 4 6 4 2 2 2" xfId="32509"/>
    <cellStyle name="20 % - Markeringsfarve3 4 6 4 2 2 3" xfId="47473"/>
    <cellStyle name="20 % - Markeringsfarve3 4 6 4 2 3" xfId="25487"/>
    <cellStyle name="20 % - Markeringsfarve3 4 6 4 2 4" xfId="40474"/>
    <cellStyle name="20 % - Markeringsfarve3 4 6 4 3" xfId="10918"/>
    <cellStyle name="20 % - Markeringsfarve3 4 6 4 3 2" xfId="27237"/>
    <cellStyle name="20 % - Markeringsfarve3 4 6 4 3 3" xfId="42203"/>
    <cellStyle name="20 % - Markeringsfarve3 4 6 4 4" xfId="20215"/>
    <cellStyle name="20 % - Markeringsfarve3 4 6 4 5" xfId="35204"/>
    <cellStyle name="20 % - Markeringsfarve3 4 6 5" xfId="5556"/>
    <cellStyle name="20 % - Markeringsfarve3 4 6 5 2" xfId="13474"/>
    <cellStyle name="20 % - Markeringsfarve3 4 6 5 2 2" xfId="29788"/>
    <cellStyle name="20 % - Markeringsfarve3 4 6 5 2 3" xfId="44752"/>
    <cellStyle name="20 % - Markeringsfarve3 4 6 5 3" xfId="22766"/>
    <cellStyle name="20 % - Markeringsfarve3 4 6 5 4" xfId="37753"/>
    <cellStyle name="20 % - Markeringsfarve3 4 6 6" xfId="10914"/>
    <cellStyle name="20 % - Markeringsfarve3 4 6 6 2" xfId="27233"/>
    <cellStyle name="20 % - Markeringsfarve3 4 6 6 3" xfId="42199"/>
    <cellStyle name="20 % - Markeringsfarve3 4 6 7" xfId="20211"/>
    <cellStyle name="20 % - Markeringsfarve3 4 6 8" xfId="35200"/>
    <cellStyle name="20 % - Markeringsfarve3 4 7" xfId="2362"/>
    <cellStyle name="20 % - Markeringsfarve3 4 7 2" xfId="2363"/>
    <cellStyle name="20 % - Markeringsfarve3 4 7 2 2" xfId="7523"/>
    <cellStyle name="20 % - Markeringsfarve3 4 7 2 2 2" xfId="15424"/>
    <cellStyle name="20 % - Markeringsfarve3 4 7 2 2 2 2" xfId="31738"/>
    <cellStyle name="20 % - Markeringsfarve3 4 7 2 2 2 3" xfId="46702"/>
    <cellStyle name="20 % - Markeringsfarve3 4 7 2 2 3" xfId="24716"/>
    <cellStyle name="20 % - Markeringsfarve3 4 7 2 2 4" xfId="39703"/>
    <cellStyle name="20 % - Markeringsfarve3 4 7 2 3" xfId="10920"/>
    <cellStyle name="20 % - Markeringsfarve3 4 7 2 3 2" xfId="27239"/>
    <cellStyle name="20 % - Markeringsfarve3 4 7 2 3 3" xfId="42205"/>
    <cellStyle name="20 % - Markeringsfarve3 4 7 2 4" xfId="20217"/>
    <cellStyle name="20 % - Markeringsfarve3 4 7 2 5" xfId="35206"/>
    <cellStyle name="20 % - Markeringsfarve3 4 7 3" xfId="6119"/>
    <cellStyle name="20 % - Markeringsfarve3 4 7 3 2" xfId="14036"/>
    <cellStyle name="20 % - Markeringsfarve3 4 7 3 2 2" xfId="30350"/>
    <cellStyle name="20 % - Markeringsfarve3 4 7 3 2 3" xfId="45314"/>
    <cellStyle name="20 % - Markeringsfarve3 4 7 3 3" xfId="23328"/>
    <cellStyle name="20 % - Markeringsfarve3 4 7 3 4" xfId="38315"/>
    <cellStyle name="20 % - Markeringsfarve3 4 7 4" xfId="10919"/>
    <cellStyle name="20 % - Markeringsfarve3 4 7 4 2" xfId="27238"/>
    <cellStyle name="20 % - Markeringsfarve3 4 7 4 3" xfId="42204"/>
    <cellStyle name="20 % - Markeringsfarve3 4 7 5" xfId="20216"/>
    <cellStyle name="20 % - Markeringsfarve3 4 7 6" xfId="35205"/>
    <cellStyle name="20 % - Markeringsfarve3 4 8" xfId="2364"/>
    <cellStyle name="20 % - Markeringsfarve3 4 8 2" xfId="6751"/>
    <cellStyle name="20 % - Markeringsfarve3 4 8 2 2" xfId="14662"/>
    <cellStyle name="20 % - Markeringsfarve3 4 8 2 2 2" xfId="30976"/>
    <cellStyle name="20 % - Markeringsfarve3 4 8 2 2 3" xfId="45940"/>
    <cellStyle name="20 % - Markeringsfarve3 4 8 2 3" xfId="23954"/>
    <cellStyle name="20 % - Markeringsfarve3 4 8 2 4" xfId="38941"/>
    <cellStyle name="20 % - Markeringsfarve3 4 8 3" xfId="10921"/>
    <cellStyle name="20 % - Markeringsfarve3 4 8 3 2" xfId="27240"/>
    <cellStyle name="20 % - Markeringsfarve3 4 8 3 3" xfId="42206"/>
    <cellStyle name="20 % - Markeringsfarve3 4 8 4" xfId="20218"/>
    <cellStyle name="20 % - Markeringsfarve3 4 8 5" xfId="35207"/>
    <cellStyle name="20 % - Markeringsfarve3 4 9" xfId="2365"/>
    <cellStyle name="20 % - Markeringsfarve3 4 9 2" xfId="7091"/>
    <cellStyle name="20 % - Markeringsfarve3 4 9 2 2" xfId="15001"/>
    <cellStyle name="20 % - Markeringsfarve3 4 9 2 2 2" xfId="31315"/>
    <cellStyle name="20 % - Markeringsfarve3 4 9 2 2 3" xfId="46279"/>
    <cellStyle name="20 % - Markeringsfarve3 4 9 2 3" xfId="24293"/>
    <cellStyle name="20 % - Markeringsfarve3 4 9 2 4" xfId="39280"/>
    <cellStyle name="20 % - Markeringsfarve3 4 9 3" xfId="10922"/>
    <cellStyle name="20 % - Markeringsfarve3 4 9 3 2" xfId="27241"/>
    <cellStyle name="20 % - Markeringsfarve3 4 9 3 3" xfId="42207"/>
    <cellStyle name="20 % - Markeringsfarve3 4 9 4" xfId="20219"/>
    <cellStyle name="20 % - Markeringsfarve3 4 9 5" xfId="35208"/>
    <cellStyle name="20 % - Markeringsfarve3 5" xfId="2366"/>
    <cellStyle name="20 % - Markeringsfarve3 5 10" xfId="5557"/>
    <cellStyle name="20 % - Markeringsfarve3 5 10 2" xfId="13475"/>
    <cellStyle name="20 % - Markeringsfarve3 5 10 2 2" xfId="29789"/>
    <cellStyle name="20 % - Markeringsfarve3 5 10 2 3" xfId="44753"/>
    <cellStyle name="20 % - Markeringsfarve3 5 10 3" xfId="22767"/>
    <cellStyle name="20 % - Markeringsfarve3 5 10 4" xfId="37754"/>
    <cellStyle name="20 % - Markeringsfarve3 5 11" xfId="10923"/>
    <cellStyle name="20 % - Markeringsfarve3 5 11 2" xfId="27242"/>
    <cellStyle name="20 % - Markeringsfarve3 5 11 3" xfId="42208"/>
    <cellStyle name="20 % - Markeringsfarve3 5 12" xfId="20220"/>
    <cellStyle name="20 % - Markeringsfarve3 5 13" xfId="35209"/>
    <cellStyle name="20 % - Markeringsfarve3 5 14" xfId="53354"/>
    <cellStyle name="20 % - Markeringsfarve3 5 2" xfId="2367"/>
    <cellStyle name="20 % - Markeringsfarve3 5 2 2" xfId="2368"/>
    <cellStyle name="20 % - Markeringsfarve3 5 2 2 2" xfId="2369"/>
    <cellStyle name="20 % - Markeringsfarve3 5 2 2 2 2" xfId="7681"/>
    <cellStyle name="20 % - Markeringsfarve3 5 2 2 2 2 2" xfId="15582"/>
    <cellStyle name="20 % - Markeringsfarve3 5 2 2 2 2 2 2" xfId="31896"/>
    <cellStyle name="20 % - Markeringsfarve3 5 2 2 2 2 2 3" xfId="46860"/>
    <cellStyle name="20 % - Markeringsfarve3 5 2 2 2 2 3" xfId="24874"/>
    <cellStyle name="20 % - Markeringsfarve3 5 2 2 2 2 4" xfId="39861"/>
    <cellStyle name="20 % - Markeringsfarve3 5 2 2 2 3" xfId="10926"/>
    <cellStyle name="20 % - Markeringsfarve3 5 2 2 2 3 2" xfId="27245"/>
    <cellStyle name="20 % - Markeringsfarve3 5 2 2 2 3 3" xfId="42211"/>
    <cellStyle name="20 % - Markeringsfarve3 5 2 2 2 4" xfId="20223"/>
    <cellStyle name="20 % - Markeringsfarve3 5 2 2 2 5" xfId="35212"/>
    <cellStyle name="20 % - Markeringsfarve3 5 2 2 3" xfId="6251"/>
    <cellStyle name="20 % - Markeringsfarve3 5 2 2 3 2" xfId="14168"/>
    <cellStyle name="20 % - Markeringsfarve3 5 2 2 3 2 2" xfId="30482"/>
    <cellStyle name="20 % - Markeringsfarve3 5 2 2 3 2 3" xfId="45446"/>
    <cellStyle name="20 % - Markeringsfarve3 5 2 2 3 3" xfId="23460"/>
    <cellStyle name="20 % - Markeringsfarve3 5 2 2 3 4" xfId="38447"/>
    <cellStyle name="20 % - Markeringsfarve3 5 2 2 4" xfId="10925"/>
    <cellStyle name="20 % - Markeringsfarve3 5 2 2 4 2" xfId="27244"/>
    <cellStyle name="20 % - Markeringsfarve3 5 2 2 4 3" xfId="42210"/>
    <cellStyle name="20 % - Markeringsfarve3 5 2 2 5" xfId="20222"/>
    <cellStyle name="20 % - Markeringsfarve3 5 2 2 6" xfId="35211"/>
    <cellStyle name="20 % - Markeringsfarve3 5 2 2 7" xfId="57158"/>
    <cellStyle name="20 % - Markeringsfarve3 5 2 3" xfId="2370"/>
    <cellStyle name="20 % - Markeringsfarve3 5 2 3 2" xfId="6911"/>
    <cellStyle name="20 % - Markeringsfarve3 5 2 3 2 2" xfId="14822"/>
    <cellStyle name="20 % - Markeringsfarve3 5 2 3 2 2 2" xfId="31136"/>
    <cellStyle name="20 % - Markeringsfarve3 5 2 3 2 2 3" xfId="46100"/>
    <cellStyle name="20 % - Markeringsfarve3 5 2 3 2 3" xfId="24114"/>
    <cellStyle name="20 % - Markeringsfarve3 5 2 3 2 4" xfId="39101"/>
    <cellStyle name="20 % - Markeringsfarve3 5 2 3 3" xfId="10927"/>
    <cellStyle name="20 % - Markeringsfarve3 5 2 3 3 2" xfId="27246"/>
    <cellStyle name="20 % - Markeringsfarve3 5 2 3 3 3" xfId="42212"/>
    <cellStyle name="20 % - Markeringsfarve3 5 2 3 4" xfId="20224"/>
    <cellStyle name="20 % - Markeringsfarve3 5 2 3 5" xfId="35213"/>
    <cellStyle name="20 % - Markeringsfarve3 5 2 4" xfId="2371"/>
    <cellStyle name="20 % - Markeringsfarve3 5 2 4 2" xfId="8299"/>
    <cellStyle name="20 % - Markeringsfarve3 5 2 4 2 2" xfId="16193"/>
    <cellStyle name="20 % - Markeringsfarve3 5 2 4 2 2 2" xfId="32507"/>
    <cellStyle name="20 % - Markeringsfarve3 5 2 4 2 2 3" xfId="47471"/>
    <cellStyle name="20 % - Markeringsfarve3 5 2 4 2 3" xfId="25485"/>
    <cellStyle name="20 % - Markeringsfarve3 5 2 4 2 4" xfId="40472"/>
    <cellStyle name="20 % - Markeringsfarve3 5 2 4 3" xfId="10928"/>
    <cellStyle name="20 % - Markeringsfarve3 5 2 4 3 2" xfId="27247"/>
    <cellStyle name="20 % - Markeringsfarve3 5 2 4 3 3" xfId="42213"/>
    <cellStyle name="20 % - Markeringsfarve3 5 2 4 4" xfId="20225"/>
    <cellStyle name="20 % - Markeringsfarve3 5 2 4 5" xfId="35214"/>
    <cellStyle name="20 % - Markeringsfarve3 5 2 5" xfId="5558"/>
    <cellStyle name="20 % - Markeringsfarve3 5 2 5 2" xfId="13476"/>
    <cellStyle name="20 % - Markeringsfarve3 5 2 5 2 2" xfId="29790"/>
    <cellStyle name="20 % - Markeringsfarve3 5 2 5 2 3" xfId="44754"/>
    <cellStyle name="20 % - Markeringsfarve3 5 2 5 3" xfId="22768"/>
    <cellStyle name="20 % - Markeringsfarve3 5 2 5 4" xfId="37755"/>
    <cellStyle name="20 % - Markeringsfarve3 5 2 6" xfId="10924"/>
    <cellStyle name="20 % - Markeringsfarve3 5 2 6 2" xfId="27243"/>
    <cellStyle name="20 % - Markeringsfarve3 5 2 6 3" xfId="42209"/>
    <cellStyle name="20 % - Markeringsfarve3 5 2 7" xfId="20221"/>
    <cellStyle name="20 % - Markeringsfarve3 5 2 8" xfId="35210"/>
    <cellStyle name="20 % - Markeringsfarve3 5 2 9" xfId="53991"/>
    <cellStyle name="20 % - Markeringsfarve3 5 3" xfId="2372"/>
    <cellStyle name="20 % - Markeringsfarve3 5 3 2" xfId="2373"/>
    <cellStyle name="20 % - Markeringsfarve3 5 3 2 2" xfId="2374"/>
    <cellStyle name="20 % - Markeringsfarve3 5 3 2 2 2" xfId="7742"/>
    <cellStyle name="20 % - Markeringsfarve3 5 3 2 2 2 2" xfId="15643"/>
    <cellStyle name="20 % - Markeringsfarve3 5 3 2 2 2 2 2" xfId="31957"/>
    <cellStyle name="20 % - Markeringsfarve3 5 3 2 2 2 2 3" xfId="46921"/>
    <cellStyle name="20 % - Markeringsfarve3 5 3 2 2 2 3" xfId="24935"/>
    <cellStyle name="20 % - Markeringsfarve3 5 3 2 2 2 4" xfId="39922"/>
    <cellStyle name="20 % - Markeringsfarve3 5 3 2 2 3" xfId="10931"/>
    <cellStyle name="20 % - Markeringsfarve3 5 3 2 2 3 2" xfId="27250"/>
    <cellStyle name="20 % - Markeringsfarve3 5 3 2 2 3 3" xfId="42216"/>
    <cellStyle name="20 % - Markeringsfarve3 5 3 2 2 4" xfId="20228"/>
    <cellStyle name="20 % - Markeringsfarve3 5 3 2 2 5" xfId="35217"/>
    <cellStyle name="20 % - Markeringsfarve3 5 3 2 3" xfId="6306"/>
    <cellStyle name="20 % - Markeringsfarve3 5 3 2 3 2" xfId="14223"/>
    <cellStyle name="20 % - Markeringsfarve3 5 3 2 3 2 2" xfId="30537"/>
    <cellStyle name="20 % - Markeringsfarve3 5 3 2 3 2 3" xfId="45501"/>
    <cellStyle name="20 % - Markeringsfarve3 5 3 2 3 3" xfId="23515"/>
    <cellStyle name="20 % - Markeringsfarve3 5 3 2 3 4" xfId="38502"/>
    <cellStyle name="20 % - Markeringsfarve3 5 3 2 4" xfId="10930"/>
    <cellStyle name="20 % - Markeringsfarve3 5 3 2 4 2" xfId="27249"/>
    <cellStyle name="20 % - Markeringsfarve3 5 3 2 4 3" xfId="42215"/>
    <cellStyle name="20 % - Markeringsfarve3 5 3 2 5" xfId="20227"/>
    <cellStyle name="20 % - Markeringsfarve3 5 3 2 6" xfId="35216"/>
    <cellStyle name="20 % - Markeringsfarve3 5 3 3" xfId="2375"/>
    <cellStyle name="20 % - Markeringsfarve3 5 3 3 2" xfId="6972"/>
    <cellStyle name="20 % - Markeringsfarve3 5 3 3 2 2" xfId="14883"/>
    <cellStyle name="20 % - Markeringsfarve3 5 3 3 2 2 2" xfId="31197"/>
    <cellStyle name="20 % - Markeringsfarve3 5 3 3 2 2 3" xfId="46161"/>
    <cellStyle name="20 % - Markeringsfarve3 5 3 3 2 3" xfId="24175"/>
    <cellStyle name="20 % - Markeringsfarve3 5 3 3 2 4" xfId="39162"/>
    <cellStyle name="20 % - Markeringsfarve3 5 3 3 3" xfId="10932"/>
    <cellStyle name="20 % - Markeringsfarve3 5 3 3 3 2" xfId="27251"/>
    <cellStyle name="20 % - Markeringsfarve3 5 3 3 3 3" xfId="42217"/>
    <cellStyle name="20 % - Markeringsfarve3 5 3 3 4" xfId="20229"/>
    <cellStyle name="20 % - Markeringsfarve3 5 3 3 5" xfId="35218"/>
    <cellStyle name="20 % - Markeringsfarve3 5 3 4" xfId="2376"/>
    <cellStyle name="20 % - Markeringsfarve3 5 3 4 2" xfId="8298"/>
    <cellStyle name="20 % - Markeringsfarve3 5 3 4 2 2" xfId="16192"/>
    <cellStyle name="20 % - Markeringsfarve3 5 3 4 2 2 2" xfId="32506"/>
    <cellStyle name="20 % - Markeringsfarve3 5 3 4 2 2 3" xfId="47470"/>
    <cellStyle name="20 % - Markeringsfarve3 5 3 4 2 3" xfId="25484"/>
    <cellStyle name="20 % - Markeringsfarve3 5 3 4 2 4" xfId="40471"/>
    <cellStyle name="20 % - Markeringsfarve3 5 3 4 3" xfId="10933"/>
    <cellStyle name="20 % - Markeringsfarve3 5 3 4 3 2" xfId="27252"/>
    <cellStyle name="20 % - Markeringsfarve3 5 3 4 3 3" xfId="42218"/>
    <cellStyle name="20 % - Markeringsfarve3 5 3 4 4" xfId="20230"/>
    <cellStyle name="20 % - Markeringsfarve3 5 3 4 5" xfId="35219"/>
    <cellStyle name="20 % - Markeringsfarve3 5 3 5" xfId="5559"/>
    <cellStyle name="20 % - Markeringsfarve3 5 3 5 2" xfId="13477"/>
    <cellStyle name="20 % - Markeringsfarve3 5 3 5 2 2" xfId="29791"/>
    <cellStyle name="20 % - Markeringsfarve3 5 3 5 2 3" xfId="44755"/>
    <cellStyle name="20 % - Markeringsfarve3 5 3 5 3" xfId="22769"/>
    <cellStyle name="20 % - Markeringsfarve3 5 3 5 4" xfId="37756"/>
    <cellStyle name="20 % - Markeringsfarve3 5 3 6" xfId="10929"/>
    <cellStyle name="20 % - Markeringsfarve3 5 3 6 2" xfId="27248"/>
    <cellStyle name="20 % - Markeringsfarve3 5 3 6 3" xfId="42214"/>
    <cellStyle name="20 % - Markeringsfarve3 5 3 7" xfId="20226"/>
    <cellStyle name="20 % - Markeringsfarve3 5 3 8" xfId="35215"/>
    <cellStyle name="20 % - Markeringsfarve3 5 3 9" xfId="56535"/>
    <cellStyle name="20 % - Markeringsfarve3 5 4" xfId="2377"/>
    <cellStyle name="20 % - Markeringsfarve3 5 4 2" xfId="2378"/>
    <cellStyle name="20 % - Markeringsfarve3 5 4 2 2" xfId="2379"/>
    <cellStyle name="20 % - Markeringsfarve3 5 4 2 2 2" xfId="7919"/>
    <cellStyle name="20 % - Markeringsfarve3 5 4 2 2 2 2" xfId="15820"/>
    <cellStyle name="20 % - Markeringsfarve3 5 4 2 2 2 2 2" xfId="32134"/>
    <cellStyle name="20 % - Markeringsfarve3 5 4 2 2 2 2 3" xfId="47098"/>
    <cellStyle name="20 % - Markeringsfarve3 5 4 2 2 2 3" xfId="25112"/>
    <cellStyle name="20 % - Markeringsfarve3 5 4 2 2 2 4" xfId="40099"/>
    <cellStyle name="20 % - Markeringsfarve3 5 4 2 2 3" xfId="10936"/>
    <cellStyle name="20 % - Markeringsfarve3 5 4 2 2 3 2" xfId="27255"/>
    <cellStyle name="20 % - Markeringsfarve3 5 4 2 2 3 3" xfId="42221"/>
    <cellStyle name="20 % - Markeringsfarve3 5 4 2 2 4" xfId="20233"/>
    <cellStyle name="20 % - Markeringsfarve3 5 4 2 2 5" xfId="35222"/>
    <cellStyle name="20 % - Markeringsfarve3 5 4 2 3" xfId="6453"/>
    <cellStyle name="20 % - Markeringsfarve3 5 4 2 3 2" xfId="14367"/>
    <cellStyle name="20 % - Markeringsfarve3 5 4 2 3 2 2" xfId="30681"/>
    <cellStyle name="20 % - Markeringsfarve3 5 4 2 3 2 3" xfId="45645"/>
    <cellStyle name="20 % - Markeringsfarve3 5 4 2 3 3" xfId="23659"/>
    <cellStyle name="20 % - Markeringsfarve3 5 4 2 3 4" xfId="38646"/>
    <cellStyle name="20 % - Markeringsfarve3 5 4 2 4" xfId="10935"/>
    <cellStyle name="20 % - Markeringsfarve3 5 4 2 4 2" xfId="27254"/>
    <cellStyle name="20 % - Markeringsfarve3 5 4 2 4 3" xfId="42220"/>
    <cellStyle name="20 % - Markeringsfarve3 5 4 2 5" xfId="20232"/>
    <cellStyle name="20 % - Markeringsfarve3 5 4 2 6" xfId="35221"/>
    <cellStyle name="20 % - Markeringsfarve3 5 4 3" xfId="2380"/>
    <cellStyle name="20 % - Markeringsfarve3 5 4 3 2" xfId="7195"/>
    <cellStyle name="20 % - Markeringsfarve3 5 4 3 2 2" xfId="15105"/>
    <cellStyle name="20 % - Markeringsfarve3 5 4 3 2 2 2" xfId="31419"/>
    <cellStyle name="20 % - Markeringsfarve3 5 4 3 2 2 3" xfId="46383"/>
    <cellStyle name="20 % - Markeringsfarve3 5 4 3 2 3" xfId="24397"/>
    <cellStyle name="20 % - Markeringsfarve3 5 4 3 2 4" xfId="39384"/>
    <cellStyle name="20 % - Markeringsfarve3 5 4 3 3" xfId="10937"/>
    <cellStyle name="20 % - Markeringsfarve3 5 4 3 3 2" xfId="27256"/>
    <cellStyle name="20 % - Markeringsfarve3 5 4 3 3 3" xfId="42222"/>
    <cellStyle name="20 % - Markeringsfarve3 5 4 3 4" xfId="20234"/>
    <cellStyle name="20 % - Markeringsfarve3 5 4 3 5" xfId="35223"/>
    <cellStyle name="20 % - Markeringsfarve3 5 4 4" xfId="2381"/>
    <cellStyle name="20 % - Markeringsfarve3 5 4 4 2" xfId="8297"/>
    <cellStyle name="20 % - Markeringsfarve3 5 4 4 2 2" xfId="16191"/>
    <cellStyle name="20 % - Markeringsfarve3 5 4 4 2 2 2" xfId="32505"/>
    <cellStyle name="20 % - Markeringsfarve3 5 4 4 2 2 3" xfId="47469"/>
    <cellStyle name="20 % - Markeringsfarve3 5 4 4 2 3" xfId="25483"/>
    <cellStyle name="20 % - Markeringsfarve3 5 4 4 2 4" xfId="40470"/>
    <cellStyle name="20 % - Markeringsfarve3 5 4 4 3" xfId="10938"/>
    <cellStyle name="20 % - Markeringsfarve3 5 4 4 3 2" xfId="27257"/>
    <cellStyle name="20 % - Markeringsfarve3 5 4 4 3 3" xfId="42223"/>
    <cellStyle name="20 % - Markeringsfarve3 5 4 4 4" xfId="20235"/>
    <cellStyle name="20 % - Markeringsfarve3 5 4 4 5" xfId="35224"/>
    <cellStyle name="20 % - Markeringsfarve3 5 4 5" xfId="5560"/>
    <cellStyle name="20 % - Markeringsfarve3 5 4 5 2" xfId="13478"/>
    <cellStyle name="20 % - Markeringsfarve3 5 4 5 2 2" xfId="29792"/>
    <cellStyle name="20 % - Markeringsfarve3 5 4 5 2 3" xfId="44756"/>
    <cellStyle name="20 % - Markeringsfarve3 5 4 5 3" xfId="22770"/>
    <cellStyle name="20 % - Markeringsfarve3 5 4 5 4" xfId="37757"/>
    <cellStyle name="20 % - Markeringsfarve3 5 4 6" xfId="10934"/>
    <cellStyle name="20 % - Markeringsfarve3 5 4 6 2" xfId="27253"/>
    <cellStyle name="20 % - Markeringsfarve3 5 4 6 3" xfId="42219"/>
    <cellStyle name="20 % - Markeringsfarve3 5 4 7" xfId="20231"/>
    <cellStyle name="20 % - Markeringsfarve3 5 4 8" xfId="35220"/>
    <cellStyle name="20 % - Markeringsfarve3 5 5" xfId="2382"/>
    <cellStyle name="20 % - Markeringsfarve3 5 5 2" xfId="2383"/>
    <cellStyle name="20 % - Markeringsfarve3 5 5 2 2" xfId="2384"/>
    <cellStyle name="20 % - Markeringsfarve3 5 5 2 2 2" xfId="8036"/>
    <cellStyle name="20 % - Markeringsfarve3 5 5 2 2 2 2" xfId="15937"/>
    <cellStyle name="20 % - Markeringsfarve3 5 5 2 2 2 2 2" xfId="32251"/>
    <cellStyle name="20 % - Markeringsfarve3 5 5 2 2 2 2 3" xfId="47215"/>
    <cellStyle name="20 % - Markeringsfarve3 5 5 2 2 2 3" xfId="25229"/>
    <cellStyle name="20 % - Markeringsfarve3 5 5 2 2 2 4" xfId="40216"/>
    <cellStyle name="20 % - Markeringsfarve3 5 5 2 2 3" xfId="10941"/>
    <cellStyle name="20 % - Markeringsfarve3 5 5 2 2 3 2" xfId="27260"/>
    <cellStyle name="20 % - Markeringsfarve3 5 5 2 2 3 3" xfId="42226"/>
    <cellStyle name="20 % - Markeringsfarve3 5 5 2 2 4" xfId="20238"/>
    <cellStyle name="20 % - Markeringsfarve3 5 5 2 2 5" xfId="35227"/>
    <cellStyle name="20 % - Markeringsfarve3 5 5 2 3" xfId="6552"/>
    <cellStyle name="20 % - Markeringsfarve3 5 5 2 3 2" xfId="14466"/>
    <cellStyle name="20 % - Markeringsfarve3 5 5 2 3 2 2" xfId="30780"/>
    <cellStyle name="20 % - Markeringsfarve3 5 5 2 3 2 3" xfId="45744"/>
    <cellStyle name="20 % - Markeringsfarve3 5 5 2 3 3" xfId="23758"/>
    <cellStyle name="20 % - Markeringsfarve3 5 5 2 3 4" xfId="38745"/>
    <cellStyle name="20 % - Markeringsfarve3 5 5 2 4" xfId="10940"/>
    <cellStyle name="20 % - Markeringsfarve3 5 5 2 4 2" xfId="27259"/>
    <cellStyle name="20 % - Markeringsfarve3 5 5 2 4 3" xfId="42225"/>
    <cellStyle name="20 % - Markeringsfarve3 5 5 2 5" xfId="20237"/>
    <cellStyle name="20 % - Markeringsfarve3 5 5 2 6" xfId="35226"/>
    <cellStyle name="20 % - Markeringsfarve3 5 5 3" xfId="2385"/>
    <cellStyle name="20 % - Markeringsfarve3 5 5 3 2" xfId="7312"/>
    <cellStyle name="20 % - Markeringsfarve3 5 5 3 2 2" xfId="15222"/>
    <cellStyle name="20 % - Markeringsfarve3 5 5 3 2 2 2" xfId="31536"/>
    <cellStyle name="20 % - Markeringsfarve3 5 5 3 2 2 3" xfId="46500"/>
    <cellStyle name="20 % - Markeringsfarve3 5 5 3 2 3" xfId="24514"/>
    <cellStyle name="20 % - Markeringsfarve3 5 5 3 2 4" xfId="39501"/>
    <cellStyle name="20 % - Markeringsfarve3 5 5 3 3" xfId="10942"/>
    <cellStyle name="20 % - Markeringsfarve3 5 5 3 3 2" xfId="27261"/>
    <cellStyle name="20 % - Markeringsfarve3 5 5 3 3 3" xfId="42227"/>
    <cellStyle name="20 % - Markeringsfarve3 5 5 3 4" xfId="20239"/>
    <cellStyle name="20 % - Markeringsfarve3 5 5 3 5" xfId="35228"/>
    <cellStyle name="20 % - Markeringsfarve3 5 5 4" xfId="2386"/>
    <cellStyle name="20 % - Markeringsfarve3 5 5 4 2" xfId="8296"/>
    <cellStyle name="20 % - Markeringsfarve3 5 5 4 2 2" xfId="16190"/>
    <cellStyle name="20 % - Markeringsfarve3 5 5 4 2 2 2" xfId="32504"/>
    <cellStyle name="20 % - Markeringsfarve3 5 5 4 2 2 3" xfId="47468"/>
    <cellStyle name="20 % - Markeringsfarve3 5 5 4 2 3" xfId="25482"/>
    <cellStyle name="20 % - Markeringsfarve3 5 5 4 2 4" xfId="40469"/>
    <cellStyle name="20 % - Markeringsfarve3 5 5 4 3" xfId="10943"/>
    <cellStyle name="20 % - Markeringsfarve3 5 5 4 3 2" xfId="27262"/>
    <cellStyle name="20 % - Markeringsfarve3 5 5 4 3 3" xfId="42228"/>
    <cellStyle name="20 % - Markeringsfarve3 5 5 4 4" xfId="20240"/>
    <cellStyle name="20 % - Markeringsfarve3 5 5 4 5" xfId="35229"/>
    <cellStyle name="20 % - Markeringsfarve3 5 5 5" xfId="5561"/>
    <cellStyle name="20 % - Markeringsfarve3 5 5 5 2" xfId="13479"/>
    <cellStyle name="20 % - Markeringsfarve3 5 5 5 2 2" xfId="29793"/>
    <cellStyle name="20 % - Markeringsfarve3 5 5 5 2 3" xfId="44757"/>
    <cellStyle name="20 % - Markeringsfarve3 5 5 5 3" xfId="22771"/>
    <cellStyle name="20 % - Markeringsfarve3 5 5 5 4" xfId="37758"/>
    <cellStyle name="20 % - Markeringsfarve3 5 5 6" xfId="10939"/>
    <cellStyle name="20 % - Markeringsfarve3 5 5 6 2" xfId="27258"/>
    <cellStyle name="20 % - Markeringsfarve3 5 5 6 3" xfId="42224"/>
    <cellStyle name="20 % - Markeringsfarve3 5 5 7" xfId="20236"/>
    <cellStyle name="20 % - Markeringsfarve3 5 5 8" xfId="35225"/>
    <cellStyle name="20 % - Markeringsfarve3 5 6" xfId="2387"/>
    <cellStyle name="20 % - Markeringsfarve3 5 6 2" xfId="2388"/>
    <cellStyle name="20 % - Markeringsfarve3 5 6 2 2" xfId="2389"/>
    <cellStyle name="20 % - Markeringsfarve3 5 6 2 2 2" xfId="8097"/>
    <cellStyle name="20 % - Markeringsfarve3 5 6 2 2 2 2" xfId="15998"/>
    <cellStyle name="20 % - Markeringsfarve3 5 6 2 2 2 2 2" xfId="32312"/>
    <cellStyle name="20 % - Markeringsfarve3 5 6 2 2 2 2 3" xfId="47276"/>
    <cellStyle name="20 % - Markeringsfarve3 5 6 2 2 2 3" xfId="25290"/>
    <cellStyle name="20 % - Markeringsfarve3 5 6 2 2 2 4" xfId="40277"/>
    <cellStyle name="20 % - Markeringsfarve3 5 6 2 2 3" xfId="10946"/>
    <cellStyle name="20 % - Markeringsfarve3 5 6 2 2 3 2" xfId="27265"/>
    <cellStyle name="20 % - Markeringsfarve3 5 6 2 2 3 3" xfId="42231"/>
    <cellStyle name="20 % - Markeringsfarve3 5 6 2 2 4" xfId="20243"/>
    <cellStyle name="20 % - Markeringsfarve3 5 6 2 2 5" xfId="35232"/>
    <cellStyle name="20 % - Markeringsfarve3 5 6 2 3" xfId="6608"/>
    <cellStyle name="20 % - Markeringsfarve3 5 6 2 3 2" xfId="14522"/>
    <cellStyle name="20 % - Markeringsfarve3 5 6 2 3 2 2" xfId="30836"/>
    <cellStyle name="20 % - Markeringsfarve3 5 6 2 3 2 3" xfId="45800"/>
    <cellStyle name="20 % - Markeringsfarve3 5 6 2 3 3" xfId="23814"/>
    <cellStyle name="20 % - Markeringsfarve3 5 6 2 3 4" xfId="38801"/>
    <cellStyle name="20 % - Markeringsfarve3 5 6 2 4" xfId="10945"/>
    <cellStyle name="20 % - Markeringsfarve3 5 6 2 4 2" xfId="27264"/>
    <cellStyle name="20 % - Markeringsfarve3 5 6 2 4 3" xfId="42230"/>
    <cellStyle name="20 % - Markeringsfarve3 5 6 2 5" xfId="20242"/>
    <cellStyle name="20 % - Markeringsfarve3 5 6 2 6" xfId="35231"/>
    <cellStyle name="20 % - Markeringsfarve3 5 6 3" xfId="2390"/>
    <cellStyle name="20 % - Markeringsfarve3 5 6 3 2" xfId="7374"/>
    <cellStyle name="20 % - Markeringsfarve3 5 6 3 2 2" xfId="15284"/>
    <cellStyle name="20 % - Markeringsfarve3 5 6 3 2 2 2" xfId="31598"/>
    <cellStyle name="20 % - Markeringsfarve3 5 6 3 2 2 3" xfId="46562"/>
    <cellStyle name="20 % - Markeringsfarve3 5 6 3 2 3" xfId="24576"/>
    <cellStyle name="20 % - Markeringsfarve3 5 6 3 2 4" xfId="39563"/>
    <cellStyle name="20 % - Markeringsfarve3 5 6 3 3" xfId="10947"/>
    <cellStyle name="20 % - Markeringsfarve3 5 6 3 3 2" xfId="27266"/>
    <cellStyle name="20 % - Markeringsfarve3 5 6 3 3 3" xfId="42232"/>
    <cellStyle name="20 % - Markeringsfarve3 5 6 3 4" xfId="20244"/>
    <cellStyle name="20 % - Markeringsfarve3 5 6 3 5" xfId="35233"/>
    <cellStyle name="20 % - Markeringsfarve3 5 6 4" xfId="2391"/>
    <cellStyle name="20 % - Markeringsfarve3 5 6 4 2" xfId="8509"/>
    <cellStyle name="20 % - Markeringsfarve3 5 6 4 2 2" xfId="16398"/>
    <cellStyle name="20 % - Markeringsfarve3 5 6 4 2 2 2" xfId="32712"/>
    <cellStyle name="20 % - Markeringsfarve3 5 6 4 2 2 3" xfId="47676"/>
    <cellStyle name="20 % - Markeringsfarve3 5 6 4 2 3" xfId="25690"/>
    <cellStyle name="20 % - Markeringsfarve3 5 6 4 2 4" xfId="40677"/>
    <cellStyle name="20 % - Markeringsfarve3 5 6 4 3" xfId="10948"/>
    <cellStyle name="20 % - Markeringsfarve3 5 6 4 3 2" xfId="27267"/>
    <cellStyle name="20 % - Markeringsfarve3 5 6 4 3 3" xfId="42233"/>
    <cellStyle name="20 % - Markeringsfarve3 5 6 4 4" xfId="20245"/>
    <cellStyle name="20 % - Markeringsfarve3 5 6 4 5" xfId="35234"/>
    <cellStyle name="20 % - Markeringsfarve3 5 6 5" xfId="5562"/>
    <cellStyle name="20 % - Markeringsfarve3 5 6 5 2" xfId="13480"/>
    <cellStyle name="20 % - Markeringsfarve3 5 6 5 2 2" xfId="29794"/>
    <cellStyle name="20 % - Markeringsfarve3 5 6 5 2 3" xfId="44758"/>
    <cellStyle name="20 % - Markeringsfarve3 5 6 5 3" xfId="22772"/>
    <cellStyle name="20 % - Markeringsfarve3 5 6 5 4" xfId="37759"/>
    <cellStyle name="20 % - Markeringsfarve3 5 6 6" xfId="10944"/>
    <cellStyle name="20 % - Markeringsfarve3 5 6 6 2" xfId="27263"/>
    <cellStyle name="20 % - Markeringsfarve3 5 6 6 3" xfId="42229"/>
    <cellStyle name="20 % - Markeringsfarve3 5 6 7" xfId="20241"/>
    <cellStyle name="20 % - Markeringsfarve3 5 6 8" xfId="35230"/>
    <cellStyle name="20 % - Markeringsfarve3 5 7" xfId="2392"/>
    <cellStyle name="20 % - Markeringsfarve3 5 7 2" xfId="2393"/>
    <cellStyle name="20 % - Markeringsfarve3 5 7 2 2" xfId="7562"/>
    <cellStyle name="20 % - Markeringsfarve3 5 7 2 2 2" xfId="15463"/>
    <cellStyle name="20 % - Markeringsfarve3 5 7 2 2 2 2" xfId="31777"/>
    <cellStyle name="20 % - Markeringsfarve3 5 7 2 2 2 3" xfId="46741"/>
    <cellStyle name="20 % - Markeringsfarve3 5 7 2 2 3" xfId="24755"/>
    <cellStyle name="20 % - Markeringsfarve3 5 7 2 2 4" xfId="39742"/>
    <cellStyle name="20 % - Markeringsfarve3 5 7 2 3" xfId="10950"/>
    <cellStyle name="20 % - Markeringsfarve3 5 7 2 3 2" xfId="27269"/>
    <cellStyle name="20 % - Markeringsfarve3 5 7 2 3 3" xfId="42235"/>
    <cellStyle name="20 % - Markeringsfarve3 5 7 2 4" xfId="20247"/>
    <cellStyle name="20 % - Markeringsfarve3 5 7 2 5" xfId="35236"/>
    <cellStyle name="20 % - Markeringsfarve3 5 7 3" xfId="6152"/>
    <cellStyle name="20 % - Markeringsfarve3 5 7 3 2" xfId="14069"/>
    <cellStyle name="20 % - Markeringsfarve3 5 7 3 2 2" xfId="30383"/>
    <cellStyle name="20 % - Markeringsfarve3 5 7 3 2 3" xfId="45347"/>
    <cellStyle name="20 % - Markeringsfarve3 5 7 3 3" xfId="23361"/>
    <cellStyle name="20 % - Markeringsfarve3 5 7 3 4" xfId="38348"/>
    <cellStyle name="20 % - Markeringsfarve3 5 7 4" xfId="10949"/>
    <cellStyle name="20 % - Markeringsfarve3 5 7 4 2" xfId="27268"/>
    <cellStyle name="20 % - Markeringsfarve3 5 7 4 3" xfId="42234"/>
    <cellStyle name="20 % - Markeringsfarve3 5 7 5" xfId="20246"/>
    <cellStyle name="20 % - Markeringsfarve3 5 7 6" xfId="35235"/>
    <cellStyle name="20 % - Markeringsfarve3 5 8" xfId="2394"/>
    <cellStyle name="20 % - Markeringsfarve3 5 8 2" xfId="6790"/>
    <cellStyle name="20 % - Markeringsfarve3 5 8 2 2" xfId="14701"/>
    <cellStyle name="20 % - Markeringsfarve3 5 8 2 2 2" xfId="31015"/>
    <cellStyle name="20 % - Markeringsfarve3 5 8 2 2 3" xfId="45979"/>
    <cellStyle name="20 % - Markeringsfarve3 5 8 2 3" xfId="23993"/>
    <cellStyle name="20 % - Markeringsfarve3 5 8 2 4" xfId="38980"/>
    <cellStyle name="20 % - Markeringsfarve3 5 8 3" xfId="10951"/>
    <cellStyle name="20 % - Markeringsfarve3 5 8 3 2" xfId="27270"/>
    <cellStyle name="20 % - Markeringsfarve3 5 8 3 3" xfId="42236"/>
    <cellStyle name="20 % - Markeringsfarve3 5 8 4" xfId="20248"/>
    <cellStyle name="20 % - Markeringsfarve3 5 8 5" xfId="35237"/>
    <cellStyle name="20 % - Markeringsfarve3 5 9" xfId="2395"/>
    <cellStyle name="20 % - Markeringsfarve3 5 9 2" xfId="8300"/>
    <cellStyle name="20 % - Markeringsfarve3 5 9 2 2" xfId="16194"/>
    <cellStyle name="20 % - Markeringsfarve3 5 9 2 2 2" xfId="32508"/>
    <cellStyle name="20 % - Markeringsfarve3 5 9 2 2 3" xfId="47472"/>
    <cellStyle name="20 % - Markeringsfarve3 5 9 2 3" xfId="25486"/>
    <cellStyle name="20 % - Markeringsfarve3 5 9 2 4" xfId="40473"/>
    <cellStyle name="20 % - Markeringsfarve3 5 9 3" xfId="10952"/>
    <cellStyle name="20 % - Markeringsfarve3 5 9 3 2" xfId="27271"/>
    <cellStyle name="20 % - Markeringsfarve3 5 9 3 3" xfId="42237"/>
    <cellStyle name="20 % - Markeringsfarve3 5 9 4" xfId="20249"/>
    <cellStyle name="20 % - Markeringsfarve3 5 9 5" xfId="35238"/>
    <cellStyle name="20 % - Markeringsfarve3 6" xfId="2396"/>
    <cellStyle name="20 % - Markeringsfarve3 6 10" xfId="53353"/>
    <cellStyle name="20 % - Markeringsfarve3 6 2" xfId="2397"/>
    <cellStyle name="20 % - Markeringsfarve3 6 2 2" xfId="2398"/>
    <cellStyle name="20 % - Markeringsfarve3 6 2 2 2" xfId="2399"/>
    <cellStyle name="20 % - Markeringsfarve3 6 2 2 2 2" xfId="7743"/>
    <cellStyle name="20 % - Markeringsfarve3 6 2 2 2 2 2" xfId="15644"/>
    <cellStyle name="20 % - Markeringsfarve3 6 2 2 2 2 2 2" xfId="31958"/>
    <cellStyle name="20 % - Markeringsfarve3 6 2 2 2 2 2 3" xfId="46922"/>
    <cellStyle name="20 % - Markeringsfarve3 6 2 2 2 2 3" xfId="24936"/>
    <cellStyle name="20 % - Markeringsfarve3 6 2 2 2 2 4" xfId="39923"/>
    <cellStyle name="20 % - Markeringsfarve3 6 2 2 2 3" xfId="10956"/>
    <cellStyle name="20 % - Markeringsfarve3 6 2 2 2 3 2" xfId="27275"/>
    <cellStyle name="20 % - Markeringsfarve3 6 2 2 2 3 3" xfId="42241"/>
    <cellStyle name="20 % - Markeringsfarve3 6 2 2 2 4" xfId="20253"/>
    <cellStyle name="20 % - Markeringsfarve3 6 2 2 2 5" xfId="35242"/>
    <cellStyle name="20 % - Markeringsfarve3 6 2 2 3" xfId="6307"/>
    <cellStyle name="20 % - Markeringsfarve3 6 2 2 3 2" xfId="14224"/>
    <cellStyle name="20 % - Markeringsfarve3 6 2 2 3 2 2" xfId="30538"/>
    <cellStyle name="20 % - Markeringsfarve3 6 2 2 3 2 3" xfId="45502"/>
    <cellStyle name="20 % - Markeringsfarve3 6 2 2 3 3" xfId="23516"/>
    <cellStyle name="20 % - Markeringsfarve3 6 2 2 3 4" xfId="38503"/>
    <cellStyle name="20 % - Markeringsfarve3 6 2 2 4" xfId="10955"/>
    <cellStyle name="20 % - Markeringsfarve3 6 2 2 4 2" xfId="27274"/>
    <cellStyle name="20 % - Markeringsfarve3 6 2 2 4 3" xfId="42240"/>
    <cellStyle name="20 % - Markeringsfarve3 6 2 2 5" xfId="20252"/>
    <cellStyle name="20 % - Markeringsfarve3 6 2 2 6" xfId="35241"/>
    <cellStyle name="20 % - Markeringsfarve3 6 2 2 7" xfId="57157"/>
    <cellStyle name="20 % - Markeringsfarve3 6 2 3" xfId="2400"/>
    <cellStyle name="20 % - Markeringsfarve3 6 2 3 2" xfId="6973"/>
    <cellStyle name="20 % - Markeringsfarve3 6 2 3 2 2" xfId="14884"/>
    <cellStyle name="20 % - Markeringsfarve3 6 2 3 2 2 2" xfId="31198"/>
    <cellStyle name="20 % - Markeringsfarve3 6 2 3 2 2 3" xfId="46162"/>
    <cellStyle name="20 % - Markeringsfarve3 6 2 3 2 3" xfId="24176"/>
    <cellStyle name="20 % - Markeringsfarve3 6 2 3 2 4" xfId="39163"/>
    <cellStyle name="20 % - Markeringsfarve3 6 2 3 3" xfId="10957"/>
    <cellStyle name="20 % - Markeringsfarve3 6 2 3 3 2" xfId="27276"/>
    <cellStyle name="20 % - Markeringsfarve3 6 2 3 3 3" xfId="42242"/>
    <cellStyle name="20 % - Markeringsfarve3 6 2 3 4" xfId="20254"/>
    <cellStyle name="20 % - Markeringsfarve3 6 2 3 5" xfId="35243"/>
    <cellStyle name="20 % - Markeringsfarve3 6 2 4" xfId="2401"/>
    <cellStyle name="20 % - Markeringsfarve3 6 2 4 2" xfId="8525"/>
    <cellStyle name="20 % - Markeringsfarve3 6 2 4 2 2" xfId="16413"/>
    <cellStyle name="20 % - Markeringsfarve3 6 2 4 2 2 2" xfId="32727"/>
    <cellStyle name="20 % - Markeringsfarve3 6 2 4 2 2 3" xfId="47691"/>
    <cellStyle name="20 % - Markeringsfarve3 6 2 4 2 3" xfId="25705"/>
    <cellStyle name="20 % - Markeringsfarve3 6 2 4 2 4" xfId="40692"/>
    <cellStyle name="20 % - Markeringsfarve3 6 2 4 3" xfId="10958"/>
    <cellStyle name="20 % - Markeringsfarve3 6 2 4 3 2" xfId="27277"/>
    <cellStyle name="20 % - Markeringsfarve3 6 2 4 3 3" xfId="42243"/>
    <cellStyle name="20 % - Markeringsfarve3 6 2 4 4" xfId="20255"/>
    <cellStyle name="20 % - Markeringsfarve3 6 2 4 5" xfId="35244"/>
    <cellStyle name="20 % - Markeringsfarve3 6 2 5" xfId="5564"/>
    <cellStyle name="20 % - Markeringsfarve3 6 2 5 2" xfId="13482"/>
    <cellStyle name="20 % - Markeringsfarve3 6 2 5 2 2" xfId="29796"/>
    <cellStyle name="20 % - Markeringsfarve3 6 2 5 2 3" xfId="44760"/>
    <cellStyle name="20 % - Markeringsfarve3 6 2 5 3" xfId="22774"/>
    <cellStyle name="20 % - Markeringsfarve3 6 2 5 4" xfId="37761"/>
    <cellStyle name="20 % - Markeringsfarve3 6 2 6" xfId="10954"/>
    <cellStyle name="20 % - Markeringsfarve3 6 2 6 2" xfId="27273"/>
    <cellStyle name="20 % - Markeringsfarve3 6 2 6 3" xfId="42239"/>
    <cellStyle name="20 % - Markeringsfarve3 6 2 7" xfId="20251"/>
    <cellStyle name="20 % - Markeringsfarve3 6 2 8" xfId="35240"/>
    <cellStyle name="20 % - Markeringsfarve3 6 2 9" xfId="53990"/>
    <cellStyle name="20 % - Markeringsfarve3 6 3" xfId="2402"/>
    <cellStyle name="20 % - Markeringsfarve3 6 3 2" xfId="2403"/>
    <cellStyle name="20 % - Markeringsfarve3 6 3 2 2" xfId="7603"/>
    <cellStyle name="20 % - Markeringsfarve3 6 3 2 2 2" xfId="15504"/>
    <cellStyle name="20 % - Markeringsfarve3 6 3 2 2 2 2" xfId="31818"/>
    <cellStyle name="20 % - Markeringsfarve3 6 3 2 2 2 3" xfId="46782"/>
    <cellStyle name="20 % - Markeringsfarve3 6 3 2 2 3" xfId="24796"/>
    <cellStyle name="20 % - Markeringsfarve3 6 3 2 2 4" xfId="39783"/>
    <cellStyle name="20 % - Markeringsfarve3 6 3 2 3" xfId="10960"/>
    <cellStyle name="20 % - Markeringsfarve3 6 3 2 3 2" xfId="27279"/>
    <cellStyle name="20 % - Markeringsfarve3 6 3 2 3 3" xfId="42245"/>
    <cellStyle name="20 % - Markeringsfarve3 6 3 2 4" xfId="20257"/>
    <cellStyle name="20 % - Markeringsfarve3 6 3 2 5" xfId="35246"/>
    <cellStyle name="20 % - Markeringsfarve3 6 3 3" xfId="6185"/>
    <cellStyle name="20 % - Markeringsfarve3 6 3 3 2" xfId="14102"/>
    <cellStyle name="20 % - Markeringsfarve3 6 3 3 2 2" xfId="30416"/>
    <cellStyle name="20 % - Markeringsfarve3 6 3 3 2 3" xfId="45380"/>
    <cellStyle name="20 % - Markeringsfarve3 6 3 3 3" xfId="23394"/>
    <cellStyle name="20 % - Markeringsfarve3 6 3 3 4" xfId="38381"/>
    <cellStyle name="20 % - Markeringsfarve3 6 3 4" xfId="10959"/>
    <cellStyle name="20 % - Markeringsfarve3 6 3 4 2" xfId="27278"/>
    <cellStyle name="20 % - Markeringsfarve3 6 3 4 3" xfId="42244"/>
    <cellStyle name="20 % - Markeringsfarve3 6 3 5" xfId="20256"/>
    <cellStyle name="20 % - Markeringsfarve3 6 3 6" xfId="35245"/>
    <cellStyle name="20 % - Markeringsfarve3 6 3 7" xfId="56534"/>
    <cellStyle name="20 % - Markeringsfarve3 6 4" xfId="2404"/>
    <cellStyle name="20 % - Markeringsfarve3 6 4 2" xfId="6833"/>
    <cellStyle name="20 % - Markeringsfarve3 6 4 2 2" xfId="14744"/>
    <cellStyle name="20 % - Markeringsfarve3 6 4 2 2 2" xfId="31058"/>
    <cellStyle name="20 % - Markeringsfarve3 6 4 2 2 3" xfId="46022"/>
    <cellStyle name="20 % - Markeringsfarve3 6 4 2 3" xfId="24036"/>
    <cellStyle name="20 % - Markeringsfarve3 6 4 2 4" xfId="39023"/>
    <cellStyle name="20 % - Markeringsfarve3 6 4 3" xfId="10961"/>
    <cellStyle name="20 % - Markeringsfarve3 6 4 3 2" xfId="27280"/>
    <cellStyle name="20 % - Markeringsfarve3 6 4 3 3" xfId="42246"/>
    <cellStyle name="20 % - Markeringsfarve3 6 4 4" xfId="20258"/>
    <cellStyle name="20 % - Markeringsfarve3 6 4 5" xfId="35247"/>
    <cellStyle name="20 % - Markeringsfarve3 6 5" xfId="2405"/>
    <cellStyle name="20 % - Markeringsfarve3 6 5 2" xfId="7094"/>
    <cellStyle name="20 % - Markeringsfarve3 6 5 2 2" xfId="15004"/>
    <cellStyle name="20 % - Markeringsfarve3 6 5 2 2 2" xfId="31318"/>
    <cellStyle name="20 % - Markeringsfarve3 6 5 2 2 3" xfId="46282"/>
    <cellStyle name="20 % - Markeringsfarve3 6 5 2 3" xfId="24296"/>
    <cellStyle name="20 % - Markeringsfarve3 6 5 2 4" xfId="39283"/>
    <cellStyle name="20 % - Markeringsfarve3 6 5 3" xfId="10962"/>
    <cellStyle name="20 % - Markeringsfarve3 6 5 3 2" xfId="27281"/>
    <cellStyle name="20 % - Markeringsfarve3 6 5 3 3" xfId="42247"/>
    <cellStyle name="20 % - Markeringsfarve3 6 5 4" xfId="20259"/>
    <cellStyle name="20 % - Markeringsfarve3 6 5 5" xfId="35248"/>
    <cellStyle name="20 % - Markeringsfarve3 6 6" xfId="5563"/>
    <cellStyle name="20 % - Markeringsfarve3 6 6 2" xfId="13481"/>
    <cellStyle name="20 % - Markeringsfarve3 6 6 2 2" xfId="29795"/>
    <cellStyle name="20 % - Markeringsfarve3 6 6 2 3" xfId="44759"/>
    <cellStyle name="20 % - Markeringsfarve3 6 6 3" xfId="22773"/>
    <cellStyle name="20 % - Markeringsfarve3 6 6 4" xfId="37760"/>
    <cellStyle name="20 % - Markeringsfarve3 6 7" xfId="10953"/>
    <cellStyle name="20 % - Markeringsfarve3 6 7 2" xfId="27272"/>
    <cellStyle name="20 % - Markeringsfarve3 6 7 3" xfId="42238"/>
    <cellStyle name="20 % - Markeringsfarve3 6 8" xfId="20250"/>
    <cellStyle name="20 % - Markeringsfarve3 6 9" xfId="35239"/>
    <cellStyle name="20 % - Markeringsfarve3 7" xfId="2406"/>
    <cellStyle name="20 % - Markeringsfarve3 7 2" xfId="2407"/>
    <cellStyle name="20 % - Markeringsfarve3 7 2 2" xfId="2408"/>
    <cellStyle name="20 % - Markeringsfarve3 7 2 2 2" xfId="7841"/>
    <cellStyle name="20 % - Markeringsfarve3 7 2 2 2 2" xfId="15742"/>
    <cellStyle name="20 % - Markeringsfarve3 7 2 2 2 2 2" xfId="32056"/>
    <cellStyle name="20 % - Markeringsfarve3 7 2 2 2 2 3" xfId="47020"/>
    <cellStyle name="20 % - Markeringsfarve3 7 2 2 2 3" xfId="25034"/>
    <cellStyle name="20 % - Markeringsfarve3 7 2 2 2 4" xfId="40021"/>
    <cellStyle name="20 % - Markeringsfarve3 7 2 2 3" xfId="10965"/>
    <cellStyle name="20 % - Markeringsfarve3 7 2 2 3 2" xfId="27284"/>
    <cellStyle name="20 % - Markeringsfarve3 7 2 2 3 3" xfId="42250"/>
    <cellStyle name="20 % - Markeringsfarve3 7 2 2 4" xfId="20262"/>
    <cellStyle name="20 % - Markeringsfarve3 7 2 2 5" xfId="35251"/>
    <cellStyle name="20 % - Markeringsfarve3 7 2 3" xfId="6387"/>
    <cellStyle name="20 % - Markeringsfarve3 7 2 3 2" xfId="14301"/>
    <cellStyle name="20 % - Markeringsfarve3 7 2 3 2 2" xfId="30615"/>
    <cellStyle name="20 % - Markeringsfarve3 7 2 3 2 3" xfId="45579"/>
    <cellStyle name="20 % - Markeringsfarve3 7 2 3 3" xfId="23593"/>
    <cellStyle name="20 % - Markeringsfarve3 7 2 3 4" xfId="38580"/>
    <cellStyle name="20 % - Markeringsfarve3 7 2 4" xfId="10964"/>
    <cellStyle name="20 % - Markeringsfarve3 7 2 4 2" xfId="27283"/>
    <cellStyle name="20 % - Markeringsfarve3 7 2 4 3" xfId="42249"/>
    <cellStyle name="20 % - Markeringsfarve3 7 2 5" xfId="20261"/>
    <cellStyle name="20 % - Markeringsfarve3 7 2 6" xfId="35250"/>
    <cellStyle name="20 % - Markeringsfarve3 7 2 7" xfId="57107"/>
    <cellStyle name="20 % - Markeringsfarve3 7 3" xfId="2409"/>
    <cellStyle name="20 % - Markeringsfarve3 7 3 2" xfId="7117"/>
    <cellStyle name="20 % - Markeringsfarve3 7 3 2 2" xfId="15027"/>
    <cellStyle name="20 % - Markeringsfarve3 7 3 2 2 2" xfId="31341"/>
    <cellStyle name="20 % - Markeringsfarve3 7 3 2 2 3" xfId="46305"/>
    <cellStyle name="20 % - Markeringsfarve3 7 3 2 3" xfId="24319"/>
    <cellStyle name="20 % - Markeringsfarve3 7 3 2 4" xfId="39306"/>
    <cellStyle name="20 % - Markeringsfarve3 7 3 3" xfId="10966"/>
    <cellStyle name="20 % - Markeringsfarve3 7 3 3 2" xfId="27285"/>
    <cellStyle name="20 % - Markeringsfarve3 7 3 3 3" xfId="42251"/>
    <cellStyle name="20 % - Markeringsfarve3 7 3 4" xfId="20263"/>
    <cellStyle name="20 % - Markeringsfarve3 7 3 5" xfId="35252"/>
    <cellStyle name="20 % - Markeringsfarve3 7 4" xfId="2410"/>
    <cellStyle name="20 % - Markeringsfarve3 7 4 2" xfId="8778"/>
    <cellStyle name="20 % - Markeringsfarve3 7 4 2 2" xfId="16654"/>
    <cellStyle name="20 % - Markeringsfarve3 7 4 2 2 2" xfId="32968"/>
    <cellStyle name="20 % - Markeringsfarve3 7 4 2 2 3" xfId="47932"/>
    <cellStyle name="20 % - Markeringsfarve3 7 4 2 3" xfId="25946"/>
    <cellStyle name="20 % - Markeringsfarve3 7 4 2 4" xfId="40933"/>
    <cellStyle name="20 % - Markeringsfarve3 7 4 3" xfId="10967"/>
    <cellStyle name="20 % - Markeringsfarve3 7 4 3 2" xfId="27286"/>
    <cellStyle name="20 % - Markeringsfarve3 7 4 3 3" xfId="42252"/>
    <cellStyle name="20 % - Markeringsfarve3 7 4 4" xfId="20264"/>
    <cellStyle name="20 % - Markeringsfarve3 7 4 5" xfId="35253"/>
    <cellStyle name="20 % - Markeringsfarve3 7 5" xfId="5565"/>
    <cellStyle name="20 % - Markeringsfarve3 7 5 2" xfId="13483"/>
    <cellStyle name="20 % - Markeringsfarve3 7 5 2 2" xfId="29797"/>
    <cellStyle name="20 % - Markeringsfarve3 7 5 2 3" xfId="44761"/>
    <cellStyle name="20 % - Markeringsfarve3 7 5 3" xfId="22775"/>
    <cellStyle name="20 % - Markeringsfarve3 7 5 4" xfId="37762"/>
    <cellStyle name="20 % - Markeringsfarve3 7 6" xfId="10963"/>
    <cellStyle name="20 % - Markeringsfarve3 7 6 2" xfId="27282"/>
    <cellStyle name="20 % - Markeringsfarve3 7 6 3" xfId="42248"/>
    <cellStyle name="20 % - Markeringsfarve3 7 7" xfId="20260"/>
    <cellStyle name="20 % - Markeringsfarve3 7 8" xfId="35249"/>
    <cellStyle name="20 % - Markeringsfarve3 7 9" xfId="53940"/>
    <cellStyle name="20 % - Markeringsfarve3 8" xfId="2411"/>
    <cellStyle name="20 % - Markeringsfarve3 8 2" xfId="2412"/>
    <cellStyle name="20 % - Markeringsfarve3 8 2 2" xfId="2413"/>
    <cellStyle name="20 % - Markeringsfarve3 8 2 2 2" xfId="7958"/>
    <cellStyle name="20 % - Markeringsfarve3 8 2 2 2 2" xfId="15859"/>
    <cellStyle name="20 % - Markeringsfarve3 8 2 2 2 2 2" xfId="32173"/>
    <cellStyle name="20 % - Markeringsfarve3 8 2 2 2 2 3" xfId="47137"/>
    <cellStyle name="20 % - Markeringsfarve3 8 2 2 2 3" xfId="25151"/>
    <cellStyle name="20 % - Markeringsfarve3 8 2 2 2 4" xfId="40138"/>
    <cellStyle name="20 % - Markeringsfarve3 8 2 2 3" xfId="10970"/>
    <cellStyle name="20 % - Markeringsfarve3 8 2 2 3 2" xfId="27289"/>
    <cellStyle name="20 % - Markeringsfarve3 8 2 2 3 3" xfId="42255"/>
    <cellStyle name="20 % - Markeringsfarve3 8 2 2 4" xfId="20267"/>
    <cellStyle name="20 % - Markeringsfarve3 8 2 2 5" xfId="35256"/>
    <cellStyle name="20 % - Markeringsfarve3 8 2 3" xfId="6486"/>
    <cellStyle name="20 % - Markeringsfarve3 8 2 3 2" xfId="14400"/>
    <cellStyle name="20 % - Markeringsfarve3 8 2 3 2 2" xfId="30714"/>
    <cellStyle name="20 % - Markeringsfarve3 8 2 3 2 3" xfId="45678"/>
    <cellStyle name="20 % - Markeringsfarve3 8 2 3 3" xfId="23692"/>
    <cellStyle name="20 % - Markeringsfarve3 8 2 3 4" xfId="38679"/>
    <cellStyle name="20 % - Markeringsfarve3 8 2 4" xfId="10969"/>
    <cellStyle name="20 % - Markeringsfarve3 8 2 4 2" xfId="27288"/>
    <cellStyle name="20 % - Markeringsfarve3 8 2 4 3" xfId="42254"/>
    <cellStyle name="20 % - Markeringsfarve3 8 2 5" xfId="20266"/>
    <cellStyle name="20 % - Markeringsfarve3 8 2 6" xfId="35255"/>
    <cellStyle name="20 % - Markeringsfarve3 8 3" xfId="2414"/>
    <cellStyle name="20 % - Markeringsfarve3 8 3 2" xfId="7234"/>
    <cellStyle name="20 % - Markeringsfarve3 8 3 2 2" xfId="15144"/>
    <cellStyle name="20 % - Markeringsfarve3 8 3 2 2 2" xfId="31458"/>
    <cellStyle name="20 % - Markeringsfarve3 8 3 2 2 3" xfId="46422"/>
    <cellStyle name="20 % - Markeringsfarve3 8 3 2 3" xfId="24436"/>
    <cellStyle name="20 % - Markeringsfarve3 8 3 2 4" xfId="39423"/>
    <cellStyle name="20 % - Markeringsfarve3 8 3 3" xfId="10971"/>
    <cellStyle name="20 % - Markeringsfarve3 8 3 3 2" xfId="27290"/>
    <cellStyle name="20 % - Markeringsfarve3 8 3 3 3" xfId="42256"/>
    <cellStyle name="20 % - Markeringsfarve3 8 3 4" xfId="20268"/>
    <cellStyle name="20 % - Markeringsfarve3 8 3 5" xfId="35257"/>
    <cellStyle name="20 % - Markeringsfarve3 8 4" xfId="2415"/>
    <cellStyle name="20 % - Markeringsfarve3 8 4 2" xfId="8498"/>
    <cellStyle name="20 % - Markeringsfarve3 8 4 2 2" xfId="16387"/>
    <cellStyle name="20 % - Markeringsfarve3 8 4 2 2 2" xfId="32701"/>
    <cellStyle name="20 % - Markeringsfarve3 8 4 2 2 3" xfId="47665"/>
    <cellStyle name="20 % - Markeringsfarve3 8 4 2 3" xfId="25679"/>
    <cellStyle name="20 % - Markeringsfarve3 8 4 2 4" xfId="40666"/>
    <cellStyle name="20 % - Markeringsfarve3 8 4 3" xfId="10972"/>
    <cellStyle name="20 % - Markeringsfarve3 8 4 3 2" xfId="27291"/>
    <cellStyle name="20 % - Markeringsfarve3 8 4 3 3" xfId="42257"/>
    <cellStyle name="20 % - Markeringsfarve3 8 4 4" xfId="20269"/>
    <cellStyle name="20 % - Markeringsfarve3 8 4 5" xfId="35258"/>
    <cellStyle name="20 % - Markeringsfarve3 8 5" xfId="5566"/>
    <cellStyle name="20 % - Markeringsfarve3 8 5 2" xfId="13484"/>
    <cellStyle name="20 % - Markeringsfarve3 8 5 2 2" xfId="29798"/>
    <cellStyle name="20 % - Markeringsfarve3 8 5 2 3" xfId="44762"/>
    <cellStyle name="20 % - Markeringsfarve3 8 5 3" xfId="22776"/>
    <cellStyle name="20 % - Markeringsfarve3 8 5 4" xfId="37763"/>
    <cellStyle name="20 % - Markeringsfarve3 8 6" xfId="10968"/>
    <cellStyle name="20 % - Markeringsfarve3 8 6 2" xfId="27287"/>
    <cellStyle name="20 % - Markeringsfarve3 8 6 3" xfId="42253"/>
    <cellStyle name="20 % - Markeringsfarve3 8 7" xfId="20265"/>
    <cellStyle name="20 % - Markeringsfarve3 8 8" xfId="35254"/>
    <cellStyle name="20 % - Markeringsfarve3 9" xfId="2416"/>
    <cellStyle name="20 % - Markeringsfarve3 9 2" xfId="2417"/>
    <cellStyle name="20 % - Markeringsfarve3 9 2 2" xfId="2418"/>
    <cellStyle name="20 % - Markeringsfarve3 9 2 2 2" xfId="8089"/>
    <cellStyle name="20 % - Markeringsfarve3 9 2 2 2 2" xfId="15990"/>
    <cellStyle name="20 % - Markeringsfarve3 9 2 2 2 2 2" xfId="32304"/>
    <cellStyle name="20 % - Markeringsfarve3 9 2 2 2 2 3" xfId="47268"/>
    <cellStyle name="20 % - Markeringsfarve3 9 2 2 2 3" xfId="25282"/>
    <cellStyle name="20 % - Markeringsfarve3 9 2 2 2 4" xfId="40269"/>
    <cellStyle name="20 % - Markeringsfarve3 9 2 2 3" xfId="10975"/>
    <cellStyle name="20 % - Markeringsfarve3 9 2 2 3 2" xfId="27294"/>
    <cellStyle name="20 % - Markeringsfarve3 9 2 2 3 3" xfId="42260"/>
    <cellStyle name="20 % - Markeringsfarve3 9 2 2 4" xfId="20272"/>
    <cellStyle name="20 % - Markeringsfarve3 9 2 2 5" xfId="35261"/>
    <cellStyle name="20 % - Markeringsfarve3 9 2 3" xfId="6600"/>
    <cellStyle name="20 % - Markeringsfarve3 9 2 3 2" xfId="14514"/>
    <cellStyle name="20 % - Markeringsfarve3 9 2 3 2 2" xfId="30828"/>
    <cellStyle name="20 % - Markeringsfarve3 9 2 3 2 3" xfId="45792"/>
    <cellStyle name="20 % - Markeringsfarve3 9 2 3 3" xfId="23806"/>
    <cellStyle name="20 % - Markeringsfarve3 9 2 3 4" xfId="38793"/>
    <cellStyle name="20 % - Markeringsfarve3 9 2 4" xfId="10974"/>
    <cellStyle name="20 % - Markeringsfarve3 9 2 4 2" xfId="27293"/>
    <cellStyle name="20 % - Markeringsfarve3 9 2 4 3" xfId="42259"/>
    <cellStyle name="20 % - Markeringsfarve3 9 2 5" xfId="20271"/>
    <cellStyle name="20 % - Markeringsfarve3 9 2 6" xfId="35260"/>
    <cellStyle name="20 % - Markeringsfarve3 9 3" xfId="2419"/>
    <cellStyle name="20 % - Markeringsfarve3 9 3 2" xfId="7366"/>
    <cellStyle name="20 % - Markeringsfarve3 9 3 2 2" xfId="15276"/>
    <cellStyle name="20 % - Markeringsfarve3 9 3 2 2 2" xfId="31590"/>
    <cellStyle name="20 % - Markeringsfarve3 9 3 2 2 3" xfId="46554"/>
    <cellStyle name="20 % - Markeringsfarve3 9 3 2 3" xfId="24568"/>
    <cellStyle name="20 % - Markeringsfarve3 9 3 2 4" xfId="39555"/>
    <cellStyle name="20 % - Markeringsfarve3 9 3 3" xfId="10976"/>
    <cellStyle name="20 % - Markeringsfarve3 9 3 3 2" xfId="27295"/>
    <cellStyle name="20 % - Markeringsfarve3 9 3 3 3" xfId="42261"/>
    <cellStyle name="20 % - Markeringsfarve3 9 3 4" xfId="20273"/>
    <cellStyle name="20 % - Markeringsfarve3 9 3 5" xfId="35262"/>
    <cellStyle name="20 % - Markeringsfarve3 9 4" xfId="2420"/>
    <cellStyle name="20 % - Markeringsfarve3 9 4 2" xfId="8699"/>
    <cellStyle name="20 % - Markeringsfarve3 9 4 2 2" xfId="16579"/>
    <cellStyle name="20 % - Markeringsfarve3 9 4 2 2 2" xfId="32893"/>
    <cellStyle name="20 % - Markeringsfarve3 9 4 2 2 3" xfId="47857"/>
    <cellStyle name="20 % - Markeringsfarve3 9 4 2 3" xfId="25871"/>
    <cellStyle name="20 % - Markeringsfarve3 9 4 2 4" xfId="40858"/>
    <cellStyle name="20 % - Markeringsfarve3 9 4 3" xfId="10977"/>
    <cellStyle name="20 % - Markeringsfarve3 9 4 3 2" xfId="27296"/>
    <cellStyle name="20 % - Markeringsfarve3 9 4 3 3" xfId="42262"/>
    <cellStyle name="20 % - Markeringsfarve3 9 4 4" xfId="20274"/>
    <cellStyle name="20 % - Markeringsfarve3 9 4 5" xfId="35263"/>
    <cellStyle name="20 % - Markeringsfarve3 9 5" xfId="5567"/>
    <cellStyle name="20 % - Markeringsfarve3 9 5 2" xfId="13485"/>
    <cellStyle name="20 % - Markeringsfarve3 9 5 2 2" xfId="29799"/>
    <cellStyle name="20 % - Markeringsfarve3 9 5 2 3" xfId="44763"/>
    <cellStyle name="20 % - Markeringsfarve3 9 5 3" xfId="22777"/>
    <cellStyle name="20 % - Markeringsfarve3 9 5 4" xfId="37764"/>
    <cellStyle name="20 % - Markeringsfarve3 9 6" xfId="10973"/>
    <cellStyle name="20 % - Markeringsfarve3 9 6 2" xfId="27292"/>
    <cellStyle name="20 % - Markeringsfarve3 9 6 3" xfId="42258"/>
    <cellStyle name="20 % - Markeringsfarve3 9 7" xfId="20270"/>
    <cellStyle name="20 % - Markeringsfarve3 9 8" xfId="35259"/>
    <cellStyle name="20 % - Markeringsfarve4 10" xfId="2422"/>
    <cellStyle name="20 % - Markeringsfarve4 10 2" xfId="2423"/>
    <cellStyle name="20 % - Markeringsfarve4 10 2 2" xfId="7485"/>
    <cellStyle name="20 % - Markeringsfarve4 10 2 2 2" xfId="15386"/>
    <cellStyle name="20 % - Markeringsfarve4 10 2 2 2 2" xfId="31700"/>
    <cellStyle name="20 % - Markeringsfarve4 10 2 2 2 3" xfId="46664"/>
    <cellStyle name="20 % - Markeringsfarve4 10 2 2 3" xfId="24678"/>
    <cellStyle name="20 % - Markeringsfarve4 10 2 2 4" xfId="39665"/>
    <cellStyle name="20 % - Markeringsfarve4 10 2 3" xfId="10980"/>
    <cellStyle name="20 % - Markeringsfarve4 10 2 3 2" xfId="27299"/>
    <cellStyle name="20 % - Markeringsfarve4 10 2 3 3" xfId="42265"/>
    <cellStyle name="20 % - Markeringsfarve4 10 2 4" xfId="20277"/>
    <cellStyle name="20 % - Markeringsfarve4 10 2 5" xfId="35266"/>
    <cellStyle name="20 % - Markeringsfarve4 10 3" xfId="2424"/>
    <cellStyle name="20 % - Markeringsfarve4 10 3 2" xfId="8660"/>
    <cellStyle name="20 % - Markeringsfarve4 10 3 2 2" xfId="16542"/>
    <cellStyle name="20 % - Markeringsfarve4 10 3 2 2 2" xfId="32856"/>
    <cellStyle name="20 % - Markeringsfarve4 10 3 2 2 3" xfId="47820"/>
    <cellStyle name="20 % - Markeringsfarve4 10 3 2 3" xfId="25834"/>
    <cellStyle name="20 % - Markeringsfarve4 10 3 2 4" xfId="40821"/>
    <cellStyle name="20 % - Markeringsfarve4 10 3 3" xfId="10981"/>
    <cellStyle name="20 % - Markeringsfarve4 10 3 3 2" xfId="27300"/>
    <cellStyle name="20 % - Markeringsfarve4 10 3 3 3" xfId="42266"/>
    <cellStyle name="20 % - Markeringsfarve4 10 3 4" xfId="20278"/>
    <cellStyle name="20 % - Markeringsfarve4 10 3 5" xfId="35267"/>
    <cellStyle name="20 % - Markeringsfarve4 10 4" xfId="5569"/>
    <cellStyle name="20 % - Markeringsfarve4 10 4 2" xfId="13487"/>
    <cellStyle name="20 % - Markeringsfarve4 10 4 2 2" xfId="29801"/>
    <cellStyle name="20 % - Markeringsfarve4 10 4 2 3" xfId="44765"/>
    <cellStyle name="20 % - Markeringsfarve4 10 4 3" xfId="22779"/>
    <cellStyle name="20 % - Markeringsfarve4 10 4 4" xfId="37766"/>
    <cellStyle name="20 % - Markeringsfarve4 10 5" xfId="10979"/>
    <cellStyle name="20 % - Markeringsfarve4 10 5 2" xfId="27298"/>
    <cellStyle name="20 % - Markeringsfarve4 10 5 3" xfId="42264"/>
    <cellStyle name="20 % - Markeringsfarve4 10 6" xfId="20276"/>
    <cellStyle name="20 % - Markeringsfarve4 10 7" xfId="35265"/>
    <cellStyle name="20 % - Markeringsfarve4 11" xfId="2425"/>
    <cellStyle name="20 % - Markeringsfarve4 11 2" xfId="2426"/>
    <cellStyle name="20 % - Markeringsfarve4 11 2 2" xfId="8382"/>
    <cellStyle name="20 % - Markeringsfarve4 11 2 2 2" xfId="16275"/>
    <cellStyle name="20 % - Markeringsfarve4 11 2 2 2 2" xfId="32589"/>
    <cellStyle name="20 % - Markeringsfarve4 11 2 2 2 3" xfId="47553"/>
    <cellStyle name="20 % - Markeringsfarve4 11 2 2 3" xfId="25567"/>
    <cellStyle name="20 % - Markeringsfarve4 11 2 2 4" xfId="40554"/>
    <cellStyle name="20 % - Markeringsfarve4 11 2 3" xfId="10983"/>
    <cellStyle name="20 % - Markeringsfarve4 11 2 3 2" xfId="27302"/>
    <cellStyle name="20 % - Markeringsfarve4 11 2 3 3" xfId="42268"/>
    <cellStyle name="20 % - Markeringsfarve4 11 2 4" xfId="20280"/>
    <cellStyle name="20 % - Markeringsfarve4 11 2 5" xfId="35269"/>
    <cellStyle name="20 % - Markeringsfarve4 11 3" xfId="5570"/>
    <cellStyle name="20 % - Markeringsfarve4 11 3 2" xfId="13488"/>
    <cellStyle name="20 % - Markeringsfarve4 11 3 2 2" xfId="29802"/>
    <cellStyle name="20 % - Markeringsfarve4 11 3 2 3" xfId="44766"/>
    <cellStyle name="20 % - Markeringsfarve4 11 3 3" xfId="22780"/>
    <cellStyle name="20 % - Markeringsfarve4 11 3 4" xfId="37767"/>
    <cellStyle name="20 % - Markeringsfarve4 11 4" xfId="10982"/>
    <cellStyle name="20 % - Markeringsfarve4 11 4 2" xfId="27301"/>
    <cellStyle name="20 % - Markeringsfarve4 11 4 3" xfId="42267"/>
    <cellStyle name="20 % - Markeringsfarve4 11 5" xfId="20279"/>
    <cellStyle name="20 % - Markeringsfarve4 11 6" xfId="35268"/>
    <cellStyle name="20 % - Markeringsfarve4 12" xfId="2427"/>
    <cellStyle name="20 % - Markeringsfarve4 12 2" xfId="2428"/>
    <cellStyle name="20 % - Markeringsfarve4 12 2 2" xfId="8644"/>
    <cellStyle name="20 % - Markeringsfarve4 12 2 2 2" xfId="16527"/>
    <cellStyle name="20 % - Markeringsfarve4 12 2 2 2 2" xfId="32841"/>
    <cellStyle name="20 % - Markeringsfarve4 12 2 2 2 3" xfId="47805"/>
    <cellStyle name="20 % - Markeringsfarve4 12 2 2 3" xfId="25819"/>
    <cellStyle name="20 % - Markeringsfarve4 12 2 2 4" xfId="40806"/>
    <cellStyle name="20 % - Markeringsfarve4 12 2 3" xfId="10985"/>
    <cellStyle name="20 % - Markeringsfarve4 12 2 3 2" xfId="27304"/>
    <cellStyle name="20 % - Markeringsfarve4 12 2 3 3" xfId="42270"/>
    <cellStyle name="20 % - Markeringsfarve4 12 2 4" xfId="20282"/>
    <cellStyle name="20 % - Markeringsfarve4 12 2 5" xfId="35271"/>
    <cellStyle name="20 % - Markeringsfarve4 12 3" xfId="5571"/>
    <cellStyle name="20 % - Markeringsfarve4 12 3 2" xfId="13489"/>
    <cellStyle name="20 % - Markeringsfarve4 12 3 2 2" xfId="29803"/>
    <cellStyle name="20 % - Markeringsfarve4 12 3 2 3" xfId="44767"/>
    <cellStyle name="20 % - Markeringsfarve4 12 3 3" xfId="22781"/>
    <cellStyle name="20 % - Markeringsfarve4 12 3 4" xfId="37768"/>
    <cellStyle name="20 % - Markeringsfarve4 12 4" xfId="10984"/>
    <cellStyle name="20 % - Markeringsfarve4 12 4 2" xfId="27303"/>
    <cellStyle name="20 % - Markeringsfarve4 12 4 3" xfId="42269"/>
    <cellStyle name="20 % - Markeringsfarve4 12 5" xfId="20281"/>
    <cellStyle name="20 % - Markeringsfarve4 12 6" xfId="35270"/>
    <cellStyle name="20 % - Markeringsfarve4 13" xfId="2429"/>
    <cellStyle name="20 % - Markeringsfarve4 13 2" xfId="2430"/>
    <cellStyle name="20 % - Markeringsfarve4 13 2 2" xfId="8579"/>
    <cellStyle name="20 % - Markeringsfarve4 13 2 2 2" xfId="16466"/>
    <cellStyle name="20 % - Markeringsfarve4 13 2 2 2 2" xfId="32780"/>
    <cellStyle name="20 % - Markeringsfarve4 13 2 2 2 3" xfId="47744"/>
    <cellStyle name="20 % - Markeringsfarve4 13 2 2 3" xfId="25758"/>
    <cellStyle name="20 % - Markeringsfarve4 13 2 2 4" xfId="40745"/>
    <cellStyle name="20 % - Markeringsfarve4 13 2 3" xfId="10987"/>
    <cellStyle name="20 % - Markeringsfarve4 13 2 3 2" xfId="27306"/>
    <cellStyle name="20 % - Markeringsfarve4 13 2 3 3" xfId="42272"/>
    <cellStyle name="20 % - Markeringsfarve4 13 2 4" xfId="20284"/>
    <cellStyle name="20 % - Markeringsfarve4 13 2 5" xfId="35273"/>
    <cellStyle name="20 % - Markeringsfarve4 13 3" xfId="5568"/>
    <cellStyle name="20 % - Markeringsfarve4 13 3 2" xfId="13486"/>
    <cellStyle name="20 % - Markeringsfarve4 13 3 2 2" xfId="29800"/>
    <cellStyle name="20 % - Markeringsfarve4 13 3 2 3" xfId="44764"/>
    <cellStyle name="20 % - Markeringsfarve4 13 3 3" xfId="22778"/>
    <cellStyle name="20 % - Markeringsfarve4 13 3 4" xfId="37765"/>
    <cellStyle name="20 % - Markeringsfarve4 13 4" xfId="10986"/>
    <cellStyle name="20 % - Markeringsfarve4 13 4 2" xfId="27305"/>
    <cellStyle name="20 % - Markeringsfarve4 13 4 3" xfId="42271"/>
    <cellStyle name="20 % - Markeringsfarve4 13 5" xfId="20283"/>
    <cellStyle name="20 % - Markeringsfarve4 13 6" xfId="35272"/>
    <cellStyle name="20 % - Markeringsfarve4 14" xfId="2431"/>
    <cellStyle name="20 % - Markeringsfarve4 14 2" xfId="6708"/>
    <cellStyle name="20 % - Markeringsfarve4 14 2 2" xfId="14621"/>
    <cellStyle name="20 % - Markeringsfarve4 14 2 2 2" xfId="30935"/>
    <cellStyle name="20 % - Markeringsfarve4 14 2 2 3" xfId="45899"/>
    <cellStyle name="20 % - Markeringsfarve4 14 2 3" xfId="23913"/>
    <cellStyle name="20 % - Markeringsfarve4 14 2 4" xfId="38900"/>
    <cellStyle name="20 % - Markeringsfarve4 14 3" xfId="10988"/>
    <cellStyle name="20 % - Markeringsfarve4 14 3 2" xfId="27307"/>
    <cellStyle name="20 % - Markeringsfarve4 14 3 3" xfId="42273"/>
    <cellStyle name="20 % - Markeringsfarve4 14 4" xfId="20285"/>
    <cellStyle name="20 % - Markeringsfarve4 14 5" xfId="35274"/>
    <cellStyle name="20 % - Markeringsfarve4 15" xfId="2432"/>
    <cellStyle name="20 % - Markeringsfarve4 15 2" xfId="8593"/>
    <cellStyle name="20 % - Markeringsfarve4 15 2 2" xfId="16479"/>
    <cellStyle name="20 % - Markeringsfarve4 15 2 2 2" xfId="32793"/>
    <cellStyle name="20 % - Markeringsfarve4 15 2 2 3" xfId="47757"/>
    <cellStyle name="20 % - Markeringsfarve4 15 2 3" xfId="25771"/>
    <cellStyle name="20 % - Markeringsfarve4 15 2 4" xfId="40758"/>
    <cellStyle name="20 % - Markeringsfarve4 15 3" xfId="10989"/>
    <cellStyle name="20 % - Markeringsfarve4 15 3 2" xfId="27308"/>
    <cellStyle name="20 % - Markeringsfarve4 15 3 3" xfId="42274"/>
    <cellStyle name="20 % - Markeringsfarve4 15 4" xfId="20286"/>
    <cellStyle name="20 % - Markeringsfarve4 15 5" xfId="35275"/>
    <cellStyle name="20 % - Markeringsfarve4 16" xfId="2433"/>
    <cellStyle name="20 % - Markeringsfarve4 16 2" xfId="8424"/>
    <cellStyle name="20 % - Markeringsfarve4 16 2 2" xfId="16316"/>
    <cellStyle name="20 % - Markeringsfarve4 16 2 2 2" xfId="32630"/>
    <cellStyle name="20 % - Markeringsfarve4 16 2 2 3" xfId="47594"/>
    <cellStyle name="20 % - Markeringsfarve4 16 2 3" xfId="25608"/>
    <cellStyle name="20 % - Markeringsfarve4 16 2 4" xfId="40595"/>
    <cellStyle name="20 % - Markeringsfarve4 16 3" xfId="10990"/>
    <cellStyle name="20 % - Markeringsfarve4 16 3 2" xfId="27309"/>
    <cellStyle name="20 % - Markeringsfarve4 16 3 3" xfId="42275"/>
    <cellStyle name="20 % - Markeringsfarve4 16 4" xfId="20287"/>
    <cellStyle name="20 % - Markeringsfarve4 16 5" xfId="35276"/>
    <cellStyle name="20 % - Markeringsfarve4 17" xfId="5387"/>
    <cellStyle name="20 % - Markeringsfarve4 17 2" xfId="13309"/>
    <cellStyle name="20 % - Markeringsfarve4 17 2 2" xfId="29623"/>
    <cellStyle name="20 % - Markeringsfarve4 17 2 3" xfId="44587"/>
    <cellStyle name="20 % - Markeringsfarve4 17 3" xfId="22601"/>
    <cellStyle name="20 % - Markeringsfarve4 17 4" xfId="37588"/>
    <cellStyle name="20 % - Markeringsfarve4 18" xfId="2421"/>
    <cellStyle name="20 % - Markeringsfarve4 18 2" xfId="10978"/>
    <cellStyle name="20 % - Markeringsfarve4 18 2 2" xfId="27297"/>
    <cellStyle name="20 % - Markeringsfarve4 18 2 3" xfId="42263"/>
    <cellStyle name="20 % - Markeringsfarve4 18 3" xfId="20275"/>
    <cellStyle name="20 % - Markeringsfarve4 18 4" xfId="35264"/>
    <cellStyle name="20 % - Markeringsfarve4 2" xfId="2434"/>
    <cellStyle name="20 % - Markeringsfarve4 2 10" xfId="2435"/>
    <cellStyle name="20 % - Markeringsfarve4 2 10 2" xfId="6739"/>
    <cellStyle name="20 % - Markeringsfarve4 2 10 2 2" xfId="14650"/>
    <cellStyle name="20 % - Markeringsfarve4 2 10 2 2 2" xfId="30964"/>
    <cellStyle name="20 % - Markeringsfarve4 2 10 2 2 3" xfId="45928"/>
    <cellStyle name="20 % - Markeringsfarve4 2 10 2 3" xfId="23942"/>
    <cellStyle name="20 % - Markeringsfarve4 2 10 2 4" xfId="38929"/>
    <cellStyle name="20 % - Markeringsfarve4 2 10 3" xfId="10992"/>
    <cellStyle name="20 % - Markeringsfarve4 2 10 3 2" xfId="27311"/>
    <cellStyle name="20 % - Markeringsfarve4 2 10 3 3" xfId="42277"/>
    <cellStyle name="20 % - Markeringsfarve4 2 10 4" xfId="20289"/>
    <cellStyle name="20 % - Markeringsfarve4 2 10 5" xfId="35278"/>
    <cellStyle name="20 % - Markeringsfarve4 2 11" xfId="2436"/>
    <cellStyle name="20 % - Markeringsfarve4 2 11 2" xfId="8293"/>
    <cellStyle name="20 % - Markeringsfarve4 2 11 2 2" xfId="16187"/>
    <cellStyle name="20 % - Markeringsfarve4 2 11 2 2 2" xfId="32501"/>
    <cellStyle name="20 % - Markeringsfarve4 2 11 2 2 3" xfId="47465"/>
    <cellStyle name="20 % - Markeringsfarve4 2 11 2 3" xfId="25479"/>
    <cellStyle name="20 % - Markeringsfarve4 2 11 2 4" xfId="40466"/>
    <cellStyle name="20 % - Markeringsfarve4 2 11 3" xfId="10993"/>
    <cellStyle name="20 % - Markeringsfarve4 2 11 3 2" xfId="27312"/>
    <cellStyle name="20 % - Markeringsfarve4 2 11 3 3" xfId="42278"/>
    <cellStyle name="20 % - Markeringsfarve4 2 11 4" xfId="20290"/>
    <cellStyle name="20 % - Markeringsfarve4 2 11 5" xfId="35279"/>
    <cellStyle name="20 % - Markeringsfarve4 2 12" xfId="5572"/>
    <cellStyle name="20 % - Markeringsfarve4 2 12 2" xfId="13490"/>
    <cellStyle name="20 % - Markeringsfarve4 2 12 2 2" xfId="29804"/>
    <cellStyle name="20 % - Markeringsfarve4 2 12 2 3" xfId="44768"/>
    <cellStyle name="20 % - Markeringsfarve4 2 12 3" xfId="22782"/>
    <cellStyle name="20 % - Markeringsfarve4 2 12 4" xfId="37769"/>
    <cellStyle name="20 % - Markeringsfarve4 2 13" xfId="10991"/>
    <cellStyle name="20 % - Markeringsfarve4 2 13 2" xfId="27310"/>
    <cellStyle name="20 % - Markeringsfarve4 2 13 3" xfId="42276"/>
    <cellStyle name="20 % - Markeringsfarve4 2 14" xfId="20288"/>
    <cellStyle name="20 % - Markeringsfarve4 2 15" xfId="35277"/>
    <cellStyle name="20 % - Markeringsfarve4 2 16" xfId="53352"/>
    <cellStyle name="20 % - Markeringsfarve4 2 2" xfId="2437"/>
    <cellStyle name="20 % - Markeringsfarve4 2 2 10" xfId="5573"/>
    <cellStyle name="20 % - Markeringsfarve4 2 2 10 2" xfId="13491"/>
    <cellStyle name="20 % - Markeringsfarve4 2 2 10 2 2" xfId="29805"/>
    <cellStyle name="20 % - Markeringsfarve4 2 2 10 2 3" xfId="44769"/>
    <cellStyle name="20 % - Markeringsfarve4 2 2 10 3" xfId="22783"/>
    <cellStyle name="20 % - Markeringsfarve4 2 2 10 4" xfId="37770"/>
    <cellStyle name="20 % - Markeringsfarve4 2 2 11" xfId="10994"/>
    <cellStyle name="20 % - Markeringsfarve4 2 2 11 2" xfId="27313"/>
    <cellStyle name="20 % - Markeringsfarve4 2 2 11 3" xfId="42279"/>
    <cellStyle name="20 % - Markeringsfarve4 2 2 12" xfId="20291"/>
    <cellStyle name="20 % - Markeringsfarve4 2 2 13" xfId="35280"/>
    <cellStyle name="20 % - Markeringsfarve4 2 2 14" xfId="53351"/>
    <cellStyle name="20 % - Markeringsfarve4 2 2 2" xfId="2438"/>
    <cellStyle name="20 % - Markeringsfarve4 2 2 2 2" xfId="2439"/>
    <cellStyle name="20 % - Markeringsfarve4 2 2 2 2 2" xfId="2440"/>
    <cellStyle name="20 % - Markeringsfarve4 2 2 2 2 2 2" xfId="7670"/>
    <cellStyle name="20 % - Markeringsfarve4 2 2 2 2 2 2 2" xfId="15571"/>
    <cellStyle name="20 % - Markeringsfarve4 2 2 2 2 2 2 2 2" xfId="31885"/>
    <cellStyle name="20 % - Markeringsfarve4 2 2 2 2 2 2 2 3" xfId="46849"/>
    <cellStyle name="20 % - Markeringsfarve4 2 2 2 2 2 2 3" xfId="24863"/>
    <cellStyle name="20 % - Markeringsfarve4 2 2 2 2 2 2 4" xfId="39850"/>
    <cellStyle name="20 % - Markeringsfarve4 2 2 2 2 2 3" xfId="10997"/>
    <cellStyle name="20 % - Markeringsfarve4 2 2 2 2 2 3 2" xfId="27316"/>
    <cellStyle name="20 % - Markeringsfarve4 2 2 2 2 2 3 3" xfId="42282"/>
    <cellStyle name="20 % - Markeringsfarve4 2 2 2 2 2 4" xfId="20294"/>
    <cellStyle name="20 % - Markeringsfarve4 2 2 2 2 2 5" xfId="35283"/>
    <cellStyle name="20 % - Markeringsfarve4 2 2 2 2 3" xfId="6242"/>
    <cellStyle name="20 % - Markeringsfarve4 2 2 2 2 3 2" xfId="14159"/>
    <cellStyle name="20 % - Markeringsfarve4 2 2 2 2 3 2 2" xfId="30473"/>
    <cellStyle name="20 % - Markeringsfarve4 2 2 2 2 3 2 3" xfId="45437"/>
    <cellStyle name="20 % - Markeringsfarve4 2 2 2 2 3 3" xfId="23451"/>
    <cellStyle name="20 % - Markeringsfarve4 2 2 2 2 3 4" xfId="38438"/>
    <cellStyle name="20 % - Markeringsfarve4 2 2 2 2 4" xfId="10996"/>
    <cellStyle name="20 % - Markeringsfarve4 2 2 2 2 4 2" xfId="27315"/>
    <cellStyle name="20 % - Markeringsfarve4 2 2 2 2 4 3" xfId="42281"/>
    <cellStyle name="20 % - Markeringsfarve4 2 2 2 2 5" xfId="20293"/>
    <cellStyle name="20 % - Markeringsfarve4 2 2 2 2 6" xfId="35282"/>
    <cellStyle name="20 % - Markeringsfarve4 2 2 2 2 7" xfId="57155"/>
    <cellStyle name="20 % - Markeringsfarve4 2 2 2 3" xfId="2441"/>
    <cellStyle name="20 % - Markeringsfarve4 2 2 2 3 2" xfId="6900"/>
    <cellStyle name="20 % - Markeringsfarve4 2 2 2 3 2 2" xfId="14811"/>
    <cellStyle name="20 % - Markeringsfarve4 2 2 2 3 2 2 2" xfId="31125"/>
    <cellStyle name="20 % - Markeringsfarve4 2 2 2 3 2 2 3" xfId="46089"/>
    <cellStyle name="20 % - Markeringsfarve4 2 2 2 3 2 3" xfId="24103"/>
    <cellStyle name="20 % - Markeringsfarve4 2 2 2 3 2 4" xfId="39090"/>
    <cellStyle name="20 % - Markeringsfarve4 2 2 2 3 3" xfId="10998"/>
    <cellStyle name="20 % - Markeringsfarve4 2 2 2 3 3 2" xfId="27317"/>
    <cellStyle name="20 % - Markeringsfarve4 2 2 2 3 3 3" xfId="42283"/>
    <cellStyle name="20 % - Markeringsfarve4 2 2 2 3 4" xfId="20295"/>
    <cellStyle name="20 % - Markeringsfarve4 2 2 2 3 5" xfId="35284"/>
    <cellStyle name="20 % - Markeringsfarve4 2 2 2 4" xfId="2442"/>
    <cellStyle name="20 % - Markeringsfarve4 2 2 2 4 2" xfId="8217"/>
    <cellStyle name="20 % - Markeringsfarve4 2 2 2 4 2 2" xfId="16114"/>
    <cellStyle name="20 % - Markeringsfarve4 2 2 2 4 2 2 2" xfId="32428"/>
    <cellStyle name="20 % - Markeringsfarve4 2 2 2 4 2 2 3" xfId="47392"/>
    <cellStyle name="20 % - Markeringsfarve4 2 2 2 4 2 3" xfId="25406"/>
    <cellStyle name="20 % - Markeringsfarve4 2 2 2 4 2 4" xfId="40393"/>
    <cellStyle name="20 % - Markeringsfarve4 2 2 2 4 3" xfId="10999"/>
    <cellStyle name="20 % - Markeringsfarve4 2 2 2 4 3 2" xfId="27318"/>
    <cellStyle name="20 % - Markeringsfarve4 2 2 2 4 3 3" xfId="42284"/>
    <cellStyle name="20 % - Markeringsfarve4 2 2 2 4 4" xfId="20296"/>
    <cellStyle name="20 % - Markeringsfarve4 2 2 2 4 5" xfId="35285"/>
    <cellStyle name="20 % - Markeringsfarve4 2 2 2 5" xfId="5574"/>
    <cellStyle name="20 % - Markeringsfarve4 2 2 2 5 2" xfId="13492"/>
    <cellStyle name="20 % - Markeringsfarve4 2 2 2 5 2 2" xfId="29806"/>
    <cellStyle name="20 % - Markeringsfarve4 2 2 2 5 2 3" xfId="44770"/>
    <cellStyle name="20 % - Markeringsfarve4 2 2 2 5 3" xfId="22784"/>
    <cellStyle name="20 % - Markeringsfarve4 2 2 2 5 4" xfId="37771"/>
    <cellStyle name="20 % - Markeringsfarve4 2 2 2 6" xfId="10995"/>
    <cellStyle name="20 % - Markeringsfarve4 2 2 2 6 2" xfId="27314"/>
    <cellStyle name="20 % - Markeringsfarve4 2 2 2 6 3" xfId="42280"/>
    <cellStyle name="20 % - Markeringsfarve4 2 2 2 7" xfId="20292"/>
    <cellStyle name="20 % - Markeringsfarve4 2 2 2 8" xfId="35281"/>
    <cellStyle name="20 % - Markeringsfarve4 2 2 2 9" xfId="53988"/>
    <cellStyle name="20 % - Markeringsfarve4 2 2 3" xfId="2443"/>
    <cellStyle name="20 % - Markeringsfarve4 2 2 3 2" xfId="2444"/>
    <cellStyle name="20 % - Markeringsfarve4 2 2 3 2 2" xfId="2445"/>
    <cellStyle name="20 % - Markeringsfarve4 2 2 3 2 2 2" xfId="7745"/>
    <cellStyle name="20 % - Markeringsfarve4 2 2 3 2 2 2 2" xfId="15646"/>
    <cellStyle name="20 % - Markeringsfarve4 2 2 3 2 2 2 2 2" xfId="31960"/>
    <cellStyle name="20 % - Markeringsfarve4 2 2 3 2 2 2 2 3" xfId="46924"/>
    <cellStyle name="20 % - Markeringsfarve4 2 2 3 2 2 2 3" xfId="24938"/>
    <cellStyle name="20 % - Markeringsfarve4 2 2 3 2 2 2 4" xfId="39925"/>
    <cellStyle name="20 % - Markeringsfarve4 2 2 3 2 2 3" xfId="11002"/>
    <cellStyle name="20 % - Markeringsfarve4 2 2 3 2 2 3 2" xfId="27321"/>
    <cellStyle name="20 % - Markeringsfarve4 2 2 3 2 2 3 3" xfId="42287"/>
    <cellStyle name="20 % - Markeringsfarve4 2 2 3 2 2 4" xfId="20299"/>
    <cellStyle name="20 % - Markeringsfarve4 2 2 3 2 2 5" xfId="35288"/>
    <cellStyle name="20 % - Markeringsfarve4 2 2 3 2 3" xfId="6309"/>
    <cellStyle name="20 % - Markeringsfarve4 2 2 3 2 3 2" xfId="14226"/>
    <cellStyle name="20 % - Markeringsfarve4 2 2 3 2 3 2 2" xfId="30540"/>
    <cellStyle name="20 % - Markeringsfarve4 2 2 3 2 3 2 3" xfId="45504"/>
    <cellStyle name="20 % - Markeringsfarve4 2 2 3 2 3 3" xfId="23518"/>
    <cellStyle name="20 % - Markeringsfarve4 2 2 3 2 3 4" xfId="38505"/>
    <cellStyle name="20 % - Markeringsfarve4 2 2 3 2 4" xfId="11001"/>
    <cellStyle name="20 % - Markeringsfarve4 2 2 3 2 4 2" xfId="27320"/>
    <cellStyle name="20 % - Markeringsfarve4 2 2 3 2 4 3" xfId="42286"/>
    <cellStyle name="20 % - Markeringsfarve4 2 2 3 2 5" xfId="20298"/>
    <cellStyle name="20 % - Markeringsfarve4 2 2 3 2 6" xfId="35287"/>
    <cellStyle name="20 % - Markeringsfarve4 2 2 3 3" xfId="2446"/>
    <cellStyle name="20 % - Markeringsfarve4 2 2 3 3 2" xfId="6975"/>
    <cellStyle name="20 % - Markeringsfarve4 2 2 3 3 2 2" xfId="14886"/>
    <cellStyle name="20 % - Markeringsfarve4 2 2 3 3 2 2 2" xfId="31200"/>
    <cellStyle name="20 % - Markeringsfarve4 2 2 3 3 2 2 3" xfId="46164"/>
    <cellStyle name="20 % - Markeringsfarve4 2 2 3 3 2 3" xfId="24178"/>
    <cellStyle name="20 % - Markeringsfarve4 2 2 3 3 2 4" xfId="39165"/>
    <cellStyle name="20 % - Markeringsfarve4 2 2 3 3 3" xfId="11003"/>
    <cellStyle name="20 % - Markeringsfarve4 2 2 3 3 3 2" xfId="27322"/>
    <cellStyle name="20 % - Markeringsfarve4 2 2 3 3 3 3" xfId="42288"/>
    <cellStyle name="20 % - Markeringsfarve4 2 2 3 3 4" xfId="20300"/>
    <cellStyle name="20 % - Markeringsfarve4 2 2 3 3 5" xfId="35289"/>
    <cellStyle name="20 % - Markeringsfarve4 2 2 3 4" xfId="2447"/>
    <cellStyle name="20 % - Markeringsfarve4 2 2 3 4 2" xfId="8554"/>
    <cellStyle name="20 % - Markeringsfarve4 2 2 3 4 2 2" xfId="16441"/>
    <cellStyle name="20 % - Markeringsfarve4 2 2 3 4 2 2 2" xfId="32755"/>
    <cellStyle name="20 % - Markeringsfarve4 2 2 3 4 2 2 3" xfId="47719"/>
    <cellStyle name="20 % - Markeringsfarve4 2 2 3 4 2 3" xfId="25733"/>
    <cellStyle name="20 % - Markeringsfarve4 2 2 3 4 2 4" xfId="40720"/>
    <cellStyle name="20 % - Markeringsfarve4 2 2 3 4 3" xfId="11004"/>
    <cellStyle name="20 % - Markeringsfarve4 2 2 3 4 3 2" xfId="27323"/>
    <cellStyle name="20 % - Markeringsfarve4 2 2 3 4 3 3" xfId="42289"/>
    <cellStyle name="20 % - Markeringsfarve4 2 2 3 4 4" xfId="20301"/>
    <cellStyle name="20 % - Markeringsfarve4 2 2 3 4 5" xfId="35290"/>
    <cellStyle name="20 % - Markeringsfarve4 2 2 3 5" xfId="5575"/>
    <cellStyle name="20 % - Markeringsfarve4 2 2 3 5 2" xfId="13493"/>
    <cellStyle name="20 % - Markeringsfarve4 2 2 3 5 2 2" xfId="29807"/>
    <cellStyle name="20 % - Markeringsfarve4 2 2 3 5 2 3" xfId="44771"/>
    <cellStyle name="20 % - Markeringsfarve4 2 2 3 5 3" xfId="22785"/>
    <cellStyle name="20 % - Markeringsfarve4 2 2 3 5 4" xfId="37772"/>
    <cellStyle name="20 % - Markeringsfarve4 2 2 3 6" xfId="11000"/>
    <cellStyle name="20 % - Markeringsfarve4 2 2 3 6 2" xfId="27319"/>
    <cellStyle name="20 % - Markeringsfarve4 2 2 3 6 3" xfId="42285"/>
    <cellStyle name="20 % - Markeringsfarve4 2 2 3 7" xfId="20297"/>
    <cellStyle name="20 % - Markeringsfarve4 2 2 3 8" xfId="35286"/>
    <cellStyle name="20 % - Markeringsfarve4 2 2 3 9" xfId="56532"/>
    <cellStyle name="20 % - Markeringsfarve4 2 2 4" xfId="2448"/>
    <cellStyle name="20 % - Markeringsfarve4 2 2 4 2" xfId="2449"/>
    <cellStyle name="20 % - Markeringsfarve4 2 2 4 2 2" xfId="2450"/>
    <cellStyle name="20 % - Markeringsfarve4 2 2 4 2 2 2" xfId="7908"/>
    <cellStyle name="20 % - Markeringsfarve4 2 2 4 2 2 2 2" xfId="15809"/>
    <cellStyle name="20 % - Markeringsfarve4 2 2 4 2 2 2 2 2" xfId="32123"/>
    <cellStyle name="20 % - Markeringsfarve4 2 2 4 2 2 2 2 3" xfId="47087"/>
    <cellStyle name="20 % - Markeringsfarve4 2 2 4 2 2 2 3" xfId="25101"/>
    <cellStyle name="20 % - Markeringsfarve4 2 2 4 2 2 2 4" xfId="40088"/>
    <cellStyle name="20 % - Markeringsfarve4 2 2 4 2 2 3" xfId="11007"/>
    <cellStyle name="20 % - Markeringsfarve4 2 2 4 2 2 3 2" xfId="27326"/>
    <cellStyle name="20 % - Markeringsfarve4 2 2 4 2 2 3 3" xfId="42292"/>
    <cellStyle name="20 % - Markeringsfarve4 2 2 4 2 2 4" xfId="20304"/>
    <cellStyle name="20 % - Markeringsfarve4 2 2 4 2 2 5" xfId="35293"/>
    <cellStyle name="20 % - Markeringsfarve4 2 2 4 2 3" xfId="6444"/>
    <cellStyle name="20 % - Markeringsfarve4 2 2 4 2 3 2" xfId="14358"/>
    <cellStyle name="20 % - Markeringsfarve4 2 2 4 2 3 2 2" xfId="30672"/>
    <cellStyle name="20 % - Markeringsfarve4 2 2 4 2 3 2 3" xfId="45636"/>
    <cellStyle name="20 % - Markeringsfarve4 2 2 4 2 3 3" xfId="23650"/>
    <cellStyle name="20 % - Markeringsfarve4 2 2 4 2 3 4" xfId="38637"/>
    <cellStyle name="20 % - Markeringsfarve4 2 2 4 2 4" xfId="11006"/>
    <cellStyle name="20 % - Markeringsfarve4 2 2 4 2 4 2" xfId="27325"/>
    <cellStyle name="20 % - Markeringsfarve4 2 2 4 2 4 3" xfId="42291"/>
    <cellStyle name="20 % - Markeringsfarve4 2 2 4 2 5" xfId="20303"/>
    <cellStyle name="20 % - Markeringsfarve4 2 2 4 2 6" xfId="35292"/>
    <cellStyle name="20 % - Markeringsfarve4 2 2 4 3" xfId="2451"/>
    <cellStyle name="20 % - Markeringsfarve4 2 2 4 3 2" xfId="7184"/>
    <cellStyle name="20 % - Markeringsfarve4 2 2 4 3 2 2" xfId="15094"/>
    <cellStyle name="20 % - Markeringsfarve4 2 2 4 3 2 2 2" xfId="31408"/>
    <cellStyle name="20 % - Markeringsfarve4 2 2 4 3 2 2 3" xfId="46372"/>
    <cellStyle name="20 % - Markeringsfarve4 2 2 4 3 2 3" xfId="24386"/>
    <cellStyle name="20 % - Markeringsfarve4 2 2 4 3 2 4" xfId="39373"/>
    <cellStyle name="20 % - Markeringsfarve4 2 2 4 3 3" xfId="11008"/>
    <cellStyle name="20 % - Markeringsfarve4 2 2 4 3 3 2" xfId="27327"/>
    <cellStyle name="20 % - Markeringsfarve4 2 2 4 3 3 3" xfId="42293"/>
    <cellStyle name="20 % - Markeringsfarve4 2 2 4 3 4" xfId="20305"/>
    <cellStyle name="20 % - Markeringsfarve4 2 2 4 3 5" xfId="35294"/>
    <cellStyle name="20 % - Markeringsfarve4 2 2 4 4" xfId="2452"/>
    <cellStyle name="20 % - Markeringsfarve4 2 2 4 4 2" xfId="8780"/>
    <cellStyle name="20 % - Markeringsfarve4 2 2 4 4 2 2" xfId="16656"/>
    <cellStyle name="20 % - Markeringsfarve4 2 2 4 4 2 2 2" xfId="32970"/>
    <cellStyle name="20 % - Markeringsfarve4 2 2 4 4 2 2 3" xfId="47934"/>
    <cellStyle name="20 % - Markeringsfarve4 2 2 4 4 2 3" xfId="25948"/>
    <cellStyle name="20 % - Markeringsfarve4 2 2 4 4 2 4" xfId="40935"/>
    <cellStyle name="20 % - Markeringsfarve4 2 2 4 4 3" xfId="11009"/>
    <cellStyle name="20 % - Markeringsfarve4 2 2 4 4 3 2" xfId="27328"/>
    <cellStyle name="20 % - Markeringsfarve4 2 2 4 4 3 3" xfId="42294"/>
    <cellStyle name="20 % - Markeringsfarve4 2 2 4 4 4" xfId="20306"/>
    <cellStyle name="20 % - Markeringsfarve4 2 2 4 4 5" xfId="35295"/>
    <cellStyle name="20 % - Markeringsfarve4 2 2 4 5" xfId="5576"/>
    <cellStyle name="20 % - Markeringsfarve4 2 2 4 5 2" xfId="13494"/>
    <cellStyle name="20 % - Markeringsfarve4 2 2 4 5 2 2" xfId="29808"/>
    <cellStyle name="20 % - Markeringsfarve4 2 2 4 5 2 3" xfId="44772"/>
    <cellStyle name="20 % - Markeringsfarve4 2 2 4 5 3" xfId="22786"/>
    <cellStyle name="20 % - Markeringsfarve4 2 2 4 5 4" xfId="37773"/>
    <cellStyle name="20 % - Markeringsfarve4 2 2 4 6" xfId="11005"/>
    <cellStyle name="20 % - Markeringsfarve4 2 2 4 6 2" xfId="27324"/>
    <cellStyle name="20 % - Markeringsfarve4 2 2 4 6 3" xfId="42290"/>
    <cellStyle name="20 % - Markeringsfarve4 2 2 4 7" xfId="20302"/>
    <cellStyle name="20 % - Markeringsfarve4 2 2 4 8" xfId="35291"/>
    <cellStyle name="20 % - Markeringsfarve4 2 2 5" xfId="2453"/>
    <cellStyle name="20 % - Markeringsfarve4 2 2 5 2" xfId="2454"/>
    <cellStyle name="20 % - Markeringsfarve4 2 2 5 2 2" xfId="2455"/>
    <cellStyle name="20 % - Markeringsfarve4 2 2 5 2 2 2" xfId="8025"/>
    <cellStyle name="20 % - Markeringsfarve4 2 2 5 2 2 2 2" xfId="15926"/>
    <cellStyle name="20 % - Markeringsfarve4 2 2 5 2 2 2 2 2" xfId="32240"/>
    <cellStyle name="20 % - Markeringsfarve4 2 2 5 2 2 2 2 3" xfId="47204"/>
    <cellStyle name="20 % - Markeringsfarve4 2 2 5 2 2 2 3" xfId="25218"/>
    <cellStyle name="20 % - Markeringsfarve4 2 2 5 2 2 2 4" xfId="40205"/>
    <cellStyle name="20 % - Markeringsfarve4 2 2 5 2 2 3" xfId="11012"/>
    <cellStyle name="20 % - Markeringsfarve4 2 2 5 2 2 3 2" xfId="27331"/>
    <cellStyle name="20 % - Markeringsfarve4 2 2 5 2 2 3 3" xfId="42297"/>
    <cellStyle name="20 % - Markeringsfarve4 2 2 5 2 2 4" xfId="20309"/>
    <cellStyle name="20 % - Markeringsfarve4 2 2 5 2 2 5" xfId="35298"/>
    <cellStyle name="20 % - Markeringsfarve4 2 2 5 2 3" xfId="6543"/>
    <cellStyle name="20 % - Markeringsfarve4 2 2 5 2 3 2" xfId="14457"/>
    <cellStyle name="20 % - Markeringsfarve4 2 2 5 2 3 2 2" xfId="30771"/>
    <cellStyle name="20 % - Markeringsfarve4 2 2 5 2 3 2 3" xfId="45735"/>
    <cellStyle name="20 % - Markeringsfarve4 2 2 5 2 3 3" xfId="23749"/>
    <cellStyle name="20 % - Markeringsfarve4 2 2 5 2 3 4" xfId="38736"/>
    <cellStyle name="20 % - Markeringsfarve4 2 2 5 2 4" xfId="11011"/>
    <cellStyle name="20 % - Markeringsfarve4 2 2 5 2 4 2" xfId="27330"/>
    <cellStyle name="20 % - Markeringsfarve4 2 2 5 2 4 3" xfId="42296"/>
    <cellStyle name="20 % - Markeringsfarve4 2 2 5 2 5" xfId="20308"/>
    <cellStyle name="20 % - Markeringsfarve4 2 2 5 2 6" xfId="35297"/>
    <cellStyle name="20 % - Markeringsfarve4 2 2 5 3" xfId="2456"/>
    <cellStyle name="20 % - Markeringsfarve4 2 2 5 3 2" xfId="7301"/>
    <cellStyle name="20 % - Markeringsfarve4 2 2 5 3 2 2" xfId="15211"/>
    <cellStyle name="20 % - Markeringsfarve4 2 2 5 3 2 2 2" xfId="31525"/>
    <cellStyle name="20 % - Markeringsfarve4 2 2 5 3 2 2 3" xfId="46489"/>
    <cellStyle name="20 % - Markeringsfarve4 2 2 5 3 2 3" xfId="24503"/>
    <cellStyle name="20 % - Markeringsfarve4 2 2 5 3 2 4" xfId="39490"/>
    <cellStyle name="20 % - Markeringsfarve4 2 2 5 3 3" xfId="11013"/>
    <cellStyle name="20 % - Markeringsfarve4 2 2 5 3 3 2" xfId="27332"/>
    <cellStyle name="20 % - Markeringsfarve4 2 2 5 3 3 3" xfId="42298"/>
    <cellStyle name="20 % - Markeringsfarve4 2 2 5 3 4" xfId="20310"/>
    <cellStyle name="20 % - Markeringsfarve4 2 2 5 3 5" xfId="35299"/>
    <cellStyle name="20 % - Markeringsfarve4 2 2 5 4" xfId="2457"/>
    <cellStyle name="20 % - Markeringsfarve4 2 2 5 4 2" xfId="8500"/>
    <cellStyle name="20 % - Markeringsfarve4 2 2 5 4 2 2" xfId="16389"/>
    <cellStyle name="20 % - Markeringsfarve4 2 2 5 4 2 2 2" xfId="32703"/>
    <cellStyle name="20 % - Markeringsfarve4 2 2 5 4 2 2 3" xfId="47667"/>
    <cellStyle name="20 % - Markeringsfarve4 2 2 5 4 2 3" xfId="25681"/>
    <cellStyle name="20 % - Markeringsfarve4 2 2 5 4 2 4" xfId="40668"/>
    <cellStyle name="20 % - Markeringsfarve4 2 2 5 4 3" xfId="11014"/>
    <cellStyle name="20 % - Markeringsfarve4 2 2 5 4 3 2" xfId="27333"/>
    <cellStyle name="20 % - Markeringsfarve4 2 2 5 4 3 3" xfId="42299"/>
    <cellStyle name="20 % - Markeringsfarve4 2 2 5 4 4" xfId="20311"/>
    <cellStyle name="20 % - Markeringsfarve4 2 2 5 4 5" xfId="35300"/>
    <cellStyle name="20 % - Markeringsfarve4 2 2 5 5" xfId="5577"/>
    <cellStyle name="20 % - Markeringsfarve4 2 2 5 5 2" xfId="13495"/>
    <cellStyle name="20 % - Markeringsfarve4 2 2 5 5 2 2" xfId="29809"/>
    <cellStyle name="20 % - Markeringsfarve4 2 2 5 5 2 3" xfId="44773"/>
    <cellStyle name="20 % - Markeringsfarve4 2 2 5 5 3" xfId="22787"/>
    <cellStyle name="20 % - Markeringsfarve4 2 2 5 5 4" xfId="37774"/>
    <cellStyle name="20 % - Markeringsfarve4 2 2 5 6" xfId="11010"/>
    <cellStyle name="20 % - Markeringsfarve4 2 2 5 6 2" xfId="27329"/>
    <cellStyle name="20 % - Markeringsfarve4 2 2 5 6 3" xfId="42295"/>
    <cellStyle name="20 % - Markeringsfarve4 2 2 5 7" xfId="20307"/>
    <cellStyle name="20 % - Markeringsfarve4 2 2 5 8" xfId="35296"/>
    <cellStyle name="20 % - Markeringsfarve4 2 2 6" xfId="2458"/>
    <cellStyle name="20 % - Markeringsfarve4 2 2 6 2" xfId="2459"/>
    <cellStyle name="20 % - Markeringsfarve4 2 2 6 2 2" xfId="2460"/>
    <cellStyle name="20 % - Markeringsfarve4 2 2 6 2 2 2" xfId="8100"/>
    <cellStyle name="20 % - Markeringsfarve4 2 2 6 2 2 2 2" xfId="16001"/>
    <cellStyle name="20 % - Markeringsfarve4 2 2 6 2 2 2 2 2" xfId="32315"/>
    <cellStyle name="20 % - Markeringsfarve4 2 2 6 2 2 2 2 3" xfId="47279"/>
    <cellStyle name="20 % - Markeringsfarve4 2 2 6 2 2 2 3" xfId="25293"/>
    <cellStyle name="20 % - Markeringsfarve4 2 2 6 2 2 2 4" xfId="40280"/>
    <cellStyle name="20 % - Markeringsfarve4 2 2 6 2 2 3" xfId="11017"/>
    <cellStyle name="20 % - Markeringsfarve4 2 2 6 2 2 3 2" xfId="27336"/>
    <cellStyle name="20 % - Markeringsfarve4 2 2 6 2 2 3 3" xfId="42302"/>
    <cellStyle name="20 % - Markeringsfarve4 2 2 6 2 2 4" xfId="20314"/>
    <cellStyle name="20 % - Markeringsfarve4 2 2 6 2 2 5" xfId="35303"/>
    <cellStyle name="20 % - Markeringsfarve4 2 2 6 2 3" xfId="6611"/>
    <cellStyle name="20 % - Markeringsfarve4 2 2 6 2 3 2" xfId="14525"/>
    <cellStyle name="20 % - Markeringsfarve4 2 2 6 2 3 2 2" xfId="30839"/>
    <cellStyle name="20 % - Markeringsfarve4 2 2 6 2 3 2 3" xfId="45803"/>
    <cellStyle name="20 % - Markeringsfarve4 2 2 6 2 3 3" xfId="23817"/>
    <cellStyle name="20 % - Markeringsfarve4 2 2 6 2 3 4" xfId="38804"/>
    <cellStyle name="20 % - Markeringsfarve4 2 2 6 2 4" xfId="11016"/>
    <cellStyle name="20 % - Markeringsfarve4 2 2 6 2 4 2" xfId="27335"/>
    <cellStyle name="20 % - Markeringsfarve4 2 2 6 2 4 3" xfId="42301"/>
    <cellStyle name="20 % - Markeringsfarve4 2 2 6 2 5" xfId="20313"/>
    <cellStyle name="20 % - Markeringsfarve4 2 2 6 2 6" xfId="35302"/>
    <cellStyle name="20 % - Markeringsfarve4 2 2 6 3" xfId="2461"/>
    <cellStyle name="20 % - Markeringsfarve4 2 2 6 3 2" xfId="7377"/>
    <cellStyle name="20 % - Markeringsfarve4 2 2 6 3 2 2" xfId="15287"/>
    <cellStyle name="20 % - Markeringsfarve4 2 2 6 3 2 2 2" xfId="31601"/>
    <cellStyle name="20 % - Markeringsfarve4 2 2 6 3 2 2 3" xfId="46565"/>
    <cellStyle name="20 % - Markeringsfarve4 2 2 6 3 2 3" xfId="24579"/>
    <cellStyle name="20 % - Markeringsfarve4 2 2 6 3 2 4" xfId="39566"/>
    <cellStyle name="20 % - Markeringsfarve4 2 2 6 3 3" xfId="11018"/>
    <cellStyle name="20 % - Markeringsfarve4 2 2 6 3 3 2" xfId="27337"/>
    <cellStyle name="20 % - Markeringsfarve4 2 2 6 3 3 3" xfId="42303"/>
    <cellStyle name="20 % - Markeringsfarve4 2 2 6 3 4" xfId="20315"/>
    <cellStyle name="20 % - Markeringsfarve4 2 2 6 3 5" xfId="35304"/>
    <cellStyle name="20 % - Markeringsfarve4 2 2 6 4" xfId="2462"/>
    <cellStyle name="20 % - Markeringsfarve4 2 2 6 4 2" xfId="8727"/>
    <cellStyle name="20 % - Markeringsfarve4 2 2 6 4 2 2" xfId="16606"/>
    <cellStyle name="20 % - Markeringsfarve4 2 2 6 4 2 2 2" xfId="32920"/>
    <cellStyle name="20 % - Markeringsfarve4 2 2 6 4 2 2 3" xfId="47884"/>
    <cellStyle name="20 % - Markeringsfarve4 2 2 6 4 2 3" xfId="25898"/>
    <cellStyle name="20 % - Markeringsfarve4 2 2 6 4 2 4" xfId="40885"/>
    <cellStyle name="20 % - Markeringsfarve4 2 2 6 4 3" xfId="11019"/>
    <cellStyle name="20 % - Markeringsfarve4 2 2 6 4 3 2" xfId="27338"/>
    <cellStyle name="20 % - Markeringsfarve4 2 2 6 4 3 3" xfId="42304"/>
    <cellStyle name="20 % - Markeringsfarve4 2 2 6 4 4" xfId="20316"/>
    <cellStyle name="20 % - Markeringsfarve4 2 2 6 4 5" xfId="35305"/>
    <cellStyle name="20 % - Markeringsfarve4 2 2 6 5" xfId="5578"/>
    <cellStyle name="20 % - Markeringsfarve4 2 2 6 5 2" xfId="13496"/>
    <cellStyle name="20 % - Markeringsfarve4 2 2 6 5 2 2" xfId="29810"/>
    <cellStyle name="20 % - Markeringsfarve4 2 2 6 5 2 3" xfId="44774"/>
    <cellStyle name="20 % - Markeringsfarve4 2 2 6 5 3" xfId="22788"/>
    <cellStyle name="20 % - Markeringsfarve4 2 2 6 5 4" xfId="37775"/>
    <cellStyle name="20 % - Markeringsfarve4 2 2 6 6" xfId="11015"/>
    <cellStyle name="20 % - Markeringsfarve4 2 2 6 6 2" xfId="27334"/>
    <cellStyle name="20 % - Markeringsfarve4 2 2 6 6 3" xfId="42300"/>
    <cellStyle name="20 % - Markeringsfarve4 2 2 6 7" xfId="20312"/>
    <cellStyle name="20 % - Markeringsfarve4 2 2 6 8" xfId="35301"/>
    <cellStyle name="20 % - Markeringsfarve4 2 2 7" xfId="2463"/>
    <cellStyle name="20 % - Markeringsfarve4 2 2 7 2" xfId="2464"/>
    <cellStyle name="20 % - Markeringsfarve4 2 2 7 2 2" xfId="7551"/>
    <cellStyle name="20 % - Markeringsfarve4 2 2 7 2 2 2" xfId="15452"/>
    <cellStyle name="20 % - Markeringsfarve4 2 2 7 2 2 2 2" xfId="31766"/>
    <cellStyle name="20 % - Markeringsfarve4 2 2 7 2 2 2 3" xfId="46730"/>
    <cellStyle name="20 % - Markeringsfarve4 2 2 7 2 2 3" xfId="24744"/>
    <cellStyle name="20 % - Markeringsfarve4 2 2 7 2 2 4" xfId="39731"/>
    <cellStyle name="20 % - Markeringsfarve4 2 2 7 2 3" xfId="11021"/>
    <cellStyle name="20 % - Markeringsfarve4 2 2 7 2 3 2" xfId="27340"/>
    <cellStyle name="20 % - Markeringsfarve4 2 2 7 2 3 3" xfId="42306"/>
    <cellStyle name="20 % - Markeringsfarve4 2 2 7 2 4" xfId="20318"/>
    <cellStyle name="20 % - Markeringsfarve4 2 2 7 2 5" xfId="35307"/>
    <cellStyle name="20 % - Markeringsfarve4 2 2 7 3" xfId="6143"/>
    <cellStyle name="20 % - Markeringsfarve4 2 2 7 3 2" xfId="14060"/>
    <cellStyle name="20 % - Markeringsfarve4 2 2 7 3 2 2" xfId="30374"/>
    <cellStyle name="20 % - Markeringsfarve4 2 2 7 3 2 3" xfId="45338"/>
    <cellStyle name="20 % - Markeringsfarve4 2 2 7 3 3" xfId="23352"/>
    <cellStyle name="20 % - Markeringsfarve4 2 2 7 3 4" xfId="38339"/>
    <cellStyle name="20 % - Markeringsfarve4 2 2 7 4" xfId="11020"/>
    <cellStyle name="20 % - Markeringsfarve4 2 2 7 4 2" xfId="27339"/>
    <cellStyle name="20 % - Markeringsfarve4 2 2 7 4 3" xfId="42305"/>
    <cellStyle name="20 % - Markeringsfarve4 2 2 7 5" xfId="20317"/>
    <cellStyle name="20 % - Markeringsfarve4 2 2 7 6" xfId="35306"/>
    <cellStyle name="20 % - Markeringsfarve4 2 2 8" xfId="2465"/>
    <cellStyle name="20 % - Markeringsfarve4 2 2 8 2" xfId="6779"/>
    <cellStyle name="20 % - Markeringsfarve4 2 2 8 2 2" xfId="14690"/>
    <cellStyle name="20 % - Markeringsfarve4 2 2 8 2 2 2" xfId="31004"/>
    <cellStyle name="20 % - Markeringsfarve4 2 2 8 2 2 3" xfId="45968"/>
    <cellStyle name="20 % - Markeringsfarve4 2 2 8 2 3" xfId="23982"/>
    <cellStyle name="20 % - Markeringsfarve4 2 2 8 2 4" xfId="38969"/>
    <cellStyle name="20 % - Markeringsfarve4 2 2 8 3" xfId="11022"/>
    <cellStyle name="20 % - Markeringsfarve4 2 2 8 3 2" xfId="27341"/>
    <cellStyle name="20 % - Markeringsfarve4 2 2 8 3 3" xfId="42307"/>
    <cellStyle name="20 % - Markeringsfarve4 2 2 8 4" xfId="20319"/>
    <cellStyle name="20 % - Markeringsfarve4 2 2 8 5" xfId="35308"/>
    <cellStyle name="20 % - Markeringsfarve4 2 2 9" xfId="2466"/>
    <cellStyle name="20 % - Markeringsfarve4 2 2 9 2" xfId="8568"/>
    <cellStyle name="20 % - Markeringsfarve4 2 2 9 2 2" xfId="16455"/>
    <cellStyle name="20 % - Markeringsfarve4 2 2 9 2 2 2" xfId="32769"/>
    <cellStyle name="20 % - Markeringsfarve4 2 2 9 2 2 3" xfId="47733"/>
    <cellStyle name="20 % - Markeringsfarve4 2 2 9 2 3" xfId="25747"/>
    <cellStyle name="20 % - Markeringsfarve4 2 2 9 2 4" xfId="40734"/>
    <cellStyle name="20 % - Markeringsfarve4 2 2 9 3" xfId="11023"/>
    <cellStyle name="20 % - Markeringsfarve4 2 2 9 3 2" xfId="27342"/>
    <cellStyle name="20 % - Markeringsfarve4 2 2 9 3 3" xfId="42308"/>
    <cellStyle name="20 % - Markeringsfarve4 2 2 9 4" xfId="20320"/>
    <cellStyle name="20 % - Markeringsfarve4 2 2 9 5" xfId="35309"/>
    <cellStyle name="20 % - Markeringsfarve4 2 3" xfId="2467"/>
    <cellStyle name="20 % - Markeringsfarve4 2 3 10" xfId="5579"/>
    <cellStyle name="20 % - Markeringsfarve4 2 3 10 2" xfId="13497"/>
    <cellStyle name="20 % - Markeringsfarve4 2 3 10 2 2" xfId="29811"/>
    <cellStyle name="20 % - Markeringsfarve4 2 3 10 2 3" xfId="44775"/>
    <cellStyle name="20 % - Markeringsfarve4 2 3 10 3" xfId="22789"/>
    <cellStyle name="20 % - Markeringsfarve4 2 3 10 4" xfId="37776"/>
    <cellStyle name="20 % - Markeringsfarve4 2 3 11" xfId="11024"/>
    <cellStyle name="20 % - Markeringsfarve4 2 3 11 2" xfId="27343"/>
    <cellStyle name="20 % - Markeringsfarve4 2 3 11 3" xfId="42309"/>
    <cellStyle name="20 % - Markeringsfarve4 2 3 12" xfId="20321"/>
    <cellStyle name="20 % - Markeringsfarve4 2 3 13" xfId="35310"/>
    <cellStyle name="20 % - Markeringsfarve4 2 3 14" xfId="53350"/>
    <cellStyle name="20 % - Markeringsfarve4 2 3 2" xfId="2468"/>
    <cellStyle name="20 % - Markeringsfarve4 2 3 2 2" xfId="2469"/>
    <cellStyle name="20 % - Markeringsfarve4 2 3 2 2 2" xfId="2470"/>
    <cellStyle name="20 % - Markeringsfarve4 2 3 2 2 2 2" xfId="7709"/>
    <cellStyle name="20 % - Markeringsfarve4 2 3 2 2 2 2 2" xfId="15610"/>
    <cellStyle name="20 % - Markeringsfarve4 2 3 2 2 2 2 2 2" xfId="31924"/>
    <cellStyle name="20 % - Markeringsfarve4 2 3 2 2 2 2 2 3" xfId="46888"/>
    <cellStyle name="20 % - Markeringsfarve4 2 3 2 2 2 2 3" xfId="24902"/>
    <cellStyle name="20 % - Markeringsfarve4 2 3 2 2 2 2 4" xfId="39889"/>
    <cellStyle name="20 % - Markeringsfarve4 2 3 2 2 2 3" xfId="11027"/>
    <cellStyle name="20 % - Markeringsfarve4 2 3 2 2 2 3 2" xfId="27346"/>
    <cellStyle name="20 % - Markeringsfarve4 2 3 2 2 2 3 3" xfId="42312"/>
    <cellStyle name="20 % - Markeringsfarve4 2 3 2 2 2 4" xfId="20324"/>
    <cellStyle name="20 % - Markeringsfarve4 2 3 2 2 2 5" xfId="35313"/>
    <cellStyle name="20 % - Markeringsfarve4 2 3 2 2 3" xfId="6275"/>
    <cellStyle name="20 % - Markeringsfarve4 2 3 2 2 3 2" xfId="14192"/>
    <cellStyle name="20 % - Markeringsfarve4 2 3 2 2 3 2 2" xfId="30506"/>
    <cellStyle name="20 % - Markeringsfarve4 2 3 2 2 3 2 3" xfId="45470"/>
    <cellStyle name="20 % - Markeringsfarve4 2 3 2 2 3 3" xfId="23484"/>
    <cellStyle name="20 % - Markeringsfarve4 2 3 2 2 3 4" xfId="38471"/>
    <cellStyle name="20 % - Markeringsfarve4 2 3 2 2 4" xfId="11026"/>
    <cellStyle name="20 % - Markeringsfarve4 2 3 2 2 4 2" xfId="27345"/>
    <cellStyle name="20 % - Markeringsfarve4 2 3 2 2 4 3" xfId="42311"/>
    <cellStyle name="20 % - Markeringsfarve4 2 3 2 2 5" xfId="20323"/>
    <cellStyle name="20 % - Markeringsfarve4 2 3 2 2 6" xfId="35312"/>
    <cellStyle name="20 % - Markeringsfarve4 2 3 2 2 7" xfId="57154"/>
    <cellStyle name="20 % - Markeringsfarve4 2 3 2 3" xfId="2471"/>
    <cellStyle name="20 % - Markeringsfarve4 2 3 2 3 2" xfId="6939"/>
    <cellStyle name="20 % - Markeringsfarve4 2 3 2 3 2 2" xfId="14850"/>
    <cellStyle name="20 % - Markeringsfarve4 2 3 2 3 2 2 2" xfId="31164"/>
    <cellStyle name="20 % - Markeringsfarve4 2 3 2 3 2 2 3" xfId="46128"/>
    <cellStyle name="20 % - Markeringsfarve4 2 3 2 3 2 3" xfId="24142"/>
    <cellStyle name="20 % - Markeringsfarve4 2 3 2 3 2 4" xfId="39129"/>
    <cellStyle name="20 % - Markeringsfarve4 2 3 2 3 3" xfId="11028"/>
    <cellStyle name="20 % - Markeringsfarve4 2 3 2 3 3 2" xfId="27347"/>
    <cellStyle name="20 % - Markeringsfarve4 2 3 2 3 3 3" xfId="42313"/>
    <cellStyle name="20 % - Markeringsfarve4 2 3 2 3 4" xfId="20325"/>
    <cellStyle name="20 % - Markeringsfarve4 2 3 2 3 5" xfId="35314"/>
    <cellStyle name="20 % - Markeringsfarve4 2 3 2 4" xfId="2472"/>
    <cellStyle name="20 % - Markeringsfarve4 2 3 2 4 2" xfId="8686"/>
    <cellStyle name="20 % - Markeringsfarve4 2 3 2 4 2 2" xfId="16567"/>
    <cellStyle name="20 % - Markeringsfarve4 2 3 2 4 2 2 2" xfId="32881"/>
    <cellStyle name="20 % - Markeringsfarve4 2 3 2 4 2 2 3" xfId="47845"/>
    <cellStyle name="20 % - Markeringsfarve4 2 3 2 4 2 3" xfId="25859"/>
    <cellStyle name="20 % - Markeringsfarve4 2 3 2 4 2 4" xfId="40846"/>
    <cellStyle name="20 % - Markeringsfarve4 2 3 2 4 3" xfId="11029"/>
    <cellStyle name="20 % - Markeringsfarve4 2 3 2 4 3 2" xfId="27348"/>
    <cellStyle name="20 % - Markeringsfarve4 2 3 2 4 3 3" xfId="42314"/>
    <cellStyle name="20 % - Markeringsfarve4 2 3 2 4 4" xfId="20326"/>
    <cellStyle name="20 % - Markeringsfarve4 2 3 2 4 5" xfId="35315"/>
    <cellStyle name="20 % - Markeringsfarve4 2 3 2 5" xfId="5580"/>
    <cellStyle name="20 % - Markeringsfarve4 2 3 2 5 2" xfId="13498"/>
    <cellStyle name="20 % - Markeringsfarve4 2 3 2 5 2 2" xfId="29812"/>
    <cellStyle name="20 % - Markeringsfarve4 2 3 2 5 2 3" xfId="44776"/>
    <cellStyle name="20 % - Markeringsfarve4 2 3 2 5 3" xfId="22790"/>
    <cellStyle name="20 % - Markeringsfarve4 2 3 2 5 4" xfId="37777"/>
    <cellStyle name="20 % - Markeringsfarve4 2 3 2 6" xfId="11025"/>
    <cellStyle name="20 % - Markeringsfarve4 2 3 2 6 2" xfId="27344"/>
    <cellStyle name="20 % - Markeringsfarve4 2 3 2 6 3" xfId="42310"/>
    <cellStyle name="20 % - Markeringsfarve4 2 3 2 7" xfId="20322"/>
    <cellStyle name="20 % - Markeringsfarve4 2 3 2 8" xfId="35311"/>
    <cellStyle name="20 % - Markeringsfarve4 2 3 2 9" xfId="53987"/>
    <cellStyle name="20 % - Markeringsfarve4 2 3 3" xfId="2473"/>
    <cellStyle name="20 % - Markeringsfarve4 2 3 3 2" xfId="2474"/>
    <cellStyle name="20 % - Markeringsfarve4 2 3 3 2 2" xfId="2475"/>
    <cellStyle name="20 % - Markeringsfarve4 2 3 3 2 2 2" xfId="7746"/>
    <cellStyle name="20 % - Markeringsfarve4 2 3 3 2 2 2 2" xfId="15647"/>
    <cellStyle name="20 % - Markeringsfarve4 2 3 3 2 2 2 2 2" xfId="31961"/>
    <cellStyle name="20 % - Markeringsfarve4 2 3 3 2 2 2 2 3" xfId="46925"/>
    <cellStyle name="20 % - Markeringsfarve4 2 3 3 2 2 2 3" xfId="24939"/>
    <cellStyle name="20 % - Markeringsfarve4 2 3 3 2 2 2 4" xfId="39926"/>
    <cellStyle name="20 % - Markeringsfarve4 2 3 3 2 2 3" xfId="11032"/>
    <cellStyle name="20 % - Markeringsfarve4 2 3 3 2 2 3 2" xfId="27351"/>
    <cellStyle name="20 % - Markeringsfarve4 2 3 3 2 2 3 3" xfId="42317"/>
    <cellStyle name="20 % - Markeringsfarve4 2 3 3 2 2 4" xfId="20329"/>
    <cellStyle name="20 % - Markeringsfarve4 2 3 3 2 2 5" xfId="35318"/>
    <cellStyle name="20 % - Markeringsfarve4 2 3 3 2 3" xfId="6310"/>
    <cellStyle name="20 % - Markeringsfarve4 2 3 3 2 3 2" xfId="14227"/>
    <cellStyle name="20 % - Markeringsfarve4 2 3 3 2 3 2 2" xfId="30541"/>
    <cellStyle name="20 % - Markeringsfarve4 2 3 3 2 3 2 3" xfId="45505"/>
    <cellStyle name="20 % - Markeringsfarve4 2 3 3 2 3 3" xfId="23519"/>
    <cellStyle name="20 % - Markeringsfarve4 2 3 3 2 3 4" xfId="38506"/>
    <cellStyle name="20 % - Markeringsfarve4 2 3 3 2 4" xfId="11031"/>
    <cellStyle name="20 % - Markeringsfarve4 2 3 3 2 4 2" xfId="27350"/>
    <cellStyle name="20 % - Markeringsfarve4 2 3 3 2 4 3" xfId="42316"/>
    <cellStyle name="20 % - Markeringsfarve4 2 3 3 2 5" xfId="20328"/>
    <cellStyle name="20 % - Markeringsfarve4 2 3 3 2 6" xfId="35317"/>
    <cellStyle name="20 % - Markeringsfarve4 2 3 3 3" xfId="2476"/>
    <cellStyle name="20 % - Markeringsfarve4 2 3 3 3 2" xfId="6976"/>
    <cellStyle name="20 % - Markeringsfarve4 2 3 3 3 2 2" xfId="14887"/>
    <cellStyle name="20 % - Markeringsfarve4 2 3 3 3 2 2 2" xfId="31201"/>
    <cellStyle name="20 % - Markeringsfarve4 2 3 3 3 2 2 3" xfId="46165"/>
    <cellStyle name="20 % - Markeringsfarve4 2 3 3 3 2 3" xfId="24179"/>
    <cellStyle name="20 % - Markeringsfarve4 2 3 3 3 2 4" xfId="39166"/>
    <cellStyle name="20 % - Markeringsfarve4 2 3 3 3 3" xfId="11033"/>
    <cellStyle name="20 % - Markeringsfarve4 2 3 3 3 3 2" xfId="27352"/>
    <cellStyle name="20 % - Markeringsfarve4 2 3 3 3 3 3" xfId="42318"/>
    <cellStyle name="20 % - Markeringsfarve4 2 3 3 3 4" xfId="20330"/>
    <cellStyle name="20 % - Markeringsfarve4 2 3 3 3 5" xfId="35319"/>
    <cellStyle name="20 % - Markeringsfarve4 2 3 3 4" xfId="2477"/>
    <cellStyle name="20 % - Markeringsfarve4 2 3 3 4 2" xfId="8411"/>
    <cellStyle name="20 % - Markeringsfarve4 2 3 3 4 2 2" xfId="16304"/>
    <cellStyle name="20 % - Markeringsfarve4 2 3 3 4 2 2 2" xfId="32618"/>
    <cellStyle name="20 % - Markeringsfarve4 2 3 3 4 2 2 3" xfId="47582"/>
    <cellStyle name="20 % - Markeringsfarve4 2 3 3 4 2 3" xfId="25596"/>
    <cellStyle name="20 % - Markeringsfarve4 2 3 3 4 2 4" xfId="40583"/>
    <cellStyle name="20 % - Markeringsfarve4 2 3 3 4 3" xfId="11034"/>
    <cellStyle name="20 % - Markeringsfarve4 2 3 3 4 3 2" xfId="27353"/>
    <cellStyle name="20 % - Markeringsfarve4 2 3 3 4 3 3" xfId="42319"/>
    <cellStyle name="20 % - Markeringsfarve4 2 3 3 4 4" xfId="20331"/>
    <cellStyle name="20 % - Markeringsfarve4 2 3 3 4 5" xfId="35320"/>
    <cellStyle name="20 % - Markeringsfarve4 2 3 3 5" xfId="5581"/>
    <cellStyle name="20 % - Markeringsfarve4 2 3 3 5 2" xfId="13499"/>
    <cellStyle name="20 % - Markeringsfarve4 2 3 3 5 2 2" xfId="29813"/>
    <cellStyle name="20 % - Markeringsfarve4 2 3 3 5 2 3" xfId="44777"/>
    <cellStyle name="20 % - Markeringsfarve4 2 3 3 5 3" xfId="22791"/>
    <cellStyle name="20 % - Markeringsfarve4 2 3 3 5 4" xfId="37778"/>
    <cellStyle name="20 % - Markeringsfarve4 2 3 3 6" xfId="11030"/>
    <cellStyle name="20 % - Markeringsfarve4 2 3 3 6 2" xfId="27349"/>
    <cellStyle name="20 % - Markeringsfarve4 2 3 3 6 3" xfId="42315"/>
    <cellStyle name="20 % - Markeringsfarve4 2 3 3 7" xfId="20327"/>
    <cellStyle name="20 % - Markeringsfarve4 2 3 3 8" xfId="35316"/>
    <cellStyle name="20 % - Markeringsfarve4 2 3 3 9" xfId="56531"/>
    <cellStyle name="20 % - Markeringsfarve4 2 3 4" xfId="2478"/>
    <cellStyle name="20 % - Markeringsfarve4 2 3 4 2" xfId="2479"/>
    <cellStyle name="20 % - Markeringsfarve4 2 3 4 2 2" xfId="2480"/>
    <cellStyle name="20 % - Markeringsfarve4 2 3 4 2 2 2" xfId="7947"/>
    <cellStyle name="20 % - Markeringsfarve4 2 3 4 2 2 2 2" xfId="15848"/>
    <cellStyle name="20 % - Markeringsfarve4 2 3 4 2 2 2 2 2" xfId="32162"/>
    <cellStyle name="20 % - Markeringsfarve4 2 3 4 2 2 2 2 3" xfId="47126"/>
    <cellStyle name="20 % - Markeringsfarve4 2 3 4 2 2 2 3" xfId="25140"/>
    <cellStyle name="20 % - Markeringsfarve4 2 3 4 2 2 2 4" xfId="40127"/>
    <cellStyle name="20 % - Markeringsfarve4 2 3 4 2 2 3" xfId="11037"/>
    <cellStyle name="20 % - Markeringsfarve4 2 3 4 2 2 3 2" xfId="27356"/>
    <cellStyle name="20 % - Markeringsfarve4 2 3 4 2 2 3 3" xfId="42322"/>
    <cellStyle name="20 % - Markeringsfarve4 2 3 4 2 2 4" xfId="20334"/>
    <cellStyle name="20 % - Markeringsfarve4 2 3 4 2 2 5" xfId="35323"/>
    <cellStyle name="20 % - Markeringsfarve4 2 3 4 2 3" xfId="6477"/>
    <cellStyle name="20 % - Markeringsfarve4 2 3 4 2 3 2" xfId="14391"/>
    <cellStyle name="20 % - Markeringsfarve4 2 3 4 2 3 2 2" xfId="30705"/>
    <cellStyle name="20 % - Markeringsfarve4 2 3 4 2 3 2 3" xfId="45669"/>
    <cellStyle name="20 % - Markeringsfarve4 2 3 4 2 3 3" xfId="23683"/>
    <cellStyle name="20 % - Markeringsfarve4 2 3 4 2 3 4" xfId="38670"/>
    <cellStyle name="20 % - Markeringsfarve4 2 3 4 2 4" xfId="11036"/>
    <cellStyle name="20 % - Markeringsfarve4 2 3 4 2 4 2" xfId="27355"/>
    <cellStyle name="20 % - Markeringsfarve4 2 3 4 2 4 3" xfId="42321"/>
    <cellStyle name="20 % - Markeringsfarve4 2 3 4 2 5" xfId="20333"/>
    <cellStyle name="20 % - Markeringsfarve4 2 3 4 2 6" xfId="35322"/>
    <cellStyle name="20 % - Markeringsfarve4 2 3 4 3" xfId="2481"/>
    <cellStyle name="20 % - Markeringsfarve4 2 3 4 3 2" xfId="7223"/>
    <cellStyle name="20 % - Markeringsfarve4 2 3 4 3 2 2" xfId="15133"/>
    <cellStyle name="20 % - Markeringsfarve4 2 3 4 3 2 2 2" xfId="31447"/>
    <cellStyle name="20 % - Markeringsfarve4 2 3 4 3 2 2 3" xfId="46411"/>
    <cellStyle name="20 % - Markeringsfarve4 2 3 4 3 2 3" xfId="24425"/>
    <cellStyle name="20 % - Markeringsfarve4 2 3 4 3 2 4" xfId="39412"/>
    <cellStyle name="20 % - Markeringsfarve4 2 3 4 3 3" xfId="11038"/>
    <cellStyle name="20 % - Markeringsfarve4 2 3 4 3 3 2" xfId="27357"/>
    <cellStyle name="20 % - Markeringsfarve4 2 3 4 3 3 3" xfId="42323"/>
    <cellStyle name="20 % - Markeringsfarve4 2 3 4 3 4" xfId="20335"/>
    <cellStyle name="20 % - Markeringsfarve4 2 3 4 3 5" xfId="35324"/>
    <cellStyle name="20 % - Markeringsfarve4 2 3 4 4" xfId="2482"/>
    <cellStyle name="20 % - Markeringsfarve4 2 3 4 4 2" xfId="8646"/>
    <cellStyle name="20 % - Markeringsfarve4 2 3 4 4 2 2" xfId="16529"/>
    <cellStyle name="20 % - Markeringsfarve4 2 3 4 4 2 2 2" xfId="32843"/>
    <cellStyle name="20 % - Markeringsfarve4 2 3 4 4 2 2 3" xfId="47807"/>
    <cellStyle name="20 % - Markeringsfarve4 2 3 4 4 2 3" xfId="25821"/>
    <cellStyle name="20 % - Markeringsfarve4 2 3 4 4 2 4" xfId="40808"/>
    <cellStyle name="20 % - Markeringsfarve4 2 3 4 4 3" xfId="11039"/>
    <cellStyle name="20 % - Markeringsfarve4 2 3 4 4 3 2" xfId="27358"/>
    <cellStyle name="20 % - Markeringsfarve4 2 3 4 4 3 3" xfId="42324"/>
    <cellStyle name="20 % - Markeringsfarve4 2 3 4 4 4" xfId="20336"/>
    <cellStyle name="20 % - Markeringsfarve4 2 3 4 4 5" xfId="35325"/>
    <cellStyle name="20 % - Markeringsfarve4 2 3 4 5" xfId="5582"/>
    <cellStyle name="20 % - Markeringsfarve4 2 3 4 5 2" xfId="13500"/>
    <cellStyle name="20 % - Markeringsfarve4 2 3 4 5 2 2" xfId="29814"/>
    <cellStyle name="20 % - Markeringsfarve4 2 3 4 5 2 3" xfId="44778"/>
    <cellStyle name="20 % - Markeringsfarve4 2 3 4 5 3" xfId="22792"/>
    <cellStyle name="20 % - Markeringsfarve4 2 3 4 5 4" xfId="37779"/>
    <cellStyle name="20 % - Markeringsfarve4 2 3 4 6" xfId="11035"/>
    <cellStyle name="20 % - Markeringsfarve4 2 3 4 6 2" xfId="27354"/>
    <cellStyle name="20 % - Markeringsfarve4 2 3 4 6 3" xfId="42320"/>
    <cellStyle name="20 % - Markeringsfarve4 2 3 4 7" xfId="20332"/>
    <cellStyle name="20 % - Markeringsfarve4 2 3 4 8" xfId="35321"/>
    <cellStyle name="20 % - Markeringsfarve4 2 3 5" xfId="2483"/>
    <cellStyle name="20 % - Markeringsfarve4 2 3 5 2" xfId="2484"/>
    <cellStyle name="20 % - Markeringsfarve4 2 3 5 2 2" xfId="2485"/>
    <cellStyle name="20 % - Markeringsfarve4 2 3 5 2 2 2" xfId="8064"/>
    <cellStyle name="20 % - Markeringsfarve4 2 3 5 2 2 2 2" xfId="15965"/>
    <cellStyle name="20 % - Markeringsfarve4 2 3 5 2 2 2 2 2" xfId="32279"/>
    <cellStyle name="20 % - Markeringsfarve4 2 3 5 2 2 2 2 3" xfId="47243"/>
    <cellStyle name="20 % - Markeringsfarve4 2 3 5 2 2 2 3" xfId="25257"/>
    <cellStyle name="20 % - Markeringsfarve4 2 3 5 2 2 2 4" xfId="40244"/>
    <cellStyle name="20 % - Markeringsfarve4 2 3 5 2 2 3" xfId="11042"/>
    <cellStyle name="20 % - Markeringsfarve4 2 3 5 2 2 3 2" xfId="27361"/>
    <cellStyle name="20 % - Markeringsfarve4 2 3 5 2 2 3 3" xfId="42327"/>
    <cellStyle name="20 % - Markeringsfarve4 2 3 5 2 2 4" xfId="20339"/>
    <cellStyle name="20 % - Markeringsfarve4 2 3 5 2 2 5" xfId="35328"/>
    <cellStyle name="20 % - Markeringsfarve4 2 3 5 2 3" xfId="6576"/>
    <cellStyle name="20 % - Markeringsfarve4 2 3 5 2 3 2" xfId="14490"/>
    <cellStyle name="20 % - Markeringsfarve4 2 3 5 2 3 2 2" xfId="30804"/>
    <cellStyle name="20 % - Markeringsfarve4 2 3 5 2 3 2 3" xfId="45768"/>
    <cellStyle name="20 % - Markeringsfarve4 2 3 5 2 3 3" xfId="23782"/>
    <cellStyle name="20 % - Markeringsfarve4 2 3 5 2 3 4" xfId="38769"/>
    <cellStyle name="20 % - Markeringsfarve4 2 3 5 2 4" xfId="11041"/>
    <cellStyle name="20 % - Markeringsfarve4 2 3 5 2 4 2" xfId="27360"/>
    <cellStyle name="20 % - Markeringsfarve4 2 3 5 2 4 3" xfId="42326"/>
    <cellStyle name="20 % - Markeringsfarve4 2 3 5 2 5" xfId="20338"/>
    <cellStyle name="20 % - Markeringsfarve4 2 3 5 2 6" xfId="35327"/>
    <cellStyle name="20 % - Markeringsfarve4 2 3 5 3" xfId="2486"/>
    <cellStyle name="20 % - Markeringsfarve4 2 3 5 3 2" xfId="7340"/>
    <cellStyle name="20 % - Markeringsfarve4 2 3 5 3 2 2" xfId="15250"/>
    <cellStyle name="20 % - Markeringsfarve4 2 3 5 3 2 2 2" xfId="31564"/>
    <cellStyle name="20 % - Markeringsfarve4 2 3 5 3 2 2 3" xfId="46528"/>
    <cellStyle name="20 % - Markeringsfarve4 2 3 5 3 2 3" xfId="24542"/>
    <cellStyle name="20 % - Markeringsfarve4 2 3 5 3 2 4" xfId="39529"/>
    <cellStyle name="20 % - Markeringsfarve4 2 3 5 3 3" xfId="11043"/>
    <cellStyle name="20 % - Markeringsfarve4 2 3 5 3 3 2" xfId="27362"/>
    <cellStyle name="20 % - Markeringsfarve4 2 3 5 3 3 3" xfId="42328"/>
    <cellStyle name="20 % - Markeringsfarve4 2 3 5 3 4" xfId="20340"/>
    <cellStyle name="20 % - Markeringsfarve4 2 3 5 3 5" xfId="35329"/>
    <cellStyle name="20 % - Markeringsfarve4 2 3 5 4" xfId="2487"/>
    <cellStyle name="20 % - Markeringsfarve4 2 3 5 4 2" xfId="8295"/>
    <cellStyle name="20 % - Markeringsfarve4 2 3 5 4 2 2" xfId="16189"/>
    <cellStyle name="20 % - Markeringsfarve4 2 3 5 4 2 2 2" xfId="32503"/>
    <cellStyle name="20 % - Markeringsfarve4 2 3 5 4 2 2 3" xfId="47467"/>
    <cellStyle name="20 % - Markeringsfarve4 2 3 5 4 2 3" xfId="25481"/>
    <cellStyle name="20 % - Markeringsfarve4 2 3 5 4 2 4" xfId="40468"/>
    <cellStyle name="20 % - Markeringsfarve4 2 3 5 4 3" xfId="11044"/>
    <cellStyle name="20 % - Markeringsfarve4 2 3 5 4 3 2" xfId="27363"/>
    <cellStyle name="20 % - Markeringsfarve4 2 3 5 4 3 3" xfId="42329"/>
    <cellStyle name="20 % - Markeringsfarve4 2 3 5 4 4" xfId="20341"/>
    <cellStyle name="20 % - Markeringsfarve4 2 3 5 4 5" xfId="35330"/>
    <cellStyle name="20 % - Markeringsfarve4 2 3 5 5" xfId="5583"/>
    <cellStyle name="20 % - Markeringsfarve4 2 3 5 5 2" xfId="13501"/>
    <cellStyle name="20 % - Markeringsfarve4 2 3 5 5 2 2" xfId="29815"/>
    <cellStyle name="20 % - Markeringsfarve4 2 3 5 5 2 3" xfId="44779"/>
    <cellStyle name="20 % - Markeringsfarve4 2 3 5 5 3" xfId="22793"/>
    <cellStyle name="20 % - Markeringsfarve4 2 3 5 5 4" xfId="37780"/>
    <cellStyle name="20 % - Markeringsfarve4 2 3 5 6" xfId="11040"/>
    <cellStyle name="20 % - Markeringsfarve4 2 3 5 6 2" xfId="27359"/>
    <cellStyle name="20 % - Markeringsfarve4 2 3 5 6 3" xfId="42325"/>
    <cellStyle name="20 % - Markeringsfarve4 2 3 5 7" xfId="20337"/>
    <cellStyle name="20 % - Markeringsfarve4 2 3 5 8" xfId="35326"/>
    <cellStyle name="20 % - Markeringsfarve4 2 3 6" xfId="2488"/>
    <cellStyle name="20 % - Markeringsfarve4 2 3 6 2" xfId="2489"/>
    <cellStyle name="20 % - Markeringsfarve4 2 3 6 2 2" xfId="2490"/>
    <cellStyle name="20 % - Markeringsfarve4 2 3 6 2 2 2" xfId="8101"/>
    <cellStyle name="20 % - Markeringsfarve4 2 3 6 2 2 2 2" xfId="16002"/>
    <cellStyle name="20 % - Markeringsfarve4 2 3 6 2 2 2 2 2" xfId="32316"/>
    <cellStyle name="20 % - Markeringsfarve4 2 3 6 2 2 2 2 3" xfId="47280"/>
    <cellStyle name="20 % - Markeringsfarve4 2 3 6 2 2 2 3" xfId="25294"/>
    <cellStyle name="20 % - Markeringsfarve4 2 3 6 2 2 2 4" xfId="40281"/>
    <cellStyle name="20 % - Markeringsfarve4 2 3 6 2 2 3" xfId="11047"/>
    <cellStyle name="20 % - Markeringsfarve4 2 3 6 2 2 3 2" xfId="27366"/>
    <cellStyle name="20 % - Markeringsfarve4 2 3 6 2 2 3 3" xfId="42332"/>
    <cellStyle name="20 % - Markeringsfarve4 2 3 6 2 2 4" xfId="20344"/>
    <cellStyle name="20 % - Markeringsfarve4 2 3 6 2 2 5" xfId="35333"/>
    <cellStyle name="20 % - Markeringsfarve4 2 3 6 2 3" xfId="6612"/>
    <cellStyle name="20 % - Markeringsfarve4 2 3 6 2 3 2" xfId="14526"/>
    <cellStyle name="20 % - Markeringsfarve4 2 3 6 2 3 2 2" xfId="30840"/>
    <cellStyle name="20 % - Markeringsfarve4 2 3 6 2 3 2 3" xfId="45804"/>
    <cellStyle name="20 % - Markeringsfarve4 2 3 6 2 3 3" xfId="23818"/>
    <cellStyle name="20 % - Markeringsfarve4 2 3 6 2 3 4" xfId="38805"/>
    <cellStyle name="20 % - Markeringsfarve4 2 3 6 2 4" xfId="11046"/>
    <cellStyle name="20 % - Markeringsfarve4 2 3 6 2 4 2" xfId="27365"/>
    <cellStyle name="20 % - Markeringsfarve4 2 3 6 2 4 3" xfId="42331"/>
    <cellStyle name="20 % - Markeringsfarve4 2 3 6 2 5" xfId="20343"/>
    <cellStyle name="20 % - Markeringsfarve4 2 3 6 2 6" xfId="35332"/>
    <cellStyle name="20 % - Markeringsfarve4 2 3 6 3" xfId="2491"/>
    <cellStyle name="20 % - Markeringsfarve4 2 3 6 3 2" xfId="7378"/>
    <cellStyle name="20 % - Markeringsfarve4 2 3 6 3 2 2" xfId="15288"/>
    <cellStyle name="20 % - Markeringsfarve4 2 3 6 3 2 2 2" xfId="31602"/>
    <cellStyle name="20 % - Markeringsfarve4 2 3 6 3 2 2 3" xfId="46566"/>
    <cellStyle name="20 % - Markeringsfarve4 2 3 6 3 2 3" xfId="24580"/>
    <cellStyle name="20 % - Markeringsfarve4 2 3 6 3 2 4" xfId="39567"/>
    <cellStyle name="20 % - Markeringsfarve4 2 3 6 3 3" xfId="11048"/>
    <cellStyle name="20 % - Markeringsfarve4 2 3 6 3 3 2" xfId="27367"/>
    <cellStyle name="20 % - Markeringsfarve4 2 3 6 3 3 3" xfId="42333"/>
    <cellStyle name="20 % - Markeringsfarve4 2 3 6 3 4" xfId="20345"/>
    <cellStyle name="20 % - Markeringsfarve4 2 3 6 3 5" xfId="35334"/>
    <cellStyle name="20 % - Markeringsfarve4 2 3 6 4" xfId="2492"/>
    <cellStyle name="20 % - Markeringsfarve4 2 3 6 4 2" xfId="8596"/>
    <cellStyle name="20 % - Markeringsfarve4 2 3 6 4 2 2" xfId="16482"/>
    <cellStyle name="20 % - Markeringsfarve4 2 3 6 4 2 2 2" xfId="32796"/>
    <cellStyle name="20 % - Markeringsfarve4 2 3 6 4 2 2 3" xfId="47760"/>
    <cellStyle name="20 % - Markeringsfarve4 2 3 6 4 2 3" xfId="25774"/>
    <cellStyle name="20 % - Markeringsfarve4 2 3 6 4 2 4" xfId="40761"/>
    <cellStyle name="20 % - Markeringsfarve4 2 3 6 4 3" xfId="11049"/>
    <cellStyle name="20 % - Markeringsfarve4 2 3 6 4 3 2" xfId="27368"/>
    <cellStyle name="20 % - Markeringsfarve4 2 3 6 4 3 3" xfId="42334"/>
    <cellStyle name="20 % - Markeringsfarve4 2 3 6 4 4" xfId="20346"/>
    <cellStyle name="20 % - Markeringsfarve4 2 3 6 4 5" xfId="35335"/>
    <cellStyle name="20 % - Markeringsfarve4 2 3 6 5" xfId="5584"/>
    <cellStyle name="20 % - Markeringsfarve4 2 3 6 5 2" xfId="13502"/>
    <cellStyle name="20 % - Markeringsfarve4 2 3 6 5 2 2" xfId="29816"/>
    <cellStyle name="20 % - Markeringsfarve4 2 3 6 5 2 3" xfId="44780"/>
    <cellStyle name="20 % - Markeringsfarve4 2 3 6 5 3" xfId="22794"/>
    <cellStyle name="20 % - Markeringsfarve4 2 3 6 5 4" xfId="37781"/>
    <cellStyle name="20 % - Markeringsfarve4 2 3 6 6" xfId="11045"/>
    <cellStyle name="20 % - Markeringsfarve4 2 3 6 6 2" xfId="27364"/>
    <cellStyle name="20 % - Markeringsfarve4 2 3 6 6 3" xfId="42330"/>
    <cellStyle name="20 % - Markeringsfarve4 2 3 6 7" xfId="20342"/>
    <cellStyle name="20 % - Markeringsfarve4 2 3 6 8" xfId="35331"/>
    <cellStyle name="20 % - Markeringsfarve4 2 3 7" xfId="2493"/>
    <cellStyle name="20 % - Markeringsfarve4 2 3 7 2" xfId="2494"/>
    <cellStyle name="20 % - Markeringsfarve4 2 3 7 2 2" xfId="7590"/>
    <cellStyle name="20 % - Markeringsfarve4 2 3 7 2 2 2" xfId="15491"/>
    <cellStyle name="20 % - Markeringsfarve4 2 3 7 2 2 2 2" xfId="31805"/>
    <cellStyle name="20 % - Markeringsfarve4 2 3 7 2 2 2 3" xfId="46769"/>
    <cellStyle name="20 % - Markeringsfarve4 2 3 7 2 2 3" xfId="24783"/>
    <cellStyle name="20 % - Markeringsfarve4 2 3 7 2 2 4" xfId="39770"/>
    <cellStyle name="20 % - Markeringsfarve4 2 3 7 2 3" xfId="11051"/>
    <cellStyle name="20 % - Markeringsfarve4 2 3 7 2 3 2" xfId="27370"/>
    <cellStyle name="20 % - Markeringsfarve4 2 3 7 2 3 3" xfId="42336"/>
    <cellStyle name="20 % - Markeringsfarve4 2 3 7 2 4" xfId="20348"/>
    <cellStyle name="20 % - Markeringsfarve4 2 3 7 2 5" xfId="35337"/>
    <cellStyle name="20 % - Markeringsfarve4 2 3 7 3" xfId="6176"/>
    <cellStyle name="20 % - Markeringsfarve4 2 3 7 3 2" xfId="14093"/>
    <cellStyle name="20 % - Markeringsfarve4 2 3 7 3 2 2" xfId="30407"/>
    <cellStyle name="20 % - Markeringsfarve4 2 3 7 3 2 3" xfId="45371"/>
    <cellStyle name="20 % - Markeringsfarve4 2 3 7 3 3" xfId="23385"/>
    <cellStyle name="20 % - Markeringsfarve4 2 3 7 3 4" xfId="38372"/>
    <cellStyle name="20 % - Markeringsfarve4 2 3 7 4" xfId="11050"/>
    <cellStyle name="20 % - Markeringsfarve4 2 3 7 4 2" xfId="27369"/>
    <cellStyle name="20 % - Markeringsfarve4 2 3 7 4 3" xfId="42335"/>
    <cellStyle name="20 % - Markeringsfarve4 2 3 7 5" xfId="20347"/>
    <cellStyle name="20 % - Markeringsfarve4 2 3 7 6" xfId="35336"/>
    <cellStyle name="20 % - Markeringsfarve4 2 3 8" xfId="2495"/>
    <cellStyle name="20 % - Markeringsfarve4 2 3 8 2" xfId="6818"/>
    <cellStyle name="20 % - Markeringsfarve4 2 3 8 2 2" xfId="14729"/>
    <cellStyle name="20 % - Markeringsfarve4 2 3 8 2 2 2" xfId="31043"/>
    <cellStyle name="20 % - Markeringsfarve4 2 3 8 2 2 3" xfId="46007"/>
    <cellStyle name="20 % - Markeringsfarve4 2 3 8 2 3" xfId="24021"/>
    <cellStyle name="20 % - Markeringsfarve4 2 3 8 2 4" xfId="39008"/>
    <cellStyle name="20 % - Markeringsfarve4 2 3 8 3" xfId="11052"/>
    <cellStyle name="20 % - Markeringsfarve4 2 3 8 3 2" xfId="27371"/>
    <cellStyle name="20 % - Markeringsfarve4 2 3 8 3 3" xfId="42337"/>
    <cellStyle name="20 % - Markeringsfarve4 2 3 8 4" xfId="20349"/>
    <cellStyle name="20 % - Markeringsfarve4 2 3 8 5" xfId="35338"/>
    <cellStyle name="20 % - Markeringsfarve4 2 3 9" xfId="2496"/>
    <cellStyle name="20 % - Markeringsfarve4 2 3 9 2" xfId="8451"/>
    <cellStyle name="20 % - Markeringsfarve4 2 3 9 2 2" xfId="16342"/>
    <cellStyle name="20 % - Markeringsfarve4 2 3 9 2 2 2" xfId="32656"/>
    <cellStyle name="20 % - Markeringsfarve4 2 3 9 2 2 3" xfId="47620"/>
    <cellStyle name="20 % - Markeringsfarve4 2 3 9 2 3" xfId="25634"/>
    <cellStyle name="20 % - Markeringsfarve4 2 3 9 2 4" xfId="40621"/>
    <cellStyle name="20 % - Markeringsfarve4 2 3 9 3" xfId="11053"/>
    <cellStyle name="20 % - Markeringsfarve4 2 3 9 3 2" xfId="27372"/>
    <cellStyle name="20 % - Markeringsfarve4 2 3 9 3 3" xfId="42338"/>
    <cellStyle name="20 % - Markeringsfarve4 2 3 9 4" xfId="20350"/>
    <cellStyle name="20 % - Markeringsfarve4 2 3 9 5" xfId="35339"/>
    <cellStyle name="20 % - Markeringsfarve4 2 4" xfId="2497"/>
    <cellStyle name="20 % - Markeringsfarve4 2 4 2" xfId="2498"/>
    <cellStyle name="20 % - Markeringsfarve4 2 4 2 2" xfId="2499"/>
    <cellStyle name="20 % - Markeringsfarve4 2 4 2 2 2" xfId="7631"/>
    <cellStyle name="20 % - Markeringsfarve4 2 4 2 2 2 2" xfId="15532"/>
    <cellStyle name="20 % - Markeringsfarve4 2 4 2 2 2 2 2" xfId="31846"/>
    <cellStyle name="20 % - Markeringsfarve4 2 4 2 2 2 2 3" xfId="46810"/>
    <cellStyle name="20 % - Markeringsfarve4 2 4 2 2 2 3" xfId="24824"/>
    <cellStyle name="20 % - Markeringsfarve4 2 4 2 2 2 4" xfId="39811"/>
    <cellStyle name="20 % - Markeringsfarve4 2 4 2 2 3" xfId="11056"/>
    <cellStyle name="20 % - Markeringsfarve4 2 4 2 2 3 2" xfId="27375"/>
    <cellStyle name="20 % - Markeringsfarve4 2 4 2 2 3 3" xfId="42341"/>
    <cellStyle name="20 % - Markeringsfarve4 2 4 2 2 4" xfId="20353"/>
    <cellStyle name="20 % - Markeringsfarve4 2 4 2 2 5" xfId="35342"/>
    <cellStyle name="20 % - Markeringsfarve4 2 4 2 3" xfId="6209"/>
    <cellStyle name="20 % - Markeringsfarve4 2 4 2 3 2" xfId="14126"/>
    <cellStyle name="20 % - Markeringsfarve4 2 4 2 3 2 2" xfId="30440"/>
    <cellStyle name="20 % - Markeringsfarve4 2 4 2 3 2 3" xfId="45404"/>
    <cellStyle name="20 % - Markeringsfarve4 2 4 2 3 3" xfId="23418"/>
    <cellStyle name="20 % - Markeringsfarve4 2 4 2 3 4" xfId="38405"/>
    <cellStyle name="20 % - Markeringsfarve4 2 4 2 4" xfId="11055"/>
    <cellStyle name="20 % - Markeringsfarve4 2 4 2 4 2" xfId="27374"/>
    <cellStyle name="20 % - Markeringsfarve4 2 4 2 4 3" xfId="42340"/>
    <cellStyle name="20 % - Markeringsfarve4 2 4 2 5" xfId="20352"/>
    <cellStyle name="20 % - Markeringsfarve4 2 4 2 6" xfId="35341"/>
    <cellStyle name="20 % - Markeringsfarve4 2 4 2 7" xfId="57156"/>
    <cellStyle name="20 % - Markeringsfarve4 2 4 3" xfId="2500"/>
    <cellStyle name="20 % - Markeringsfarve4 2 4 3 2" xfId="6861"/>
    <cellStyle name="20 % - Markeringsfarve4 2 4 3 2 2" xfId="14772"/>
    <cellStyle name="20 % - Markeringsfarve4 2 4 3 2 2 2" xfId="31086"/>
    <cellStyle name="20 % - Markeringsfarve4 2 4 3 2 2 3" xfId="46050"/>
    <cellStyle name="20 % - Markeringsfarve4 2 4 3 2 3" xfId="24064"/>
    <cellStyle name="20 % - Markeringsfarve4 2 4 3 2 4" xfId="39051"/>
    <cellStyle name="20 % - Markeringsfarve4 2 4 3 3" xfId="11057"/>
    <cellStyle name="20 % - Markeringsfarve4 2 4 3 3 2" xfId="27376"/>
    <cellStyle name="20 % - Markeringsfarve4 2 4 3 3 3" xfId="42342"/>
    <cellStyle name="20 % - Markeringsfarve4 2 4 3 4" xfId="20354"/>
    <cellStyle name="20 % - Markeringsfarve4 2 4 3 5" xfId="35343"/>
    <cellStyle name="20 % - Markeringsfarve4 2 4 4" xfId="2501"/>
    <cellStyle name="20 % - Markeringsfarve4 2 4 4 2" xfId="8247"/>
    <cellStyle name="20 % - Markeringsfarve4 2 4 4 2 2" xfId="16143"/>
    <cellStyle name="20 % - Markeringsfarve4 2 4 4 2 2 2" xfId="32457"/>
    <cellStyle name="20 % - Markeringsfarve4 2 4 4 2 2 3" xfId="47421"/>
    <cellStyle name="20 % - Markeringsfarve4 2 4 4 2 3" xfId="25435"/>
    <cellStyle name="20 % - Markeringsfarve4 2 4 4 2 4" xfId="40422"/>
    <cellStyle name="20 % - Markeringsfarve4 2 4 4 3" xfId="11058"/>
    <cellStyle name="20 % - Markeringsfarve4 2 4 4 3 2" xfId="27377"/>
    <cellStyle name="20 % - Markeringsfarve4 2 4 4 3 3" xfId="42343"/>
    <cellStyle name="20 % - Markeringsfarve4 2 4 4 4" xfId="20355"/>
    <cellStyle name="20 % - Markeringsfarve4 2 4 4 5" xfId="35344"/>
    <cellStyle name="20 % - Markeringsfarve4 2 4 5" xfId="5585"/>
    <cellStyle name="20 % - Markeringsfarve4 2 4 5 2" xfId="13503"/>
    <cellStyle name="20 % - Markeringsfarve4 2 4 5 2 2" xfId="29817"/>
    <cellStyle name="20 % - Markeringsfarve4 2 4 5 2 3" xfId="44781"/>
    <cellStyle name="20 % - Markeringsfarve4 2 4 5 3" xfId="22795"/>
    <cellStyle name="20 % - Markeringsfarve4 2 4 5 4" xfId="37782"/>
    <cellStyle name="20 % - Markeringsfarve4 2 4 6" xfId="11054"/>
    <cellStyle name="20 % - Markeringsfarve4 2 4 6 2" xfId="27373"/>
    <cellStyle name="20 % - Markeringsfarve4 2 4 6 3" xfId="42339"/>
    <cellStyle name="20 % - Markeringsfarve4 2 4 7" xfId="20351"/>
    <cellStyle name="20 % - Markeringsfarve4 2 4 8" xfId="35340"/>
    <cellStyle name="20 % - Markeringsfarve4 2 4 9" xfId="53989"/>
    <cellStyle name="20 % - Markeringsfarve4 2 5" xfId="2502"/>
    <cellStyle name="20 % - Markeringsfarve4 2 5 2" xfId="2503"/>
    <cellStyle name="20 % - Markeringsfarve4 2 5 2 2" xfId="2504"/>
    <cellStyle name="20 % - Markeringsfarve4 2 5 2 2 2" xfId="7744"/>
    <cellStyle name="20 % - Markeringsfarve4 2 5 2 2 2 2" xfId="15645"/>
    <cellStyle name="20 % - Markeringsfarve4 2 5 2 2 2 2 2" xfId="31959"/>
    <cellStyle name="20 % - Markeringsfarve4 2 5 2 2 2 2 3" xfId="46923"/>
    <cellStyle name="20 % - Markeringsfarve4 2 5 2 2 2 3" xfId="24937"/>
    <cellStyle name="20 % - Markeringsfarve4 2 5 2 2 2 4" xfId="39924"/>
    <cellStyle name="20 % - Markeringsfarve4 2 5 2 2 3" xfId="11061"/>
    <cellStyle name="20 % - Markeringsfarve4 2 5 2 2 3 2" xfId="27380"/>
    <cellStyle name="20 % - Markeringsfarve4 2 5 2 2 3 3" xfId="42346"/>
    <cellStyle name="20 % - Markeringsfarve4 2 5 2 2 4" xfId="20358"/>
    <cellStyle name="20 % - Markeringsfarve4 2 5 2 2 5" xfId="35347"/>
    <cellStyle name="20 % - Markeringsfarve4 2 5 2 3" xfId="6308"/>
    <cellStyle name="20 % - Markeringsfarve4 2 5 2 3 2" xfId="14225"/>
    <cellStyle name="20 % - Markeringsfarve4 2 5 2 3 2 2" xfId="30539"/>
    <cellStyle name="20 % - Markeringsfarve4 2 5 2 3 2 3" xfId="45503"/>
    <cellStyle name="20 % - Markeringsfarve4 2 5 2 3 3" xfId="23517"/>
    <cellStyle name="20 % - Markeringsfarve4 2 5 2 3 4" xfId="38504"/>
    <cellStyle name="20 % - Markeringsfarve4 2 5 2 4" xfId="11060"/>
    <cellStyle name="20 % - Markeringsfarve4 2 5 2 4 2" xfId="27379"/>
    <cellStyle name="20 % - Markeringsfarve4 2 5 2 4 3" xfId="42345"/>
    <cellStyle name="20 % - Markeringsfarve4 2 5 2 5" xfId="20357"/>
    <cellStyle name="20 % - Markeringsfarve4 2 5 2 6" xfId="35346"/>
    <cellStyle name="20 % - Markeringsfarve4 2 5 3" xfId="2505"/>
    <cellStyle name="20 % - Markeringsfarve4 2 5 3 2" xfId="6974"/>
    <cellStyle name="20 % - Markeringsfarve4 2 5 3 2 2" xfId="14885"/>
    <cellStyle name="20 % - Markeringsfarve4 2 5 3 2 2 2" xfId="31199"/>
    <cellStyle name="20 % - Markeringsfarve4 2 5 3 2 2 3" xfId="46163"/>
    <cellStyle name="20 % - Markeringsfarve4 2 5 3 2 3" xfId="24177"/>
    <cellStyle name="20 % - Markeringsfarve4 2 5 3 2 4" xfId="39164"/>
    <cellStyle name="20 % - Markeringsfarve4 2 5 3 3" xfId="11062"/>
    <cellStyle name="20 % - Markeringsfarve4 2 5 3 3 2" xfId="27381"/>
    <cellStyle name="20 % - Markeringsfarve4 2 5 3 3 3" xfId="42347"/>
    <cellStyle name="20 % - Markeringsfarve4 2 5 3 4" xfId="20359"/>
    <cellStyle name="20 % - Markeringsfarve4 2 5 3 5" xfId="35348"/>
    <cellStyle name="20 % - Markeringsfarve4 2 5 4" xfId="2506"/>
    <cellStyle name="20 % - Markeringsfarve4 2 5 4 2" xfId="8200"/>
    <cellStyle name="20 % - Markeringsfarve4 2 5 4 2 2" xfId="16097"/>
    <cellStyle name="20 % - Markeringsfarve4 2 5 4 2 2 2" xfId="32411"/>
    <cellStyle name="20 % - Markeringsfarve4 2 5 4 2 2 3" xfId="47375"/>
    <cellStyle name="20 % - Markeringsfarve4 2 5 4 2 3" xfId="25389"/>
    <cellStyle name="20 % - Markeringsfarve4 2 5 4 2 4" xfId="40376"/>
    <cellStyle name="20 % - Markeringsfarve4 2 5 4 3" xfId="11063"/>
    <cellStyle name="20 % - Markeringsfarve4 2 5 4 3 2" xfId="27382"/>
    <cellStyle name="20 % - Markeringsfarve4 2 5 4 3 3" xfId="42348"/>
    <cellStyle name="20 % - Markeringsfarve4 2 5 4 4" xfId="20360"/>
    <cellStyle name="20 % - Markeringsfarve4 2 5 4 5" xfId="35349"/>
    <cellStyle name="20 % - Markeringsfarve4 2 5 5" xfId="5586"/>
    <cellStyle name="20 % - Markeringsfarve4 2 5 5 2" xfId="13504"/>
    <cellStyle name="20 % - Markeringsfarve4 2 5 5 2 2" xfId="29818"/>
    <cellStyle name="20 % - Markeringsfarve4 2 5 5 2 3" xfId="44782"/>
    <cellStyle name="20 % - Markeringsfarve4 2 5 5 3" xfId="22796"/>
    <cellStyle name="20 % - Markeringsfarve4 2 5 5 4" xfId="37783"/>
    <cellStyle name="20 % - Markeringsfarve4 2 5 6" xfId="11059"/>
    <cellStyle name="20 % - Markeringsfarve4 2 5 6 2" xfId="27378"/>
    <cellStyle name="20 % - Markeringsfarve4 2 5 6 3" xfId="42344"/>
    <cellStyle name="20 % - Markeringsfarve4 2 5 7" xfId="20356"/>
    <cellStyle name="20 % - Markeringsfarve4 2 5 8" xfId="35345"/>
    <cellStyle name="20 % - Markeringsfarve4 2 5 9" xfId="56533"/>
    <cellStyle name="20 % - Markeringsfarve4 2 6" xfId="2507"/>
    <cellStyle name="20 % - Markeringsfarve4 2 6 2" xfId="2508"/>
    <cellStyle name="20 % - Markeringsfarve4 2 6 2 2" xfId="2509"/>
    <cellStyle name="20 % - Markeringsfarve4 2 6 2 2 2" xfId="7869"/>
    <cellStyle name="20 % - Markeringsfarve4 2 6 2 2 2 2" xfId="15770"/>
    <cellStyle name="20 % - Markeringsfarve4 2 6 2 2 2 2 2" xfId="32084"/>
    <cellStyle name="20 % - Markeringsfarve4 2 6 2 2 2 2 3" xfId="47048"/>
    <cellStyle name="20 % - Markeringsfarve4 2 6 2 2 2 3" xfId="25062"/>
    <cellStyle name="20 % - Markeringsfarve4 2 6 2 2 2 4" xfId="40049"/>
    <cellStyle name="20 % - Markeringsfarve4 2 6 2 2 3" xfId="11066"/>
    <cellStyle name="20 % - Markeringsfarve4 2 6 2 2 3 2" xfId="27385"/>
    <cellStyle name="20 % - Markeringsfarve4 2 6 2 2 3 3" xfId="42351"/>
    <cellStyle name="20 % - Markeringsfarve4 2 6 2 2 4" xfId="20363"/>
    <cellStyle name="20 % - Markeringsfarve4 2 6 2 2 5" xfId="35352"/>
    <cellStyle name="20 % - Markeringsfarve4 2 6 2 3" xfId="6411"/>
    <cellStyle name="20 % - Markeringsfarve4 2 6 2 3 2" xfId="14325"/>
    <cellStyle name="20 % - Markeringsfarve4 2 6 2 3 2 2" xfId="30639"/>
    <cellStyle name="20 % - Markeringsfarve4 2 6 2 3 2 3" xfId="45603"/>
    <cellStyle name="20 % - Markeringsfarve4 2 6 2 3 3" xfId="23617"/>
    <cellStyle name="20 % - Markeringsfarve4 2 6 2 3 4" xfId="38604"/>
    <cellStyle name="20 % - Markeringsfarve4 2 6 2 4" xfId="11065"/>
    <cellStyle name="20 % - Markeringsfarve4 2 6 2 4 2" xfId="27384"/>
    <cellStyle name="20 % - Markeringsfarve4 2 6 2 4 3" xfId="42350"/>
    <cellStyle name="20 % - Markeringsfarve4 2 6 2 5" xfId="20362"/>
    <cellStyle name="20 % - Markeringsfarve4 2 6 2 6" xfId="35351"/>
    <cellStyle name="20 % - Markeringsfarve4 2 6 3" xfId="2510"/>
    <cellStyle name="20 % - Markeringsfarve4 2 6 3 2" xfId="7145"/>
    <cellStyle name="20 % - Markeringsfarve4 2 6 3 2 2" xfId="15055"/>
    <cellStyle name="20 % - Markeringsfarve4 2 6 3 2 2 2" xfId="31369"/>
    <cellStyle name="20 % - Markeringsfarve4 2 6 3 2 2 3" xfId="46333"/>
    <cellStyle name="20 % - Markeringsfarve4 2 6 3 2 3" xfId="24347"/>
    <cellStyle name="20 % - Markeringsfarve4 2 6 3 2 4" xfId="39334"/>
    <cellStyle name="20 % - Markeringsfarve4 2 6 3 3" xfId="11067"/>
    <cellStyle name="20 % - Markeringsfarve4 2 6 3 3 2" xfId="27386"/>
    <cellStyle name="20 % - Markeringsfarve4 2 6 3 3 3" xfId="42352"/>
    <cellStyle name="20 % - Markeringsfarve4 2 6 3 4" xfId="20364"/>
    <cellStyle name="20 % - Markeringsfarve4 2 6 3 5" xfId="35353"/>
    <cellStyle name="20 % - Markeringsfarve4 2 6 4" xfId="2511"/>
    <cellStyle name="20 % - Markeringsfarve4 2 6 4 2" xfId="8541"/>
    <cellStyle name="20 % - Markeringsfarve4 2 6 4 2 2" xfId="16429"/>
    <cellStyle name="20 % - Markeringsfarve4 2 6 4 2 2 2" xfId="32743"/>
    <cellStyle name="20 % - Markeringsfarve4 2 6 4 2 2 3" xfId="47707"/>
    <cellStyle name="20 % - Markeringsfarve4 2 6 4 2 3" xfId="25721"/>
    <cellStyle name="20 % - Markeringsfarve4 2 6 4 2 4" xfId="40708"/>
    <cellStyle name="20 % - Markeringsfarve4 2 6 4 3" xfId="11068"/>
    <cellStyle name="20 % - Markeringsfarve4 2 6 4 3 2" xfId="27387"/>
    <cellStyle name="20 % - Markeringsfarve4 2 6 4 3 3" xfId="42353"/>
    <cellStyle name="20 % - Markeringsfarve4 2 6 4 4" xfId="20365"/>
    <cellStyle name="20 % - Markeringsfarve4 2 6 4 5" xfId="35354"/>
    <cellStyle name="20 % - Markeringsfarve4 2 6 5" xfId="5587"/>
    <cellStyle name="20 % - Markeringsfarve4 2 6 5 2" xfId="13505"/>
    <cellStyle name="20 % - Markeringsfarve4 2 6 5 2 2" xfId="29819"/>
    <cellStyle name="20 % - Markeringsfarve4 2 6 5 2 3" xfId="44783"/>
    <cellStyle name="20 % - Markeringsfarve4 2 6 5 3" xfId="22797"/>
    <cellStyle name="20 % - Markeringsfarve4 2 6 5 4" xfId="37784"/>
    <cellStyle name="20 % - Markeringsfarve4 2 6 6" xfId="11064"/>
    <cellStyle name="20 % - Markeringsfarve4 2 6 6 2" xfId="27383"/>
    <cellStyle name="20 % - Markeringsfarve4 2 6 6 3" xfId="42349"/>
    <cellStyle name="20 % - Markeringsfarve4 2 6 7" xfId="20361"/>
    <cellStyle name="20 % - Markeringsfarve4 2 6 8" xfId="35350"/>
    <cellStyle name="20 % - Markeringsfarve4 2 7" xfId="2512"/>
    <cellStyle name="20 % - Markeringsfarve4 2 7 2" xfId="2513"/>
    <cellStyle name="20 % - Markeringsfarve4 2 7 2 2" xfId="2514"/>
    <cellStyle name="20 % - Markeringsfarve4 2 7 2 2 2" xfId="7986"/>
    <cellStyle name="20 % - Markeringsfarve4 2 7 2 2 2 2" xfId="15887"/>
    <cellStyle name="20 % - Markeringsfarve4 2 7 2 2 2 2 2" xfId="32201"/>
    <cellStyle name="20 % - Markeringsfarve4 2 7 2 2 2 2 3" xfId="47165"/>
    <cellStyle name="20 % - Markeringsfarve4 2 7 2 2 2 3" xfId="25179"/>
    <cellStyle name="20 % - Markeringsfarve4 2 7 2 2 2 4" xfId="40166"/>
    <cellStyle name="20 % - Markeringsfarve4 2 7 2 2 3" xfId="11071"/>
    <cellStyle name="20 % - Markeringsfarve4 2 7 2 2 3 2" xfId="27390"/>
    <cellStyle name="20 % - Markeringsfarve4 2 7 2 2 3 3" xfId="42356"/>
    <cellStyle name="20 % - Markeringsfarve4 2 7 2 2 4" xfId="20368"/>
    <cellStyle name="20 % - Markeringsfarve4 2 7 2 2 5" xfId="35357"/>
    <cellStyle name="20 % - Markeringsfarve4 2 7 2 3" xfId="6510"/>
    <cellStyle name="20 % - Markeringsfarve4 2 7 2 3 2" xfId="14424"/>
    <cellStyle name="20 % - Markeringsfarve4 2 7 2 3 2 2" xfId="30738"/>
    <cellStyle name="20 % - Markeringsfarve4 2 7 2 3 2 3" xfId="45702"/>
    <cellStyle name="20 % - Markeringsfarve4 2 7 2 3 3" xfId="23716"/>
    <cellStyle name="20 % - Markeringsfarve4 2 7 2 3 4" xfId="38703"/>
    <cellStyle name="20 % - Markeringsfarve4 2 7 2 4" xfId="11070"/>
    <cellStyle name="20 % - Markeringsfarve4 2 7 2 4 2" xfId="27389"/>
    <cellStyle name="20 % - Markeringsfarve4 2 7 2 4 3" xfId="42355"/>
    <cellStyle name="20 % - Markeringsfarve4 2 7 2 5" xfId="20367"/>
    <cellStyle name="20 % - Markeringsfarve4 2 7 2 6" xfId="35356"/>
    <cellStyle name="20 % - Markeringsfarve4 2 7 3" xfId="2515"/>
    <cellStyle name="20 % - Markeringsfarve4 2 7 3 2" xfId="7262"/>
    <cellStyle name="20 % - Markeringsfarve4 2 7 3 2 2" xfId="15172"/>
    <cellStyle name="20 % - Markeringsfarve4 2 7 3 2 2 2" xfId="31486"/>
    <cellStyle name="20 % - Markeringsfarve4 2 7 3 2 2 3" xfId="46450"/>
    <cellStyle name="20 % - Markeringsfarve4 2 7 3 2 3" xfId="24464"/>
    <cellStyle name="20 % - Markeringsfarve4 2 7 3 2 4" xfId="39451"/>
    <cellStyle name="20 % - Markeringsfarve4 2 7 3 3" xfId="11072"/>
    <cellStyle name="20 % - Markeringsfarve4 2 7 3 3 2" xfId="27391"/>
    <cellStyle name="20 % - Markeringsfarve4 2 7 3 3 3" xfId="42357"/>
    <cellStyle name="20 % - Markeringsfarve4 2 7 3 4" xfId="20369"/>
    <cellStyle name="20 % - Markeringsfarve4 2 7 3 5" xfId="35358"/>
    <cellStyle name="20 % - Markeringsfarve4 2 7 4" xfId="2516"/>
    <cellStyle name="20 % - Markeringsfarve4 2 7 4 2" xfId="8779"/>
    <cellStyle name="20 % - Markeringsfarve4 2 7 4 2 2" xfId="16655"/>
    <cellStyle name="20 % - Markeringsfarve4 2 7 4 2 2 2" xfId="32969"/>
    <cellStyle name="20 % - Markeringsfarve4 2 7 4 2 2 3" xfId="47933"/>
    <cellStyle name="20 % - Markeringsfarve4 2 7 4 2 3" xfId="25947"/>
    <cellStyle name="20 % - Markeringsfarve4 2 7 4 2 4" xfId="40934"/>
    <cellStyle name="20 % - Markeringsfarve4 2 7 4 3" xfId="11073"/>
    <cellStyle name="20 % - Markeringsfarve4 2 7 4 3 2" xfId="27392"/>
    <cellStyle name="20 % - Markeringsfarve4 2 7 4 3 3" xfId="42358"/>
    <cellStyle name="20 % - Markeringsfarve4 2 7 4 4" xfId="20370"/>
    <cellStyle name="20 % - Markeringsfarve4 2 7 4 5" xfId="35359"/>
    <cellStyle name="20 % - Markeringsfarve4 2 7 5" xfId="5588"/>
    <cellStyle name="20 % - Markeringsfarve4 2 7 5 2" xfId="13506"/>
    <cellStyle name="20 % - Markeringsfarve4 2 7 5 2 2" xfId="29820"/>
    <cellStyle name="20 % - Markeringsfarve4 2 7 5 2 3" xfId="44784"/>
    <cellStyle name="20 % - Markeringsfarve4 2 7 5 3" xfId="22798"/>
    <cellStyle name="20 % - Markeringsfarve4 2 7 5 4" xfId="37785"/>
    <cellStyle name="20 % - Markeringsfarve4 2 7 6" xfId="11069"/>
    <cellStyle name="20 % - Markeringsfarve4 2 7 6 2" xfId="27388"/>
    <cellStyle name="20 % - Markeringsfarve4 2 7 6 3" xfId="42354"/>
    <cellStyle name="20 % - Markeringsfarve4 2 7 7" xfId="20366"/>
    <cellStyle name="20 % - Markeringsfarve4 2 7 8" xfId="35355"/>
    <cellStyle name="20 % - Markeringsfarve4 2 8" xfId="2517"/>
    <cellStyle name="20 % - Markeringsfarve4 2 8 2" xfId="2518"/>
    <cellStyle name="20 % - Markeringsfarve4 2 8 2 2" xfId="2519"/>
    <cellStyle name="20 % - Markeringsfarve4 2 8 2 2 2" xfId="8099"/>
    <cellStyle name="20 % - Markeringsfarve4 2 8 2 2 2 2" xfId="16000"/>
    <cellStyle name="20 % - Markeringsfarve4 2 8 2 2 2 2 2" xfId="32314"/>
    <cellStyle name="20 % - Markeringsfarve4 2 8 2 2 2 2 3" xfId="47278"/>
    <cellStyle name="20 % - Markeringsfarve4 2 8 2 2 2 3" xfId="25292"/>
    <cellStyle name="20 % - Markeringsfarve4 2 8 2 2 2 4" xfId="40279"/>
    <cellStyle name="20 % - Markeringsfarve4 2 8 2 2 3" xfId="11076"/>
    <cellStyle name="20 % - Markeringsfarve4 2 8 2 2 3 2" xfId="27395"/>
    <cellStyle name="20 % - Markeringsfarve4 2 8 2 2 3 3" xfId="42361"/>
    <cellStyle name="20 % - Markeringsfarve4 2 8 2 2 4" xfId="20373"/>
    <cellStyle name="20 % - Markeringsfarve4 2 8 2 2 5" xfId="35362"/>
    <cellStyle name="20 % - Markeringsfarve4 2 8 2 3" xfId="6610"/>
    <cellStyle name="20 % - Markeringsfarve4 2 8 2 3 2" xfId="14524"/>
    <cellStyle name="20 % - Markeringsfarve4 2 8 2 3 2 2" xfId="30838"/>
    <cellStyle name="20 % - Markeringsfarve4 2 8 2 3 2 3" xfId="45802"/>
    <cellStyle name="20 % - Markeringsfarve4 2 8 2 3 3" xfId="23816"/>
    <cellStyle name="20 % - Markeringsfarve4 2 8 2 3 4" xfId="38803"/>
    <cellStyle name="20 % - Markeringsfarve4 2 8 2 4" xfId="11075"/>
    <cellStyle name="20 % - Markeringsfarve4 2 8 2 4 2" xfId="27394"/>
    <cellStyle name="20 % - Markeringsfarve4 2 8 2 4 3" xfId="42360"/>
    <cellStyle name="20 % - Markeringsfarve4 2 8 2 5" xfId="20372"/>
    <cellStyle name="20 % - Markeringsfarve4 2 8 2 6" xfId="35361"/>
    <cellStyle name="20 % - Markeringsfarve4 2 8 3" xfId="2520"/>
    <cellStyle name="20 % - Markeringsfarve4 2 8 3 2" xfId="7376"/>
    <cellStyle name="20 % - Markeringsfarve4 2 8 3 2 2" xfId="15286"/>
    <cellStyle name="20 % - Markeringsfarve4 2 8 3 2 2 2" xfId="31600"/>
    <cellStyle name="20 % - Markeringsfarve4 2 8 3 2 2 3" xfId="46564"/>
    <cellStyle name="20 % - Markeringsfarve4 2 8 3 2 3" xfId="24578"/>
    <cellStyle name="20 % - Markeringsfarve4 2 8 3 2 4" xfId="39565"/>
    <cellStyle name="20 % - Markeringsfarve4 2 8 3 3" xfId="11077"/>
    <cellStyle name="20 % - Markeringsfarve4 2 8 3 3 2" xfId="27396"/>
    <cellStyle name="20 % - Markeringsfarve4 2 8 3 3 3" xfId="42362"/>
    <cellStyle name="20 % - Markeringsfarve4 2 8 3 4" xfId="20374"/>
    <cellStyle name="20 % - Markeringsfarve4 2 8 3 5" xfId="35363"/>
    <cellStyle name="20 % - Markeringsfarve4 2 8 4" xfId="2521"/>
    <cellStyle name="20 % - Markeringsfarve4 2 8 4 2" xfId="8499"/>
    <cellStyle name="20 % - Markeringsfarve4 2 8 4 2 2" xfId="16388"/>
    <cellStyle name="20 % - Markeringsfarve4 2 8 4 2 2 2" xfId="32702"/>
    <cellStyle name="20 % - Markeringsfarve4 2 8 4 2 2 3" xfId="47666"/>
    <cellStyle name="20 % - Markeringsfarve4 2 8 4 2 3" xfId="25680"/>
    <cellStyle name="20 % - Markeringsfarve4 2 8 4 2 4" xfId="40667"/>
    <cellStyle name="20 % - Markeringsfarve4 2 8 4 3" xfId="11078"/>
    <cellStyle name="20 % - Markeringsfarve4 2 8 4 3 2" xfId="27397"/>
    <cellStyle name="20 % - Markeringsfarve4 2 8 4 3 3" xfId="42363"/>
    <cellStyle name="20 % - Markeringsfarve4 2 8 4 4" xfId="20375"/>
    <cellStyle name="20 % - Markeringsfarve4 2 8 4 5" xfId="35364"/>
    <cellStyle name="20 % - Markeringsfarve4 2 8 5" xfId="5589"/>
    <cellStyle name="20 % - Markeringsfarve4 2 8 5 2" xfId="13507"/>
    <cellStyle name="20 % - Markeringsfarve4 2 8 5 2 2" xfId="29821"/>
    <cellStyle name="20 % - Markeringsfarve4 2 8 5 2 3" xfId="44785"/>
    <cellStyle name="20 % - Markeringsfarve4 2 8 5 3" xfId="22799"/>
    <cellStyle name="20 % - Markeringsfarve4 2 8 5 4" xfId="37786"/>
    <cellStyle name="20 % - Markeringsfarve4 2 8 6" xfId="11074"/>
    <cellStyle name="20 % - Markeringsfarve4 2 8 6 2" xfId="27393"/>
    <cellStyle name="20 % - Markeringsfarve4 2 8 6 3" xfId="42359"/>
    <cellStyle name="20 % - Markeringsfarve4 2 8 7" xfId="20371"/>
    <cellStyle name="20 % - Markeringsfarve4 2 8 8" xfId="35360"/>
    <cellStyle name="20 % - Markeringsfarve4 2 9" xfId="2522"/>
    <cellStyle name="20 % - Markeringsfarve4 2 9 2" xfId="2523"/>
    <cellStyle name="20 % - Markeringsfarve4 2 9 2 2" xfId="7512"/>
    <cellStyle name="20 % - Markeringsfarve4 2 9 2 2 2" xfId="15413"/>
    <cellStyle name="20 % - Markeringsfarve4 2 9 2 2 2 2" xfId="31727"/>
    <cellStyle name="20 % - Markeringsfarve4 2 9 2 2 2 3" xfId="46691"/>
    <cellStyle name="20 % - Markeringsfarve4 2 9 2 2 3" xfId="24705"/>
    <cellStyle name="20 % - Markeringsfarve4 2 9 2 2 4" xfId="39692"/>
    <cellStyle name="20 % - Markeringsfarve4 2 9 2 3" xfId="11080"/>
    <cellStyle name="20 % - Markeringsfarve4 2 9 2 3 2" xfId="27399"/>
    <cellStyle name="20 % - Markeringsfarve4 2 9 2 3 3" xfId="42365"/>
    <cellStyle name="20 % - Markeringsfarve4 2 9 2 4" xfId="20377"/>
    <cellStyle name="20 % - Markeringsfarve4 2 9 2 5" xfId="35366"/>
    <cellStyle name="20 % - Markeringsfarve4 2 9 3" xfId="6110"/>
    <cellStyle name="20 % - Markeringsfarve4 2 9 3 2" xfId="14027"/>
    <cellStyle name="20 % - Markeringsfarve4 2 9 3 2 2" xfId="30341"/>
    <cellStyle name="20 % - Markeringsfarve4 2 9 3 2 3" xfId="45305"/>
    <cellStyle name="20 % - Markeringsfarve4 2 9 3 3" xfId="23319"/>
    <cellStyle name="20 % - Markeringsfarve4 2 9 3 4" xfId="38306"/>
    <cellStyle name="20 % - Markeringsfarve4 2 9 4" xfId="11079"/>
    <cellStyle name="20 % - Markeringsfarve4 2 9 4 2" xfId="27398"/>
    <cellStyle name="20 % - Markeringsfarve4 2 9 4 3" xfId="42364"/>
    <cellStyle name="20 % - Markeringsfarve4 2 9 5" xfId="20376"/>
    <cellStyle name="20 % - Markeringsfarve4 2 9 6" xfId="35365"/>
    <cellStyle name="20 % - Markeringsfarve4 3" xfId="2524"/>
    <cellStyle name="20 % - Markeringsfarve4 3 10" xfId="2525"/>
    <cellStyle name="20 % - Markeringsfarve4 3 10 2" xfId="6725"/>
    <cellStyle name="20 % - Markeringsfarve4 3 10 2 2" xfId="14637"/>
    <cellStyle name="20 % - Markeringsfarve4 3 10 2 2 2" xfId="30951"/>
    <cellStyle name="20 % - Markeringsfarve4 3 10 2 2 3" xfId="45915"/>
    <cellStyle name="20 % - Markeringsfarve4 3 10 2 3" xfId="23929"/>
    <cellStyle name="20 % - Markeringsfarve4 3 10 2 4" xfId="38916"/>
    <cellStyle name="20 % - Markeringsfarve4 3 10 3" xfId="11082"/>
    <cellStyle name="20 % - Markeringsfarve4 3 10 3 2" xfId="27401"/>
    <cellStyle name="20 % - Markeringsfarve4 3 10 3 3" xfId="42367"/>
    <cellStyle name="20 % - Markeringsfarve4 3 10 4" xfId="20379"/>
    <cellStyle name="20 % - Markeringsfarve4 3 10 5" xfId="35368"/>
    <cellStyle name="20 % - Markeringsfarve4 3 11" xfId="2526"/>
    <cellStyle name="20 % - Markeringsfarve4 3 11 2" xfId="8713"/>
    <cellStyle name="20 % - Markeringsfarve4 3 11 2 2" xfId="16593"/>
    <cellStyle name="20 % - Markeringsfarve4 3 11 2 2 2" xfId="32907"/>
    <cellStyle name="20 % - Markeringsfarve4 3 11 2 2 3" xfId="47871"/>
    <cellStyle name="20 % - Markeringsfarve4 3 11 2 3" xfId="25885"/>
    <cellStyle name="20 % - Markeringsfarve4 3 11 2 4" xfId="40872"/>
    <cellStyle name="20 % - Markeringsfarve4 3 11 3" xfId="11083"/>
    <cellStyle name="20 % - Markeringsfarve4 3 11 3 2" xfId="27402"/>
    <cellStyle name="20 % - Markeringsfarve4 3 11 3 3" xfId="42368"/>
    <cellStyle name="20 % - Markeringsfarve4 3 11 4" xfId="20380"/>
    <cellStyle name="20 % - Markeringsfarve4 3 11 5" xfId="35369"/>
    <cellStyle name="20 % - Markeringsfarve4 3 12" xfId="5590"/>
    <cellStyle name="20 % - Markeringsfarve4 3 12 2" xfId="13508"/>
    <cellStyle name="20 % - Markeringsfarve4 3 12 2 2" xfId="29822"/>
    <cellStyle name="20 % - Markeringsfarve4 3 12 2 3" xfId="44786"/>
    <cellStyle name="20 % - Markeringsfarve4 3 12 3" xfId="22800"/>
    <cellStyle name="20 % - Markeringsfarve4 3 12 4" xfId="37787"/>
    <cellStyle name="20 % - Markeringsfarve4 3 13" xfId="11081"/>
    <cellStyle name="20 % - Markeringsfarve4 3 13 2" xfId="27400"/>
    <cellStyle name="20 % - Markeringsfarve4 3 13 3" xfId="42366"/>
    <cellStyle name="20 % - Markeringsfarve4 3 14" xfId="20378"/>
    <cellStyle name="20 % - Markeringsfarve4 3 15" xfId="35367"/>
    <cellStyle name="20 % - Markeringsfarve4 3 16" xfId="53349"/>
    <cellStyle name="20 % - Markeringsfarve4 3 2" xfId="2527"/>
    <cellStyle name="20 % - Markeringsfarve4 3 2 10" xfId="5591"/>
    <cellStyle name="20 % - Markeringsfarve4 3 2 10 2" xfId="13509"/>
    <cellStyle name="20 % - Markeringsfarve4 3 2 10 2 2" xfId="29823"/>
    <cellStyle name="20 % - Markeringsfarve4 3 2 10 2 3" xfId="44787"/>
    <cellStyle name="20 % - Markeringsfarve4 3 2 10 3" xfId="22801"/>
    <cellStyle name="20 % - Markeringsfarve4 3 2 10 4" xfId="37788"/>
    <cellStyle name="20 % - Markeringsfarve4 3 2 11" xfId="11084"/>
    <cellStyle name="20 % - Markeringsfarve4 3 2 11 2" xfId="27403"/>
    <cellStyle name="20 % - Markeringsfarve4 3 2 11 3" xfId="42369"/>
    <cellStyle name="20 % - Markeringsfarve4 3 2 12" xfId="20381"/>
    <cellStyle name="20 % - Markeringsfarve4 3 2 13" xfId="35370"/>
    <cellStyle name="20 % - Markeringsfarve4 3 2 14" xfId="53986"/>
    <cellStyle name="20 % - Markeringsfarve4 3 2 2" xfId="2528"/>
    <cellStyle name="20 % - Markeringsfarve4 3 2 2 2" xfId="2529"/>
    <cellStyle name="20 % - Markeringsfarve4 3 2 2 2 2" xfId="2530"/>
    <cellStyle name="20 % - Markeringsfarve4 3 2 2 2 2 2" xfId="7658"/>
    <cellStyle name="20 % - Markeringsfarve4 3 2 2 2 2 2 2" xfId="15559"/>
    <cellStyle name="20 % - Markeringsfarve4 3 2 2 2 2 2 2 2" xfId="31873"/>
    <cellStyle name="20 % - Markeringsfarve4 3 2 2 2 2 2 2 3" xfId="46837"/>
    <cellStyle name="20 % - Markeringsfarve4 3 2 2 2 2 2 3" xfId="24851"/>
    <cellStyle name="20 % - Markeringsfarve4 3 2 2 2 2 2 4" xfId="39838"/>
    <cellStyle name="20 % - Markeringsfarve4 3 2 2 2 2 3" xfId="11087"/>
    <cellStyle name="20 % - Markeringsfarve4 3 2 2 2 2 3 2" xfId="27406"/>
    <cellStyle name="20 % - Markeringsfarve4 3 2 2 2 2 3 3" xfId="42372"/>
    <cellStyle name="20 % - Markeringsfarve4 3 2 2 2 2 4" xfId="20384"/>
    <cellStyle name="20 % - Markeringsfarve4 3 2 2 2 2 5" xfId="35373"/>
    <cellStyle name="20 % - Markeringsfarve4 3 2 2 2 3" xfId="6232"/>
    <cellStyle name="20 % - Markeringsfarve4 3 2 2 2 3 2" xfId="14149"/>
    <cellStyle name="20 % - Markeringsfarve4 3 2 2 2 3 2 2" xfId="30463"/>
    <cellStyle name="20 % - Markeringsfarve4 3 2 2 2 3 2 3" xfId="45427"/>
    <cellStyle name="20 % - Markeringsfarve4 3 2 2 2 3 3" xfId="23441"/>
    <cellStyle name="20 % - Markeringsfarve4 3 2 2 2 3 4" xfId="38428"/>
    <cellStyle name="20 % - Markeringsfarve4 3 2 2 2 4" xfId="11086"/>
    <cellStyle name="20 % - Markeringsfarve4 3 2 2 2 4 2" xfId="27405"/>
    <cellStyle name="20 % - Markeringsfarve4 3 2 2 2 4 3" xfId="42371"/>
    <cellStyle name="20 % - Markeringsfarve4 3 2 2 2 5" xfId="20383"/>
    <cellStyle name="20 % - Markeringsfarve4 3 2 2 2 6" xfId="35372"/>
    <cellStyle name="20 % - Markeringsfarve4 3 2 2 3" xfId="2531"/>
    <cellStyle name="20 % - Markeringsfarve4 3 2 2 3 2" xfId="6888"/>
    <cellStyle name="20 % - Markeringsfarve4 3 2 2 3 2 2" xfId="14799"/>
    <cellStyle name="20 % - Markeringsfarve4 3 2 2 3 2 2 2" xfId="31113"/>
    <cellStyle name="20 % - Markeringsfarve4 3 2 2 3 2 2 3" xfId="46077"/>
    <cellStyle name="20 % - Markeringsfarve4 3 2 2 3 2 3" xfId="24091"/>
    <cellStyle name="20 % - Markeringsfarve4 3 2 2 3 2 4" xfId="39078"/>
    <cellStyle name="20 % - Markeringsfarve4 3 2 2 3 3" xfId="11088"/>
    <cellStyle name="20 % - Markeringsfarve4 3 2 2 3 3 2" xfId="27407"/>
    <cellStyle name="20 % - Markeringsfarve4 3 2 2 3 3 3" xfId="42373"/>
    <cellStyle name="20 % - Markeringsfarve4 3 2 2 3 4" xfId="20385"/>
    <cellStyle name="20 % - Markeringsfarve4 3 2 2 3 5" xfId="35374"/>
    <cellStyle name="20 % - Markeringsfarve4 3 2 2 4" xfId="2532"/>
    <cellStyle name="20 % - Markeringsfarve4 3 2 2 4 2" xfId="8673"/>
    <cellStyle name="20 % - Markeringsfarve4 3 2 2 4 2 2" xfId="16554"/>
    <cellStyle name="20 % - Markeringsfarve4 3 2 2 4 2 2 2" xfId="32868"/>
    <cellStyle name="20 % - Markeringsfarve4 3 2 2 4 2 2 3" xfId="47832"/>
    <cellStyle name="20 % - Markeringsfarve4 3 2 2 4 2 3" xfId="25846"/>
    <cellStyle name="20 % - Markeringsfarve4 3 2 2 4 2 4" xfId="40833"/>
    <cellStyle name="20 % - Markeringsfarve4 3 2 2 4 3" xfId="11089"/>
    <cellStyle name="20 % - Markeringsfarve4 3 2 2 4 3 2" xfId="27408"/>
    <cellStyle name="20 % - Markeringsfarve4 3 2 2 4 3 3" xfId="42374"/>
    <cellStyle name="20 % - Markeringsfarve4 3 2 2 4 4" xfId="20386"/>
    <cellStyle name="20 % - Markeringsfarve4 3 2 2 4 5" xfId="35375"/>
    <cellStyle name="20 % - Markeringsfarve4 3 2 2 5" xfId="5592"/>
    <cellStyle name="20 % - Markeringsfarve4 3 2 2 5 2" xfId="13510"/>
    <cellStyle name="20 % - Markeringsfarve4 3 2 2 5 2 2" xfId="29824"/>
    <cellStyle name="20 % - Markeringsfarve4 3 2 2 5 2 3" xfId="44788"/>
    <cellStyle name="20 % - Markeringsfarve4 3 2 2 5 3" xfId="22802"/>
    <cellStyle name="20 % - Markeringsfarve4 3 2 2 5 4" xfId="37789"/>
    <cellStyle name="20 % - Markeringsfarve4 3 2 2 6" xfId="11085"/>
    <cellStyle name="20 % - Markeringsfarve4 3 2 2 6 2" xfId="27404"/>
    <cellStyle name="20 % - Markeringsfarve4 3 2 2 6 3" xfId="42370"/>
    <cellStyle name="20 % - Markeringsfarve4 3 2 2 7" xfId="20382"/>
    <cellStyle name="20 % - Markeringsfarve4 3 2 2 8" xfId="35371"/>
    <cellStyle name="20 % - Markeringsfarve4 3 2 2 9" xfId="57153"/>
    <cellStyle name="20 % - Markeringsfarve4 3 2 3" xfId="2533"/>
    <cellStyle name="20 % - Markeringsfarve4 3 2 3 2" xfId="2534"/>
    <cellStyle name="20 % - Markeringsfarve4 3 2 3 2 2" xfId="2535"/>
    <cellStyle name="20 % - Markeringsfarve4 3 2 3 2 2 2" xfId="7748"/>
    <cellStyle name="20 % - Markeringsfarve4 3 2 3 2 2 2 2" xfId="15649"/>
    <cellStyle name="20 % - Markeringsfarve4 3 2 3 2 2 2 2 2" xfId="31963"/>
    <cellStyle name="20 % - Markeringsfarve4 3 2 3 2 2 2 2 3" xfId="46927"/>
    <cellStyle name="20 % - Markeringsfarve4 3 2 3 2 2 2 3" xfId="24941"/>
    <cellStyle name="20 % - Markeringsfarve4 3 2 3 2 2 2 4" xfId="39928"/>
    <cellStyle name="20 % - Markeringsfarve4 3 2 3 2 2 3" xfId="11092"/>
    <cellStyle name="20 % - Markeringsfarve4 3 2 3 2 2 3 2" xfId="27411"/>
    <cellStyle name="20 % - Markeringsfarve4 3 2 3 2 2 3 3" xfId="42377"/>
    <cellStyle name="20 % - Markeringsfarve4 3 2 3 2 2 4" xfId="20389"/>
    <cellStyle name="20 % - Markeringsfarve4 3 2 3 2 2 5" xfId="35378"/>
    <cellStyle name="20 % - Markeringsfarve4 3 2 3 2 3" xfId="6312"/>
    <cellStyle name="20 % - Markeringsfarve4 3 2 3 2 3 2" xfId="14229"/>
    <cellStyle name="20 % - Markeringsfarve4 3 2 3 2 3 2 2" xfId="30543"/>
    <cellStyle name="20 % - Markeringsfarve4 3 2 3 2 3 2 3" xfId="45507"/>
    <cellStyle name="20 % - Markeringsfarve4 3 2 3 2 3 3" xfId="23521"/>
    <cellStyle name="20 % - Markeringsfarve4 3 2 3 2 3 4" xfId="38508"/>
    <cellStyle name="20 % - Markeringsfarve4 3 2 3 2 4" xfId="11091"/>
    <cellStyle name="20 % - Markeringsfarve4 3 2 3 2 4 2" xfId="27410"/>
    <cellStyle name="20 % - Markeringsfarve4 3 2 3 2 4 3" xfId="42376"/>
    <cellStyle name="20 % - Markeringsfarve4 3 2 3 2 5" xfId="20388"/>
    <cellStyle name="20 % - Markeringsfarve4 3 2 3 2 6" xfId="35377"/>
    <cellStyle name="20 % - Markeringsfarve4 3 2 3 3" xfId="2536"/>
    <cellStyle name="20 % - Markeringsfarve4 3 2 3 3 2" xfId="6978"/>
    <cellStyle name="20 % - Markeringsfarve4 3 2 3 3 2 2" xfId="14889"/>
    <cellStyle name="20 % - Markeringsfarve4 3 2 3 3 2 2 2" xfId="31203"/>
    <cellStyle name="20 % - Markeringsfarve4 3 2 3 3 2 2 3" xfId="46167"/>
    <cellStyle name="20 % - Markeringsfarve4 3 2 3 3 2 3" xfId="24181"/>
    <cellStyle name="20 % - Markeringsfarve4 3 2 3 3 2 4" xfId="39168"/>
    <cellStyle name="20 % - Markeringsfarve4 3 2 3 3 3" xfId="11093"/>
    <cellStyle name="20 % - Markeringsfarve4 3 2 3 3 3 2" xfId="27412"/>
    <cellStyle name="20 % - Markeringsfarve4 3 2 3 3 3 3" xfId="42378"/>
    <cellStyle name="20 % - Markeringsfarve4 3 2 3 3 4" xfId="20390"/>
    <cellStyle name="20 % - Markeringsfarve4 3 2 3 3 5" xfId="35379"/>
    <cellStyle name="20 % - Markeringsfarve4 3 2 3 4" xfId="2537"/>
    <cellStyle name="20 % - Markeringsfarve4 3 2 3 4 2" xfId="8397"/>
    <cellStyle name="20 % - Markeringsfarve4 3 2 3 4 2 2" xfId="16290"/>
    <cellStyle name="20 % - Markeringsfarve4 3 2 3 4 2 2 2" xfId="32604"/>
    <cellStyle name="20 % - Markeringsfarve4 3 2 3 4 2 2 3" xfId="47568"/>
    <cellStyle name="20 % - Markeringsfarve4 3 2 3 4 2 3" xfId="25582"/>
    <cellStyle name="20 % - Markeringsfarve4 3 2 3 4 2 4" xfId="40569"/>
    <cellStyle name="20 % - Markeringsfarve4 3 2 3 4 3" xfId="11094"/>
    <cellStyle name="20 % - Markeringsfarve4 3 2 3 4 3 2" xfId="27413"/>
    <cellStyle name="20 % - Markeringsfarve4 3 2 3 4 3 3" xfId="42379"/>
    <cellStyle name="20 % - Markeringsfarve4 3 2 3 4 4" xfId="20391"/>
    <cellStyle name="20 % - Markeringsfarve4 3 2 3 4 5" xfId="35380"/>
    <cellStyle name="20 % - Markeringsfarve4 3 2 3 5" xfId="5593"/>
    <cellStyle name="20 % - Markeringsfarve4 3 2 3 5 2" xfId="13511"/>
    <cellStyle name="20 % - Markeringsfarve4 3 2 3 5 2 2" xfId="29825"/>
    <cellStyle name="20 % - Markeringsfarve4 3 2 3 5 2 3" xfId="44789"/>
    <cellStyle name="20 % - Markeringsfarve4 3 2 3 5 3" xfId="22803"/>
    <cellStyle name="20 % - Markeringsfarve4 3 2 3 5 4" xfId="37790"/>
    <cellStyle name="20 % - Markeringsfarve4 3 2 3 6" xfId="11090"/>
    <cellStyle name="20 % - Markeringsfarve4 3 2 3 6 2" xfId="27409"/>
    <cellStyle name="20 % - Markeringsfarve4 3 2 3 6 3" xfId="42375"/>
    <cellStyle name="20 % - Markeringsfarve4 3 2 3 7" xfId="20387"/>
    <cellStyle name="20 % - Markeringsfarve4 3 2 3 8" xfId="35376"/>
    <cellStyle name="20 % - Markeringsfarve4 3 2 4" xfId="2538"/>
    <cellStyle name="20 % - Markeringsfarve4 3 2 4 2" xfId="2539"/>
    <cellStyle name="20 % - Markeringsfarve4 3 2 4 2 2" xfId="2540"/>
    <cellStyle name="20 % - Markeringsfarve4 3 2 4 2 2 2" xfId="7896"/>
    <cellStyle name="20 % - Markeringsfarve4 3 2 4 2 2 2 2" xfId="15797"/>
    <cellStyle name="20 % - Markeringsfarve4 3 2 4 2 2 2 2 2" xfId="32111"/>
    <cellStyle name="20 % - Markeringsfarve4 3 2 4 2 2 2 2 3" xfId="47075"/>
    <cellStyle name="20 % - Markeringsfarve4 3 2 4 2 2 2 3" xfId="25089"/>
    <cellStyle name="20 % - Markeringsfarve4 3 2 4 2 2 2 4" xfId="40076"/>
    <cellStyle name="20 % - Markeringsfarve4 3 2 4 2 2 3" xfId="11097"/>
    <cellStyle name="20 % - Markeringsfarve4 3 2 4 2 2 3 2" xfId="27416"/>
    <cellStyle name="20 % - Markeringsfarve4 3 2 4 2 2 3 3" xfId="42382"/>
    <cellStyle name="20 % - Markeringsfarve4 3 2 4 2 2 4" xfId="20394"/>
    <cellStyle name="20 % - Markeringsfarve4 3 2 4 2 2 5" xfId="35383"/>
    <cellStyle name="20 % - Markeringsfarve4 3 2 4 2 3" xfId="6434"/>
    <cellStyle name="20 % - Markeringsfarve4 3 2 4 2 3 2" xfId="14348"/>
    <cellStyle name="20 % - Markeringsfarve4 3 2 4 2 3 2 2" xfId="30662"/>
    <cellStyle name="20 % - Markeringsfarve4 3 2 4 2 3 2 3" xfId="45626"/>
    <cellStyle name="20 % - Markeringsfarve4 3 2 4 2 3 3" xfId="23640"/>
    <cellStyle name="20 % - Markeringsfarve4 3 2 4 2 3 4" xfId="38627"/>
    <cellStyle name="20 % - Markeringsfarve4 3 2 4 2 4" xfId="11096"/>
    <cellStyle name="20 % - Markeringsfarve4 3 2 4 2 4 2" xfId="27415"/>
    <cellStyle name="20 % - Markeringsfarve4 3 2 4 2 4 3" xfId="42381"/>
    <cellStyle name="20 % - Markeringsfarve4 3 2 4 2 5" xfId="20393"/>
    <cellStyle name="20 % - Markeringsfarve4 3 2 4 2 6" xfId="35382"/>
    <cellStyle name="20 % - Markeringsfarve4 3 2 4 3" xfId="2541"/>
    <cellStyle name="20 % - Markeringsfarve4 3 2 4 3 2" xfId="7172"/>
    <cellStyle name="20 % - Markeringsfarve4 3 2 4 3 2 2" xfId="15082"/>
    <cellStyle name="20 % - Markeringsfarve4 3 2 4 3 2 2 2" xfId="31396"/>
    <cellStyle name="20 % - Markeringsfarve4 3 2 4 3 2 2 3" xfId="46360"/>
    <cellStyle name="20 % - Markeringsfarve4 3 2 4 3 2 3" xfId="24374"/>
    <cellStyle name="20 % - Markeringsfarve4 3 2 4 3 2 4" xfId="39361"/>
    <cellStyle name="20 % - Markeringsfarve4 3 2 4 3 3" xfId="11098"/>
    <cellStyle name="20 % - Markeringsfarve4 3 2 4 3 3 2" xfId="27417"/>
    <cellStyle name="20 % - Markeringsfarve4 3 2 4 3 3 3" xfId="42383"/>
    <cellStyle name="20 % - Markeringsfarve4 3 2 4 3 4" xfId="20395"/>
    <cellStyle name="20 % - Markeringsfarve4 3 2 4 3 5" xfId="35384"/>
    <cellStyle name="20 % - Markeringsfarve4 3 2 4 4" xfId="2542"/>
    <cellStyle name="20 % - Markeringsfarve4 3 2 4 4 2" xfId="8645"/>
    <cellStyle name="20 % - Markeringsfarve4 3 2 4 4 2 2" xfId="16528"/>
    <cellStyle name="20 % - Markeringsfarve4 3 2 4 4 2 2 2" xfId="32842"/>
    <cellStyle name="20 % - Markeringsfarve4 3 2 4 4 2 2 3" xfId="47806"/>
    <cellStyle name="20 % - Markeringsfarve4 3 2 4 4 2 3" xfId="25820"/>
    <cellStyle name="20 % - Markeringsfarve4 3 2 4 4 2 4" xfId="40807"/>
    <cellStyle name="20 % - Markeringsfarve4 3 2 4 4 3" xfId="11099"/>
    <cellStyle name="20 % - Markeringsfarve4 3 2 4 4 3 2" xfId="27418"/>
    <cellStyle name="20 % - Markeringsfarve4 3 2 4 4 3 3" xfId="42384"/>
    <cellStyle name="20 % - Markeringsfarve4 3 2 4 4 4" xfId="20396"/>
    <cellStyle name="20 % - Markeringsfarve4 3 2 4 4 5" xfId="35385"/>
    <cellStyle name="20 % - Markeringsfarve4 3 2 4 5" xfId="5594"/>
    <cellStyle name="20 % - Markeringsfarve4 3 2 4 5 2" xfId="13512"/>
    <cellStyle name="20 % - Markeringsfarve4 3 2 4 5 2 2" xfId="29826"/>
    <cellStyle name="20 % - Markeringsfarve4 3 2 4 5 2 3" xfId="44790"/>
    <cellStyle name="20 % - Markeringsfarve4 3 2 4 5 3" xfId="22804"/>
    <cellStyle name="20 % - Markeringsfarve4 3 2 4 5 4" xfId="37791"/>
    <cellStyle name="20 % - Markeringsfarve4 3 2 4 6" xfId="11095"/>
    <cellStyle name="20 % - Markeringsfarve4 3 2 4 6 2" xfId="27414"/>
    <cellStyle name="20 % - Markeringsfarve4 3 2 4 6 3" xfId="42380"/>
    <cellStyle name="20 % - Markeringsfarve4 3 2 4 7" xfId="20392"/>
    <cellStyle name="20 % - Markeringsfarve4 3 2 4 8" xfId="35381"/>
    <cellStyle name="20 % - Markeringsfarve4 3 2 5" xfId="2543"/>
    <cellStyle name="20 % - Markeringsfarve4 3 2 5 2" xfId="2544"/>
    <cellStyle name="20 % - Markeringsfarve4 3 2 5 2 2" xfId="2545"/>
    <cellStyle name="20 % - Markeringsfarve4 3 2 5 2 2 2" xfId="8013"/>
    <cellStyle name="20 % - Markeringsfarve4 3 2 5 2 2 2 2" xfId="15914"/>
    <cellStyle name="20 % - Markeringsfarve4 3 2 5 2 2 2 2 2" xfId="32228"/>
    <cellStyle name="20 % - Markeringsfarve4 3 2 5 2 2 2 2 3" xfId="47192"/>
    <cellStyle name="20 % - Markeringsfarve4 3 2 5 2 2 2 3" xfId="25206"/>
    <cellStyle name="20 % - Markeringsfarve4 3 2 5 2 2 2 4" xfId="40193"/>
    <cellStyle name="20 % - Markeringsfarve4 3 2 5 2 2 3" xfId="11102"/>
    <cellStyle name="20 % - Markeringsfarve4 3 2 5 2 2 3 2" xfId="27421"/>
    <cellStyle name="20 % - Markeringsfarve4 3 2 5 2 2 3 3" xfId="42387"/>
    <cellStyle name="20 % - Markeringsfarve4 3 2 5 2 2 4" xfId="20399"/>
    <cellStyle name="20 % - Markeringsfarve4 3 2 5 2 2 5" xfId="35388"/>
    <cellStyle name="20 % - Markeringsfarve4 3 2 5 2 3" xfId="6533"/>
    <cellStyle name="20 % - Markeringsfarve4 3 2 5 2 3 2" xfId="14447"/>
    <cellStyle name="20 % - Markeringsfarve4 3 2 5 2 3 2 2" xfId="30761"/>
    <cellStyle name="20 % - Markeringsfarve4 3 2 5 2 3 2 3" xfId="45725"/>
    <cellStyle name="20 % - Markeringsfarve4 3 2 5 2 3 3" xfId="23739"/>
    <cellStyle name="20 % - Markeringsfarve4 3 2 5 2 3 4" xfId="38726"/>
    <cellStyle name="20 % - Markeringsfarve4 3 2 5 2 4" xfId="11101"/>
    <cellStyle name="20 % - Markeringsfarve4 3 2 5 2 4 2" xfId="27420"/>
    <cellStyle name="20 % - Markeringsfarve4 3 2 5 2 4 3" xfId="42386"/>
    <cellStyle name="20 % - Markeringsfarve4 3 2 5 2 5" xfId="20398"/>
    <cellStyle name="20 % - Markeringsfarve4 3 2 5 2 6" xfId="35387"/>
    <cellStyle name="20 % - Markeringsfarve4 3 2 5 3" xfId="2546"/>
    <cellStyle name="20 % - Markeringsfarve4 3 2 5 3 2" xfId="7289"/>
    <cellStyle name="20 % - Markeringsfarve4 3 2 5 3 2 2" xfId="15199"/>
    <cellStyle name="20 % - Markeringsfarve4 3 2 5 3 2 2 2" xfId="31513"/>
    <cellStyle name="20 % - Markeringsfarve4 3 2 5 3 2 2 3" xfId="46477"/>
    <cellStyle name="20 % - Markeringsfarve4 3 2 5 3 2 3" xfId="24491"/>
    <cellStyle name="20 % - Markeringsfarve4 3 2 5 3 2 4" xfId="39478"/>
    <cellStyle name="20 % - Markeringsfarve4 3 2 5 3 3" xfId="11103"/>
    <cellStyle name="20 % - Markeringsfarve4 3 2 5 3 3 2" xfId="27422"/>
    <cellStyle name="20 % - Markeringsfarve4 3 2 5 3 3 3" xfId="42388"/>
    <cellStyle name="20 % - Markeringsfarve4 3 2 5 3 4" xfId="20400"/>
    <cellStyle name="20 % - Markeringsfarve4 3 2 5 3 5" xfId="35389"/>
    <cellStyle name="20 % - Markeringsfarve4 3 2 5 4" xfId="2547"/>
    <cellStyle name="20 % - Markeringsfarve4 3 2 5 4 2" xfId="8294"/>
    <cellStyle name="20 % - Markeringsfarve4 3 2 5 4 2 2" xfId="16188"/>
    <cellStyle name="20 % - Markeringsfarve4 3 2 5 4 2 2 2" xfId="32502"/>
    <cellStyle name="20 % - Markeringsfarve4 3 2 5 4 2 2 3" xfId="47466"/>
    <cellStyle name="20 % - Markeringsfarve4 3 2 5 4 2 3" xfId="25480"/>
    <cellStyle name="20 % - Markeringsfarve4 3 2 5 4 2 4" xfId="40467"/>
    <cellStyle name="20 % - Markeringsfarve4 3 2 5 4 3" xfId="11104"/>
    <cellStyle name="20 % - Markeringsfarve4 3 2 5 4 3 2" xfId="27423"/>
    <cellStyle name="20 % - Markeringsfarve4 3 2 5 4 3 3" xfId="42389"/>
    <cellStyle name="20 % - Markeringsfarve4 3 2 5 4 4" xfId="20401"/>
    <cellStyle name="20 % - Markeringsfarve4 3 2 5 4 5" xfId="35390"/>
    <cellStyle name="20 % - Markeringsfarve4 3 2 5 5" xfId="5595"/>
    <cellStyle name="20 % - Markeringsfarve4 3 2 5 5 2" xfId="13513"/>
    <cellStyle name="20 % - Markeringsfarve4 3 2 5 5 2 2" xfId="29827"/>
    <cellStyle name="20 % - Markeringsfarve4 3 2 5 5 2 3" xfId="44791"/>
    <cellStyle name="20 % - Markeringsfarve4 3 2 5 5 3" xfId="22805"/>
    <cellStyle name="20 % - Markeringsfarve4 3 2 5 5 4" xfId="37792"/>
    <cellStyle name="20 % - Markeringsfarve4 3 2 5 6" xfId="11100"/>
    <cellStyle name="20 % - Markeringsfarve4 3 2 5 6 2" xfId="27419"/>
    <cellStyle name="20 % - Markeringsfarve4 3 2 5 6 3" xfId="42385"/>
    <cellStyle name="20 % - Markeringsfarve4 3 2 5 7" xfId="20397"/>
    <cellStyle name="20 % - Markeringsfarve4 3 2 5 8" xfId="35386"/>
    <cellStyle name="20 % - Markeringsfarve4 3 2 6" xfId="2548"/>
    <cellStyle name="20 % - Markeringsfarve4 3 2 6 2" xfId="2549"/>
    <cellStyle name="20 % - Markeringsfarve4 3 2 6 2 2" xfId="2550"/>
    <cellStyle name="20 % - Markeringsfarve4 3 2 6 2 2 2" xfId="8103"/>
    <cellStyle name="20 % - Markeringsfarve4 3 2 6 2 2 2 2" xfId="16004"/>
    <cellStyle name="20 % - Markeringsfarve4 3 2 6 2 2 2 2 2" xfId="32318"/>
    <cellStyle name="20 % - Markeringsfarve4 3 2 6 2 2 2 2 3" xfId="47282"/>
    <cellStyle name="20 % - Markeringsfarve4 3 2 6 2 2 2 3" xfId="25296"/>
    <cellStyle name="20 % - Markeringsfarve4 3 2 6 2 2 2 4" xfId="40283"/>
    <cellStyle name="20 % - Markeringsfarve4 3 2 6 2 2 3" xfId="11107"/>
    <cellStyle name="20 % - Markeringsfarve4 3 2 6 2 2 3 2" xfId="27426"/>
    <cellStyle name="20 % - Markeringsfarve4 3 2 6 2 2 3 3" xfId="42392"/>
    <cellStyle name="20 % - Markeringsfarve4 3 2 6 2 2 4" xfId="20404"/>
    <cellStyle name="20 % - Markeringsfarve4 3 2 6 2 2 5" xfId="35393"/>
    <cellStyle name="20 % - Markeringsfarve4 3 2 6 2 3" xfId="6614"/>
    <cellStyle name="20 % - Markeringsfarve4 3 2 6 2 3 2" xfId="14528"/>
    <cellStyle name="20 % - Markeringsfarve4 3 2 6 2 3 2 2" xfId="30842"/>
    <cellStyle name="20 % - Markeringsfarve4 3 2 6 2 3 2 3" xfId="45806"/>
    <cellStyle name="20 % - Markeringsfarve4 3 2 6 2 3 3" xfId="23820"/>
    <cellStyle name="20 % - Markeringsfarve4 3 2 6 2 3 4" xfId="38807"/>
    <cellStyle name="20 % - Markeringsfarve4 3 2 6 2 4" xfId="11106"/>
    <cellStyle name="20 % - Markeringsfarve4 3 2 6 2 4 2" xfId="27425"/>
    <cellStyle name="20 % - Markeringsfarve4 3 2 6 2 4 3" xfId="42391"/>
    <cellStyle name="20 % - Markeringsfarve4 3 2 6 2 5" xfId="20403"/>
    <cellStyle name="20 % - Markeringsfarve4 3 2 6 2 6" xfId="35392"/>
    <cellStyle name="20 % - Markeringsfarve4 3 2 6 3" xfId="2551"/>
    <cellStyle name="20 % - Markeringsfarve4 3 2 6 3 2" xfId="7380"/>
    <cellStyle name="20 % - Markeringsfarve4 3 2 6 3 2 2" xfId="15290"/>
    <cellStyle name="20 % - Markeringsfarve4 3 2 6 3 2 2 2" xfId="31604"/>
    <cellStyle name="20 % - Markeringsfarve4 3 2 6 3 2 2 3" xfId="46568"/>
    <cellStyle name="20 % - Markeringsfarve4 3 2 6 3 2 3" xfId="24582"/>
    <cellStyle name="20 % - Markeringsfarve4 3 2 6 3 2 4" xfId="39569"/>
    <cellStyle name="20 % - Markeringsfarve4 3 2 6 3 3" xfId="11108"/>
    <cellStyle name="20 % - Markeringsfarve4 3 2 6 3 3 2" xfId="27427"/>
    <cellStyle name="20 % - Markeringsfarve4 3 2 6 3 3 3" xfId="42393"/>
    <cellStyle name="20 % - Markeringsfarve4 3 2 6 3 4" xfId="20405"/>
    <cellStyle name="20 % - Markeringsfarve4 3 2 6 3 5" xfId="35394"/>
    <cellStyle name="20 % - Markeringsfarve4 3 2 6 4" xfId="2552"/>
    <cellStyle name="20 % - Markeringsfarve4 3 2 6 4 2" xfId="8581"/>
    <cellStyle name="20 % - Markeringsfarve4 3 2 6 4 2 2" xfId="16468"/>
    <cellStyle name="20 % - Markeringsfarve4 3 2 6 4 2 2 2" xfId="32782"/>
    <cellStyle name="20 % - Markeringsfarve4 3 2 6 4 2 2 3" xfId="47746"/>
    <cellStyle name="20 % - Markeringsfarve4 3 2 6 4 2 3" xfId="25760"/>
    <cellStyle name="20 % - Markeringsfarve4 3 2 6 4 2 4" xfId="40747"/>
    <cellStyle name="20 % - Markeringsfarve4 3 2 6 4 3" xfId="11109"/>
    <cellStyle name="20 % - Markeringsfarve4 3 2 6 4 3 2" xfId="27428"/>
    <cellStyle name="20 % - Markeringsfarve4 3 2 6 4 3 3" xfId="42394"/>
    <cellStyle name="20 % - Markeringsfarve4 3 2 6 4 4" xfId="20406"/>
    <cellStyle name="20 % - Markeringsfarve4 3 2 6 4 5" xfId="35395"/>
    <cellStyle name="20 % - Markeringsfarve4 3 2 6 5" xfId="5596"/>
    <cellStyle name="20 % - Markeringsfarve4 3 2 6 5 2" xfId="13514"/>
    <cellStyle name="20 % - Markeringsfarve4 3 2 6 5 2 2" xfId="29828"/>
    <cellStyle name="20 % - Markeringsfarve4 3 2 6 5 2 3" xfId="44792"/>
    <cellStyle name="20 % - Markeringsfarve4 3 2 6 5 3" xfId="22806"/>
    <cellStyle name="20 % - Markeringsfarve4 3 2 6 5 4" xfId="37793"/>
    <cellStyle name="20 % - Markeringsfarve4 3 2 6 6" xfId="11105"/>
    <cellStyle name="20 % - Markeringsfarve4 3 2 6 6 2" xfId="27424"/>
    <cellStyle name="20 % - Markeringsfarve4 3 2 6 6 3" xfId="42390"/>
    <cellStyle name="20 % - Markeringsfarve4 3 2 6 7" xfId="20402"/>
    <cellStyle name="20 % - Markeringsfarve4 3 2 6 8" xfId="35391"/>
    <cellStyle name="20 % - Markeringsfarve4 3 2 7" xfId="2553"/>
    <cellStyle name="20 % - Markeringsfarve4 3 2 7 2" xfId="2554"/>
    <cellStyle name="20 % - Markeringsfarve4 3 2 7 2 2" xfId="7539"/>
    <cellStyle name="20 % - Markeringsfarve4 3 2 7 2 2 2" xfId="15440"/>
    <cellStyle name="20 % - Markeringsfarve4 3 2 7 2 2 2 2" xfId="31754"/>
    <cellStyle name="20 % - Markeringsfarve4 3 2 7 2 2 2 3" xfId="46718"/>
    <cellStyle name="20 % - Markeringsfarve4 3 2 7 2 2 3" xfId="24732"/>
    <cellStyle name="20 % - Markeringsfarve4 3 2 7 2 2 4" xfId="39719"/>
    <cellStyle name="20 % - Markeringsfarve4 3 2 7 2 3" xfId="11111"/>
    <cellStyle name="20 % - Markeringsfarve4 3 2 7 2 3 2" xfId="27430"/>
    <cellStyle name="20 % - Markeringsfarve4 3 2 7 2 3 3" xfId="42396"/>
    <cellStyle name="20 % - Markeringsfarve4 3 2 7 2 4" xfId="20408"/>
    <cellStyle name="20 % - Markeringsfarve4 3 2 7 2 5" xfId="35397"/>
    <cellStyle name="20 % - Markeringsfarve4 3 2 7 3" xfId="6133"/>
    <cellStyle name="20 % - Markeringsfarve4 3 2 7 3 2" xfId="14050"/>
    <cellStyle name="20 % - Markeringsfarve4 3 2 7 3 2 2" xfId="30364"/>
    <cellStyle name="20 % - Markeringsfarve4 3 2 7 3 2 3" xfId="45328"/>
    <cellStyle name="20 % - Markeringsfarve4 3 2 7 3 3" xfId="23342"/>
    <cellStyle name="20 % - Markeringsfarve4 3 2 7 3 4" xfId="38329"/>
    <cellStyle name="20 % - Markeringsfarve4 3 2 7 4" xfId="11110"/>
    <cellStyle name="20 % - Markeringsfarve4 3 2 7 4 2" xfId="27429"/>
    <cellStyle name="20 % - Markeringsfarve4 3 2 7 4 3" xfId="42395"/>
    <cellStyle name="20 % - Markeringsfarve4 3 2 7 5" xfId="20407"/>
    <cellStyle name="20 % - Markeringsfarve4 3 2 7 6" xfId="35396"/>
    <cellStyle name="20 % - Markeringsfarve4 3 2 8" xfId="2555"/>
    <cellStyle name="20 % - Markeringsfarve4 3 2 8 2" xfId="6767"/>
    <cellStyle name="20 % - Markeringsfarve4 3 2 8 2 2" xfId="14678"/>
    <cellStyle name="20 % - Markeringsfarve4 3 2 8 2 2 2" xfId="30992"/>
    <cellStyle name="20 % - Markeringsfarve4 3 2 8 2 2 3" xfId="45956"/>
    <cellStyle name="20 % - Markeringsfarve4 3 2 8 2 3" xfId="23970"/>
    <cellStyle name="20 % - Markeringsfarve4 3 2 8 2 4" xfId="38957"/>
    <cellStyle name="20 % - Markeringsfarve4 3 2 8 3" xfId="11112"/>
    <cellStyle name="20 % - Markeringsfarve4 3 2 8 3 2" xfId="27431"/>
    <cellStyle name="20 % - Markeringsfarve4 3 2 8 3 3" xfId="42397"/>
    <cellStyle name="20 % - Markeringsfarve4 3 2 8 4" xfId="20409"/>
    <cellStyle name="20 % - Markeringsfarve4 3 2 8 5" xfId="35398"/>
    <cellStyle name="20 % - Markeringsfarve4 3 2 9" xfId="2556"/>
    <cellStyle name="20 % - Markeringsfarve4 3 2 9 2" xfId="8438"/>
    <cellStyle name="20 % - Markeringsfarve4 3 2 9 2 2" xfId="16330"/>
    <cellStyle name="20 % - Markeringsfarve4 3 2 9 2 2 2" xfId="32644"/>
    <cellStyle name="20 % - Markeringsfarve4 3 2 9 2 2 3" xfId="47608"/>
    <cellStyle name="20 % - Markeringsfarve4 3 2 9 2 3" xfId="25622"/>
    <cellStyle name="20 % - Markeringsfarve4 3 2 9 2 4" xfId="40609"/>
    <cellStyle name="20 % - Markeringsfarve4 3 2 9 3" xfId="11113"/>
    <cellStyle name="20 % - Markeringsfarve4 3 2 9 3 2" xfId="27432"/>
    <cellStyle name="20 % - Markeringsfarve4 3 2 9 3 3" xfId="42398"/>
    <cellStyle name="20 % - Markeringsfarve4 3 2 9 4" xfId="20410"/>
    <cellStyle name="20 % - Markeringsfarve4 3 2 9 5" xfId="35399"/>
    <cellStyle name="20 % - Markeringsfarve4 3 3" xfId="2557"/>
    <cellStyle name="20 % - Markeringsfarve4 3 3 10" xfId="5597"/>
    <cellStyle name="20 % - Markeringsfarve4 3 3 10 2" xfId="13515"/>
    <cellStyle name="20 % - Markeringsfarve4 3 3 10 2 2" xfId="29829"/>
    <cellStyle name="20 % - Markeringsfarve4 3 3 10 2 3" xfId="44793"/>
    <cellStyle name="20 % - Markeringsfarve4 3 3 10 3" xfId="22807"/>
    <cellStyle name="20 % - Markeringsfarve4 3 3 10 4" xfId="37794"/>
    <cellStyle name="20 % - Markeringsfarve4 3 3 11" xfId="11114"/>
    <cellStyle name="20 % - Markeringsfarve4 3 3 11 2" xfId="27433"/>
    <cellStyle name="20 % - Markeringsfarve4 3 3 11 3" xfId="42399"/>
    <cellStyle name="20 % - Markeringsfarve4 3 3 12" xfId="20411"/>
    <cellStyle name="20 % - Markeringsfarve4 3 3 13" xfId="35400"/>
    <cellStyle name="20 % - Markeringsfarve4 3 3 14" xfId="56530"/>
    <cellStyle name="20 % - Markeringsfarve4 3 3 2" xfId="2558"/>
    <cellStyle name="20 % - Markeringsfarve4 3 3 2 2" xfId="2559"/>
    <cellStyle name="20 % - Markeringsfarve4 3 3 2 2 2" xfId="2560"/>
    <cellStyle name="20 % - Markeringsfarve4 3 3 2 2 2 2" xfId="7697"/>
    <cellStyle name="20 % - Markeringsfarve4 3 3 2 2 2 2 2" xfId="15598"/>
    <cellStyle name="20 % - Markeringsfarve4 3 3 2 2 2 2 2 2" xfId="31912"/>
    <cellStyle name="20 % - Markeringsfarve4 3 3 2 2 2 2 2 3" xfId="46876"/>
    <cellStyle name="20 % - Markeringsfarve4 3 3 2 2 2 2 3" xfId="24890"/>
    <cellStyle name="20 % - Markeringsfarve4 3 3 2 2 2 2 4" xfId="39877"/>
    <cellStyle name="20 % - Markeringsfarve4 3 3 2 2 2 3" xfId="11117"/>
    <cellStyle name="20 % - Markeringsfarve4 3 3 2 2 2 3 2" xfId="27436"/>
    <cellStyle name="20 % - Markeringsfarve4 3 3 2 2 2 3 3" xfId="42402"/>
    <cellStyle name="20 % - Markeringsfarve4 3 3 2 2 2 4" xfId="20414"/>
    <cellStyle name="20 % - Markeringsfarve4 3 3 2 2 2 5" xfId="35403"/>
    <cellStyle name="20 % - Markeringsfarve4 3 3 2 2 3" xfId="6265"/>
    <cellStyle name="20 % - Markeringsfarve4 3 3 2 2 3 2" xfId="14182"/>
    <cellStyle name="20 % - Markeringsfarve4 3 3 2 2 3 2 2" xfId="30496"/>
    <cellStyle name="20 % - Markeringsfarve4 3 3 2 2 3 2 3" xfId="45460"/>
    <cellStyle name="20 % - Markeringsfarve4 3 3 2 2 3 3" xfId="23474"/>
    <cellStyle name="20 % - Markeringsfarve4 3 3 2 2 3 4" xfId="38461"/>
    <cellStyle name="20 % - Markeringsfarve4 3 3 2 2 4" xfId="11116"/>
    <cellStyle name="20 % - Markeringsfarve4 3 3 2 2 4 2" xfId="27435"/>
    <cellStyle name="20 % - Markeringsfarve4 3 3 2 2 4 3" xfId="42401"/>
    <cellStyle name="20 % - Markeringsfarve4 3 3 2 2 5" xfId="20413"/>
    <cellStyle name="20 % - Markeringsfarve4 3 3 2 2 6" xfId="35402"/>
    <cellStyle name="20 % - Markeringsfarve4 3 3 2 3" xfId="2561"/>
    <cellStyle name="20 % - Markeringsfarve4 3 3 2 3 2" xfId="6927"/>
    <cellStyle name="20 % - Markeringsfarve4 3 3 2 3 2 2" xfId="14838"/>
    <cellStyle name="20 % - Markeringsfarve4 3 3 2 3 2 2 2" xfId="31152"/>
    <cellStyle name="20 % - Markeringsfarve4 3 3 2 3 2 2 3" xfId="46116"/>
    <cellStyle name="20 % - Markeringsfarve4 3 3 2 3 2 3" xfId="24130"/>
    <cellStyle name="20 % - Markeringsfarve4 3 3 2 3 2 4" xfId="39117"/>
    <cellStyle name="20 % - Markeringsfarve4 3 3 2 3 3" xfId="11118"/>
    <cellStyle name="20 % - Markeringsfarve4 3 3 2 3 3 2" xfId="27437"/>
    <cellStyle name="20 % - Markeringsfarve4 3 3 2 3 3 3" xfId="42403"/>
    <cellStyle name="20 % - Markeringsfarve4 3 3 2 3 4" xfId="20415"/>
    <cellStyle name="20 % - Markeringsfarve4 3 3 2 3 5" xfId="35404"/>
    <cellStyle name="20 % - Markeringsfarve4 3 3 2 4" xfId="2562"/>
    <cellStyle name="20 % - Markeringsfarve4 3 3 2 4 2" xfId="7491"/>
    <cellStyle name="20 % - Markeringsfarve4 3 3 2 4 2 2" xfId="15392"/>
    <cellStyle name="20 % - Markeringsfarve4 3 3 2 4 2 2 2" xfId="31706"/>
    <cellStyle name="20 % - Markeringsfarve4 3 3 2 4 2 2 3" xfId="46670"/>
    <cellStyle name="20 % - Markeringsfarve4 3 3 2 4 2 3" xfId="24684"/>
    <cellStyle name="20 % - Markeringsfarve4 3 3 2 4 2 4" xfId="39671"/>
    <cellStyle name="20 % - Markeringsfarve4 3 3 2 4 3" xfId="11119"/>
    <cellStyle name="20 % - Markeringsfarve4 3 3 2 4 3 2" xfId="27438"/>
    <cellStyle name="20 % - Markeringsfarve4 3 3 2 4 3 3" xfId="42404"/>
    <cellStyle name="20 % - Markeringsfarve4 3 3 2 4 4" xfId="20416"/>
    <cellStyle name="20 % - Markeringsfarve4 3 3 2 4 5" xfId="35405"/>
    <cellStyle name="20 % - Markeringsfarve4 3 3 2 5" xfId="5598"/>
    <cellStyle name="20 % - Markeringsfarve4 3 3 2 5 2" xfId="13516"/>
    <cellStyle name="20 % - Markeringsfarve4 3 3 2 5 2 2" xfId="29830"/>
    <cellStyle name="20 % - Markeringsfarve4 3 3 2 5 2 3" xfId="44794"/>
    <cellStyle name="20 % - Markeringsfarve4 3 3 2 5 3" xfId="22808"/>
    <cellStyle name="20 % - Markeringsfarve4 3 3 2 5 4" xfId="37795"/>
    <cellStyle name="20 % - Markeringsfarve4 3 3 2 6" xfId="11115"/>
    <cellStyle name="20 % - Markeringsfarve4 3 3 2 6 2" xfId="27434"/>
    <cellStyle name="20 % - Markeringsfarve4 3 3 2 6 3" xfId="42400"/>
    <cellStyle name="20 % - Markeringsfarve4 3 3 2 7" xfId="20412"/>
    <cellStyle name="20 % - Markeringsfarve4 3 3 2 8" xfId="35401"/>
    <cellStyle name="20 % - Markeringsfarve4 3 3 3" xfId="2563"/>
    <cellStyle name="20 % - Markeringsfarve4 3 3 3 2" xfId="2564"/>
    <cellStyle name="20 % - Markeringsfarve4 3 3 3 2 2" xfId="2565"/>
    <cellStyle name="20 % - Markeringsfarve4 3 3 3 2 2 2" xfId="7749"/>
    <cellStyle name="20 % - Markeringsfarve4 3 3 3 2 2 2 2" xfId="15650"/>
    <cellStyle name="20 % - Markeringsfarve4 3 3 3 2 2 2 2 2" xfId="31964"/>
    <cellStyle name="20 % - Markeringsfarve4 3 3 3 2 2 2 2 3" xfId="46928"/>
    <cellStyle name="20 % - Markeringsfarve4 3 3 3 2 2 2 3" xfId="24942"/>
    <cellStyle name="20 % - Markeringsfarve4 3 3 3 2 2 2 4" xfId="39929"/>
    <cellStyle name="20 % - Markeringsfarve4 3 3 3 2 2 3" xfId="11122"/>
    <cellStyle name="20 % - Markeringsfarve4 3 3 3 2 2 3 2" xfId="27441"/>
    <cellStyle name="20 % - Markeringsfarve4 3 3 3 2 2 3 3" xfId="42407"/>
    <cellStyle name="20 % - Markeringsfarve4 3 3 3 2 2 4" xfId="20419"/>
    <cellStyle name="20 % - Markeringsfarve4 3 3 3 2 2 5" xfId="35408"/>
    <cellStyle name="20 % - Markeringsfarve4 3 3 3 2 3" xfId="6313"/>
    <cellStyle name="20 % - Markeringsfarve4 3 3 3 2 3 2" xfId="14230"/>
    <cellStyle name="20 % - Markeringsfarve4 3 3 3 2 3 2 2" xfId="30544"/>
    <cellStyle name="20 % - Markeringsfarve4 3 3 3 2 3 2 3" xfId="45508"/>
    <cellStyle name="20 % - Markeringsfarve4 3 3 3 2 3 3" xfId="23522"/>
    <cellStyle name="20 % - Markeringsfarve4 3 3 3 2 3 4" xfId="38509"/>
    <cellStyle name="20 % - Markeringsfarve4 3 3 3 2 4" xfId="11121"/>
    <cellStyle name="20 % - Markeringsfarve4 3 3 3 2 4 2" xfId="27440"/>
    <cellStyle name="20 % - Markeringsfarve4 3 3 3 2 4 3" xfId="42406"/>
    <cellStyle name="20 % - Markeringsfarve4 3 3 3 2 5" xfId="20418"/>
    <cellStyle name="20 % - Markeringsfarve4 3 3 3 2 6" xfId="35407"/>
    <cellStyle name="20 % - Markeringsfarve4 3 3 3 3" xfId="2566"/>
    <cellStyle name="20 % - Markeringsfarve4 3 3 3 3 2" xfId="6979"/>
    <cellStyle name="20 % - Markeringsfarve4 3 3 3 3 2 2" xfId="14890"/>
    <cellStyle name="20 % - Markeringsfarve4 3 3 3 3 2 2 2" xfId="31204"/>
    <cellStyle name="20 % - Markeringsfarve4 3 3 3 3 2 2 3" xfId="46168"/>
    <cellStyle name="20 % - Markeringsfarve4 3 3 3 3 2 3" xfId="24182"/>
    <cellStyle name="20 % - Markeringsfarve4 3 3 3 3 2 4" xfId="39169"/>
    <cellStyle name="20 % - Markeringsfarve4 3 3 3 3 3" xfId="11123"/>
    <cellStyle name="20 % - Markeringsfarve4 3 3 3 3 3 2" xfId="27442"/>
    <cellStyle name="20 % - Markeringsfarve4 3 3 3 3 3 3" xfId="42408"/>
    <cellStyle name="20 % - Markeringsfarve4 3 3 3 3 4" xfId="20420"/>
    <cellStyle name="20 % - Markeringsfarve4 3 3 3 3 5" xfId="35409"/>
    <cellStyle name="20 % - Markeringsfarve4 3 3 3 4" xfId="2567"/>
    <cellStyle name="20 % - Markeringsfarve4 3 3 3 4 2" xfId="7077"/>
    <cellStyle name="20 % - Markeringsfarve4 3 3 3 4 2 2" xfId="14988"/>
    <cellStyle name="20 % - Markeringsfarve4 3 3 3 4 2 2 2" xfId="31302"/>
    <cellStyle name="20 % - Markeringsfarve4 3 3 3 4 2 2 3" xfId="46266"/>
    <cellStyle name="20 % - Markeringsfarve4 3 3 3 4 2 3" xfId="24280"/>
    <cellStyle name="20 % - Markeringsfarve4 3 3 3 4 2 4" xfId="39267"/>
    <cellStyle name="20 % - Markeringsfarve4 3 3 3 4 3" xfId="11124"/>
    <cellStyle name="20 % - Markeringsfarve4 3 3 3 4 3 2" xfId="27443"/>
    <cellStyle name="20 % - Markeringsfarve4 3 3 3 4 3 3" xfId="42409"/>
    <cellStyle name="20 % - Markeringsfarve4 3 3 3 4 4" xfId="20421"/>
    <cellStyle name="20 % - Markeringsfarve4 3 3 3 4 5" xfId="35410"/>
    <cellStyle name="20 % - Markeringsfarve4 3 3 3 5" xfId="5599"/>
    <cellStyle name="20 % - Markeringsfarve4 3 3 3 5 2" xfId="13517"/>
    <cellStyle name="20 % - Markeringsfarve4 3 3 3 5 2 2" xfId="29831"/>
    <cellStyle name="20 % - Markeringsfarve4 3 3 3 5 2 3" xfId="44795"/>
    <cellStyle name="20 % - Markeringsfarve4 3 3 3 5 3" xfId="22809"/>
    <cellStyle name="20 % - Markeringsfarve4 3 3 3 5 4" xfId="37796"/>
    <cellStyle name="20 % - Markeringsfarve4 3 3 3 6" xfId="11120"/>
    <cellStyle name="20 % - Markeringsfarve4 3 3 3 6 2" xfId="27439"/>
    <cellStyle name="20 % - Markeringsfarve4 3 3 3 6 3" xfId="42405"/>
    <cellStyle name="20 % - Markeringsfarve4 3 3 3 7" xfId="20417"/>
    <cellStyle name="20 % - Markeringsfarve4 3 3 3 8" xfId="35406"/>
    <cellStyle name="20 % - Markeringsfarve4 3 3 4" xfId="2568"/>
    <cellStyle name="20 % - Markeringsfarve4 3 3 4 2" xfId="2569"/>
    <cellStyle name="20 % - Markeringsfarve4 3 3 4 2 2" xfId="2570"/>
    <cellStyle name="20 % - Markeringsfarve4 3 3 4 2 2 2" xfId="7935"/>
    <cellStyle name="20 % - Markeringsfarve4 3 3 4 2 2 2 2" xfId="15836"/>
    <cellStyle name="20 % - Markeringsfarve4 3 3 4 2 2 2 2 2" xfId="32150"/>
    <cellStyle name="20 % - Markeringsfarve4 3 3 4 2 2 2 2 3" xfId="47114"/>
    <cellStyle name="20 % - Markeringsfarve4 3 3 4 2 2 2 3" xfId="25128"/>
    <cellStyle name="20 % - Markeringsfarve4 3 3 4 2 2 2 4" xfId="40115"/>
    <cellStyle name="20 % - Markeringsfarve4 3 3 4 2 2 3" xfId="11127"/>
    <cellStyle name="20 % - Markeringsfarve4 3 3 4 2 2 3 2" xfId="27446"/>
    <cellStyle name="20 % - Markeringsfarve4 3 3 4 2 2 3 3" xfId="42412"/>
    <cellStyle name="20 % - Markeringsfarve4 3 3 4 2 2 4" xfId="20424"/>
    <cellStyle name="20 % - Markeringsfarve4 3 3 4 2 2 5" xfId="35413"/>
    <cellStyle name="20 % - Markeringsfarve4 3 3 4 2 3" xfId="6467"/>
    <cellStyle name="20 % - Markeringsfarve4 3 3 4 2 3 2" xfId="14381"/>
    <cellStyle name="20 % - Markeringsfarve4 3 3 4 2 3 2 2" xfId="30695"/>
    <cellStyle name="20 % - Markeringsfarve4 3 3 4 2 3 2 3" xfId="45659"/>
    <cellStyle name="20 % - Markeringsfarve4 3 3 4 2 3 3" xfId="23673"/>
    <cellStyle name="20 % - Markeringsfarve4 3 3 4 2 3 4" xfId="38660"/>
    <cellStyle name="20 % - Markeringsfarve4 3 3 4 2 4" xfId="11126"/>
    <cellStyle name="20 % - Markeringsfarve4 3 3 4 2 4 2" xfId="27445"/>
    <cellStyle name="20 % - Markeringsfarve4 3 3 4 2 4 3" xfId="42411"/>
    <cellStyle name="20 % - Markeringsfarve4 3 3 4 2 5" xfId="20423"/>
    <cellStyle name="20 % - Markeringsfarve4 3 3 4 2 6" xfId="35412"/>
    <cellStyle name="20 % - Markeringsfarve4 3 3 4 3" xfId="2571"/>
    <cellStyle name="20 % - Markeringsfarve4 3 3 4 3 2" xfId="7211"/>
    <cellStyle name="20 % - Markeringsfarve4 3 3 4 3 2 2" xfId="15121"/>
    <cellStyle name="20 % - Markeringsfarve4 3 3 4 3 2 2 2" xfId="31435"/>
    <cellStyle name="20 % - Markeringsfarve4 3 3 4 3 2 2 3" xfId="46399"/>
    <cellStyle name="20 % - Markeringsfarve4 3 3 4 3 2 3" xfId="24413"/>
    <cellStyle name="20 % - Markeringsfarve4 3 3 4 3 2 4" xfId="39400"/>
    <cellStyle name="20 % - Markeringsfarve4 3 3 4 3 3" xfId="11128"/>
    <cellStyle name="20 % - Markeringsfarve4 3 3 4 3 3 2" xfId="27447"/>
    <cellStyle name="20 % - Markeringsfarve4 3 3 4 3 3 3" xfId="42413"/>
    <cellStyle name="20 % - Markeringsfarve4 3 3 4 3 4" xfId="20425"/>
    <cellStyle name="20 % - Markeringsfarve4 3 3 4 3 5" xfId="35414"/>
    <cellStyle name="20 % - Markeringsfarve4 3 3 4 4" xfId="2572"/>
    <cellStyle name="20 % - Markeringsfarve4 3 3 4 4 2" xfId="8775"/>
    <cellStyle name="20 % - Markeringsfarve4 3 3 4 4 2 2" xfId="16651"/>
    <cellStyle name="20 % - Markeringsfarve4 3 3 4 4 2 2 2" xfId="32965"/>
    <cellStyle name="20 % - Markeringsfarve4 3 3 4 4 2 2 3" xfId="47929"/>
    <cellStyle name="20 % - Markeringsfarve4 3 3 4 4 2 3" xfId="25943"/>
    <cellStyle name="20 % - Markeringsfarve4 3 3 4 4 2 4" xfId="40930"/>
    <cellStyle name="20 % - Markeringsfarve4 3 3 4 4 3" xfId="11129"/>
    <cellStyle name="20 % - Markeringsfarve4 3 3 4 4 3 2" xfId="27448"/>
    <cellStyle name="20 % - Markeringsfarve4 3 3 4 4 3 3" xfId="42414"/>
    <cellStyle name="20 % - Markeringsfarve4 3 3 4 4 4" xfId="20426"/>
    <cellStyle name="20 % - Markeringsfarve4 3 3 4 4 5" xfId="35415"/>
    <cellStyle name="20 % - Markeringsfarve4 3 3 4 5" xfId="5600"/>
    <cellStyle name="20 % - Markeringsfarve4 3 3 4 5 2" xfId="13518"/>
    <cellStyle name="20 % - Markeringsfarve4 3 3 4 5 2 2" xfId="29832"/>
    <cellStyle name="20 % - Markeringsfarve4 3 3 4 5 2 3" xfId="44796"/>
    <cellStyle name="20 % - Markeringsfarve4 3 3 4 5 3" xfId="22810"/>
    <cellStyle name="20 % - Markeringsfarve4 3 3 4 5 4" xfId="37797"/>
    <cellStyle name="20 % - Markeringsfarve4 3 3 4 6" xfId="11125"/>
    <cellStyle name="20 % - Markeringsfarve4 3 3 4 6 2" xfId="27444"/>
    <cellStyle name="20 % - Markeringsfarve4 3 3 4 6 3" xfId="42410"/>
    <cellStyle name="20 % - Markeringsfarve4 3 3 4 7" xfId="20422"/>
    <cellStyle name="20 % - Markeringsfarve4 3 3 4 8" xfId="35411"/>
    <cellStyle name="20 % - Markeringsfarve4 3 3 5" xfId="2573"/>
    <cellStyle name="20 % - Markeringsfarve4 3 3 5 2" xfId="2574"/>
    <cellStyle name="20 % - Markeringsfarve4 3 3 5 2 2" xfId="2575"/>
    <cellStyle name="20 % - Markeringsfarve4 3 3 5 2 2 2" xfId="8052"/>
    <cellStyle name="20 % - Markeringsfarve4 3 3 5 2 2 2 2" xfId="15953"/>
    <cellStyle name="20 % - Markeringsfarve4 3 3 5 2 2 2 2 2" xfId="32267"/>
    <cellStyle name="20 % - Markeringsfarve4 3 3 5 2 2 2 2 3" xfId="47231"/>
    <cellStyle name="20 % - Markeringsfarve4 3 3 5 2 2 2 3" xfId="25245"/>
    <cellStyle name="20 % - Markeringsfarve4 3 3 5 2 2 2 4" xfId="40232"/>
    <cellStyle name="20 % - Markeringsfarve4 3 3 5 2 2 3" xfId="11132"/>
    <cellStyle name="20 % - Markeringsfarve4 3 3 5 2 2 3 2" xfId="27451"/>
    <cellStyle name="20 % - Markeringsfarve4 3 3 5 2 2 3 3" xfId="42417"/>
    <cellStyle name="20 % - Markeringsfarve4 3 3 5 2 2 4" xfId="20429"/>
    <cellStyle name="20 % - Markeringsfarve4 3 3 5 2 2 5" xfId="35418"/>
    <cellStyle name="20 % - Markeringsfarve4 3 3 5 2 3" xfId="6566"/>
    <cellStyle name="20 % - Markeringsfarve4 3 3 5 2 3 2" xfId="14480"/>
    <cellStyle name="20 % - Markeringsfarve4 3 3 5 2 3 2 2" xfId="30794"/>
    <cellStyle name="20 % - Markeringsfarve4 3 3 5 2 3 2 3" xfId="45758"/>
    <cellStyle name="20 % - Markeringsfarve4 3 3 5 2 3 3" xfId="23772"/>
    <cellStyle name="20 % - Markeringsfarve4 3 3 5 2 3 4" xfId="38759"/>
    <cellStyle name="20 % - Markeringsfarve4 3 3 5 2 4" xfId="11131"/>
    <cellStyle name="20 % - Markeringsfarve4 3 3 5 2 4 2" xfId="27450"/>
    <cellStyle name="20 % - Markeringsfarve4 3 3 5 2 4 3" xfId="42416"/>
    <cellStyle name="20 % - Markeringsfarve4 3 3 5 2 5" xfId="20428"/>
    <cellStyle name="20 % - Markeringsfarve4 3 3 5 2 6" xfId="35417"/>
    <cellStyle name="20 % - Markeringsfarve4 3 3 5 3" xfId="2576"/>
    <cellStyle name="20 % - Markeringsfarve4 3 3 5 3 2" xfId="7328"/>
    <cellStyle name="20 % - Markeringsfarve4 3 3 5 3 2 2" xfId="15238"/>
    <cellStyle name="20 % - Markeringsfarve4 3 3 5 3 2 2 2" xfId="31552"/>
    <cellStyle name="20 % - Markeringsfarve4 3 3 5 3 2 2 3" xfId="46516"/>
    <cellStyle name="20 % - Markeringsfarve4 3 3 5 3 2 3" xfId="24530"/>
    <cellStyle name="20 % - Markeringsfarve4 3 3 5 3 2 4" xfId="39517"/>
    <cellStyle name="20 % - Markeringsfarve4 3 3 5 3 3" xfId="11133"/>
    <cellStyle name="20 % - Markeringsfarve4 3 3 5 3 3 2" xfId="27452"/>
    <cellStyle name="20 % - Markeringsfarve4 3 3 5 3 3 3" xfId="42418"/>
    <cellStyle name="20 % - Markeringsfarve4 3 3 5 3 4" xfId="20430"/>
    <cellStyle name="20 % - Markeringsfarve4 3 3 5 3 5" xfId="35419"/>
    <cellStyle name="20 % - Markeringsfarve4 3 3 5 4" xfId="2577"/>
    <cellStyle name="20 % - Markeringsfarve4 3 3 5 4 2" xfId="8495"/>
    <cellStyle name="20 % - Markeringsfarve4 3 3 5 4 2 2" xfId="16384"/>
    <cellStyle name="20 % - Markeringsfarve4 3 3 5 4 2 2 2" xfId="32698"/>
    <cellStyle name="20 % - Markeringsfarve4 3 3 5 4 2 2 3" xfId="47662"/>
    <cellStyle name="20 % - Markeringsfarve4 3 3 5 4 2 3" xfId="25676"/>
    <cellStyle name="20 % - Markeringsfarve4 3 3 5 4 2 4" xfId="40663"/>
    <cellStyle name="20 % - Markeringsfarve4 3 3 5 4 3" xfId="11134"/>
    <cellStyle name="20 % - Markeringsfarve4 3 3 5 4 3 2" xfId="27453"/>
    <cellStyle name="20 % - Markeringsfarve4 3 3 5 4 3 3" xfId="42419"/>
    <cellStyle name="20 % - Markeringsfarve4 3 3 5 4 4" xfId="20431"/>
    <cellStyle name="20 % - Markeringsfarve4 3 3 5 4 5" xfId="35420"/>
    <cellStyle name="20 % - Markeringsfarve4 3 3 5 5" xfId="5601"/>
    <cellStyle name="20 % - Markeringsfarve4 3 3 5 5 2" xfId="13519"/>
    <cellStyle name="20 % - Markeringsfarve4 3 3 5 5 2 2" xfId="29833"/>
    <cellStyle name="20 % - Markeringsfarve4 3 3 5 5 2 3" xfId="44797"/>
    <cellStyle name="20 % - Markeringsfarve4 3 3 5 5 3" xfId="22811"/>
    <cellStyle name="20 % - Markeringsfarve4 3 3 5 5 4" xfId="37798"/>
    <cellStyle name="20 % - Markeringsfarve4 3 3 5 6" xfId="11130"/>
    <cellStyle name="20 % - Markeringsfarve4 3 3 5 6 2" xfId="27449"/>
    <cellStyle name="20 % - Markeringsfarve4 3 3 5 6 3" xfId="42415"/>
    <cellStyle name="20 % - Markeringsfarve4 3 3 5 7" xfId="20427"/>
    <cellStyle name="20 % - Markeringsfarve4 3 3 5 8" xfId="35416"/>
    <cellStyle name="20 % - Markeringsfarve4 3 3 6" xfId="2578"/>
    <cellStyle name="20 % - Markeringsfarve4 3 3 6 2" xfId="2579"/>
    <cellStyle name="20 % - Markeringsfarve4 3 3 6 2 2" xfId="2580"/>
    <cellStyle name="20 % - Markeringsfarve4 3 3 6 2 2 2" xfId="8104"/>
    <cellStyle name="20 % - Markeringsfarve4 3 3 6 2 2 2 2" xfId="16005"/>
    <cellStyle name="20 % - Markeringsfarve4 3 3 6 2 2 2 2 2" xfId="32319"/>
    <cellStyle name="20 % - Markeringsfarve4 3 3 6 2 2 2 2 3" xfId="47283"/>
    <cellStyle name="20 % - Markeringsfarve4 3 3 6 2 2 2 3" xfId="25297"/>
    <cellStyle name="20 % - Markeringsfarve4 3 3 6 2 2 2 4" xfId="40284"/>
    <cellStyle name="20 % - Markeringsfarve4 3 3 6 2 2 3" xfId="11137"/>
    <cellStyle name="20 % - Markeringsfarve4 3 3 6 2 2 3 2" xfId="27456"/>
    <cellStyle name="20 % - Markeringsfarve4 3 3 6 2 2 3 3" xfId="42422"/>
    <cellStyle name="20 % - Markeringsfarve4 3 3 6 2 2 4" xfId="20434"/>
    <cellStyle name="20 % - Markeringsfarve4 3 3 6 2 2 5" xfId="35423"/>
    <cellStyle name="20 % - Markeringsfarve4 3 3 6 2 3" xfId="6615"/>
    <cellStyle name="20 % - Markeringsfarve4 3 3 6 2 3 2" xfId="14529"/>
    <cellStyle name="20 % - Markeringsfarve4 3 3 6 2 3 2 2" xfId="30843"/>
    <cellStyle name="20 % - Markeringsfarve4 3 3 6 2 3 2 3" xfId="45807"/>
    <cellStyle name="20 % - Markeringsfarve4 3 3 6 2 3 3" xfId="23821"/>
    <cellStyle name="20 % - Markeringsfarve4 3 3 6 2 3 4" xfId="38808"/>
    <cellStyle name="20 % - Markeringsfarve4 3 3 6 2 4" xfId="11136"/>
    <cellStyle name="20 % - Markeringsfarve4 3 3 6 2 4 2" xfId="27455"/>
    <cellStyle name="20 % - Markeringsfarve4 3 3 6 2 4 3" xfId="42421"/>
    <cellStyle name="20 % - Markeringsfarve4 3 3 6 2 5" xfId="20433"/>
    <cellStyle name="20 % - Markeringsfarve4 3 3 6 2 6" xfId="35422"/>
    <cellStyle name="20 % - Markeringsfarve4 3 3 6 3" xfId="2581"/>
    <cellStyle name="20 % - Markeringsfarve4 3 3 6 3 2" xfId="7381"/>
    <cellStyle name="20 % - Markeringsfarve4 3 3 6 3 2 2" xfId="15291"/>
    <cellStyle name="20 % - Markeringsfarve4 3 3 6 3 2 2 2" xfId="31605"/>
    <cellStyle name="20 % - Markeringsfarve4 3 3 6 3 2 2 3" xfId="46569"/>
    <cellStyle name="20 % - Markeringsfarve4 3 3 6 3 2 3" xfId="24583"/>
    <cellStyle name="20 % - Markeringsfarve4 3 3 6 3 2 4" xfId="39570"/>
    <cellStyle name="20 % - Markeringsfarve4 3 3 6 3 3" xfId="11138"/>
    <cellStyle name="20 % - Markeringsfarve4 3 3 6 3 3 2" xfId="27457"/>
    <cellStyle name="20 % - Markeringsfarve4 3 3 6 3 3 3" xfId="42423"/>
    <cellStyle name="20 % - Markeringsfarve4 3 3 6 3 4" xfId="20435"/>
    <cellStyle name="20 % - Markeringsfarve4 3 3 6 3 5" xfId="35424"/>
    <cellStyle name="20 % - Markeringsfarve4 3 3 6 4" xfId="2582"/>
    <cellStyle name="20 % - Markeringsfarve4 3 3 6 4 2" xfId="8698"/>
    <cellStyle name="20 % - Markeringsfarve4 3 3 6 4 2 2" xfId="16578"/>
    <cellStyle name="20 % - Markeringsfarve4 3 3 6 4 2 2 2" xfId="32892"/>
    <cellStyle name="20 % - Markeringsfarve4 3 3 6 4 2 2 3" xfId="47856"/>
    <cellStyle name="20 % - Markeringsfarve4 3 3 6 4 2 3" xfId="25870"/>
    <cellStyle name="20 % - Markeringsfarve4 3 3 6 4 2 4" xfId="40857"/>
    <cellStyle name="20 % - Markeringsfarve4 3 3 6 4 3" xfId="11139"/>
    <cellStyle name="20 % - Markeringsfarve4 3 3 6 4 3 2" xfId="27458"/>
    <cellStyle name="20 % - Markeringsfarve4 3 3 6 4 3 3" xfId="42424"/>
    <cellStyle name="20 % - Markeringsfarve4 3 3 6 4 4" xfId="20436"/>
    <cellStyle name="20 % - Markeringsfarve4 3 3 6 4 5" xfId="35425"/>
    <cellStyle name="20 % - Markeringsfarve4 3 3 6 5" xfId="5602"/>
    <cellStyle name="20 % - Markeringsfarve4 3 3 6 5 2" xfId="13520"/>
    <cellStyle name="20 % - Markeringsfarve4 3 3 6 5 2 2" xfId="29834"/>
    <cellStyle name="20 % - Markeringsfarve4 3 3 6 5 2 3" xfId="44798"/>
    <cellStyle name="20 % - Markeringsfarve4 3 3 6 5 3" xfId="22812"/>
    <cellStyle name="20 % - Markeringsfarve4 3 3 6 5 4" xfId="37799"/>
    <cellStyle name="20 % - Markeringsfarve4 3 3 6 6" xfId="11135"/>
    <cellStyle name="20 % - Markeringsfarve4 3 3 6 6 2" xfId="27454"/>
    <cellStyle name="20 % - Markeringsfarve4 3 3 6 6 3" xfId="42420"/>
    <cellStyle name="20 % - Markeringsfarve4 3 3 6 7" xfId="20432"/>
    <cellStyle name="20 % - Markeringsfarve4 3 3 6 8" xfId="35421"/>
    <cellStyle name="20 % - Markeringsfarve4 3 3 7" xfId="2583"/>
    <cellStyle name="20 % - Markeringsfarve4 3 3 7 2" xfId="2584"/>
    <cellStyle name="20 % - Markeringsfarve4 3 3 7 2 2" xfId="7578"/>
    <cellStyle name="20 % - Markeringsfarve4 3 3 7 2 2 2" xfId="15479"/>
    <cellStyle name="20 % - Markeringsfarve4 3 3 7 2 2 2 2" xfId="31793"/>
    <cellStyle name="20 % - Markeringsfarve4 3 3 7 2 2 2 3" xfId="46757"/>
    <cellStyle name="20 % - Markeringsfarve4 3 3 7 2 2 3" xfId="24771"/>
    <cellStyle name="20 % - Markeringsfarve4 3 3 7 2 2 4" xfId="39758"/>
    <cellStyle name="20 % - Markeringsfarve4 3 3 7 2 3" xfId="11141"/>
    <cellStyle name="20 % - Markeringsfarve4 3 3 7 2 3 2" xfId="27460"/>
    <cellStyle name="20 % - Markeringsfarve4 3 3 7 2 3 3" xfId="42426"/>
    <cellStyle name="20 % - Markeringsfarve4 3 3 7 2 4" xfId="20438"/>
    <cellStyle name="20 % - Markeringsfarve4 3 3 7 2 5" xfId="35427"/>
    <cellStyle name="20 % - Markeringsfarve4 3 3 7 3" xfId="6166"/>
    <cellStyle name="20 % - Markeringsfarve4 3 3 7 3 2" xfId="14083"/>
    <cellStyle name="20 % - Markeringsfarve4 3 3 7 3 2 2" xfId="30397"/>
    <cellStyle name="20 % - Markeringsfarve4 3 3 7 3 2 3" xfId="45361"/>
    <cellStyle name="20 % - Markeringsfarve4 3 3 7 3 3" xfId="23375"/>
    <cellStyle name="20 % - Markeringsfarve4 3 3 7 3 4" xfId="38362"/>
    <cellStyle name="20 % - Markeringsfarve4 3 3 7 4" xfId="11140"/>
    <cellStyle name="20 % - Markeringsfarve4 3 3 7 4 2" xfId="27459"/>
    <cellStyle name="20 % - Markeringsfarve4 3 3 7 4 3" xfId="42425"/>
    <cellStyle name="20 % - Markeringsfarve4 3 3 7 5" xfId="20437"/>
    <cellStyle name="20 % - Markeringsfarve4 3 3 7 6" xfId="35426"/>
    <cellStyle name="20 % - Markeringsfarve4 3 3 8" xfId="2585"/>
    <cellStyle name="20 % - Markeringsfarve4 3 3 8 2" xfId="6806"/>
    <cellStyle name="20 % - Markeringsfarve4 3 3 8 2 2" xfId="14717"/>
    <cellStyle name="20 % - Markeringsfarve4 3 3 8 2 2 2" xfId="31031"/>
    <cellStyle name="20 % - Markeringsfarve4 3 3 8 2 2 3" xfId="45995"/>
    <cellStyle name="20 % - Markeringsfarve4 3 3 8 2 3" xfId="24009"/>
    <cellStyle name="20 % - Markeringsfarve4 3 3 8 2 4" xfId="38996"/>
    <cellStyle name="20 % - Markeringsfarve4 3 3 8 3" xfId="11142"/>
    <cellStyle name="20 % - Markeringsfarve4 3 3 8 3 2" xfId="27461"/>
    <cellStyle name="20 % - Markeringsfarve4 3 3 8 3 3" xfId="42427"/>
    <cellStyle name="20 % - Markeringsfarve4 3 3 8 4" xfId="20439"/>
    <cellStyle name="20 % - Markeringsfarve4 3 3 8 5" xfId="35428"/>
    <cellStyle name="20 % - Markeringsfarve4 3 3 9" xfId="2586"/>
    <cellStyle name="20 % - Markeringsfarve4 3 3 9 2" xfId="8231"/>
    <cellStyle name="20 % - Markeringsfarve4 3 3 9 2 2" xfId="16128"/>
    <cellStyle name="20 % - Markeringsfarve4 3 3 9 2 2 2" xfId="32442"/>
    <cellStyle name="20 % - Markeringsfarve4 3 3 9 2 2 3" xfId="47406"/>
    <cellStyle name="20 % - Markeringsfarve4 3 3 9 2 3" xfId="25420"/>
    <cellStyle name="20 % - Markeringsfarve4 3 3 9 2 4" xfId="40407"/>
    <cellStyle name="20 % - Markeringsfarve4 3 3 9 3" xfId="11143"/>
    <cellStyle name="20 % - Markeringsfarve4 3 3 9 3 2" xfId="27462"/>
    <cellStyle name="20 % - Markeringsfarve4 3 3 9 3 3" xfId="42428"/>
    <cellStyle name="20 % - Markeringsfarve4 3 3 9 4" xfId="20440"/>
    <cellStyle name="20 % - Markeringsfarve4 3 3 9 5" xfId="35429"/>
    <cellStyle name="20 % - Markeringsfarve4 3 4" xfId="2587"/>
    <cellStyle name="20 % - Markeringsfarve4 3 4 2" xfId="2588"/>
    <cellStyle name="20 % - Markeringsfarve4 3 4 2 2" xfId="2589"/>
    <cellStyle name="20 % - Markeringsfarve4 3 4 2 2 2" xfId="7619"/>
    <cellStyle name="20 % - Markeringsfarve4 3 4 2 2 2 2" xfId="15520"/>
    <cellStyle name="20 % - Markeringsfarve4 3 4 2 2 2 2 2" xfId="31834"/>
    <cellStyle name="20 % - Markeringsfarve4 3 4 2 2 2 2 3" xfId="46798"/>
    <cellStyle name="20 % - Markeringsfarve4 3 4 2 2 2 3" xfId="24812"/>
    <cellStyle name="20 % - Markeringsfarve4 3 4 2 2 2 4" xfId="39799"/>
    <cellStyle name="20 % - Markeringsfarve4 3 4 2 2 3" xfId="11146"/>
    <cellStyle name="20 % - Markeringsfarve4 3 4 2 2 3 2" xfId="27465"/>
    <cellStyle name="20 % - Markeringsfarve4 3 4 2 2 3 3" xfId="42431"/>
    <cellStyle name="20 % - Markeringsfarve4 3 4 2 2 4" xfId="20443"/>
    <cellStyle name="20 % - Markeringsfarve4 3 4 2 2 5" xfId="35432"/>
    <cellStyle name="20 % - Markeringsfarve4 3 4 2 3" xfId="6199"/>
    <cellStyle name="20 % - Markeringsfarve4 3 4 2 3 2" xfId="14116"/>
    <cellStyle name="20 % - Markeringsfarve4 3 4 2 3 2 2" xfId="30430"/>
    <cellStyle name="20 % - Markeringsfarve4 3 4 2 3 2 3" xfId="45394"/>
    <cellStyle name="20 % - Markeringsfarve4 3 4 2 3 3" xfId="23408"/>
    <cellStyle name="20 % - Markeringsfarve4 3 4 2 3 4" xfId="38395"/>
    <cellStyle name="20 % - Markeringsfarve4 3 4 2 4" xfId="11145"/>
    <cellStyle name="20 % - Markeringsfarve4 3 4 2 4 2" xfId="27464"/>
    <cellStyle name="20 % - Markeringsfarve4 3 4 2 4 3" xfId="42430"/>
    <cellStyle name="20 % - Markeringsfarve4 3 4 2 5" xfId="20442"/>
    <cellStyle name="20 % - Markeringsfarve4 3 4 2 6" xfId="35431"/>
    <cellStyle name="20 % - Markeringsfarve4 3 4 3" xfId="2590"/>
    <cellStyle name="20 % - Markeringsfarve4 3 4 3 2" xfId="6849"/>
    <cellStyle name="20 % - Markeringsfarve4 3 4 3 2 2" xfId="14760"/>
    <cellStyle name="20 % - Markeringsfarve4 3 4 3 2 2 2" xfId="31074"/>
    <cellStyle name="20 % - Markeringsfarve4 3 4 3 2 2 3" xfId="46038"/>
    <cellStyle name="20 % - Markeringsfarve4 3 4 3 2 3" xfId="24052"/>
    <cellStyle name="20 % - Markeringsfarve4 3 4 3 2 4" xfId="39039"/>
    <cellStyle name="20 % - Markeringsfarve4 3 4 3 3" xfId="11147"/>
    <cellStyle name="20 % - Markeringsfarve4 3 4 3 3 2" xfId="27466"/>
    <cellStyle name="20 % - Markeringsfarve4 3 4 3 3 3" xfId="42432"/>
    <cellStyle name="20 % - Markeringsfarve4 3 4 3 4" xfId="20444"/>
    <cellStyle name="20 % - Markeringsfarve4 3 4 3 5" xfId="35433"/>
    <cellStyle name="20 % - Markeringsfarve4 3 4 4" xfId="2591"/>
    <cellStyle name="20 % - Markeringsfarve4 3 4 4 2" xfId="8423"/>
    <cellStyle name="20 % - Markeringsfarve4 3 4 4 2 2" xfId="16315"/>
    <cellStyle name="20 % - Markeringsfarve4 3 4 4 2 2 2" xfId="32629"/>
    <cellStyle name="20 % - Markeringsfarve4 3 4 4 2 2 3" xfId="47593"/>
    <cellStyle name="20 % - Markeringsfarve4 3 4 4 2 3" xfId="25607"/>
    <cellStyle name="20 % - Markeringsfarve4 3 4 4 2 4" xfId="40594"/>
    <cellStyle name="20 % - Markeringsfarve4 3 4 4 3" xfId="11148"/>
    <cellStyle name="20 % - Markeringsfarve4 3 4 4 3 2" xfId="27467"/>
    <cellStyle name="20 % - Markeringsfarve4 3 4 4 3 3" xfId="42433"/>
    <cellStyle name="20 % - Markeringsfarve4 3 4 4 4" xfId="20445"/>
    <cellStyle name="20 % - Markeringsfarve4 3 4 4 5" xfId="35434"/>
    <cellStyle name="20 % - Markeringsfarve4 3 4 5" xfId="5603"/>
    <cellStyle name="20 % - Markeringsfarve4 3 4 5 2" xfId="13521"/>
    <cellStyle name="20 % - Markeringsfarve4 3 4 5 2 2" xfId="29835"/>
    <cellStyle name="20 % - Markeringsfarve4 3 4 5 2 3" xfId="44799"/>
    <cellStyle name="20 % - Markeringsfarve4 3 4 5 3" xfId="22813"/>
    <cellStyle name="20 % - Markeringsfarve4 3 4 5 4" xfId="37800"/>
    <cellStyle name="20 % - Markeringsfarve4 3 4 6" xfId="11144"/>
    <cellStyle name="20 % - Markeringsfarve4 3 4 6 2" xfId="27463"/>
    <cellStyle name="20 % - Markeringsfarve4 3 4 6 3" xfId="42429"/>
    <cellStyle name="20 % - Markeringsfarve4 3 4 7" xfId="20441"/>
    <cellStyle name="20 % - Markeringsfarve4 3 4 8" xfId="35430"/>
    <cellStyle name="20 % - Markeringsfarve4 3 5" xfId="2592"/>
    <cellStyle name="20 % - Markeringsfarve4 3 5 2" xfId="2593"/>
    <cellStyle name="20 % - Markeringsfarve4 3 5 2 2" xfId="2594"/>
    <cellStyle name="20 % - Markeringsfarve4 3 5 2 2 2" xfId="7747"/>
    <cellStyle name="20 % - Markeringsfarve4 3 5 2 2 2 2" xfId="15648"/>
    <cellStyle name="20 % - Markeringsfarve4 3 5 2 2 2 2 2" xfId="31962"/>
    <cellStyle name="20 % - Markeringsfarve4 3 5 2 2 2 2 3" xfId="46926"/>
    <cellStyle name="20 % - Markeringsfarve4 3 5 2 2 2 3" xfId="24940"/>
    <cellStyle name="20 % - Markeringsfarve4 3 5 2 2 2 4" xfId="39927"/>
    <cellStyle name="20 % - Markeringsfarve4 3 5 2 2 3" xfId="11151"/>
    <cellStyle name="20 % - Markeringsfarve4 3 5 2 2 3 2" xfId="27470"/>
    <cellStyle name="20 % - Markeringsfarve4 3 5 2 2 3 3" xfId="42436"/>
    <cellStyle name="20 % - Markeringsfarve4 3 5 2 2 4" xfId="20448"/>
    <cellStyle name="20 % - Markeringsfarve4 3 5 2 2 5" xfId="35437"/>
    <cellStyle name="20 % - Markeringsfarve4 3 5 2 3" xfId="6311"/>
    <cellStyle name="20 % - Markeringsfarve4 3 5 2 3 2" xfId="14228"/>
    <cellStyle name="20 % - Markeringsfarve4 3 5 2 3 2 2" xfId="30542"/>
    <cellStyle name="20 % - Markeringsfarve4 3 5 2 3 2 3" xfId="45506"/>
    <cellStyle name="20 % - Markeringsfarve4 3 5 2 3 3" xfId="23520"/>
    <cellStyle name="20 % - Markeringsfarve4 3 5 2 3 4" xfId="38507"/>
    <cellStyle name="20 % - Markeringsfarve4 3 5 2 4" xfId="11150"/>
    <cellStyle name="20 % - Markeringsfarve4 3 5 2 4 2" xfId="27469"/>
    <cellStyle name="20 % - Markeringsfarve4 3 5 2 4 3" xfId="42435"/>
    <cellStyle name="20 % - Markeringsfarve4 3 5 2 5" xfId="20447"/>
    <cellStyle name="20 % - Markeringsfarve4 3 5 2 6" xfId="35436"/>
    <cellStyle name="20 % - Markeringsfarve4 3 5 3" xfId="2595"/>
    <cellStyle name="20 % - Markeringsfarve4 3 5 3 2" xfId="6977"/>
    <cellStyle name="20 % - Markeringsfarve4 3 5 3 2 2" xfId="14888"/>
    <cellStyle name="20 % - Markeringsfarve4 3 5 3 2 2 2" xfId="31202"/>
    <cellStyle name="20 % - Markeringsfarve4 3 5 3 2 2 3" xfId="46166"/>
    <cellStyle name="20 % - Markeringsfarve4 3 5 3 2 3" xfId="24180"/>
    <cellStyle name="20 % - Markeringsfarve4 3 5 3 2 4" xfId="39167"/>
    <cellStyle name="20 % - Markeringsfarve4 3 5 3 3" xfId="11152"/>
    <cellStyle name="20 % - Markeringsfarve4 3 5 3 3 2" xfId="27471"/>
    <cellStyle name="20 % - Markeringsfarve4 3 5 3 3 3" xfId="42437"/>
    <cellStyle name="20 % - Markeringsfarve4 3 5 3 4" xfId="20449"/>
    <cellStyle name="20 % - Markeringsfarve4 3 5 3 5" xfId="35438"/>
    <cellStyle name="20 % - Markeringsfarve4 3 5 4" xfId="2596"/>
    <cellStyle name="20 % - Markeringsfarve4 3 5 4 2" xfId="8659"/>
    <cellStyle name="20 % - Markeringsfarve4 3 5 4 2 2" xfId="16541"/>
    <cellStyle name="20 % - Markeringsfarve4 3 5 4 2 2 2" xfId="32855"/>
    <cellStyle name="20 % - Markeringsfarve4 3 5 4 2 2 3" xfId="47819"/>
    <cellStyle name="20 % - Markeringsfarve4 3 5 4 2 3" xfId="25833"/>
    <cellStyle name="20 % - Markeringsfarve4 3 5 4 2 4" xfId="40820"/>
    <cellStyle name="20 % - Markeringsfarve4 3 5 4 3" xfId="11153"/>
    <cellStyle name="20 % - Markeringsfarve4 3 5 4 3 2" xfId="27472"/>
    <cellStyle name="20 % - Markeringsfarve4 3 5 4 3 3" xfId="42438"/>
    <cellStyle name="20 % - Markeringsfarve4 3 5 4 4" xfId="20450"/>
    <cellStyle name="20 % - Markeringsfarve4 3 5 4 5" xfId="35439"/>
    <cellStyle name="20 % - Markeringsfarve4 3 5 5" xfId="5604"/>
    <cellStyle name="20 % - Markeringsfarve4 3 5 5 2" xfId="13522"/>
    <cellStyle name="20 % - Markeringsfarve4 3 5 5 2 2" xfId="29836"/>
    <cellStyle name="20 % - Markeringsfarve4 3 5 5 2 3" xfId="44800"/>
    <cellStyle name="20 % - Markeringsfarve4 3 5 5 3" xfId="22814"/>
    <cellStyle name="20 % - Markeringsfarve4 3 5 5 4" xfId="37801"/>
    <cellStyle name="20 % - Markeringsfarve4 3 5 6" xfId="11149"/>
    <cellStyle name="20 % - Markeringsfarve4 3 5 6 2" xfId="27468"/>
    <cellStyle name="20 % - Markeringsfarve4 3 5 6 3" xfId="42434"/>
    <cellStyle name="20 % - Markeringsfarve4 3 5 7" xfId="20446"/>
    <cellStyle name="20 % - Markeringsfarve4 3 5 8" xfId="35435"/>
    <cellStyle name="20 % - Markeringsfarve4 3 6" xfId="2597"/>
    <cellStyle name="20 % - Markeringsfarve4 3 6 2" xfId="2598"/>
    <cellStyle name="20 % - Markeringsfarve4 3 6 2 2" xfId="2599"/>
    <cellStyle name="20 % - Markeringsfarve4 3 6 2 2 2" xfId="7857"/>
    <cellStyle name="20 % - Markeringsfarve4 3 6 2 2 2 2" xfId="15758"/>
    <cellStyle name="20 % - Markeringsfarve4 3 6 2 2 2 2 2" xfId="32072"/>
    <cellStyle name="20 % - Markeringsfarve4 3 6 2 2 2 2 3" xfId="47036"/>
    <cellStyle name="20 % - Markeringsfarve4 3 6 2 2 2 3" xfId="25050"/>
    <cellStyle name="20 % - Markeringsfarve4 3 6 2 2 2 4" xfId="40037"/>
    <cellStyle name="20 % - Markeringsfarve4 3 6 2 2 3" xfId="11156"/>
    <cellStyle name="20 % - Markeringsfarve4 3 6 2 2 3 2" xfId="27475"/>
    <cellStyle name="20 % - Markeringsfarve4 3 6 2 2 3 3" xfId="42441"/>
    <cellStyle name="20 % - Markeringsfarve4 3 6 2 2 4" xfId="20453"/>
    <cellStyle name="20 % - Markeringsfarve4 3 6 2 2 5" xfId="35442"/>
    <cellStyle name="20 % - Markeringsfarve4 3 6 2 3" xfId="6401"/>
    <cellStyle name="20 % - Markeringsfarve4 3 6 2 3 2" xfId="14315"/>
    <cellStyle name="20 % - Markeringsfarve4 3 6 2 3 2 2" xfId="30629"/>
    <cellStyle name="20 % - Markeringsfarve4 3 6 2 3 2 3" xfId="45593"/>
    <cellStyle name="20 % - Markeringsfarve4 3 6 2 3 3" xfId="23607"/>
    <cellStyle name="20 % - Markeringsfarve4 3 6 2 3 4" xfId="38594"/>
    <cellStyle name="20 % - Markeringsfarve4 3 6 2 4" xfId="11155"/>
    <cellStyle name="20 % - Markeringsfarve4 3 6 2 4 2" xfId="27474"/>
    <cellStyle name="20 % - Markeringsfarve4 3 6 2 4 3" xfId="42440"/>
    <cellStyle name="20 % - Markeringsfarve4 3 6 2 5" xfId="20452"/>
    <cellStyle name="20 % - Markeringsfarve4 3 6 2 6" xfId="35441"/>
    <cellStyle name="20 % - Markeringsfarve4 3 6 3" xfId="2600"/>
    <cellStyle name="20 % - Markeringsfarve4 3 6 3 2" xfId="7133"/>
    <cellStyle name="20 % - Markeringsfarve4 3 6 3 2 2" xfId="15043"/>
    <cellStyle name="20 % - Markeringsfarve4 3 6 3 2 2 2" xfId="31357"/>
    <cellStyle name="20 % - Markeringsfarve4 3 6 3 2 2 3" xfId="46321"/>
    <cellStyle name="20 % - Markeringsfarve4 3 6 3 2 3" xfId="24335"/>
    <cellStyle name="20 % - Markeringsfarve4 3 6 3 2 4" xfId="39322"/>
    <cellStyle name="20 % - Markeringsfarve4 3 6 3 3" xfId="11157"/>
    <cellStyle name="20 % - Markeringsfarve4 3 6 3 3 2" xfId="27476"/>
    <cellStyle name="20 % - Markeringsfarve4 3 6 3 3 3" xfId="42442"/>
    <cellStyle name="20 % - Markeringsfarve4 3 6 3 4" xfId="20454"/>
    <cellStyle name="20 % - Markeringsfarve4 3 6 3 5" xfId="35443"/>
    <cellStyle name="20 % - Markeringsfarve4 3 6 4" xfId="2601"/>
    <cellStyle name="20 % - Markeringsfarve4 3 6 4 2" xfId="8381"/>
    <cellStyle name="20 % - Markeringsfarve4 3 6 4 2 2" xfId="16274"/>
    <cellStyle name="20 % - Markeringsfarve4 3 6 4 2 2 2" xfId="32588"/>
    <cellStyle name="20 % - Markeringsfarve4 3 6 4 2 2 3" xfId="47552"/>
    <cellStyle name="20 % - Markeringsfarve4 3 6 4 2 3" xfId="25566"/>
    <cellStyle name="20 % - Markeringsfarve4 3 6 4 2 4" xfId="40553"/>
    <cellStyle name="20 % - Markeringsfarve4 3 6 4 3" xfId="11158"/>
    <cellStyle name="20 % - Markeringsfarve4 3 6 4 3 2" xfId="27477"/>
    <cellStyle name="20 % - Markeringsfarve4 3 6 4 3 3" xfId="42443"/>
    <cellStyle name="20 % - Markeringsfarve4 3 6 4 4" xfId="20455"/>
    <cellStyle name="20 % - Markeringsfarve4 3 6 4 5" xfId="35444"/>
    <cellStyle name="20 % - Markeringsfarve4 3 6 5" xfId="5605"/>
    <cellStyle name="20 % - Markeringsfarve4 3 6 5 2" xfId="13523"/>
    <cellStyle name="20 % - Markeringsfarve4 3 6 5 2 2" xfId="29837"/>
    <cellStyle name="20 % - Markeringsfarve4 3 6 5 2 3" xfId="44801"/>
    <cellStyle name="20 % - Markeringsfarve4 3 6 5 3" xfId="22815"/>
    <cellStyle name="20 % - Markeringsfarve4 3 6 5 4" xfId="37802"/>
    <cellStyle name="20 % - Markeringsfarve4 3 6 6" xfId="11154"/>
    <cellStyle name="20 % - Markeringsfarve4 3 6 6 2" xfId="27473"/>
    <cellStyle name="20 % - Markeringsfarve4 3 6 6 3" xfId="42439"/>
    <cellStyle name="20 % - Markeringsfarve4 3 6 7" xfId="20451"/>
    <cellStyle name="20 % - Markeringsfarve4 3 6 8" xfId="35440"/>
    <cellStyle name="20 % - Markeringsfarve4 3 7" xfId="2602"/>
    <cellStyle name="20 % - Markeringsfarve4 3 7 2" xfId="2603"/>
    <cellStyle name="20 % - Markeringsfarve4 3 7 2 2" xfId="2604"/>
    <cellStyle name="20 % - Markeringsfarve4 3 7 2 2 2" xfId="7974"/>
    <cellStyle name="20 % - Markeringsfarve4 3 7 2 2 2 2" xfId="15875"/>
    <cellStyle name="20 % - Markeringsfarve4 3 7 2 2 2 2 2" xfId="32189"/>
    <cellStyle name="20 % - Markeringsfarve4 3 7 2 2 2 2 3" xfId="47153"/>
    <cellStyle name="20 % - Markeringsfarve4 3 7 2 2 2 3" xfId="25167"/>
    <cellStyle name="20 % - Markeringsfarve4 3 7 2 2 2 4" xfId="40154"/>
    <cellStyle name="20 % - Markeringsfarve4 3 7 2 2 3" xfId="11161"/>
    <cellStyle name="20 % - Markeringsfarve4 3 7 2 2 3 2" xfId="27480"/>
    <cellStyle name="20 % - Markeringsfarve4 3 7 2 2 3 3" xfId="42446"/>
    <cellStyle name="20 % - Markeringsfarve4 3 7 2 2 4" xfId="20458"/>
    <cellStyle name="20 % - Markeringsfarve4 3 7 2 2 5" xfId="35447"/>
    <cellStyle name="20 % - Markeringsfarve4 3 7 2 3" xfId="6500"/>
    <cellStyle name="20 % - Markeringsfarve4 3 7 2 3 2" xfId="14414"/>
    <cellStyle name="20 % - Markeringsfarve4 3 7 2 3 2 2" xfId="30728"/>
    <cellStyle name="20 % - Markeringsfarve4 3 7 2 3 2 3" xfId="45692"/>
    <cellStyle name="20 % - Markeringsfarve4 3 7 2 3 3" xfId="23706"/>
    <cellStyle name="20 % - Markeringsfarve4 3 7 2 3 4" xfId="38693"/>
    <cellStyle name="20 % - Markeringsfarve4 3 7 2 4" xfId="11160"/>
    <cellStyle name="20 % - Markeringsfarve4 3 7 2 4 2" xfId="27479"/>
    <cellStyle name="20 % - Markeringsfarve4 3 7 2 4 3" xfId="42445"/>
    <cellStyle name="20 % - Markeringsfarve4 3 7 2 5" xfId="20457"/>
    <cellStyle name="20 % - Markeringsfarve4 3 7 2 6" xfId="35446"/>
    <cellStyle name="20 % - Markeringsfarve4 3 7 3" xfId="2605"/>
    <cellStyle name="20 % - Markeringsfarve4 3 7 3 2" xfId="7250"/>
    <cellStyle name="20 % - Markeringsfarve4 3 7 3 2 2" xfId="15160"/>
    <cellStyle name="20 % - Markeringsfarve4 3 7 3 2 2 2" xfId="31474"/>
    <cellStyle name="20 % - Markeringsfarve4 3 7 3 2 2 3" xfId="46438"/>
    <cellStyle name="20 % - Markeringsfarve4 3 7 3 2 3" xfId="24452"/>
    <cellStyle name="20 % - Markeringsfarve4 3 7 3 2 4" xfId="39439"/>
    <cellStyle name="20 % - Markeringsfarve4 3 7 3 3" xfId="11162"/>
    <cellStyle name="20 % - Markeringsfarve4 3 7 3 3 2" xfId="27481"/>
    <cellStyle name="20 % - Markeringsfarve4 3 7 3 3 3" xfId="42447"/>
    <cellStyle name="20 % - Markeringsfarve4 3 7 3 4" xfId="20459"/>
    <cellStyle name="20 % - Markeringsfarve4 3 7 3 5" xfId="35448"/>
    <cellStyle name="20 % - Markeringsfarve4 3 7 4" xfId="2606"/>
    <cellStyle name="20 % - Markeringsfarve4 3 7 4 2" xfId="8642"/>
    <cellStyle name="20 % - Markeringsfarve4 3 7 4 2 2" xfId="16525"/>
    <cellStyle name="20 % - Markeringsfarve4 3 7 4 2 2 2" xfId="32839"/>
    <cellStyle name="20 % - Markeringsfarve4 3 7 4 2 2 3" xfId="47803"/>
    <cellStyle name="20 % - Markeringsfarve4 3 7 4 2 3" xfId="25817"/>
    <cellStyle name="20 % - Markeringsfarve4 3 7 4 2 4" xfId="40804"/>
    <cellStyle name="20 % - Markeringsfarve4 3 7 4 3" xfId="11163"/>
    <cellStyle name="20 % - Markeringsfarve4 3 7 4 3 2" xfId="27482"/>
    <cellStyle name="20 % - Markeringsfarve4 3 7 4 3 3" xfId="42448"/>
    <cellStyle name="20 % - Markeringsfarve4 3 7 4 4" xfId="20460"/>
    <cellStyle name="20 % - Markeringsfarve4 3 7 4 5" xfId="35449"/>
    <cellStyle name="20 % - Markeringsfarve4 3 7 5" xfId="5606"/>
    <cellStyle name="20 % - Markeringsfarve4 3 7 5 2" xfId="13524"/>
    <cellStyle name="20 % - Markeringsfarve4 3 7 5 2 2" xfId="29838"/>
    <cellStyle name="20 % - Markeringsfarve4 3 7 5 2 3" xfId="44802"/>
    <cellStyle name="20 % - Markeringsfarve4 3 7 5 3" xfId="22816"/>
    <cellStyle name="20 % - Markeringsfarve4 3 7 5 4" xfId="37803"/>
    <cellStyle name="20 % - Markeringsfarve4 3 7 6" xfId="11159"/>
    <cellStyle name="20 % - Markeringsfarve4 3 7 6 2" xfId="27478"/>
    <cellStyle name="20 % - Markeringsfarve4 3 7 6 3" xfId="42444"/>
    <cellStyle name="20 % - Markeringsfarve4 3 7 7" xfId="20456"/>
    <cellStyle name="20 % - Markeringsfarve4 3 7 8" xfId="35445"/>
    <cellStyle name="20 % - Markeringsfarve4 3 8" xfId="2607"/>
    <cellStyle name="20 % - Markeringsfarve4 3 8 2" xfId="2608"/>
    <cellStyle name="20 % - Markeringsfarve4 3 8 2 2" xfId="2609"/>
    <cellStyle name="20 % - Markeringsfarve4 3 8 2 2 2" xfId="8102"/>
    <cellStyle name="20 % - Markeringsfarve4 3 8 2 2 2 2" xfId="16003"/>
    <cellStyle name="20 % - Markeringsfarve4 3 8 2 2 2 2 2" xfId="32317"/>
    <cellStyle name="20 % - Markeringsfarve4 3 8 2 2 2 2 3" xfId="47281"/>
    <cellStyle name="20 % - Markeringsfarve4 3 8 2 2 2 3" xfId="25295"/>
    <cellStyle name="20 % - Markeringsfarve4 3 8 2 2 2 4" xfId="40282"/>
    <cellStyle name="20 % - Markeringsfarve4 3 8 2 2 3" xfId="11166"/>
    <cellStyle name="20 % - Markeringsfarve4 3 8 2 2 3 2" xfId="27485"/>
    <cellStyle name="20 % - Markeringsfarve4 3 8 2 2 3 3" xfId="42451"/>
    <cellStyle name="20 % - Markeringsfarve4 3 8 2 2 4" xfId="20463"/>
    <cellStyle name="20 % - Markeringsfarve4 3 8 2 2 5" xfId="35452"/>
    <cellStyle name="20 % - Markeringsfarve4 3 8 2 3" xfId="6613"/>
    <cellStyle name="20 % - Markeringsfarve4 3 8 2 3 2" xfId="14527"/>
    <cellStyle name="20 % - Markeringsfarve4 3 8 2 3 2 2" xfId="30841"/>
    <cellStyle name="20 % - Markeringsfarve4 3 8 2 3 2 3" xfId="45805"/>
    <cellStyle name="20 % - Markeringsfarve4 3 8 2 3 3" xfId="23819"/>
    <cellStyle name="20 % - Markeringsfarve4 3 8 2 3 4" xfId="38806"/>
    <cellStyle name="20 % - Markeringsfarve4 3 8 2 4" xfId="11165"/>
    <cellStyle name="20 % - Markeringsfarve4 3 8 2 4 2" xfId="27484"/>
    <cellStyle name="20 % - Markeringsfarve4 3 8 2 4 3" xfId="42450"/>
    <cellStyle name="20 % - Markeringsfarve4 3 8 2 5" xfId="20462"/>
    <cellStyle name="20 % - Markeringsfarve4 3 8 2 6" xfId="35451"/>
    <cellStyle name="20 % - Markeringsfarve4 3 8 3" xfId="2610"/>
    <cellStyle name="20 % - Markeringsfarve4 3 8 3 2" xfId="7379"/>
    <cellStyle name="20 % - Markeringsfarve4 3 8 3 2 2" xfId="15289"/>
    <cellStyle name="20 % - Markeringsfarve4 3 8 3 2 2 2" xfId="31603"/>
    <cellStyle name="20 % - Markeringsfarve4 3 8 3 2 2 3" xfId="46567"/>
    <cellStyle name="20 % - Markeringsfarve4 3 8 3 2 3" xfId="24581"/>
    <cellStyle name="20 % - Markeringsfarve4 3 8 3 2 4" xfId="39568"/>
    <cellStyle name="20 % - Markeringsfarve4 3 8 3 3" xfId="11167"/>
    <cellStyle name="20 % - Markeringsfarve4 3 8 3 3 2" xfId="27486"/>
    <cellStyle name="20 % - Markeringsfarve4 3 8 3 3 3" xfId="42452"/>
    <cellStyle name="20 % - Markeringsfarve4 3 8 3 4" xfId="20464"/>
    <cellStyle name="20 % - Markeringsfarve4 3 8 3 5" xfId="35453"/>
    <cellStyle name="20 % - Markeringsfarve4 3 8 4" xfId="2611"/>
    <cellStyle name="20 % - Markeringsfarve4 3 8 4 2" xfId="8291"/>
    <cellStyle name="20 % - Markeringsfarve4 3 8 4 2 2" xfId="16185"/>
    <cellStyle name="20 % - Markeringsfarve4 3 8 4 2 2 2" xfId="32499"/>
    <cellStyle name="20 % - Markeringsfarve4 3 8 4 2 2 3" xfId="47463"/>
    <cellStyle name="20 % - Markeringsfarve4 3 8 4 2 3" xfId="25477"/>
    <cellStyle name="20 % - Markeringsfarve4 3 8 4 2 4" xfId="40464"/>
    <cellStyle name="20 % - Markeringsfarve4 3 8 4 3" xfId="11168"/>
    <cellStyle name="20 % - Markeringsfarve4 3 8 4 3 2" xfId="27487"/>
    <cellStyle name="20 % - Markeringsfarve4 3 8 4 3 3" xfId="42453"/>
    <cellStyle name="20 % - Markeringsfarve4 3 8 4 4" xfId="20465"/>
    <cellStyle name="20 % - Markeringsfarve4 3 8 4 5" xfId="35454"/>
    <cellStyle name="20 % - Markeringsfarve4 3 8 5" xfId="5607"/>
    <cellStyle name="20 % - Markeringsfarve4 3 8 5 2" xfId="13525"/>
    <cellStyle name="20 % - Markeringsfarve4 3 8 5 2 2" xfId="29839"/>
    <cellStyle name="20 % - Markeringsfarve4 3 8 5 2 3" xfId="44803"/>
    <cellStyle name="20 % - Markeringsfarve4 3 8 5 3" xfId="22817"/>
    <cellStyle name="20 % - Markeringsfarve4 3 8 5 4" xfId="37804"/>
    <cellStyle name="20 % - Markeringsfarve4 3 8 6" xfId="11164"/>
    <cellStyle name="20 % - Markeringsfarve4 3 8 6 2" xfId="27483"/>
    <cellStyle name="20 % - Markeringsfarve4 3 8 6 3" xfId="42449"/>
    <cellStyle name="20 % - Markeringsfarve4 3 8 7" xfId="20461"/>
    <cellStyle name="20 % - Markeringsfarve4 3 8 8" xfId="35450"/>
    <cellStyle name="20 % - Markeringsfarve4 3 9" xfId="2612"/>
    <cellStyle name="20 % - Markeringsfarve4 3 9 2" xfId="2613"/>
    <cellStyle name="20 % - Markeringsfarve4 3 9 2 2" xfId="7500"/>
    <cellStyle name="20 % - Markeringsfarve4 3 9 2 2 2" xfId="15401"/>
    <cellStyle name="20 % - Markeringsfarve4 3 9 2 2 2 2" xfId="31715"/>
    <cellStyle name="20 % - Markeringsfarve4 3 9 2 2 2 3" xfId="46679"/>
    <cellStyle name="20 % - Markeringsfarve4 3 9 2 2 3" xfId="24693"/>
    <cellStyle name="20 % - Markeringsfarve4 3 9 2 2 4" xfId="39680"/>
    <cellStyle name="20 % - Markeringsfarve4 3 9 2 3" xfId="11170"/>
    <cellStyle name="20 % - Markeringsfarve4 3 9 2 3 2" xfId="27489"/>
    <cellStyle name="20 % - Markeringsfarve4 3 9 2 3 3" xfId="42455"/>
    <cellStyle name="20 % - Markeringsfarve4 3 9 2 4" xfId="20467"/>
    <cellStyle name="20 % - Markeringsfarve4 3 9 2 5" xfId="35456"/>
    <cellStyle name="20 % - Markeringsfarve4 3 9 3" xfId="6100"/>
    <cellStyle name="20 % - Markeringsfarve4 3 9 3 2" xfId="14017"/>
    <cellStyle name="20 % - Markeringsfarve4 3 9 3 2 2" xfId="30331"/>
    <cellStyle name="20 % - Markeringsfarve4 3 9 3 2 3" xfId="45295"/>
    <cellStyle name="20 % - Markeringsfarve4 3 9 3 3" xfId="23309"/>
    <cellStyle name="20 % - Markeringsfarve4 3 9 3 4" xfId="38296"/>
    <cellStyle name="20 % - Markeringsfarve4 3 9 4" xfId="11169"/>
    <cellStyle name="20 % - Markeringsfarve4 3 9 4 2" xfId="27488"/>
    <cellStyle name="20 % - Markeringsfarve4 3 9 4 3" xfId="42454"/>
    <cellStyle name="20 % - Markeringsfarve4 3 9 5" xfId="20466"/>
    <cellStyle name="20 % - Markeringsfarve4 3 9 6" xfId="35455"/>
    <cellStyle name="20 % - Markeringsfarve4 4" xfId="2614"/>
    <cellStyle name="20 % - Markeringsfarve4 4 10" xfId="5608"/>
    <cellStyle name="20 % - Markeringsfarve4 4 10 2" xfId="13526"/>
    <cellStyle name="20 % - Markeringsfarve4 4 10 2 2" xfId="29840"/>
    <cellStyle name="20 % - Markeringsfarve4 4 10 2 3" xfId="44804"/>
    <cellStyle name="20 % - Markeringsfarve4 4 10 3" xfId="22818"/>
    <cellStyle name="20 % - Markeringsfarve4 4 10 4" xfId="37805"/>
    <cellStyle name="20 % - Markeringsfarve4 4 11" xfId="11171"/>
    <cellStyle name="20 % - Markeringsfarve4 4 11 2" xfId="27490"/>
    <cellStyle name="20 % - Markeringsfarve4 4 11 3" xfId="42456"/>
    <cellStyle name="20 % - Markeringsfarve4 4 12" xfId="20468"/>
    <cellStyle name="20 % - Markeringsfarve4 4 13" xfId="35457"/>
    <cellStyle name="20 % - Markeringsfarve4 4 14" xfId="53348"/>
    <cellStyle name="20 % - Markeringsfarve4 4 2" xfId="2615"/>
    <cellStyle name="20 % - Markeringsfarve4 4 2 2" xfId="2616"/>
    <cellStyle name="20 % - Markeringsfarve4 4 2 2 2" xfId="2617"/>
    <cellStyle name="20 % - Markeringsfarve4 4 2 2 2 2" xfId="7644"/>
    <cellStyle name="20 % - Markeringsfarve4 4 2 2 2 2 2" xfId="15545"/>
    <cellStyle name="20 % - Markeringsfarve4 4 2 2 2 2 2 2" xfId="31859"/>
    <cellStyle name="20 % - Markeringsfarve4 4 2 2 2 2 2 3" xfId="46823"/>
    <cellStyle name="20 % - Markeringsfarve4 4 2 2 2 2 3" xfId="24837"/>
    <cellStyle name="20 % - Markeringsfarve4 4 2 2 2 2 4" xfId="39824"/>
    <cellStyle name="20 % - Markeringsfarve4 4 2 2 2 3" xfId="11174"/>
    <cellStyle name="20 % - Markeringsfarve4 4 2 2 2 3 2" xfId="27493"/>
    <cellStyle name="20 % - Markeringsfarve4 4 2 2 2 3 3" xfId="42459"/>
    <cellStyle name="20 % - Markeringsfarve4 4 2 2 2 4" xfId="20471"/>
    <cellStyle name="20 % - Markeringsfarve4 4 2 2 2 5" xfId="35460"/>
    <cellStyle name="20 % - Markeringsfarve4 4 2 2 3" xfId="6220"/>
    <cellStyle name="20 % - Markeringsfarve4 4 2 2 3 2" xfId="14137"/>
    <cellStyle name="20 % - Markeringsfarve4 4 2 2 3 2 2" xfId="30451"/>
    <cellStyle name="20 % - Markeringsfarve4 4 2 2 3 2 3" xfId="45415"/>
    <cellStyle name="20 % - Markeringsfarve4 4 2 2 3 3" xfId="23429"/>
    <cellStyle name="20 % - Markeringsfarve4 4 2 2 3 4" xfId="38416"/>
    <cellStyle name="20 % - Markeringsfarve4 4 2 2 4" xfId="11173"/>
    <cellStyle name="20 % - Markeringsfarve4 4 2 2 4 2" xfId="27492"/>
    <cellStyle name="20 % - Markeringsfarve4 4 2 2 4 3" xfId="42458"/>
    <cellStyle name="20 % - Markeringsfarve4 4 2 2 5" xfId="20470"/>
    <cellStyle name="20 % - Markeringsfarve4 4 2 2 6" xfId="35459"/>
    <cellStyle name="20 % - Markeringsfarve4 4 2 2 7" xfId="57152"/>
    <cellStyle name="20 % - Markeringsfarve4 4 2 3" xfId="2618"/>
    <cellStyle name="20 % - Markeringsfarve4 4 2 3 2" xfId="6874"/>
    <cellStyle name="20 % - Markeringsfarve4 4 2 3 2 2" xfId="14785"/>
    <cellStyle name="20 % - Markeringsfarve4 4 2 3 2 2 2" xfId="31099"/>
    <cellStyle name="20 % - Markeringsfarve4 4 2 3 2 2 3" xfId="46063"/>
    <cellStyle name="20 % - Markeringsfarve4 4 2 3 2 3" xfId="24077"/>
    <cellStyle name="20 % - Markeringsfarve4 4 2 3 2 4" xfId="39064"/>
    <cellStyle name="20 % - Markeringsfarve4 4 2 3 3" xfId="11175"/>
    <cellStyle name="20 % - Markeringsfarve4 4 2 3 3 2" xfId="27494"/>
    <cellStyle name="20 % - Markeringsfarve4 4 2 3 3 3" xfId="42460"/>
    <cellStyle name="20 % - Markeringsfarve4 4 2 3 4" xfId="20472"/>
    <cellStyle name="20 % - Markeringsfarve4 4 2 3 5" xfId="35461"/>
    <cellStyle name="20 % - Markeringsfarve4 4 2 4" xfId="2619"/>
    <cellStyle name="20 % - Markeringsfarve4 4 2 4 2" xfId="8216"/>
    <cellStyle name="20 % - Markeringsfarve4 4 2 4 2 2" xfId="16113"/>
    <cellStyle name="20 % - Markeringsfarve4 4 2 4 2 2 2" xfId="32427"/>
    <cellStyle name="20 % - Markeringsfarve4 4 2 4 2 2 3" xfId="47391"/>
    <cellStyle name="20 % - Markeringsfarve4 4 2 4 2 3" xfId="25405"/>
    <cellStyle name="20 % - Markeringsfarve4 4 2 4 2 4" xfId="40392"/>
    <cellStyle name="20 % - Markeringsfarve4 4 2 4 3" xfId="11176"/>
    <cellStyle name="20 % - Markeringsfarve4 4 2 4 3 2" xfId="27495"/>
    <cellStyle name="20 % - Markeringsfarve4 4 2 4 3 3" xfId="42461"/>
    <cellStyle name="20 % - Markeringsfarve4 4 2 4 4" xfId="20473"/>
    <cellStyle name="20 % - Markeringsfarve4 4 2 4 5" xfId="35462"/>
    <cellStyle name="20 % - Markeringsfarve4 4 2 5" xfId="5609"/>
    <cellStyle name="20 % - Markeringsfarve4 4 2 5 2" xfId="13527"/>
    <cellStyle name="20 % - Markeringsfarve4 4 2 5 2 2" xfId="29841"/>
    <cellStyle name="20 % - Markeringsfarve4 4 2 5 2 3" xfId="44805"/>
    <cellStyle name="20 % - Markeringsfarve4 4 2 5 3" xfId="22819"/>
    <cellStyle name="20 % - Markeringsfarve4 4 2 5 4" xfId="37806"/>
    <cellStyle name="20 % - Markeringsfarve4 4 2 6" xfId="11172"/>
    <cellStyle name="20 % - Markeringsfarve4 4 2 6 2" xfId="27491"/>
    <cellStyle name="20 % - Markeringsfarve4 4 2 6 3" xfId="42457"/>
    <cellStyle name="20 % - Markeringsfarve4 4 2 7" xfId="20469"/>
    <cellStyle name="20 % - Markeringsfarve4 4 2 8" xfId="35458"/>
    <cellStyle name="20 % - Markeringsfarve4 4 2 9" xfId="53985"/>
    <cellStyle name="20 % - Markeringsfarve4 4 3" xfId="2620"/>
    <cellStyle name="20 % - Markeringsfarve4 4 3 2" xfId="2621"/>
    <cellStyle name="20 % - Markeringsfarve4 4 3 2 2" xfId="2622"/>
    <cellStyle name="20 % - Markeringsfarve4 4 3 2 2 2" xfId="7750"/>
    <cellStyle name="20 % - Markeringsfarve4 4 3 2 2 2 2" xfId="15651"/>
    <cellStyle name="20 % - Markeringsfarve4 4 3 2 2 2 2 2" xfId="31965"/>
    <cellStyle name="20 % - Markeringsfarve4 4 3 2 2 2 2 3" xfId="46929"/>
    <cellStyle name="20 % - Markeringsfarve4 4 3 2 2 2 3" xfId="24943"/>
    <cellStyle name="20 % - Markeringsfarve4 4 3 2 2 2 4" xfId="39930"/>
    <cellStyle name="20 % - Markeringsfarve4 4 3 2 2 3" xfId="11179"/>
    <cellStyle name="20 % - Markeringsfarve4 4 3 2 2 3 2" xfId="27498"/>
    <cellStyle name="20 % - Markeringsfarve4 4 3 2 2 3 3" xfId="42464"/>
    <cellStyle name="20 % - Markeringsfarve4 4 3 2 2 4" xfId="20476"/>
    <cellStyle name="20 % - Markeringsfarve4 4 3 2 2 5" xfId="35465"/>
    <cellStyle name="20 % - Markeringsfarve4 4 3 2 3" xfId="6314"/>
    <cellStyle name="20 % - Markeringsfarve4 4 3 2 3 2" xfId="14231"/>
    <cellStyle name="20 % - Markeringsfarve4 4 3 2 3 2 2" xfId="30545"/>
    <cellStyle name="20 % - Markeringsfarve4 4 3 2 3 2 3" xfId="45509"/>
    <cellStyle name="20 % - Markeringsfarve4 4 3 2 3 3" xfId="23523"/>
    <cellStyle name="20 % - Markeringsfarve4 4 3 2 3 4" xfId="38510"/>
    <cellStyle name="20 % - Markeringsfarve4 4 3 2 4" xfId="11178"/>
    <cellStyle name="20 % - Markeringsfarve4 4 3 2 4 2" xfId="27497"/>
    <cellStyle name="20 % - Markeringsfarve4 4 3 2 4 3" xfId="42463"/>
    <cellStyle name="20 % - Markeringsfarve4 4 3 2 5" xfId="20475"/>
    <cellStyle name="20 % - Markeringsfarve4 4 3 2 6" xfId="35464"/>
    <cellStyle name="20 % - Markeringsfarve4 4 3 3" xfId="2623"/>
    <cellStyle name="20 % - Markeringsfarve4 4 3 3 2" xfId="6980"/>
    <cellStyle name="20 % - Markeringsfarve4 4 3 3 2 2" xfId="14891"/>
    <cellStyle name="20 % - Markeringsfarve4 4 3 3 2 2 2" xfId="31205"/>
    <cellStyle name="20 % - Markeringsfarve4 4 3 3 2 2 3" xfId="46169"/>
    <cellStyle name="20 % - Markeringsfarve4 4 3 3 2 3" xfId="24183"/>
    <cellStyle name="20 % - Markeringsfarve4 4 3 3 2 4" xfId="39170"/>
    <cellStyle name="20 % - Markeringsfarve4 4 3 3 3" xfId="11180"/>
    <cellStyle name="20 % - Markeringsfarve4 4 3 3 3 2" xfId="27499"/>
    <cellStyle name="20 % - Markeringsfarve4 4 3 3 3 3" xfId="42465"/>
    <cellStyle name="20 % - Markeringsfarve4 4 3 3 4" xfId="20477"/>
    <cellStyle name="20 % - Markeringsfarve4 4 3 3 5" xfId="35466"/>
    <cellStyle name="20 % - Markeringsfarve4 4 3 4" xfId="2624"/>
    <cellStyle name="20 % - Markeringsfarve4 4 3 4 2" xfId="8553"/>
    <cellStyle name="20 % - Markeringsfarve4 4 3 4 2 2" xfId="16440"/>
    <cellStyle name="20 % - Markeringsfarve4 4 3 4 2 2 2" xfId="32754"/>
    <cellStyle name="20 % - Markeringsfarve4 4 3 4 2 2 3" xfId="47718"/>
    <cellStyle name="20 % - Markeringsfarve4 4 3 4 2 3" xfId="25732"/>
    <cellStyle name="20 % - Markeringsfarve4 4 3 4 2 4" xfId="40719"/>
    <cellStyle name="20 % - Markeringsfarve4 4 3 4 3" xfId="11181"/>
    <cellStyle name="20 % - Markeringsfarve4 4 3 4 3 2" xfId="27500"/>
    <cellStyle name="20 % - Markeringsfarve4 4 3 4 3 3" xfId="42466"/>
    <cellStyle name="20 % - Markeringsfarve4 4 3 4 4" xfId="20478"/>
    <cellStyle name="20 % - Markeringsfarve4 4 3 4 5" xfId="35467"/>
    <cellStyle name="20 % - Markeringsfarve4 4 3 5" xfId="5610"/>
    <cellStyle name="20 % - Markeringsfarve4 4 3 5 2" xfId="13528"/>
    <cellStyle name="20 % - Markeringsfarve4 4 3 5 2 2" xfId="29842"/>
    <cellStyle name="20 % - Markeringsfarve4 4 3 5 2 3" xfId="44806"/>
    <cellStyle name="20 % - Markeringsfarve4 4 3 5 3" xfId="22820"/>
    <cellStyle name="20 % - Markeringsfarve4 4 3 5 4" xfId="37807"/>
    <cellStyle name="20 % - Markeringsfarve4 4 3 6" xfId="11177"/>
    <cellStyle name="20 % - Markeringsfarve4 4 3 6 2" xfId="27496"/>
    <cellStyle name="20 % - Markeringsfarve4 4 3 6 3" xfId="42462"/>
    <cellStyle name="20 % - Markeringsfarve4 4 3 7" xfId="20474"/>
    <cellStyle name="20 % - Markeringsfarve4 4 3 8" xfId="35463"/>
    <cellStyle name="20 % - Markeringsfarve4 4 3 9" xfId="56529"/>
    <cellStyle name="20 % - Markeringsfarve4 4 4" xfId="2625"/>
    <cellStyle name="20 % - Markeringsfarve4 4 4 2" xfId="2626"/>
    <cellStyle name="20 % - Markeringsfarve4 4 4 2 2" xfId="2627"/>
    <cellStyle name="20 % - Markeringsfarve4 4 4 2 2 2" xfId="7882"/>
    <cellStyle name="20 % - Markeringsfarve4 4 4 2 2 2 2" xfId="15783"/>
    <cellStyle name="20 % - Markeringsfarve4 4 4 2 2 2 2 2" xfId="32097"/>
    <cellStyle name="20 % - Markeringsfarve4 4 4 2 2 2 2 3" xfId="47061"/>
    <cellStyle name="20 % - Markeringsfarve4 4 4 2 2 2 3" xfId="25075"/>
    <cellStyle name="20 % - Markeringsfarve4 4 4 2 2 2 4" xfId="40062"/>
    <cellStyle name="20 % - Markeringsfarve4 4 4 2 2 3" xfId="11184"/>
    <cellStyle name="20 % - Markeringsfarve4 4 4 2 2 3 2" xfId="27503"/>
    <cellStyle name="20 % - Markeringsfarve4 4 4 2 2 3 3" xfId="42469"/>
    <cellStyle name="20 % - Markeringsfarve4 4 4 2 2 4" xfId="20481"/>
    <cellStyle name="20 % - Markeringsfarve4 4 4 2 2 5" xfId="35470"/>
    <cellStyle name="20 % - Markeringsfarve4 4 4 2 3" xfId="6422"/>
    <cellStyle name="20 % - Markeringsfarve4 4 4 2 3 2" xfId="14336"/>
    <cellStyle name="20 % - Markeringsfarve4 4 4 2 3 2 2" xfId="30650"/>
    <cellStyle name="20 % - Markeringsfarve4 4 4 2 3 2 3" xfId="45614"/>
    <cellStyle name="20 % - Markeringsfarve4 4 4 2 3 3" xfId="23628"/>
    <cellStyle name="20 % - Markeringsfarve4 4 4 2 3 4" xfId="38615"/>
    <cellStyle name="20 % - Markeringsfarve4 4 4 2 4" xfId="11183"/>
    <cellStyle name="20 % - Markeringsfarve4 4 4 2 4 2" xfId="27502"/>
    <cellStyle name="20 % - Markeringsfarve4 4 4 2 4 3" xfId="42468"/>
    <cellStyle name="20 % - Markeringsfarve4 4 4 2 5" xfId="20480"/>
    <cellStyle name="20 % - Markeringsfarve4 4 4 2 6" xfId="35469"/>
    <cellStyle name="20 % - Markeringsfarve4 4 4 3" xfId="2628"/>
    <cellStyle name="20 % - Markeringsfarve4 4 4 3 2" xfId="7158"/>
    <cellStyle name="20 % - Markeringsfarve4 4 4 3 2 2" xfId="15068"/>
    <cellStyle name="20 % - Markeringsfarve4 4 4 3 2 2 2" xfId="31382"/>
    <cellStyle name="20 % - Markeringsfarve4 4 4 3 2 2 3" xfId="46346"/>
    <cellStyle name="20 % - Markeringsfarve4 4 4 3 2 3" xfId="24360"/>
    <cellStyle name="20 % - Markeringsfarve4 4 4 3 2 4" xfId="39347"/>
    <cellStyle name="20 % - Markeringsfarve4 4 4 3 3" xfId="11185"/>
    <cellStyle name="20 % - Markeringsfarve4 4 4 3 3 2" xfId="27504"/>
    <cellStyle name="20 % - Markeringsfarve4 4 4 3 3 3" xfId="42470"/>
    <cellStyle name="20 % - Markeringsfarve4 4 4 3 4" xfId="20482"/>
    <cellStyle name="20 % - Markeringsfarve4 4 4 3 5" xfId="35471"/>
    <cellStyle name="20 % - Markeringsfarve4 4 4 4" xfId="2629"/>
    <cellStyle name="20 % - Markeringsfarve4 4 4 4 2" xfId="8777"/>
    <cellStyle name="20 % - Markeringsfarve4 4 4 4 2 2" xfId="16653"/>
    <cellStyle name="20 % - Markeringsfarve4 4 4 4 2 2 2" xfId="32967"/>
    <cellStyle name="20 % - Markeringsfarve4 4 4 4 2 2 3" xfId="47931"/>
    <cellStyle name="20 % - Markeringsfarve4 4 4 4 2 3" xfId="25945"/>
    <cellStyle name="20 % - Markeringsfarve4 4 4 4 2 4" xfId="40932"/>
    <cellStyle name="20 % - Markeringsfarve4 4 4 4 3" xfId="11186"/>
    <cellStyle name="20 % - Markeringsfarve4 4 4 4 3 2" xfId="27505"/>
    <cellStyle name="20 % - Markeringsfarve4 4 4 4 3 3" xfId="42471"/>
    <cellStyle name="20 % - Markeringsfarve4 4 4 4 4" xfId="20483"/>
    <cellStyle name="20 % - Markeringsfarve4 4 4 4 5" xfId="35472"/>
    <cellStyle name="20 % - Markeringsfarve4 4 4 5" xfId="5611"/>
    <cellStyle name="20 % - Markeringsfarve4 4 4 5 2" xfId="13529"/>
    <cellStyle name="20 % - Markeringsfarve4 4 4 5 2 2" xfId="29843"/>
    <cellStyle name="20 % - Markeringsfarve4 4 4 5 2 3" xfId="44807"/>
    <cellStyle name="20 % - Markeringsfarve4 4 4 5 3" xfId="22821"/>
    <cellStyle name="20 % - Markeringsfarve4 4 4 5 4" xfId="37808"/>
    <cellStyle name="20 % - Markeringsfarve4 4 4 6" xfId="11182"/>
    <cellStyle name="20 % - Markeringsfarve4 4 4 6 2" xfId="27501"/>
    <cellStyle name="20 % - Markeringsfarve4 4 4 6 3" xfId="42467"/>
    <cellStyle name="20 % - Markeringsfarve4 4 4 7" xfId="20479"/>
    <cellStyle name="20 % - Markeringsfarve4 4 4 8" xfId="35468"/>
    <cellStyle name="20 % - Markeringsfarve4 4 5" xfId="2630"/>
    <cellStyle name="20 % - Markeringsfarve4 4 5 2" xfId="2631"/>
    <cellStyle name="20 % - Markeringsfarve4 4 5 2 2" xfId="2632"/>
    <cellStyle name="20 % - Markeringsfarve4 4 5 2 2 2" xfId="7999"/>
    <cellStyle name="20 % - Markeringsfarve4 4 5 2 2 2 2" xfId="15900"/>
    <cellStyle name="20 % - Markeringsfarve4 4 5 2 2 2 2 2" xfId="32214"/>
    <cellStyle name="20 % - Markeringsfarve4 4 5 2 2 2 2 3" xfId="47178"/>
    <cellStyle name="20 % - Markeringsfarve4 4 5 2 2 2 3" xfId="25192"/>
    <cellStyle name="20 % - Markeringsfarve4 4 5 2 2 2 4" xfId="40179"/>
    <cellStyle name="20 % - Markeringsfarve4 4 5 2 2 3" xfId="11189"/>
    <cellStyle name="20 % - Markeringsfarve4 4 5 2 2 3 2" xfId="27508"/>
    <cellStyle name="20 % - Markeringsfarve4 4 5 2 2 3 3" xfId="42474"/>
    <cellStyle name="20 % - Markeringsfarve4 4 5 2 2 4" xfId="20486"/>
    <cellStyle name="20 % - Markeringsfarve4 4 5 2 2 5" xfId="35475"/>
    <cellStyle name="20 % - Markeringsfarve4 4 5 2 3" xfId="6521"/>
    <cellStyle name="20 % - Markeringsfarve4 4 5 2 3 2" xfId="14435"/>
    <cellStyle name="20 % - Markeringsfarve4 4 5 2 3 2 2" xfId="30749"/>
    <cellStyle name="20 % - Markeringsfarve4 4 5 2 3 2 3" xfId="45713"/>
    <cellStyle name="20 % - Markeringsfarve4 4 5 2 3 3" xfId="23727"/>
    <cellStyle name="20 % - Markeringsfarve4 4 5 2 3 4" xfId="38714"/>
    <cellStyle name="20 % - Markeringsfarve4 4 5 2 4" xfId="11188"/>
    <cellStyle name="20 % - Markeringsfarve4 4 5 2 4 2" xfId="27507"/>
    <cellStyle name="20 % - Markeringsfarve4 4 5 2 4 3" xfId="42473"/>
    <cellStyle name="20 % - Markeringsfarve4 4 5 2 5" xfId="20485"/>
    <cellStyle name="20 % - Markeringsfarve4 4 5 2 6" xfId="35474"/>
    <cellStyle name="20 % - Markeringsfarve4 4 5 3" xfId="2633"/>
    <cellStyle name="20 % - Markeringsfarve4 4 5 3 2" xfId="7275"/>
    <cellStyle name="20 % - Markeringsfarve4 4 5 3 2 2" xfId="15185"/>
    <cellStyle name="20 % - Markeringsfarve4 4 5 3 2 2 2" xfId="31499"/>
    <cellStyle name="20 % - Markeringsfarve4 4 5 3 2 2 3" xfId="46463"/>
    <cellStyle name="20 % - Markeringsfarve4 4 5 3 2 3" xfId="24477"/>
    <cellStyle name="20 % - Markeringsfarve4 4 5 3 2 4" xfId="39464"/>
    <cellStyle name="20 % - Markeringsfarve4 4 5 3 3" xfId="11190"/>
    <cellStyle name="20 % - Markeringsfarve4 4 5 3 3 2" xfId="27509"/>
    <cellStyle name="20 % - Markeringsfarve4 4 5 3 3 3" xfId="42475"/>
    <cellStyle name="20 % - Markeringsfarve4 4 5 3 4" xfId="20487"/>
    <cellStyle name="20 % - Markeringsfarve4 4 5 3 5" xfId="35476"/>
    <cellStyle name="20 % - Markeringsfarve4 4 5 4" xfId="2634"/>
    <cellStyle name="20 % - Markeringsfarve4 4 5 4 2" xfId="8497"/>
    <cellStyle name="20 % - Markeringsfarve4 4 5 4 2 2" xfId="16386"/>
    <cellStyle name="20 % - Markeringsfarve4 4 5 4 2 2 2" xfId="32700"/>
    <cellStyle name="20 % - Markeringsfarve4 4 5 4 2 2 3" xfId="47664"/>
    <cellStyle name="20 % - Markeringsfarve4 4 5 4 2 3" xfId="25678"/>
    <cellStyle name="20 % - Markeringsfarve4 4 5 4 2 4" xfId="40665"/>
    <cellStyle name="20 % - Markeringsfarve4 4 5 4 3" xfId="11191"/>
    <cellStyle name="20 % - Markeringsfarve4 4 5 4 3 2" xfId="27510"/>
    <cellStyle name="20 % - Markeringsfarve4 4 5 4 3 3" xfId="42476"/>
    <cellStyle name="20 % - Markeringsfarve4 4 5 4 4" xfId="20488"/>
    <cellStyle name="20 % - Markeringsfarve4 4 5 4 5" xfId="35477"/>
    <cellStyle name="20 % - Markeringsfarve4 4 5 5" xfId="5612"/>
    <cellStyle name="20 % - Markeringsfarve4 4 5 5 2" xfId="13530"/>
    <cellStyle name="20 % - Markeringsfarve4 4 5 5 2 2" xfId="29844"/>
    <cellStyle name="20 % - Markeringsfarve4 4 5 5 2 3" xfId="44808"/>
    <cellStyle name="20 % - Markeringsfarve4 4 5 5 3" xfId="22822"/>
    <cellStyle name="20 % - Markeringsfarve4 4 5 5 4" xfId="37809"/>
    <cellStyle name="20 % - Markeringsfarve4 4 5 6" xfId="11187"/>
    <cellStyle name="20 % - Markeringsfarve4 4 5 6 2" xfId="27506"/>
    <cellStyle name="20 % - Markeringsfarve4 4 5 6 3" xfId="42472"/>
    <cellStyle name="20 % - Markeringsfarve4 4 5 7" xfId="20484"/>
    <cellStyle name="20 % - Markeringsfarve4 4 5 8" xfId="35473"/>
    <cellStyle name="20 % - Markeringsfarve4 4 6" xfId="2635"/>
    <cellStyle name="20 % - Markeringsfarve4 4 6 2" xfId="2636"/>
    <cellStyle name="20 % - Markeringsfarve4 4 6 2 2" xfId="2637"/>
    <cellStyle name="20 % - Markeringsfarve4 4 6 2 2 2" xfId="8105"/>
    <cellStyle name="20 % - Markeringsfarve4 4 6 2 2 2 2" xfId="16006"/>
    <cellStyle name="20 % - Markeringsfarve4 4 6 2 2 2 2 2" xfId="32320"/>
    <cellStyle name="20 % - Markeringsfarve4 4 6 2 2 2 2 3" xfId="47284"/>
    <cellStyle name="20 % - Markeringsfarve4 4 6 2 2 2 3" xfId="25298"/>
    <cellStyle name="20 % - Markeringsfarve4 4 6 2 2 2 4" xfId="40285"/>
    <cellStyle name="20 % - Markeringsfarve4 4 6 2 2 3" xfId="11194"/>
    <cellStyle name="20 % - Markeringsfarve4 4 6 2 2 3 2" xfId="27513"/>
    <cellStyle name="20 % - Markeringsfarve4 4 6 2 2 3 3" xfId="42479"/>
    <cellStyle name="20 % - Markeringsfarve4 4 6 2 2 4" xfId="20491"/>
    <cellStyle name="20 % - Markeringsfarve4 4 6 2 2 5" xfId="35480"/>
    <cellStyle name="20 % - Markeringsfarve4 4 6 2 3" xfId="6616"/>
    <cellStyle name="20 % - Markeringsfarve4 4 6 2 3 2" xfId="14530"/>
    <cellStyle name="20 % - Markeringsfarve4 4 6 2 3 2 2" xfId="30844"/>
    <cellStyle name="20 % - Markeringsfarve4 4 6 2 3 2 3" xfId="45808"/>
    <cellStyle name="20 % - Markeringsfarve4 4 6 2 3 3" xfId="23822"/>
    <cellStyle name="20 % - Markeringsfarve4 4 6 2 3 4" xfId="38809"/>
    <cellStyle name="20 % - Markeringsfarve4 4 6 2 4" xfId="11193"/>
    <cellStyle name="20 % - Markeringsfarve4 4 6 2 4 2" xfId="27512"/>
    <cellStyle name="20 % - Markeringsfarve4 4 6 2 4 3" xfId="42478"/>
    <cellStyle name="20 % - Markeringsfarve4 4 6 2 5" xfId="20490"/>
    <cellStyle name="20 % - Markeringsfarve4 4 6 2 6" xfId="35479"/>
    <cellStyle name="20 % - Markeringsfarve4 4 6 3" xfId="2638"/>
    <cellStyle name="20 % - Markeringsfarve4 4 6 3 2" xfId="7382"/>
    <cellStyle name="20 % - Markeringsfarve4 4 6 3 2 2" xfId="15292"/>
    <cellStyle name="20 % - Markeringsfarve4 4 6 3 2 2 2" xfId="31606"/>
    <cellStyle name="20 % - Markeringsfarve4 4 6 3 2 2 3" xfId="46570"/>
    <cellStyle name="20 % - Markeringsfarve4 4 6 3 2 3" xfId="24584"/>
    <cellStyle name="20 % - Markeringsfarve4 4 6 3 2 4" xfId="39571"/>
    <cellStyle name="20 % - Markeringsfarve4 4 6 3 3" xfId="11195"/>
    <cellStyle name="20 % - Markeringsfarve4 4 6 3 3 2" xfId="27514"/>
    <cellStyle name="20 % - Markeringsfarve4 4 6 3 3 3" xfId="42480"/>
    <cellStyle name="20 % - Markeringsfarve4 4 6 3 4" xfId="20492"/>
    <cellStyle name="20 % - Markeringsfarve4 4 6 3 5" xfId="35481"/>
    <cellStyle name="20 % - Markeringsfarve4 4 6 4" xfId="2639"/>
    <cellStyle name="20 % - Markeringsfarve4 4 6 4 2" xfId="8726"/>
    <cellStyle name="20 % - Markeringsfarve4 4 6 4 2 2" xfId="16605"/>
    <cellStyle name="20 % - Markeringsfarve4 4 6 4 2 2 2" xfId="32919"/>
    <cellStyle name="20 % - Markeringsfarve4 4 6 4 2 2 3" xfId="47883"/>
    <cellStyle name="20 % - Markeringsfarve4 4 6 4 2 3" xfId="25897"/>
    <cellStyle name="20 % - Markeringsfarve4 4 6 4 2 4" xfId="40884"/>
    <cellStyle name="20 % - Markeringsfarve4 4 6 4 3" xfId="11196"/>
    <cellStyle name="20 % - Markeringsfarve4 4 6 4 3 2" xfId="27515"/>
    <cellStyle name="20 % - Markeringsfarve4 4 6 4 3 3" xfId="42481"/>
    <cellStyle name="20 % - Markeringsfarve4 4 6 4 4" xfId="20493"/>
    <cellStyle name="20 % - Markeringsfarve4 4 6 4 5" xfId="35482"/>
    <cellStyle name="20 % - Markeringsfarve4 4 6 5" xfId="5613"/>
    <cellStyle name="20 % - Markeringsfarve4 4 6 5 2" xfId="13531"/>
    <cellStyle name="20 % - Markeringsfarve4 4 6 5 2 2" xfId="29845"/>
    <cellStyle name="20 % - Markeringsfarve4 4 6 5 2 3" xfId="44809"/>
    <cellStyle name="20 % - Markeringsfarve4 4 6 5 3" xfId="22823"/>
    <cellStyle name="20 % - Markeringsfarve4 4 6 5 4" xfId="37810"/>
    <cellStyle name="20 % - Markeringsfarve4 4 6 6" xfId="11192"/>
    <cellStyle name="20 % - Markeringsfarve4 4 6 6 2" xfId="27511"/>
    <cellStyle name="20 % - Markeringsfarve4 4 6 6 3" xfId="42477"/>
    <cellStyle name="20 % - Markeringsfarve4 4 6 7" xfId="20489"/>
    <cellStyle name="20 % - Markeringsfarve4 4 6 8" xfId="35478"/>
    <cellStyle name="20 % - Markeringsfarve4 4 7" xfId="2640"/>
    <cellStyle name="20 % - Markeringsfarve4 4 7 2" xfId="2641"/>
    <cellStyle name="20 % - Markeringsfarve4 4 7 2 2" xfId="7525"/>
    <cellStyle name="20 % - Markeringsfarve4 4 7 2 2 2" xfId="15426"/>
    <cellStyle name="20 % - Markeringsfarve4 4 7 2 2 2 2" xfId="31740"/>
    <cellStyle name="20 % - Markeringsfarve4 4 7 2 2 2 3" xfId="46704"/>
    <cellStyle name="20 % - Markeringsfarve4 4 7 2 2 3" xfId="24718"/>
    <cellStyle name="20 % - Markeringsfarve4 4 7 2 2 4" xfId="39705"/>
    <cellStyle name="20 % - Markeringsfarve4 4 7 2 3" xfId="11198"/>
    <cellStyle name="20 % - Markeringsfarve4 4 7 2 3 2" xfId="27517"/>
    <cellStyle name="20 % - Markeringsfarve4 4 7 2 3 3" xfId="42483"/>
    <cellStyle name="20 % - Markeringsfarve4 4 7 2 4" xfId="20495"/>
    <cellStyle name="20 % - Markeringsfarve4 4 7 2 5" xfId="35484"/>
    <cellStyle name="20 % - Markeringsfarve4 4 7 3" xfId="6121"/>
    <cellStyle name="20 % - Markeringsfarve4 4 7 3 2" xfId="14038"/>
    <cellStyle name="20 % - Markeringsfarve4 4 7 3 2 2" xfId="30352"/>
    <cellStyle name="20 % - Markeringsfarve4 4 7 3 2 3" xfId="45316"/>
    <cellStyle name="20 % - Markeringsfarve4 4 7 3 3" xfId="23330"/>
    <cellStyle name="20 % - Markeringsfarve4 4 7 3 4" xfId="38317"/>
    <cellStyle name="20 % - Markeringsfarve4 4 7 4" xfId="11197"/>
    <cellStyle name="20 % - Markeringsfarve4 4 7 4 2" xfId="27516"/>
    <cellStyle name="20 % - Markeringsfarve4 4 7 4 3" xfId="42482"/>
    <cellStyle name="20 % - Markeringsfarve4 4 7 5" xfId="20494"/>
    <cellStyle name="20 % - Markeringsfarve4 4 7 6" xfId="35483"/>
    <cellStyle name="20 % - Markeringsfarve4 4 8" xfId="2642"/>
    <cellStyle name="20 % - Markeringsfarve4 4 8 2" xfId="6753"/>
    <cellStyle name="20 % - Markeringsfarve4 4 8 2 2" xfId="14664"/>
    <cellStyle name="20 % - Markeringsfarve4 4 8 2 2 2" xfId="30978"/>
    <cellStyle name="20 % - Markeringsfarve4 4 8 2 2 3" xfId="45942"/>
    <cellStyle name="20 % - Markeringsfarve4 4 8 2 3" xfId="23956"/>
    <cellStyle name="20 % - Markeringsfarve4 4 8 2 4" xfId="38943"/>
    <cellStyle name="20 % - Markeringsfarve4 4 8 3" xfId="11199"/>
    <cellStyle name="20 % - Markeringsfarve4 4 8 3 2" xfId="27518"/>
    <cellStyle name="20 % - Markeringsfarve4 4 8 3 3" xfId="42484"/>
    <cellStyle name="20 % - Markeringsfarve4 4 8 4" xfId="20496"/>
    <cellStyle name="20 % - Markeringsfarve4 4 8 5" xfId="35485"/>
    <cellStyle name="20 % - Markeringsfarve4 4 9" xfId="2643"/>
    <cellStyle name="20 % - Markeringsfarve4 4 9 2" xfId="8567"/>
    <cellStyle name="20 % - Markeringsfarve4 4 9 2 2" xfId="16454"/>
    <cellStyle name="20 % - Markeringsfarve4 4 9 2 2 2" xfId="32768"/>
    <cellStyle name="20 % - Markeringsfarve4 4 9 2 2 3" xfId="47732"/>
    <cellStyle name="20 % - Markeringsfarve4 4 9 2 3" xfId="25746"/>
    <cellStyle name="20 % - Markeringsfarve4 4 9 2 4" xfId="40733"/>
    <cellStyle name="20 % - Markeringsfarve4 4 9 3" xfId="11200"/>
    <cellStyle name="20 % - Markeringsfarve4 4 9 3 2" xfId="27519"/>
    <cellStyle name="20 % - Markeringsfarve4 4 9 3 3" xfId="42485"/>
    <cellStyle name="20 % - Markeringsfarve4 4 9 4" xfId="20497"/>
    <cellStyle name="20 % - Markeringsfarve4 4 9 5" xfId="35486"/>
    <cellStyle name="20 % - Markeringsfarve4 5" xfId="2644"/>
    <cellStyle name="20 % - Markeringsfarve4 5 10" xfId="5614"/>
    <cellStyle name="20 % - Markeringsfarve4 5 10 2" xfId="13532"/>
    <cellStyle name="20 % - Markeringsfarve4 5 10 2 2" xfId="29846"/>
    <cellStyle name="20 % - Markeringsfarve4 5 10 2 3" xfId="44810"/>
    <cellStyle name="20 % - Markeringsfarve4 5 10 3" xfId="22824"/>
    <cellStyle name="20 % - Markeringsfarve4 5 10 4" xfId="37811"/>
    <cellStyle name="20 % - Markeringsfarve4 5 11" xfId="11201"/>
    <cellStyle name="20 % - Markeringsfarve4 5 11 2" xfId="27520"/>
    <cellStyle name="20 % - Markeringsfarve4 5 11 3" xfId="42486"/>
    <cellStyle name="20 % - Markeringsfarve4 5 12" xfId="20498"/>
    <cellStyle name="20 % - Markeringsfarve4 5 13" xfId="35487"/>
    <cellStyle name="20 % - Markeringsfarve4 5 14" xfId="53347"/>
    <cellStyle name="20 % - Markeringsfarve4 5 2" xfId="2645"/>
    <cellStyle name="20 % - Markeringsfarve4 5 2 2" xfId="2646"/>
    <cellStyle name="20 % - Markeringsfarve4 5 2 2 2" xfId="2647"/>
    <cellStyle name="20 % - Markeringsfarve4 5 2 2 2 2" xfId="7683"/>
    <cellStyle name="20 % - Markeringsfarve4 5 2 2 2 2 2" xfId="15584"/>
    <cellStyle name="20 % - Markeringsfarve4 5 2 2 2 2 2 2" xfId="31898"/>
    <cellStyle name="20 % - Markeringsfarve4 5 2 2 2 2 2 3" xfId="46862"/>
    <cellStyle name="20 % - Markeringsfarve4 5 2 2 2 2 3" xfId="24876"/>
    <cellStyle name="20 % - Markeringsfarve4 5 2 2 2 2 4" xfId="39863"/>
    <cellStyle name="20 % - Markeringsfarve4 5 2 2 2 3" xfId="11204"/>
    <cellStyle name="20 % - Markeringsfarve4 5 2 2 2 3 2" xfId="27523"/>
    <cellStyle name="20 % - Markeringsfarve4 5 2 2 2 3 3" xfId="42489"/>
    <cellStyle name="20 % - Markeringsfarve4 5 2 2 2 4" xfId="20501"/>
    <cellStyle name="20 % - Markeringsfarve4 5 2 2 2 5" xfId="35490"/>
    <cellStyle name="20 % - Markeringsfarve4 5 2 2 3" xfId="6253"/>
    <cellStyle name="20 % - Markeringsfarve4 5 2 2 3 2" xfId="14170"/>
    <cellStyle name="20 % - Markeringsfarve4 5 2 2 3 2 2" xfId="30484"/>
    <cellStyle name="20 % - Markeringsfarve4 5 2 2 3 2 3" xfId="45448"/>
    <cellStyle name="20 % - Markeringsfarve4 5 2 2 3 3" xfId="23462"/>
    <cellStyle name="20 % - Markeringsfarve4 5 2 2 3 4" xfId="38449"/>
    <cellStyle name="20 % - Markeringsfarve4 5 2 2 4" xfId="11203"/>
    <cellStyle name="20 % - Markeringsfarve4 5 2 2 4 2" xfId="27522"/>
    <cellStyle name="20 % - Markeringsfarve4 5 2 2 4 3" xfId="42488"/>
    <cellStyle name="20 % - Markeringsfarve4 5 2 2 5" xfId="20500"/>
    <cellStyle name="20 % - Markeringsfarve4 5 2 2 6" xfId="35489"/>
    <cellStyle name="20 % - Markeringsfarve4 5 2 2 7" xfId="57151"/>
    <cellStyle name="20 % - Markeringsfarve4 5 2 3" xfId="2648"/>
    <cellStyle name="20 % - Markeringsfarve4 5 2 3 2" xfId="6913"/>
    <cellStyle name="20 % - Markeringsfarve4 5 2 3 2 2" xfId="14824"/>
    <cellStyle name="20 % - Markeringsfarve4 5 2 3 2 2 2" xfId="31138"/>
    <cellStyle name="20 % - Markeringsfarve4 5 2 3 2 2 3" xfId="46102"/>
    <cellStyle name="20 % - Markeringsfarve4 5 2 3 2 3" xfId="24116"/>
    <cellStyle name="20 % - Markeringsfarve4 5 2 3 2 4" xfId="39103"/>
    <cellStyle name="20 % - Markeringsfarve4 5 2 3 3" xfId="11205"/>
    <cellStyle name="20 % - Markeringsfarve4 5 2 3 3 2" xfId="27524"/>
    <cellStyle name="20 % - Markeringsfarve4 5 2 3 3 3" xfId="42490"/>
    <cellStyle name="20 % - Markeringsfarve4 5 2 3 4" xfId="20502"/>
    <cellStyle name="20 % - Markeringsfarve4 5 2 3 5" xfId="35491"/>
    <cellStyle name="20 % - Markeringsfarve4 5 2 4" xfId="2649"/>
    <cellStyle name="20 % - Markeringsfarve4 5 2 4 2" xfId="8685"/>
    <cellStyle name="20 % - Markeringsfarve4 5 2 4 2 2" xfId="16566"/>
    <cellStyle name="20 % - Markeringsfarve4 5 2 4 2 2 2" xfId="32880"/>
    <cellStyle name="20 % - Markeringsfarve4 5 2 4 2 2 3" xfId="47844"/>
    <cellStyle name="20 % - Markeringsfarve4 5 2 4 2 3" xfId="25858"/>
    <cellStyle name="20 % - Markeringsfarve4 5 2 4 2 4" xfId="40845"/>
    <cellStyle name="20 % - Markeringsfarve4 5 2 4 3" xfId="11206"/>
    <cellStyle name="20 % - Markeringsfarve4 5 2 4 3 2" xfId="27525"/>
    <cellStyle name="20 % - Markeringsfarve4 5 2 4 3 3" xfId="42491"/>
    <cellStyle name="20 % - Markeringsfarve4 5 2 4 4" xfId="20503"/>
    <cellStyle name="20 % - Markeringsfarve4 5 2 4 5" xfId="35492"/>
    <cellStyle name="20 % - Markeringsfarve4 5 2 5" xfId="5615"/>
    <cellStyle name="20 % - Markeringsfarve4 5 2 5 2" xfId="13533"/>
    <cellStyle name="20 % - Markeringsfarve4 5 2 5 2 2" xfId="29847"/>
    <cellStyle name="20 % - Markeringsfarve4 5 2 5 2 3" xfId="44811"/>
    <cellStyle name="20 % - Markeringsfarve4 5 2 5 3" xfId="22825"/>
    <cellStyle name="20 % - Markeringsfarve4 5 2 5 4" xfId="37812"/>
    <cellStyle name="20 % - Markeringsfarve4 5 2 6" xfId="11202"/>
    <cellStyle name="20 % - Markeringsfarve4 5 2 6 2" xfId="27521"/>
    <cellStyle name="20 % - Markeringsfarve4 5 2 6 3" xfId="42487"/>
    <cellStyle name="20 % - Markeringsfarve4 5 2 7" xfId="20499"/>
    <cellStyle name="20 % - Markeringsfarve4 5 2 8" xfId="35488"/>
    <cellStyle name="20 % - Markeringsfarve4 5 2 9" xfId="53984"/>
    <cellStyle name="20 % - Markeringsfarve4 5 3" xfId="2650"/>
    <cellStyle name="20 % - Markeringsfarve4 5 3 2" xfId="2651"/>
    <cellStyle name="20 % - Markeringsfarve4 5 3 2 2" xfId="2652"/>
    <cellStyle name="20 % - Markeringsfarve4 5 3 2 2 2" xfId="7751"/>
    <cellStyle name="20 % - Markeringsfarve4 5 3 2 2 2 2" xfId="15652"/>
    <cellStyle name="20 % - Markeringsfarve4 5 3 2 2 2 2 2" xfId="31966"/>
    <cellStyle name="20 % - Markeringsfarve4 5 3 2 2 2 2 3" xfId="46930"/>
    <cellStyle name="20 % - Markeringsfarve4 5 3 2 2 2 3" xfId="24944"/>
    <cellStyle name="20 % - Markeringsfarve4 5 3 2 2 2 4" xfId="39931"/>
    <cellStyle name="20 % - Markeringsfarve4 5 3 2 2 3" xfId="11209"/>
    <cellStyle name="20 % - Markeringsfarve4 5 3 2 2 3 2" xfId="27528"/>
    <cellStyle name="20 % - Markeringsfarve4 5 3 2 2 3 3" xfId="42494"/>
    <cellStyle name="20 % - Markeringsfarve4 5 3 2 2 4" xfId="20506"/>
    <cellStyle name="20 % - Markeringsfarve4 5 3 2 2 5" xfId="35495"/>
    <cellStyle name="20 % - Markeringsfarve4 5 3 2 3" xfId="6315"/>
    <cellStyle name="20 % - Markeringsfarve4 5 3 2 3 2" xfId="14232"/>
    <cellStyle name="20 % - Markeringsfarve4 5 3 2 3 2 2" xfId="30546"/>
    <cellStyle name="20 % - Markeringsfarve4 5 3 2 3 2 3" xfId="45510"/>
    <cellStyle name="20 % - Markeringsfarve4 5 3 2 3 3" xfId="23524"/>
    <cellStyle name="20 % - Markeringsfarve4 5 3 2 3 4" xfId="38511"/>
    <cellStyle name="20 % - Markeringsfarve4 5 3 2 4" xfId="11208"/>
    <cellStyle name="20 % - Markeringsfarve4 5 3 2 4 2" xfId="27527"/>
    <cellStyle name="20 % - Markeringsfarve4 5 3 2 4 3" xfId="42493"/>
    <cellStyle name="20 % - Markeringsfarve4 5 3 2 5" xfId="20505"/>
    <cellStyle name="20 % - Markeringsfarve4 5 3 2 6" xfId="35494"/>
    <cellStyle name="20 % - Markeringsfarve4 5 3 3" xfId="2653"/>
    <cellStyle name="20 % - Markeringsfarve4 5 3 3 2" xfId="6981"/>
    <cellStyle name="20 % - Markeringsfarve4 5 3 3 2 2" xfId="14892"/>
    <cellStyle name="20 % - Markeringsfarve4 5 3 3 2 2 2" xfId="31206"/>
    <cellStyle name="20 % - Markeringsfarve4 5 3 3 2 2 3" xfId="46170"/>
    <cellStyle name="20 % - Markeringsfarve4 5 3 3 2 3" xfId="24184"/>
    <cellStyle name="20 % - Markeringsfarve4 5 3 3 2 4" xfId="39171"/>
    <cellStyle name="20 % - Markeringsfarve4 5 3 3 3" xfId="11210"/>
    <cellStyle name="20 % - Markeringsfarve4 5 3 3 3 2" xfId="27529"/>
    <cellStyle name="20 % - Markeringsfarve4 5 3 3 3 3" xfId="42495"/>
    <cellStyle name="20 % - Markeringsfarve4 5 3 3 4" xfId="20507"/>
    <cellStyle name="20 % - Markeringsfarve4 5 3 3 5" xfId="35496"/>
    <cellStyle name="20 % - Markeringsfarve4 5 3 4" xfId="2654"/>
    <cellStyle name="20 % - Markeringsfarve4 5 3 4 2" xfId="8410"/>
    <cellStyle name="20 % - Markeringsfarve4 5 3 4 2 2" xfId="16303"/>
    <cellStyle name="20 % - Markeringsfarve4 5 3 4 2 2 2" xfId="32617"/>
    <cellStyle name="20 % - Markeringsfarve4 5 3 4 2 2 3" xfId="47581"/>
    <cellStyle name="20 % - Markeringsfarve4 5 3 4 2 3" xfId="25595"/>
    <cellStyle name="20 % - Markeringsfarve4 5 3 4 2 4" xfId="40582"/>
    <cellStyle name="20 % - Markeringsfarve4 5 3 4 3" xfId="11211"/>
    <cellStyle name="20 % - Markeringsfarve4 5 3 4 3 2" xfId="27530"/>
    <cellStyle name="20 % - Markeringsfarve4 5 3 4 3 3" xfId="42496"/>
    <cellStyle name="20 % - Markeringsfarve4 5 3 4 4" xfId="20508"/>
    <cellStyle name="20 % - Markeringsfarve4 5 3 4 5" xfId="35497"/>
    <cellStyle name="20 % - Markeringsfarve4 5 3 5" xfId="5616"/>
    <cellStyle name="20 % - Markeringsfarve4 5 3 5 2" xfId="13534"/>
    <cellStyle name="20 % - Markeringsfarve4 5 3 5 2 2" xfId="29848"/>
    <cellStyle name="20 % - Markeringsfarve4 5 3 5 2 3" xfId="44812"/>
    <cellStyle name="20 % - Markeringsfarve4 5 3 5 3" xfId="22826"/>
    <cellStyle name="20 % - Markeringsfarve4 5 3 5 4" xfId="37813"/>
    <cellStyle name="20 % - Markeringsfarve4 5 3 6" xfId="11207"/>
    <cellStyle name="20 % - Markeringsfarve4 5 3 6 2" xfId="27526"/>
    <cellStyle name="20 % - Markeringsfarve4 5 3 6 3" xfId="42492"/>
    <cellStyle name="20 % - Markeringsfarve4 5 3 7" xfId="20504"/>
    <cellStyle name="20 % - Markeringsfarve4 5 3 8" xfId="35493"/>
    <cellStyle name="20 % - Markeringsfarve4 5 3 9" xfId="56528"/>
    <cellStyle name="20 % - Markeringsfarve4 5 4" xfId="2655"/>
    <cellStyle name="20 % - Markeringsfarve4 5 4 2" xfId="2656"/>
    <cellStyle name="20 % - Markeringsfarve4 5 4 2 2" xfId="2657"/>
    <cellStyle name="20 % - Markeringsfarve4 5 4 2 2 2" xfId="7921"/>
    <cellStyle name="20 % - Markeringsfarve4 5 4 2 2 2 2" xfId="15822"/>
    <cellStyle name="20 % - Markeringsfarve4 5 4 2 2 2 2 2" xfId="32136"/>
    <cellStyle name="20 % - Markeringsfarve4 5 4 2 2 2 2 3" xfId="47100"/>
    <cellStyle name="20 % - Markeringsfarve4 5 4 2 2 2 3" xfId="25114"/>
    <cellStyle name="20 % - Markeringsfarve4 5 4 2 2 2 4" xfId="40101"/>
    <cellStyle name="20 % - Markeringsfarve4 5 4 2 2 3" xfId="11214"/>
    <cellStyle name="20 % - Markeringsfarve4 5 4 2 2 3 2" xfId="27533"/>
    <cellStyle name="20 % - Markeringsfarve4 5 4 2 2 3 3" xfId="42499"/>
    <cellStyle name="20 % - Markeringsfarve4 5 4 2 2 4" xfId="20511"/>
    <cellStyle name="20 % - Markeringsfarve4 5 4 2 2 5" xfId="35500"/>
    <cellStyle name="20 % - Markeringsfarve4 5 4 2 3" xfId="6455"/>
    <cellStyle name="20 % - Markeringsfarve4 5 4 2 3 2" xfId="14369"/>
    <cellStyle name="20 % - Markeringsfarve4 5 4 2 3 2 2" xfId="30683"/>
    <cellStyle name="20 % - Markeringsfarve4 5 4 2 3 2 3" xfId="45647"/>
    <cellStyle name="20 % - Markeringsfarve4 5 4 2 3 3" xfId="23661"/>
    <cellStyle name="20 % - Markeringsfarve4 5 4 2 3 4" xfId="38648"/>
    <cellStyle name="20 % - Markeringsfarve4 5 4 2 4" xfId="11213"/>
    <cellStyle name="20 % - Markeringsfarve4 5 4 2 4 2" xfId="27532"/>
    <cellStyle name="20 % - Markeringsfarve4 5 4 2 4 3" xfId="42498"/>
    <cellStyle name="20 % - Markeringsfarve4 5 4 2 5" xfId="20510"/>
    <cellStyle name="20 % - Markeringsfarve4 5 4 2 6" xfId="35499"/>
    <cellStyle name="20 % - Markeringsfarve4 5 4 3" xfId="2658"/>
    <cellStyle name="20 % - Markeringsfarve4 5 4 3 2" xfId="7197"/>
    <cellStyle name="20 % - Markeringsfarve4 5 4 3 2 2" xfId="15107"/>
    <cellStyle name="20 % - Markeringsfarve4 5 4 3 2 2 2" xfId="31421"/>
    <cellStyle name="20 % - Markeringsfarve4 5 4 3 2 2 3" xfId="46385"/>
    <cellStyle name="20 % - Markeringsfarve4 5 4 3 2 3" xfId="24399"/>
    <cellStyle name="20 % - Markeringsfarve4 5 4 3 2 4" xfId="39386"/>
    <cellStyle name="20 % - Markeringsfarve4 5 4 3 3" xfId="11215"/>
    <cellStyle name="20 % - Markeringsfarve4 5 4 3 3 2" xfId="27534"/>
    <cellStyle name="20 % - Markeringsfarve4 5 4 3 3 3" xfId="42500"/>
    <cellStyle name="20 % - Markeringsfarve4 5 4 3 4" xfId="20512"/>
    <cellStyle name="20 % - Markeringsfarve4 5 4 3 5" xfId="35501"/>
    <cellStyle name="20 % - Markeringsfarve4 5 4 4" xfId="2659"/>
    <cellStyle name="20 % - Markeringsfarve4 5 4 4 2" xfId="8643"/>
    <cellStyle name="20 % - Markeringsfarve4 5 4 4 2 2" xfId="16526"/>
    <cellStyle name="20 % - Markeringsfarve4 5 4 4 2 2 2" xfId="32840"/>
    <cellStyle name="20 % - Markeringsfarve4 5 4 4 2 2 3" xfId="47804"/>
    <cellStyle name="20 % - Markeringsfarve4 5 4 4 2 3" xfId="25818"/>
    <cellStyle name="20 % - Markeringsfarve4 5 4 4 2 4" xfId="40805"/>
    <cellStyle name="20 % - Markeringsfarve4 5 4 4 3" xfId="11216"/>
    <cellStyle name="20 % - Markeringsfarve4 5 4 4 3 2" xfId="27535"/>
    <cellStyle name="20 % - Markeringsfarve4 5 4 4 3 3" xfId="42501"/>
    <cellStyle name="20 % - Markeringsfarve4 5 4 4 4" xfId="20513"/>
    <cellStyle name="20 % - Markeringsfarve4 5 4 4 5" xfId="35502"/>
    <cellStyle name="20 % - Markeringsfarve4 5 4 5" xfId="5617"/>
    <cellStyle name="20 % - Markeringsfarve4 5 4 5 2" xfId="13535"/>
    <cellStyle name="20 % - Markeringsfarve4 5 4 5 2 2" xfId="29849"/>
    <cellStyle name="20 % - Markeringsfarve4 5 4 5 2 3" xfId="44813"/>
    <cellStyle name="20 % - Markeringsfarve4 5 4 5 3" xfId="22827"/>
    <cellStyle name="20 % - Markeringsfarve4 5 4 5 4" xfId="37814"/>
    <cellStyle name="20 % - Markeringsfarve4 5 4 6" xfId="11212"/>
    <cellStyle name="20 % - Markeringsfarve4 5 4 6 2" xfId="27531"/>
    <cellStyle name="20 % - Markeringsfarve4 5 4 6 3" xfId="42497"/>
    <cellStyle name="20 % - Markeringsfarve4 5 4 7" xfId="20509"/>
    <cellStyle name="20 % - Markeringsfarve4 5 4 8" xfId="35498"/>
    <cellStyle name="20 % - Markeringsfarve4 5 5" xfId="2660"/>
    <cellStyle name="20 % - Markeringsfarve4 5 5 2" xfId="2661"/>
    <cellStyle name="20 % - Markeringsfarve4 5 5 2 2" xfId="2662"/>
    <cellStyle name="20 % - Markeringsfarve4 5 5 2 2 2" xfId="8038"/>
    <cellStyle name="20 % - Markeringsfarve4 5 5 2 2 2 2" xfId="15939"/>
    <cellStyle name="20 % - Markeringsfarve4 5 5 2 2 2 2 2" xfId="32253"/>
    <cellStyle name="20 % - Markeringsfarve4 5 5 2 2 2 2 3" xfId="47217"/>
    <cellStyle name="20 % - Markeringsfarve4 5 5 2 2 2 3" xfId="25231"/>
    <cellStyle name="20 % - Markeringsfarve4 5 5 2 2 2 4" xfId="40218"/>
    <cellStyle name="20 % - Markeringsfarve4 5 5 2 2 3" xfId="11219"/>
    <cellStyle name="20 % - Markeringsfarve4 5 5 2 2 3 2" xfId="27538"/>
    <cellStyle name="20 % - Markeringsfarve4 5 5 2 2 3 3" xfId="42504"/>
    <cellStyle name="20 % - Markeringsfarve4 5 5 2 2 4" xfId="20516"/>
    <cellStyle name="20 % - Markeringsfarve4 5 5 2 2 5" xfId="35505"/>
    <cellStyle name="20 % - Markeringsfarve4 5 5 2 3" xfId="6554"/>
    <cellStyle name="20 % - Markeringsfarve4 5 5 2 3 2" xfId="14468"/>
    <cellStyle name="20 % - Markeringsfarve4 5 5 2 3 2 2" xfId="30782"/>
    <cellStyle name="20 % - Markeringsfarve4 5 5 2 3 2 3" xfId="45746"/>
    <cellStyle name="20 % - Markeringsfarve4 5 5 2 3 3" xfId="23760"/>
    <cellStyle name="20 % - Markeringsfarve4 5 5 2 3 4" xfId="38747"/>
    <cellStyle name="20 % - Markeringsfarve4 5 5 2 4" xfId="11218"/>
    <cellStyle name="20 % - Markeringsfarve4 5 5 2 4 2" xfId="27537"/>
    <cellStyle name="20 % - Markeringsfarve4 5 5 2 4 3" xfId="42503"/>
    <cellStyle name="20 % - Markeringsfarve4 5 5 2 5" xfId="20515"/>
    <cellStyle name="20 % - Markeringsfarve4 5 5 2 6" xfId="35504"/>
    <cellStyle name="20 % - Markeringsfarve4 5 5 3" xfId="2663"/>
    <cellStyle name="20 % - Markeringsfarve4 5 5 3 2" xfId="7314"/>
    <cellStyle name="20 % - Markeringsfarve4 5 5 3 2 2" xfId="15224"/>
    <cellStyle name="20 % - Markeringsfarve4 5 5 3 2 2 2" xfId="31538"/>
    <cellStyle name="20 % - Markeringsfarve4 5 5 3 2 2 3" xfId="46502"/>
    <cellStyle name="20 % - Markeringsfarve4 5 5 3 2 3" xfId="24516"/>
    <cellStyle name="20 % - Markeringsfarve4 5 5 3 2 4" xfId="39503"/>
    <cellStyle name="20 % - Markeringsfarve4 5 5 3 3" xfId="11220"/>
    <cellStyle name="20 % - Markeringsfarve4 5 5 3 3 2" xfId="27539"/>
    <cellStyle name="20 % - Markeringsfarve4 5 5 3 3 3" xfId="42505"/>
    <cellStyle name="20 % - Markeringsfarve4 5 5 3 4" xfId="20517"/>
    <cellStyle name="20 % - Markeringsfarve4 5 5 3 5" xfId="35506"/>
    <cellStyle name="20 % - Markeringsfarve4 5 5 4" xfId="2664"/>
    <cellStyle name="20 % - Markeringsfarve4 5 5 4 2" xfId="8292"/>
    <cellStyle name="20 % - Markeringsfarve4 5 5 4 2 2" xfId="16186"/>
    <cellStyle name="20 % - Markeringsfarve4 5 5 4 2 2 2" xfId="32500"/>
    <cellStyle name="20 % - Markeringsfarve4 5 5 4 2 2 3" xfId="47464"/>
    <cellStyle name="20 % - Markeringsfarve4 5 5 4 2 3" xfId="25478"/>
    <cellStyle name="20 % - Markeringsfarve4 5 5 4 2 4" xfId="40465"/>
    <cellStyle name="20 % - Markeringsfarve4 5 5 4 3" xfId="11221"/>
    <cellStyle name="20 % - Markeringsfarve4 5 5 4 3 2" xfId="27540"/>
    <cellStyle name="20 % - Markeringsfarve4 5 5 4 3 3" xfId="42506"/>
    <cellStyle name="20 % - Markeringsfarve4 5 5 4 4" xfId="20518"/>
    <cellStyle name="20 % - Markeringsfarve4 5 5 4 5" xfId="35507"/>
    <cellStyle name="20 % - Markeringsfarve4 5 5 5" xfId="5618"/>
    <cellStyle name="20 % - Markeringsfarve4 5 5 5 2" xfId="13536"/>
    <cellStyle name="20 % - Markeringsfarve4 5 5 5 2 2" xfId="29850"/>
    <cellStyle name="20 % - Markeringsfarve4 5 5 5 2 3" xfId="44814"/>
    <cellStyle name="20 % - Markeringsfarve4 5 5 5 3" xfId="22828"/>
    <cellStyle name="20 % - Markeringsfarve4 5 5 5 4" xfId="37815"/>
    <cellStyle name="20 % - Markeringsfarve4 5 5 6" xfId="11217"/>
    <cellStyle name="20 % - Markeringsfarve4 5 5 6 2" xfId="27536"/>
    <cellStyle name="20 % - Markeringsfarve4 5 5 6 3" xfId="42502"/>
    <cellStyle name="20 % - Markeringsfarve4 5 5 7" xfId="20514"/>
    <cellStyle name="20 % - Markeringsfarve4 5 5 8" xfId="35503"/>
    <cellStyle name="20 % - Markeringsfarve4 5 6" xfId="2665"/>
    <cellStyle name="20 % - Markeringsfarve4 5 6 2" xfId="2666"/>
    <cellStyle name="20 % - Markeringsfarve4 5 6 2 2" xfId="2667"/>
    <cellStyle name="20 % - Markeringsfarve4 5 6 2 2 2" xfId="8106"/>
    <cellStyle name="20 % - Markeringsfarve4 5 6 2 2 2 2" xfId="16007"/>
    <cellStyle name="20 % - Markeringsfarve4 5 6 2 2 2 2 2" xfId="32321"/>
    <cellStyle name="20 % - Markeringsfarve4 5 6 2 2 2 2 3" xfId="47285"/>
    <cellStyle name="20 % - Markeringsfarve4 5 6 2 2 2 3" xfId="25299"/>
    <cellStyle name="20 % - Markeringsfarve4 5 6 2 2 2 4" xfId="40286"/>
    <cellStyle name="20 % - Markeringsfarve4 5 6 2 2 3" xfId="11224"/>
    <cellStyle name="20 % - Markeringsfarve4 5 6 2 2 3 2" xfId="27543"/>
    <cellStyle name="20 % - Markeringsfarve4 5 6 2 2 3 3" xfId="42509"/>
    <cellStyle name="20 % - Markeringsfarve4 5 6 2 2 4" xfId="20521"/>
    <cellStyle name="20 % - Markeringsfarve4 5 6 2 2 5" xfId="35510"/>
    <cellStyle name="20 % - Markeringsfarve4 5 6 2 3" xfId="6617"/>
    <cellStyle name="20 % - Markeringsfarve4 5 6 2 3 2" xfId="14531"/>
    <cellStyle name="20 % - Markeringsfarve4 5 6 2 3 2 2" xfId="30845"/>
    <cellStyle name="20 % - Markeringsfarve4 5 6 2 3 2 3" xfId="45809"/>
    <cellStyle name="20 % - Markeringsfarve4 5 6 2 3 3" xfId="23823"/>
    <cellStyle name="20 % - Markeringsfarve4 5 6 2 3 4" xfId="38810"/>
    <cellStyle name="20 % - Markeringsfarve4 5 6 2 4" xfId="11223"/>
    <cellStyle name="20 % - Markeringsfarve4 5 6 2 4 2" xfId="27542"/>
    <cellStyle name="20 % - Markeringsfarve4 5 6 2 4 3" xfId="42508"/>
    <cellStyle name="20 % - Markeringsfarve4 5 6 2 5" xfId="20520"/>
    <cellStyle name="20 % - Markeringsfarve4 5 6 2 6" xfId="35509"/>
    <cellStyle name="20 % - Markeringsfarve4 5 6 3" xfId="2668"/>
    <cellStyle name="20 % - Markeringsfarve4 5 6 3 2" xfId="7383"/>
    <cellStyle name="20 % - Markeringsfarve4 5 6 3 2 2" xfId="15293"/>
    <cellStyle name="20 % - Markeringsfarve4 5 6 3 2 2 2" xfId="31607"/>
    <cellStyle name="20 % - Markeringsfarve4 5 6 3 2 2 3" xfId="46571"/>
    <cellStyle name="20 % - Markeringsfarve4 5 6 3 2 3" xfId="24585"/>
    <cellStyle name="20 % - Markeringsfarve4 5 6 3 2 4" xfId="39572"/>
    <cellStyle name="20 % - Markeringsfarve4 5 6 3 3" xfId="11225"/>
    <cellStyle name="20 % - Markeringsfarve4 5 6 3 3 2" xfId="27544"/>
    <cellStyle name="20 % - Markeringsfarve4 5 6 3 3 3" xfId="42510"/>
    <cellStyle name="20 % - Markeringsfarve4 5 6 3 4" xfId="20522"/>
    <cellStyle name="20 % - Markeringsfarve4 5 6 3 5" xfId="35511"/>
    <cellStyle name="20 % - Markeringsfarve4 5 6 4" xfId="2669"/>
    <cellStyle name="20 % - Markeringsfarve4 5 6 4 2" xfId="8595"/>
    <cellStyle name="20 % - Markeringsfarve4 5 6 4 2 2" xfId="16481"/>
    <cellStyle name="20 % - Markeringsfarve4 5 6 4 2 2 2" xfId="32795"/>
    <cellStyle name="20 % - Markeringsfarve4 5 6 4 2 2 3" xfId="47759"/>
    <cellStyle name="20 % - Markeringsfarve4 5 6 4 2 3" xfId="25773"/>
    <cellStyle name="20 % - Markeringsfarve4 5 6 4 2 4" xfId="40760"/>
    <cellStyle name="20 % - Markeringsfarve4 5 6 4 3" xfId="11226"/>
    <cellStyle name="20 % - Markeringsfarve4 5 6 4 3 2" xfId="27545"/>
    <cellStyle name="20 % - Markeringsfarve4 5 6 4 3 3" xfId="42511"/>
    <cellStyle name="20 % - Markeringsfarve4 5 6 4 4" xfId="20523"/>
    <cellStyle name="20 % - Markeringsfarve4 5 6 4 5" xfId="35512"/>
    <cellStyle name="20 % - Markeringsfarve4 5 6 5" xfId="5619"/>
    <cellStyle name="20 % - Markeringsfarve4 5 6 5 2" xfId="13537"/>
    <cellStyle name="20 % - Markeringsfarve4 5 6 5 2 2" xfId="29851"/>
    <cellStyle name="20 % - Markeringsfarve4 5 6 5 2 3" xfId="44815"/>
    <cellStyle name="20 % - Markeringsfarve4 5 6 5 3" xfId="22829"/>
    <cellStyle name="20 % - Markeringsfarve4 5 6 5 4" xfId="37816"/>
    <cellStyle name="20 % - Markeringsfarve4 5 6 6" xfId="11222"/>
    <cellStyle name="20 % - Markeringsfarve4 5 6 6 2" xfId="27541"/>
    <cellStyle name="20 % - Markeringsfarve4 5 6 6 3" xfId="42507"/>
    <cellStyle name="20 % - Markeringsfarve4 5 6 7" xfId="20519"/>
    <cellStyle name="20 % - Markeringsfarve4 5 6 8" xfId="35508"/>
    <cellStyle name="20 % - Markeringsfarve4 5 7" xfId="2670"/>
    <cellStyle name="20 % - Markeringsfarve4 5 7 2" xfId="2671"/>
    <cellStyle name="20 % - Markeringsfarve4 5 7 2 2" xfId="7564"/>
    <cellStyle name="20 % - Markeringsfarve4 5 7 2 2 2" xfId="15465"/>
    <cellStyle name="20 % - Markeringsfarve4 5 7 2 2 2 2" xfId="31779"/>
    <cellStyle name="20 % - Markeringsfarve4 5 7 2 2 2 3" xfId="46743"/>
    <cellStyle name="20 % - Markeringsfarve4 5 7 2 2 3" xfId="24757"/>
    <cellStyle name="20 % - Markeringsfarve4 5 7 2 2 4" xfId="39744"/>
    <cellStyle name="20 % - Markeringsfarve4 5 7 2 3" xfId="11228"/>
    <cellStyle name="20 % - Markeringsfarve4 5 7 2 3 2" xfId="27547"/>
    <cellStyle name="20 % - Markeringsfarve4 5 7 2 3 3" xfId="42513"/>
    <cellStyle name="20 % - Markeringsfarve4 5 7 2 4" xfId="20525"/>
    <cellStyle name="20 % - Markeringsfarve4 5 7 2 5" xfId="35514"/>
    <cellStyle name="20 % - Markeringsfarve4 5 7 3" xfId="6154"/>
    <cellStyle name="20 % - Markeringsfarve4 5 7 3 2" xfId="14071"/>
    <cellStyle name="20 % - Markeringsfarve4 5 7 3 2 2" xfId="30385"/>
    <cellStyle name="20 % - Markeringsfarve4 5 7 3 2 3" xfId="45349"/>
    <cellStyle name="20 % - Markeringsfarve4 5 7 3 3" xfId="23363"/>
    <cellStyle name="20 % - Markeringsfarve4 5 7 3 4" xfId="38350"/>
    <cellStyle name="20 % - Markeringsfarve4 5 7 4" xfId="11227"/>
    <cellStyle name="20 % - Markeringsfarve4 5 7 4 2" xfId="27546"/>
    <cellStyle name="20 % - Markeringsfarve4 5 7 4 3" xfId="42512"/>
    <cellStyle name="20 % - Markeringsfarve4 5 7 5" xfId="20524"/>
    <cellStyle name="20 % - Markeringsfarve4 5 7 6" xfId="35513"/>
    <cellStyle name="20 % - Markeringsfarve4 5 8" xfId="2672"/>
    <cellStyle name="20 % - Markeringsfarve4 5 8 2" xfId="6792"/>
    <cellStyle name="20 % - Markeringsfarve4 5 8 2 2" xfId="14703"/>
    <cellStyle name="20 % - Markeringsfarve4 5 8 2 2 2" xfId="31017"/>
    <cellStyle name="20 % - Markeringsfarve4 5 8 2 2 3" xfId="45981"/>
    <cellStyle name="20 % - Markeringsfarve4 5 8 2 3" xfId="23995"/>
    <cellStyle name="20 % - Markeringsfarve4 5 8 2 4" xfId="38982"/>
    <cellStyle name="20 % - Markeringsfarve4 5 8 3" xfId="11229"/>
    <cellStyle name="20 % - Markeringsfarve4 5 8 3 2" xfId="27548"/>
    <cellStyle name="20 % - Markeringsfarve4 5 8 3 3" xfId="42514"/>
    <cellStyle name="20 % - Markeringsfarve4 5 8 4" xfId="20526"/>
    <cellStyle name="20 % - Markeringsfarve4 5 8 5" xfId="35515"/>
    <cellStyle name="20 % - Markeringsfarve4 5 9" xfId="2673"/>
    <cellStyle name="20 % - Markeringsfarve4 5 9 2" xfId="8450"/>
    <cellStyle name="20 % - Markeringsfarve4 5 9 2 2" xfId="16341"/>
    <cellStyle name="20 % - Markeringsfarve4 5 9 2 2 2" xfId="32655"/>
    <cellStyle name="20 % - Markeringsfarve4 5 9 2 2 3" xfId="47619"/>
    <cellStyle name="20 % - Markeringsfarve4 5 9 2 3" xfId="25633"/>
    <cellStyle name="20 % - Markeringsfarve4 5 9 2 4" xfId="40620"/>
    <cellStyle name="20 % - Markeringsfarve4 5 9 3" xfId="11230"/>
    <cellStyle name="20 % - Markeringsfarve4 5 9 3 2" xfId="27549"/>
    <cellStyle name="20 % - Markeringsfarve4 5 9 3 3" xfId="42515"/>
    <cellStyle name="20 % - Markeringsfarve4 5 9 4" xfId="20527"/>
    <cellStyle name="20 % - Markeringsfarve4 5 9 5" xfId="35516"/>
    <cellStyle name="20 % - Markeringsfarve4 6" xfId="2674"/>
    <cellStyle name="20 % - Markeringsfarve4 6 10" xfId="53346"/>
    <cellStyle name="20 % - Markeringsfarve4 6 2" xfId="2675"/>
    <cellStyle name="20 % - Markeringsfarve4 6 2 2" xfId="2676"/>
    <cellStyle name="20 % - Markeringsfarve4 6 2 2 2" xfId="2677"/>
    <cellStyle name="20 % - Markeringsfarve4 6 2 2 2 2" xfId="7752"/>
    <cellStyle name="20 % - Markeringsfarve4 6 2 2 2 2 2" xfId="15653"/>
    <cellStyle name="20 % - Markeringsfarve4 6 2 2 2 2 2 2" xfId="31967"/>
    <cellStyle name="20 % - Markeringsfarve4 6 2 2 2 2 2 3" xfId="46931"/>
    <cellStyle name="20 % - Markeringsfarve4 6 2 2 2 2 3" xfId="24945"/>
    <cellStyle name="20 % - Markeringsfarve4 6 2 2 2 2 4" xfId="39932"/>
    <cellStyle name="20 % - Markeringsfarve4 6 2 2 2 3" xfId="11234"/>
    <cellStyle name="20 % - Markeringsfarve4 6 2 2 2 3 2" xfId="27553"/>
    <cellStyle name="20 % - Markeringsfarve4 6 2 2 2 3 3" xfId="42519"/>
    <cellStyle name="20 % - Markeringsfarve4 6 2 2 2 4" xfId="20531"/>
    <cellStyle name="20 % - Markeringsfarve4 6 2 2 2 5" xfId="35520"/>
    <cellStyle name="20 % - Markeringsfarve4 6 2 2 3" xfId="6316"/>
    <cellStyle name="20 % - Markeringsfarve4 6 2 2 3 2" xfId="14233"/>
    <cellStyle name="20 % - Markeringsfarve4 6 2 2 3 2 2" xfId="30547"/>
    <cellStyle name="20 % - Markeringsfarve4 6 2 2 3 2 3" xfId="45511"/>
    <cellStyle name="20 % - Markeringsfarve4 6 2 2 3 3" xfId="23525"/>
    <cellStyle name="20 % - Markeringsfarve4 6 2 2 3 4" xfId="38512"/>
    <cellStyle name="20 % - Markeringsfarve4 6 2 2 4" xfId="11233"/>
    <cellStyle name="20 % - Markeringsfarve4 6 2 2 4 2" xfId="27552"/>
    <cellStyle name="20 % - Markeringsfarve4 6 2 2 4 3" xfId="42518"/>
    <cellStyle name="20 % - Markeringsfarve4 6 2 2 5" xfId="20530"/>
    <cellStyle name="20 % - Markeringsfarve4 6 2 2 6" xfId="35519"/>
    <cellStyle name="20 % - Markeringsfarve4 6 2 2 7" xfId="57150"/>
    <cellStyle name="20 % - Markeringsfarve4 6 2 3" xfId="2678"/>
    <cellStyle name="20 % - Markeringsfarve4 6 2 3 2" xfId="6982"/>
    <cellStyle name="20 % - Markeringsfarve4 6 2 3 2 2" xfId="14893"/>
    <cellStyle name="20 % - Markeringsfarve4 6 2 3 2 2 2" xfId="31207"/>
    <cellStyle name="20 % - Markeringsfarve4 6 2 3 2 2 3" xfId="46171"/>
    <cellStyle name="20 % - Markeringsfarve4 6 2 3 2 3" xfId="24185"/>
    <cellStyle name="20 % - Markeringsfarve4 6 2 3 2 4" xfId="39172"/>
    <cellStyle name="20 % - Markeringsfarve4 6 2 3 3" xfId="11235"/>
    <cellStyle name="20 % - Markeringsfarve4 6 2 3 3 2" xfId="27554"/>
    <cellStyle name="20 % - Markeringsfarve4 6 2 3 3 3" xfId="42520"/>
    <cellStyle name="20 % - Markeringsfarve4 6 2 3 4" xfId="20532"/>
    <cellStyle name="20 % - Markeringsfarve4 6 2 3 5" xfId="35521"/>
    <cellStyle name="20 % - Markeringsfarve4 6 2 4" xfId="2679"/>
    <cellStyle name="20 % - Markeringsfarve4 6 2 4 2" xfId="8199"/>
    <cellStyle name="20 % - Markeringsfarve4 6 2 4 2 2" xfId="16096"/>
    <cellStyle name="20 % - Markeringsfarve4 6 2 4 2 2 2" xfId="32410"/>
    <cellStyle name="20 % - Markeringsfarve4 6 2 4 2 2 3" xfId="47374"/>
    <cellStyle name="20 % - Markeringsfarve4 6 2 4 2 3" xfId="25388"/>
    <cellStyle name="20 % - Markeringsfarve4 6 2 4 2 4" xfId="40375"/>
    <cellStyle name="20 % - Markeringsfarve4 6 2 4 3" xfId="11236"/>
    <cellStyle name="20 % - Markeringsfarve4 6 2 4 3 2" xfId="27555"/>
    <cellStyle name="20 % - Markeringsfarve4 6 2 4 3 3" xfId="42521"/>
    <cellStyle name="20 % - Markeringsfarve4 6 2 4 4" xfId="20533"/>
    <cellStyle name="20 % - Markeringsfarve4 6 2 4 5" xfId="35522"/>
    <cellStyle name="20 % - Markeringsfarve4 6 2 5" xfId="5621"/>
    <cellStyle name="20 % - Markeringsfarve4 6 2 5 2" xfId="13539"/>
    <cellStyle name="20 % - Markeringsfarve4 6 2 5 2 2" xfId="29853"/>
    <cellStyle name="20 % - Markeringsfarve4 6 2 5 2 3" xfId="44817"/>
    <cellStyle name="20 % - Markeringsfarve4 6 2 5 3" xfId="22831"/>
    <cellStyle name="20 % - Markeringsfarve4 6 2 5 4" xfId="37818"/>
    <cellStyle name="20 % - Markeringsfarve4 6 2 6" xfId="11232"/>
    <cellStyle name="20 % - Markeringsfarve4 6 2 6 2" xfId="27551"/>
    <cellStyle name="20 % - Markeringsfarve4 6 2 6 3" xfId="42517"/>
    <cellStyle name="20 % - Markeringsfarve4 6 2 7" xfId="20529"/>
    <cellStyle name="20 % - Markeringsfarve4 6 2 8" xfId="35518"/>
    <cellStyle name="20 % - Markeringsfarve4 6 2 9" xfId="53983"/>
    <cellStyle name="20 % - Markeringsfarve4 6 3" xfId="2680"/>
    <cellStyle name="20 % - Markeringsfarve4 6 3 2" xfId="2681"/>
    <cellStyle name="20 % - Markeringsfarve4 6 3 2 2" xfId="7605"/>
    <cellStyle name="20 % - Markeringsfarve4 6 3 2 2 2" xfId="15506"/>
    <cellStyle name="20 % - Markeringsfarve4 6 3 2 2 2 2" xfId="31820"/>
    <cellStyle name="20 % - Markeringsfarve4 6 3 2 2 2 3" xfId="46784"/>
    <cellStyle name="20 % - Markeringsfarve4 6 3 2 2 3" xfId="24798"/>
    <cellStyle name="20 % - Markeringsfarve4 6 3 2 2 4" xfId="39785"/>
    <cellStyle name="20 % - Markeringsfarve4 6 3 2 3" xfId="11238"/>
    <cellStyle name="20 % - Markeringsfarve4 6 3 2 3 2" xfId="27557"/>
    <cellStyle name="20 % - Markeringsfarve4 6 3 2 3 3" xfId="42523"/>
    <cellStyle name="20 % - Markeringsfarve4 6 3 2 4" xfId="20535"/>
    <cellStyle name="20 % - Markeringsfarve4 6 3 2 5" xfId="35524"/>
    <cellStyle name="20 % - Markeringsfarve4 6 3 3" xfId="6187"/>
    <cellStyle name="20 % - Markeringsfarve4 6 3 3 2" xfId="14104"/>
    <cellStyle name="20 % - Markeringsfarve4 6 3 3 2 2" xfId="30418"/>
    <cellStyle name="20 % - Markeringsfarve4 6 3 3 2 3" xfId="45382"/>
    <cellStyle name="20 % - Markeringsfarve4 6 3 3 3" xfId="23396"/>
    <cellStyle name="20 % - Markeringsfarve4 6 3 3 4" xfId="38383"/>
    <cellStyle name="20 % - Markeringsfarve4 6 3 4" xfId="11237"/>
    <cellStyle name="20 % - Markeringsfarve4 6 3 4 2" xfId="27556"/>
    <cellStyle name="20 % - Markeringsfarve4 6 3 4 3" xfId="42522"/>
    <cellStyle name="20 % - Markeringsfarve4 6 3 5" xfId="20534"/>
    <cellStyle name="20 % - Markeringsfarve4 6 3 6" xfId="35523"/>
    <cellStyle name="20 % - Markeringsfarve4 6 3 7" xfId="56527"/>
    <cellStyle name="20 % - Markeringsfarve4 6 4" xfId="2682"/>
    <cellStyle name="20 % - Markeringsfarve4 6 4 2" xfId="6835"/>
    <cellStyle name="20 % - Markeringsfarve4 6 4 2 2" xfId="14746"/>
    <cellStyle name="20 % - Markeringsfarve4 6 4 2 2 2" xfId="31060"/>
    <cellStyle name="20 % - Markeringsfarve4 6 4 2 2 3" xfId="46024"/>
    <cellStyle name="20 % - Markeringsfarve4 6 4 2 3" xfId="24038"/>
    <cellStyle name="20 % - Markeringsfarve4 6 4 2 4" xfId="39025"/>
    <cellStyle name="20 % - Markeringsfarve4 6 4 3" xfId="11239"/>
    <cellStyle name="20 % - Markeringsfarve4 6 4 3 2" xfId="27558"/>
    <cellStyle name="20 % - Markeringsfarve4 6 4 3 3" xfId="42524"/>
    <cellStyle name="20 % - Markeringsfarve4 6 4 4" xfId="20536"/>
    <cellStyle name="20 % - Markeringsfarve4 6 4 5" xfId="35525"/>
    <cellStyle name="20 % - Markeringsfarve4 6 5" xfId="2683"/>
    <cellStyle name="20 % - Markeringsfarve4 6 5 2" xfId="8246"/>
    <cellStyle name="20 % - Markeringsfarve4 6 5 2 2" xfId="16142"/>
    <cellStyle name="20 % - Markeringsfarve4 6 5 2 2 2" xfId="32456"/>
    <cellStyle name="20 % - Markeringsfarve4 6 5 2 2 3" xfId="47420"/>
    <cellStyle name="20 % - Markeringsfarve4 6 5 2 3" xfId="25434"/>
    <cellStyle name="20 % - Markeringsfarve4 6 5 2 4" xfId="40421"/>
    <cellStyle name="20 % - Markeringsfarve4 6 5 3" xfId="11240"/>
    <cellStyle name="20 % - Markeringsfarve4 6 5 3 2" xfId="27559"/>
    <cellStyle name="20 % - Markeringsfarve4 6 5 3 3" xfId="42525"/>
    <cellStyle name="20 % - Markeringsfarve4 6 5 4" xfId="20537"/>
    <cellStyle name="20 % - Markeringsfarve4 6 5 5" xfId="35526"/>
    <cellStyle name="20 % - Markeringsfarve4 6 6" xfId="5620"/>
    <cellStyle name="20 % - Markeringsfarve4 6 6 2" xfId="13538"/>
    <cellStyle name="20 % - Markeringsfarve4 6 6 2 2" xfId="29852"/>
    <cellStyle name="20 % - Markeringsfarve4 6 6 2 3" xfId="44816"/>
    <cellStyle name="20 % - Markeringsfarve4 6 6 3" xfId="22830"/>
    <cellStyle name="20 % - Markeringsfarve4 6 6 4" xfId="37817"/>
    <cellStyle name="20 % - Markeringsfarve4 6 7" xfId="11231"/>
    <cellStyle name="20 % - Markeringsfarve4 6 7 2" xfId="27550"/>
    <cellStyle name="20 % - Markeringsfarve4 6 7 3" xfId="42516"/>
    <cellStyle name="20 % - Markeringsfarve4 6 8" xfId="20528"/>
    <cellStyle name="20 % - Markeringsfarve4 6 9" xfId="35517"/>
    <cellStyle name="20 % - Markeringsfarve4 7" xfId="2684"/>
    <cellStyle name="20 % - Markeringsfarve4 7 2" xfId="2685"/>
    <cellStyle name="20 % - Markeringsfarve4 7 2 2" xfId="2686"/>
    <cellStyle name="20 % - Markeringsfarve4 7 2 2 2" xfId="7843"/>
    <cellStyle name="20 % - Markeringsfarve4 7 2 2 2 2" xfId="15744"/>
    <cellStyle name="20 % - Markeringsfarve4 7 2 2 2 2 2" xfId="32058"/>
    <cellStyle name="20 % - Markeringsfarve4 7 2 2 2 2 3" xfId="47022"/>
    <cellStyle name="20 % - Markeringsfarve4 7 2 2 2 3" xfId="25036"/>
    <cellStyle name="20 % - Markeringsfarve4 7 2 2 2 4" xfId="40023"/>
    <cellStyle name="20 % - Markeringsfarve4 7 2 2 3" xfId="11243"/>
    <cellStyle name="20 % - Markeringsfarve4 7 2 2 3 2" xfId="27562"/>
    <cellStyle name="20 % - Markeringsfarve4 7 2 2 3 3" xfId="42528"/>
    <cellStyle name="20 % - Markeringsfarve4 7 2 2 4" xfId="20540"/>
    <cellStyle name="20 % - Markeringsfarve4 7 2 2 5" xfId="35529"/>
    <cellStyle name="20 % - Markeringsfarve4 7 2 3" xfId="6389"/>
    <cellStyle name="20 % - Markeringsfarve4 7 2 3 2" xfId="14303"/>
    <cellStyle name="20 % - Markeringsfarve4 7 2 3 2 2" xfId="30617"/>
    <cellStyle name="20 % - Markeringsfarve4 7 2 3 2 3" xfId="45581"/>
    <cellStyle name="20 % - Markeringsfarve4 7 2 3 3" xfId="23595"/>
    <cellStyle name="20 % - Markeringsfarve4 7 2 3 4" xfId="38582"/>
    <cellStyle name="20 % - Markeringsfarve4 7 2 4" xfId="11242"/>
    <cellStyle name="20 % - Markeringsfarve4 7 2 4 2" xfId="27561"/>
    <cellStyle name="20 % - Markeringsfarve4 7 2 4 3" xfId="42527"/>
    <cellStyle name="20 % - Markeringsfarve4 7 2 5" xfId="20539"/>
    <cellStyle name="20 % - Markeringsfarve4 7 2 6" xfId="35528"/>
    <cellStyle name="20 % - Markeringsfarve4 7 2 7" xfId="57109"/>
    <cellStyle name="20 % - Markeringsfarve4 7 3" xfId="2687"/>
    <cellStyle name="20 % - Markeringsfarve4 7 3 2" xfId="7119"/>
    <cellStyle name="20 % - Markeringsfarve4 7 3 2 2" xfId="15029"/>
    <cellStyle name="20 % - Markeringsfarve4 7 3 2 2 2" xfId="31343"/>
    <cellStyle name="20 % - Markeringsfarve4 7 3 2 2 3" xfId="46307"/>
    <cellStyle name="20 % - Markeringsfarve4 7 3 2 3" xfId="24321"/>
    <cellStyle name="20 % - Markeringsfarve4 7 3 2 4" xfId="39308"/>
    <cellStyle name="20 % - Markeringsfarve4 7 3 3" xfId="11244"/>
    <cellStyle name="20 % - Markeringsfarve4 7 3 3 2" xfId="27563"/>
    <cellStyle name="20 % - Markeringsfarve4 7 3 3 3" xfId="42529"/>
    <cellStyle name="20 % - Markeringsfarve4 7 3 4" xfId="20541"/>
    <cellStyle name="20 % - Markeringsfarve4 7 3 5" xfId="35530"/>
    <cellStyle name="20 % - Markeringsfarve4 7 4" xfId="2688"/>
    <cellStyle name="20 % - Markeringsfarve4 7 4 2" xfId="8540"/>
    <cellStyle name="20 % - Markeringsfarve4 7 4 2 2" xfId="16428"/>
    <cellStyle name="20 % - Markeringsfarve4 7 4 2 2 2" xfId="32742"/>
    <cellStyle name="20 % - Markeringsfarve4 7 4 2 2 3" xfId="47706"/>
    <cellStyle name="20 % - Markeringsfarve4 7 4 2 3" xfId="25720"/>
    <cellStyle name="20 % - Markeringsfarve4 7 4 2 4" xfId="40707"/>
    <cellStyle name="20 % - Markeringsfarve4 7 4 3" xfId="11245"/>
    <cellStyle name="20 % - Markeringsfarve4 7 4 3 2" xfId="27564"/>
    <cellStyle name="20 % - Markeringsfarve4 7 4 3 3" xfId="42530"/>
    <cellStyle name="20 % - Markeringsfarve4 7 4 4" xfId="20542"/>
    <cellStyle name="20 % - Markeringsfarve4 7 4 5" xfId="35531"/>
    <cellStyle name="20 % - Markeringsfarve4 7 5" xfId="5622"/>
    <cellStyle name="20 % - Markeringsfarve4 7 5 2" xfId="13540"/>
    <cellStyle name="20 % - Markeringsfarve4 7 5 2 2" xfId="29854"/>
    <cellStyle name="20 % - Markeringsfarve4 7 5 2 3" xfId="44818"/>
    <cellStyle name="20 % - Markeringsfarve4 7 5 3" xfId="22832"/>
    <cellStyle name="20 % - Markeringsfarve4 7 5 4" xfId="37819"/>
    <cellStyle name="20 % - Markeringsfarve4 7 6" xfId="11241"/>
    <cellStyle name="20 % - Markeringsfarve4 7 6 2" xfId="27560"/>
    <cellStyle name="20 % - Markeringsfarve4 7 6 3" xfId="42526"/>
    <cellStyle name="20 % - Markeringsfarve4 7 7" xfId="20538"/>
    <cellStyle name="20 % - Markeringsfarve4 7 8" xfId="35527"/>
    <cellStyle name="20 % - Markeringsfarve4 7 9" xfId="53942"/>
    <cellStyle name="20 % - Markeringsfarve4 8" xfId="2689"/>
    <cellStyle name="20 % - Markeringsfarve4 8 2" xfId="2690"/>
    <cellStyle name="20 % - Markeringsfarve4 8 2 2" xfId="2691"/>
    <cellStyle name="20 % - Markeringsfarve4 8 2 2 2" xfId="7960"/>
    <cellStyle name="20 % - Markeringsfarve4 8 2 2 2 2" xfId="15861"/>
    <cellStyle name="20 % - Markeringsfarve4 8 2 2 2 2 2" xfId="32175"/>
    <cellStyle name="20 % - Markeringsfarve4 8 2 2 2 2 3" xfId="47139"/>
    <cellStyle name="20 % - Markeringsfarve4 8 2 2 2 3" xfId="25153"/>
    <cellStyle name="20 % - Markeringsfarve4 8 2 2 2 4" xfId="40140"/>
    <cellStyle name="20 % - Markeringsfarve4 8 2 2 3" xfId="11248"/>
    <cellStyle name="20 % - Markeringsfarve4 8 2 2 3 2" xfId="27567"/>
    <cellStyle name="20 % - Markeringsfarve4 8 2 2 3 3" xfId="42533"/>
    <cellStyle name="20 % - Markeringsfarve4 8 2 2 4" xfId="20545"/>
    <cellStyle name="20 % - Markeringsfarve4 8 2 2 5" xfId="35534"/>
    <cellStyle name="20 % - Markeringsfarve4 8 2 3" xfId="6488"/>
    <cellStyle name="20 % - Markeringsfarve4 8 2 3 2" xfId="14402"/>
    <cellStyle name="20 % - Markeringsfarve4 8 2 3 2 2" xfId="30716"/>
    <cellStyle name="20 % - Markeringsfarve4 8 2 3 2 3" xfId="45680"/>
    <cellStyle name="20 % - Markeringsfarve4 8 2 3 3" xfId="23694"/>
    <cellStyle name="20 % - Markeringsfarve4 8 2 3 4" xfId="38681"/>
    <cellStyle name="20 % - Markeringsfarve4 8 2 4" xfId="11247"/>
    <cellStyle name="20 % - Markeringsfarve4 8 2 4 2" xfId="27566"/>
    <cellStyle name="20 % - Markeringsfarve4 8 2 4 3" xfId="42532"/>
    <cellStyle name="20 % - Markeringsfarve4 8 2 5" xfId="20544"/>
    <cellStyle name="20 % - Markeringsfarve4 8 2 6" xfId="35533"/>
    <cellStyle name="20 % - Markeringsfarve4 8 3" xfId="2692"/>
    <cellStyle name="20 % - Markeringsfarve4 8 3 2" xfId="7236"/>
    <cellStyle name="20 % - Markeringsfarve4 8 3 2 2" xfId="15146"/>
    <cellStyle name="20 % - Markeringsfarve4 8 3 2 2 2" xfId="31460"/>
    <cellStyle name="20 % - Markeringsfarve4 8 3 2 2 3" xfId="46424"/>
    <cellStyle name="20 % - Markeringsfarve4 8 3 2 3" xfId="24438"/>
    <cellStyle name="20 % - Markeringsfarve4 8 3 2 4" xfId="39425"/>
    <cellStyle name="20 % - Markeringsfarve4 8 3 3" xfId="11249"/>
    <cellStyle name="20 % - Markeringsfarve4 8 3 3 2" xfId="27568"/>
    <cellStyle name="20 % - Markeringsfarve4 8 3 3 3" xfId="42534"/>
    <cellStyle name="20 % - Markeringsfarve4 8 3 4" xfId="20546"/>
    <cellStyle name="20 % - Markeringsfarve4 8 3 5" xfId="35535"/>
    <cellStyle name="20 % - Markeringsfarve4 8 4" xfId="2693"/>
    <cellStyle name="20 % - Markeringsfarve4 8 4 2" xfId="8776"/>
    <cellStyle name="20 % - Markeringsfarve4 8 4 2 2" xfId="16652"/>
    <cellStyle name="20 % - Markeringsfarve4 8 4 2 2 2" xfId="32966"/>
    <cellStyle name="20 % - Markeringsfarve4 8 4 2 2 3" xfId="47930"/>
    <cellStyle name="20 % - Markeringsfarve4 8 4 2 3" xfId="25944"/>
    <cellStyle name="20 % - Markeringsfarve4 8 4 2 4" xfId="40931"/>
    <cellStyle name="20 % - Markeringsfarve4 8 4 3" xfId="11250"/>
    <cellStyle name="20 % - Markeringsfarve4 8 4 3 2" xfId="27569"/>
    <cellStyle name="20 % - Markeringsfarve4 8 4 3 3" xfId="42535"/>
    <cellStyle name="20 % - Markeringsfarve4 8 4 4" xfId="20547"/>
    <cellStyle name="20 % - Markeringsfarve4 8 4 5" xfId="35536"/>
    <cellStyle name="20 % - Markeringsfarve4 8 5" xfId="5623"/>
    <cellStyle name="20 % - Markeringsfarve4 8 5 2" xfId="13541"/>
    <cellStyle name="20 % - Markeringsfarve4 8 5 2 2" xfId="29855"/>
    <cellStyle name="20 % - Markeringsfarve4 8 5 2 3" xfId="44819"/>
    <cellStyle name="20 % - Markeringsfarve4 8 5 3" xfId="22833"/>
    <cellStyle name="20 % - Markeringsfarve4 8 5 4" xfId="37820"/>
    <cellStyle name="20 % - Markeringsfarve4 8 6" xfId="11246"/>
    <cellStyle name="20 % - Markeringsfarve4 8 6 2" xfId="27565"/>
    <cellStyle name="20 % - Markeringsfarve4 8 6 3" xfId="42531"/>
    <cellStyle name="20 % - Markeringsfarve4 8 7" xfId="20543"/>
    <cellStyle name="20 % - Markeringsfarve4 8 8" xfId="35532"/>
    <cellStyle name="20 % - Markeringsfarve4 9" xfId="2694"/>
    <cellStyle name="20 % - Markeringsfarve4 9 2" xfId="2695"/>
    <cellStyle name="20 % - Markeringsfarve4 9 2 2" xfId="2696"/>
    <cellStyle name="20 % - Markeringsfarve4 9 2 2 2" xfId="8098"/>
    <cellStyle name="20 % - Markeringsfarve4 9 2 2 2 2" xfId="15999"/>
    <cellStyle name="20 % - Markeringsfarve4 9 2 2 2 2 2" xfId="32313"/>
    <cellStyle name="20 % - Markeringsfarve4 9 2 2 2 2 3" xfId="47277"/>
    <cellStyle name="20 % - Markeringsfarve4 9 2 2 2 3" xfId="25291"/>
    <cellStyle name="20 % - Markeringsfarve4 9 2 2 2 4" xfId="40278"/>
    <cellStyle name="20 % - Markeringsfarve4 9 2 2 3" xfId="11253"/>
    <cellStyle name="20 % - Markeringsfarve4 9 2 2 3 2" xfId="27572"/>
    <cellStyle name="20 % - Markeringsfarve4 9 2 2 3 3" xfId="42538"/>
    <cellStyle name="20 % - Markeringsfarve4 9 2 2 4" xfId="20550"/>
    <cellStyle name="20 % - Markeringsfarve4 9 2 2 5" xfId="35539"/>
    <cellStyle name="20 % - Markeringsfarve4 9 2 3" xfId="6609"/>
    <cellStyle name="20 % - Markeringsfarve4 9 2 3 2" xfId="14523"/>
    <cellStyle name="20 % - Markeringsfarve4 9 2 3 2 2" xfId="30837"/>
    <cellStyle name="20 % - Markeringsfarve4 9 2 3 2 3" xfId="45801"/>
    <cellStyle name="20 % - Markeringsfarve4 9 2 3 3" xfId="23815"/>
    <cellStyle name="20 % - Markeringsfarve4 9 2 3 4" xfId="38802"/>
    <cellStyle name="20 % - Markeringsfarve4 9 2 4" xfId="11252"/>
    <cellStyle name="20 % - Markeringsfarve4 9 2 4 2" xfId="27571"/>
    <cellStyle name="20 % - Markeringsfarve4 9 2 4 3" xfId="42537"/>
    <cellStyle name="20 % - Markeringsfarve4 9 2 5" xfId="20549"/>
    <cellStyle name="20 % - Markeringsfarve4 9 2 6" xfId="35538"/>
    <cellStyle name="20 % - Markeringsfarve4 9 3" xfId="2697"/>
    <cellStyle name="20 % - Markeringsfarve4 9 3 2" xfId="7375"/>
    <cellStyle name="20 % - Markeringsfarve4 9 3 2 2" xfId="15285"/>
    <cellStyle name="20 % - Markeringsfarve4 9 3 2 2 2" xfId="31599"/>
    <cellStyle name="20 % - Markeringsfarve4 9 3 2 2 3" xfId="46563"/>
    <cellStyle name="20 % - Markeringsfarve4 9 3 2 3" xfId="24577"/>
    <cellStyle name="20 % - Markeringsfarve4 9 3 2 4" xfId="39564"/>
    <cellStyle name="20 % - Markeringsfarve4 9 3 3" xfId="11254"/>
    <cellStyle name="20 % - Markeringsfarve4 9 3 3 2" xfId="27573"/>
    <cellStyle name="20 % - Markeringsfarve4 9 3 3 3" xfId="42539"/>
    <cellStyle name="20 % - Markeringsfarve4 9 3 4" xfId="20551"/>
    <cellStyle name="20 % - Markeringsfarve4 9 3 5" xfId="35540"/>
    <cellStyle name="20 % - Markeringsfarve4 9 4" xfId="2698"/>
    <cellStyle name="20 % - Markeringsfarve4 9 4 2" xfId="8496"/>
    <cellStyle name="20 % - Markeringsfarve4 9 4 2 2" xfId="16385"/>
    <cellStyle name="20 % - Markeringsfarve4 9 4 2 2 2" xfId="32699"/>
    <cellStyle name="20 % - Markeringsfarve4 9 4 2 2 3" xfId="47663"/>
    <cellStyle name="20 % - Markeringsfarve4 9 4 2 3" xfId="25677"/>
    <cellStyle name="20 % - Markeringsfarve4 9 4 2 4" xfId="40664"/>
    <cellStyle name="20 % - Markeringsfarve4 9 4 3" xfId="11255"/>
    <cellStyle name="20 % - Markeringsfarve4 9 4 3 2" xfId="27574"/>
    <cellStyle name="20 % - Markeringsfarve4 9 4 3 3" xfId="42540"/>
    <cellStyle name="20 % - Markeringsfarve4 9 4 4" xfId="20552"/>
    <cellStyle name="20 % - Markeringsfarve4 9 4 5" xfId="35541"/>
    <cellStyle name="20 % - Markeringsfarve4 9 5" xfId="5624"/>
    <cellStyle name="20 % - Markeringsfarve4 9 5 2" xfId="13542"/>
    <cellStyle name="20 % - Markeringsfarve4 9 5 2 2" xfId="29856"/>
    <cellStyle name="20 % - Markeringsfarve4 9 5 2 3" xfId="44820"/>
    <cellStyle name="20 % - Markeringsfarve4 9 5 3" xfId="22834"/>
    <cellStyle name="20 % - Markeringsfarve4 9 5 4" xfId="37821"/>
    <cellStyle name="20 % - Markeringsfarve4 9 6" xfId="11251"/>
    <cellStyle name="20 % - Markeringsfarve4 9 6 2" xfId="27570"/>
    <cellStyle name="20 % - Markeringsfarve4 9 6 3" xfId="42536"/>
    <cellStyle name="20 % - Markeringsfarve4 9 7" xfId="20548"/>
    <cellStyle name="20 % - Markeringsfarve4 9 8" xfId="35537"/>
    <cellStyle name="20 % - Markeringsfarve5 10" xfId="2699"/>
    <cellStyle name="20 % - Markeringsfarve5 10 2" xfId="2700"/>
    <cellStyle name="20 % - Markeringsfarve5 10 2 2" xfId="8107"/>
    <cellStyle name="20 % - Markeringsfarve5 10 2 2 2" xfId="16008"/>
    <cellStyle name="20 % - Markeringsfarve5 10 2 2 2 2" xfId="32322"/>
    <cellStyle name="20 % - Markeringsfarve5 10 2 2 2 3" xfId="47286"/>
    <cellStyle name="20 % - Markeringsfarve5 10 2 2 3" xfId="25300"/>
    <cellStyle name="20 % - Markeringsfarve5 10 2 2 4" xfId="40287"/>
    <cellStyle name="20 % - Markeringsfarve5 10 2 3" xfId="11257"/>
    <cellStyle name="20 % - Markeringsfarve5 10 2 3 2" xfId="27576"/>
    <cellStyle name="20 % - Markeringsfarve5 10 2 3 3" xfId="42542"/>
    <cellStyle name="20 % - Markeringsfarve5 10 2 4" xfId="20554"/>
    <cellStyle name="20 % - Markeringsfarve5 10 2 5" xfId="35543"/>
    <cellStyle name="20 % - Markeringsfarve5 10 3" xfId="2701"/>
    <cellStyle name="20 % - Markeringsfarve5 10 3 2" xfId="7384"/>
    <cellStyle name="20 % - Markeringsfarve5 10 3 2 2" xfId="15294"/>
    <cellStyle name="20 % - Markeringsfarve5 10 3 2 2 2" xfId="31608"/>
    <cellStyle name="20 % - Markeringsfarve5 10 3 2 2 3" xfId="46572"/>
    <cellStyle name="20 % - Markeringsfarve5 10 3 2 3" xfId="24586"/>
    <cellStyle name="20 % - Markeringsfarve5 10 3 2 4" xfId="39573"/>
    <cellStyle name="20 % - Markeringsfarve5 10 3 3" xfId="11258"/>
    <cellStyle name="20 % - Markeringsfarve5 10 3 3 2" xfId="27577"/>
    <cellStyle name="20 % - Markeringsfarve5 10 3 3 3" xfId="42543"/>
    <cellStyle name="20 % - Markeringsfarve5 10 3 4" xfId="20555"/>
    <cellStyle name="20 % - Markeringsfarve5 10 3 5" xfId="35544"/>
    <cellStyle name="20 % - Markeringsfarve5 10 4" xfId="5625"/>
    <cellStyle name="20 % - Markeringsfarve5 10 4 2" xfId="13543"/>
    <cellStyle name="20 % - Markeringsfarve5 10 4 2 2" xfId="29857"/>
    <cellStyle name="20 % - Markeringsfarve5 10 4 2 3" xfId="44821"/>
    <cellStyle name="20 % - Markeringsfarve5 10 4 3" xfId="22835"/>
    <cellStyle name="20 % - Markeringsfarve5 10 4 4" xfId="37822"/>
    <cellStyle name="20 % - Markeringsfarve5 10 5" xfId="11256"/>
    <cellStyle name="20 % - Markeringsfarve5 10 5 2" xfId="27575"/>
    <cellStyle name="20 % - Markeringsfarve5 10 5 3" xfId="42541"/>
    <cellStyle name="20 % - Markeringsfarve5 10 6" xfId="20553"/>
    <cellStyle name="20 % - Markeringsfarve5 10 7" xfId="35542"/>
    <cellStyle name="20 % - Markeringsfarve5 11" xfId="2702"/>
    <cellStyle name="20 % - Markeringsfarve5 11 2" xfId="2703"/>
    <cellStyle name="20 % - Markeringsfarve5 11 2 2" xfId="7487"/>
    <cellStyle name="20 % - Markeringsfarve5 11 2 2 2" xfId="15388"/>
    <cellStyle name="20 % - Markeringsfarve5 11 2 2 2 2" xfId="31702"/>
    <cellStyle name="20 % - Markeringsfarve5 11 2 2 2 3" xfId="46666"/>
    <cellStyle name="20 % - Markeringsfarve5 11 2 2 3" xfId="24680"/>
    <cellStyle name="20 % - Markeringsfarve5 11 2 2 4" xfId="39667"/>
    <cellStyle name="20 % - Markeringsfarve5 11 2 3" xfId="11260"/>
    <cellStyle name="20 % - Markeringsfarve5 11 2 3 2" xfId="27579"/>
    <cellStyle name="20 % - Markeringsfarve5 11 2 3 3" xfId="42545"/>
    <cellStyle name="20 % - Markeringsfarve5 11 2 4" xfId="20557"/>
    <cellStyle name="20 % - Markeringsfarve5 11 2 5" xfId="35546"/>
    <cellStyle name="20 % - Markeringsfarve5 11 3" xfId="5626"/>
    <cellStyle name="20 % - Markeringsfarve5 11 3 2" xfId="13544"/>
    <cellStyle name="20 % - Markeringsfarve5 11 3 2 2" xfId="29858"/>
    <cellStyle name="20 % - Markeringsfarve5 11 3 2 3" xfId="44822"/>
    <cellStyle name="20 % - Markeringsfarve5 11 3 3" xfId="22836"/>
    <cellStyle name="20 % - Markeringsfarve5 11 3 4" xfId="37823"/>
    <cellStyle name="20 % - Markeringsfarve5 11 4" xfId="11259"/>
    <cellStyle name="20 % - Markeringsfarve5 11 4 2" xfId="27578"/>
    <cellStyle name="20 % - Markeringsfarve5 11 4 3" xfId="42544"/>
    <cellStyle name="20 % - Markeringsfarve5 11 5" xfId="20556"/>
    <cellStyle name="20 % - Markeringsfarve5 11 6" xfId="35545"/>
    <cellStyle name="20 % - Markeringsfarve5 12" xfId="2704"/>
    <cellStyle name="20 % - Markeringsfarve5 12 2" xfId="6711"/>
    <cellStyle name="20 % - Markeringsfarve5 12 2 2" xfId="14624"/>
    <cellStyle name="20 % - Markeringsfarve5 12 2 2 2" xfId="30938"/>
    <cellStyle name="20 % - Markeringsfarve5 12 2 2 3" xfId="45902"/>
    <cellStyle name="20 % - Markeringsfarve5 12 2 3" xfId="23916"/>
    <cellStyle name="20 % - Markeringsfarve5 12 2 4" xfId="38903"/>
    <cellStyle name="20 % - Markeringsfarve5 12 3" xfId="11261"/>
    <cellStyle name="20 % - Markeringsfarve5 12 3 2" xfId="27580"/>
    <cellStyle name="20 % - Markeringsfarve5 12 3 3" xfId="42546"/>
    <cellStyle name="20 % - Markeringsfarve5 12 4" xfId="20558"/>
    <cellStyle name="20 % - Markeringsfarve5 12 5" xfId="35547"/>
    <cellStyle name="20 % - Markeringsfarve5 13" xfId="5390"/>
    <cellStyle name="20 % - Markeringsfarve5 13 2" xfId="13311"/>
    <cellStyle name="20 % - Markeringsfarve5 13 2 2" xfId="29625"/>
    <cellStyle name="20 % - Markeringsfarve5 13 2 3" xfId="44589"/>
    <cellStyle name="20 % - Markeringsfarve5 13 3" xfId="22603"/>
    <cellStyle name="20 % - Markeringsfarve5 13 4" xfId="37590"/>
    <cellStyle name="20 % - Markeringsfarve5 2" xfId="2705"/>
    <cellStyle name="20 % - Markeringsfarve5 2 10" xfId="2706"/>
    <cellStyle name="20 % - Markeringsfarve5 2 10 2" xfId="6741"/>
    <cellStyle name="20 % - Markeringsfarve5 2 10 2 2" xfId="14652"/>
    <cellStyle name="20 % - Markeringsfarve5 2 10 2 2 2" xfId="30966"/>
    <cellStyle name="20 % - Markeringsfarve5 2 10 2 2 3" xfId="45930"/>
    <cellStyle name="20 % - Markeringsfarve5 2 10 2 3" xfId="23944"/>
    <cellStyle name="20 % - Markeringsfarve5 2 10 2 4" xfId="38931"/>
    <cellStyle name="20 % - Markeringsfarve5 2 10 3" xfId="11263"/>
    <cellStyle name="20 % - Markeringsfarve5 2 10 3 2" xfId="27582"/>
    <cellStyle name="20 % - Markeringsfarve5 2 10 3 3" xfId="42548"/>
    <cellStyle name="20 % - Markeringsfarve5 2 10 4" xfId="20560"/>
    <cellStyle name="20 % - Markeringsfarve5 2 10 5" xfId="35549"/>
    <cellStyle name="20 % - Markeringsfarve5 2 11" xfId="5627"/>
    <cellStyle name="20 % - Markeringsfarve5 2 11 2" xfId="13545"/>
    <cellStyle name="20 % - Markeringsfarve5 2 11 2 2" xfId="29859"/>
    <cellStyle name="20 % - Markeringsfarve5 2 11 2 3" xfId="44823"/>
    <cellStyle name="20 % - Markeringsfarve5 2 11 3" xfId="22837"/>
    <cellStyle name="20 % - Markeringsfarve5 2 11 4" xfId="37824"/>
    <cellStyle name="20 % - Markeringsfarve5 2 12" xfId="11262"/>
    <cellStyle name="20 % - Markeringsfarve5 2 12 2" xfId="27581"/>
    <cellStyle name="20 % - Markeringsfarve5 2 12 3" xfId="42547"/>
    <cellStyle name="20 % - Markeringsfarve5 2 13" xfId="20559"/>
    <cellStyle name="20 % - Markeringsfarve5 2 14" xfId="35548"/>
    <cellStyle name="20 % - Markeringsfarve5 2 15" xfId="53345"/>
    <cellStyle name="20 % - Markeringsfarve5 2 2" xfId="2707"/>
    <cellStyle name="20 % - Markeringsfarve5 2 2 10" xfId="11264"/>
    <cellStyle name="20 % - Markeringsfarve5 2 2 10 2" xfId="27583"/>
    <cellStyle name="20 % - Markeringsfarve5 2 2 10 3" xfId="42549"/>
    <cellStyle name="20 % - Markeringsfarve5 2 2 11" xfId="20561"/>
    <cellStyle name="20 % - Markeringsfarve5 2 2 12" xfId="35550"/>
    <cellStyle name="20 % - Markeringsfarve5 2 2 13" xfId="53344"/>
    <cellStyle name="20 % - Markeringsfarve5 2 2 2" xfId="2708"/>
    <cellStyle name="20 % - Markeringsfarve5 2 2 2 2" xfId="2709"/>
    <cellStyle name="20 % - Markeringsfarve5 2 2 2 2 2" xfId="7672"/>
    <cellStyle name="20 % - Markeringsfarve5 2 2 2 2 2 2" xfId="15573"/>
    <cellStyle name="20 % - Markeringsfarve5 2 2 2 2 2 2 2" xfId="31887"/>
    <cellStyle name="20 % - Markeringsfarve5 2 2 2 2 2 2 3" xfId="46851"/>
    <cellStyle name="20 % - Markeringsfarve5 2 2 2 2 2 3" xfId="24865"/>
    <cellStyle name="20 % - Markeringsfarve5 2 2 2 2 2 4" xfId="39852"/>
    <cellStyle name="20 % - Markeringsfarve5 2 2 2 2 3" xfId="11266"/>
    <cellStyle name="20 % - Markeringsfarve5 2 2 2 2 3 2" xfId="27585"/>
    <cellStyle name="20 % - Markeringsfarve5 2 2 2 2 3 3" xfId="42551"/>
    <cellStyle name="20 % - Markeringsfarve5 2 2 2 2 4" xfId="20563"/>
    <cellStyle name="20 % - Markeringsfarve5 2 2 2 2 5" xfId="35552"/>
    <cellStyle name="20 % - Markeringsfarve5 2 2 2 2 6" xfId="57148"/>
    <cellStyle name="20 % - Markeringsfarve5 2 2 2 3" xfId="2710"/>
    <cellStyle name="20 % - Markeringsfarve5 2 2 2 3 2" xfId="6902"/>
    <cellStyle name="20 % - Markeringsfarve5 2 2 2 3 2 2" xfId="14813"/>
    <cellStyle name="20 % - Markeringsfarve5 2 2 2 3 2 2 2" xfId="31127"/>
    <cellStyle name="20 % - Markeringsfarve5 2 2 2 3 2 2 3" xfId="46091"/>
    <cellStyle name="20 % - Markeringsfarve5 2 2 2 3 2 3" xfId="24105"/>
    <cellStyle name="20 % - Markeringsfarve5 2 2 2 3 2 4" xfId="39092"/>
    <cellStyle name="20 % - Markeringsfarve5 2 2 2 3 3" xfId="11267"/>
    <cellStyle name="20 % - Markeringsfarve5 2 2 2 3 3 2" xfId="27586"/>
    <cellStyle name="20 % - Markeringsfarve5 2 2 2 3 3 3" xfId="42552"/>
    <cellStyle name="20 % - Markeringsfarve5 2 2 2 3 4" xfId="20564"/>
    <cellStyle name="20 % - Markeringsfarve5 2 2 2 3 5" xfId="35553"/>
    <cellStyle name="20 % - Markeringsfarve5 2 2 2 4" xfId="5629"/>
    <cellStyle name="20 % - Markeringsfarve5 2 2 2 4 2" xfId="13547"/>
    <cellStyle name="20 % - Markeringsfarve5 2 2 2 4 2 2" xfId="29861"/>
    <cellStyle name="20 % - Markeringsfarve5 2 2 2 4 2 3" xfId="44825"/>
    <cellStyle name="20 % - Markeringsfarve5 2 2 2 4 3" xfId="22839"/>
    <cellStyle name="20 % - Markeringsfarve5 2 2 2 4 4" xfId="37826"/>
    <cellStyle name="20 % - Markeringsfarve5 2 2 2 5" xfId="11265"/>
    <cellStyle name="20 % - Markeringsfarve5 2 2 2 5 2" xfId="27584"/>
    <cellStyle name="20 % - Markeringsfarve5 2 2 2 5 3" xfId="42550"/>
    <cellStyle name="20 % - Markeringsfarve5 2 2 2 6" xfId="20562"/>
    <cellStyle name="20 % - Markeringsfarve5 2 2 2 7" xfId="35551"/>
    <cellStyle name="20 % - Markeringsfarve5 2 2 2 8" xfId="53981"/>
    <cellStyle name="20 % - Markeringsfarve5 2 2 3" xfId="2711"/>
    <cellStyle name="20 % - Markeringsfarve5 2 2 3 2" xfId="2712"/>
    <cellStyle name="20 % - Markeringsfarve5 2 2 3 2 2" xfId="7755"/>
    <cellStyle name="20 % - Markeringsfarve5 2 2 3 2 2 2" xfId="15656"/>
    <cellStyle name="20 % - Markeringsfarve5 2 2 3 2 2 2 2" xfId="31970"/>
    <cellStyle name="20 % - Markeringsfarve5 2 2 3 2 2 2 3" xfId="46934"/>
    <cellStyle name="20 % - Markeringsfarve5 2 2 3 2 2 3" xfId="24948"/>
    <cellStyle name="20 % - Markeringsfarve5 2 2 3 2 2 4" xfId="39935"/>
    <cellStyle name="20 % - Markeringsfarve5 2 2 3 2 3" xfId="11269"/>
    <cellStyle name="20 % - Markeringsfarve5 2 2 3 2 3 2" xfId="27588"/>
    <cellStyle name="20 % - Markeringsfarve5 2 2 3 2 3 3" xfId="42554"/>
    <cellStyle name="20 % - Markeringsfarve5 2 2 3 2 4" xfId="20566"/>
    <cellStyle name="20 % - Markeringsfarve5 2 2 3 2 5" xfId="35555"/>
    <cellStyle name="20 % - Markeringsfarve5 2 2 3 3" xfId="2713"/>
    <cellStyle name="20 % - Markeringsfarve5 2 2 3 3 2" xfId="6985"/>
    <cellStyle name="20 % - Markeringsfarve5 2 2 3 3 2 2" xfId="14896"/>
    <cellStyle name="20 % - Markeringsfarve5 2 2 3 3 2 2 2" xfId="31210"/>
    <cellStyle name="20 % - Markeringsfarve5 2 2 3 3 2 2 3" xfId="46174"/>
    <cellStyle name="20 % - Markeringsfarve5 2 2 3 3 2 3" xfId="24188"/>
    <cellStyle name="20 % - Markeringsfarve5 2 2 3 3 2 4" xfId="39175"/>
    <cellStyle name="20 % - Markeringsfarve5 2 2 3 3 3" xfId="11270"/>
    <cellStyle name="20 % - Markeringsfarve5 2 2 3 3 3 2" xfId="27589"/>
    <cellStyle name="20 % - Markeringsfarve5 2 2 3 3 3 3" xfId="42555"/>
    <cellStyle name="20 % - Markeringsfarve5 2 2 3 3 4" xfId="20567"/>
    <cellStyle name="20 % - Markeringsfarve5 2 2 3 3 5" xfId="35556"/>
    <cellStyle name="20 % - Markeringsfarve5 2 2 3 4" xfId="5630"/>
    <cellStyle name="20 % - Markeringsfarve5 2 2 3 4 2" xfId="13548"/>
    <cellStyle name="20 % - Markeringsfarve5 2 2 3 4 2 2" xfId="29862"/>
    <cellStyle name="20 % - Markeringsfarve5 2 2 3 4 2 3" xfId="44826"/>
    <cellStyle name="20 % - Markeringsfarve5 2 2 3 4 3" xfId="22840"/>
    <cellStyle name="20 % - Markeringsfarve5 2 2 3 4 4" xfId="37827"/>
    <cellStyle name="20 % - Markeringsfarve5 2 2 3 5" xfId="11268"/>
    <cellStyle name="20 % - Markeringsfarve5 2 2 3 5 2" xfId="27587"/>
    <cellStyle name="20 % - Markeringsfarve5 2 2 3 5 3" xfId="42553"/>
    <cellStyle name="20 % - Markeringsfarve5 2 2 3 6" xfId="20565"/>
    <cellStyle name="20 % - Markeringsfarve5 2 2 3 7" xfId="35554"/>
    <cellStyle name="20 % - Markeringsfarve5 2 2 3 8" xfId="56525"/>
    <cellStyle name="20 % - Markeringsfarve5 2 2 4" xfId="2714"/>
    <cellStyle name="20 % - Markeringsfarve5 2 2 4 2" xfId="2715"/>
    <cellStyle name="20 % - Markeringsfarve5 2 2 4 2 2" xfId="7910"/>
    <cellStyle name="20 % - Markeringsfarve5 2 2 4 2 2 2" xfId="15811"/>
    <cellStyle name="20 % - Markeringsfarve5 2 2 4 2 2 2 2" xfId="32125"/>
    <cellStyle name="20 % - Markeringsfarve5 2 2 4 2 2 2 3" xfId="47089"/>
    <cellStyle name="20 % - Markeringsfarve5 2 2 4 2 2 3" xfId="25103"/>
    <cellStyle name="20 % - Markeringsfarve5 2 2 4 2 2 4" xfId="40090"/>
    <cellStyle name="20 % - Markeringsfarve5 2 2 4 2 3" xfId="11272"/>
    <cellStyle name="20 % - Markeringsfarve5 2 2 4 2 3 2" xfId="27591"/>
    <cellStyle name="20 % - Markeringsfarve5 2 2 4 2 3 3" xfId="42557"/>
    <cellStyle name="20 % - Markeringsfarve5 2 2 4 2 4" xfId="20569"/>
    <cellStyle name="20 % - Markeringsfarve5 2 2 4 2 5" xfId="35558"/>
    <cellStyle name="20 % - Markeringsfarve5 2 2 4 3" xfId="2716"/>
    <cellStyle name="20 % - Markeringsfarve5 2 2 4 3 2" xfId="7186"/>
    <cellStyle name="20 % - Markeringsfarve5 2 2 4 3 2 2" xfId="15096"/>
    <cellStyle name="20 % - Markeringsfarve5 2 2 4 3 2 2 2" xfId="31410"/>
    <cellStyle name="20 % - Markeringsfarve5 2 2 4 3 2 2 3" xfId="46374"/>
    <cellStyle name="20 % - Markeringsfarve5 2 2 4 3 2 3" xfId="24388"/>
    <cellStyle name="20 % - Markeringsfarve5 2 2 4 3 2 4" xfId="39375"/>
    <cellStyle name="20 % - Markeringsfarve5 2 2 4 3 3" xfId="11273"/>
    <cellStyle name="20 % - Markeringsfarve5 2 2 4 3 3 2" xfId="27592"/>
    <cellStyle name="20 % - Markeringsfarve5 2 2 4 3 3 3" xfId="42558"/>
    <cellStyle name="20 % - Markeringsfarve5 2 2 4 3 4" xfId="20570"/>
    <cellStyle name="20 % - Markeringsfarve5 2 2 4 3 5" xfId="35559"/>
    <cellStyle name="20 % - Markeringsfarve5 2 2 4 4" xfId="5631"/>
    <cellStyle name="20 % - Markeringsfarve5 2 2 4 4 2" xfId="13549"/>
    <cellStyle name="20 % - Markeringsfarve5 2 2 4 4 2 2" xfId="29863"/>
    <cellStyle name="20 % - Markeringsfarve5 2 2 4 4 2 3" xfId="44827"/>
    <cellStyle name="20 % - Markeringsfarve5 2 2 4 4 3" xfId="22841"/>
    <cellStyle name="20 % - Markeringsfarve5 2 2 4 4 4" xfId="37828"/>
    <cellStyle name="20 % - Markeringsfarve5 2 2 4 5" xfId="11271"/>
    <cellStyle name="20 % - Markeringsfarve5 2 2 4 5 2" xfId="27590"/>
    <cellStyle name="20 % - Markeringsfarve5 2 2 4 5 3" xfId="42556"/>
    <cellStyle name="20 % - Markeringsfarve5 2 2 4 6" xfId="20568"/>
    <cellStyle name="20 % - Markeringsfarve5 2 2 4 7" xfId="35557"/>
    <cellStyle name="20 % - Markeringsfarve5 2 2 5" xfId="2717"/>
    <cellStyle name="20 % - Markeringsfarve5 2 2 5 2" xfId="2718"/>
    <cellStyle name="20 % - Markeringsfarve5 2 2 5 2 2" xfId="8027"/>
    <cellStyle name="20 % - Markeringsfarve5 2 2 5 2 2 2" xfId="15928"/>
    <cellStyle name="20 % - Markeringsfarve5 2 2 5 2 2 2 2" xfId="32242"/>
    <cellStyle name="20 % - Markeringsfarve5 2 2 5 2 2 2 3" xfId="47206"/>
    <cellStyle name="20 % - Markeringsfarve5 2 2 5 2 2 3" xfId="25220"/>
    <cellStyle name="20 % - Markeringsfarve5 2 2 5 2 2 4" xfId="40207"/>
    <cellStyle name="20 % - Markeringsfarve5 2 2 5 2 3" xfId="11275"/>
    <cellStyle name="20 % - Markeringsfarve5 2 2 5 2 3 2" xfId="27594"/>
    <cellStyle name="20 % - Markeringsfarve5 2 2 5 2 3 3" xfId="42560"/>
    <cellStyle name="20 % - Markeringsfarve5 2 2 5 2 4" xfId="20572"/>
    <cellStyle name="20 % - Markeringsfarve5 2 2 5 2 5" xfId="35561"/>
    <cellStyle name="20 % - Markeringsfarve5 2 2 5 3" xfId="2719"/>
    <cellStyle name="20 % - Markeringsfarve5 2 2 5 3 2" xfId="7303"/>
    <cellStyle name="20 % - Markeringsfarve5 2 2 5 3 2 2" xfId="15213"/>
    <cellStyle name="20 % - Markeringsfarve5 2 2 5 3 2 2 2" xfId="31527"/>
    <cellStyle name="20 % - Markeringsfarve5 2 2 5 3 2 2 3" xfId="46491"/>
    <cellStyle name="20 % - Markeringsfarve5 2 2 5 3 2 3" xfId="24505"/>
    <cellStyle name="20 % - Markeringsfarve5 2 2 5 3 2 4" xfId="39492"/>
    <cellStyle name="20 % - Markeringsfarve5 2 2 5 3 3" xfId="11276"/>
    <cellStyle name="20 % - Markeringsfarve5 2 2 5 3 3 2" xfId="27595"/>
    <cellStyle name="20 % - Markeringsfarve5 2 2 5 3 3 3" xfId="42561"/>
    <cellStyle name="20 % - Markeringsfarve5 2 2 5 3 4" xfId="20573"/>
    <cellStyle name="20 % - Markeringsfarve5 2 2 5 3 5" xfId="35562"/>
    <cellStyle name="20 % - Markeringsfarve5 2 2 5 4" xfId="5632"/>
    <cellStyle name="20 % - Markeringsfarve5 2 2 5 4 2" xfId="13550"/>
    <cellStyle name="20 % - Markeringsfarve5 2 2 5 4 2 2" xfId="29864"/>
    <cellStyle name="20 % - Markeringsfarve5 2 2 5 4 2 3" xfId="44828"/>
    <cellStyle name="20 % - Markeringsfarve5 2 2 5 4 3" xfId="22842"/>
    <cellStyle name="20 % - Markeringsfarve5 2 2 5 4 4" xfId="37829"/>
    <cellStyle name="20 % - Markeringsfarve5 2 2 5 5" xfId="11274"/>
    <cellStyle name="20 % - Markeringsfarve5 2 2 5 5 2" xfId="27593"/>
    <cellStyle name="20 % - Markeringsfarve5 2 2 5 5 3" xfId="42559"/>
    <cellStyle name="20 % - Markeringsfarve5 2 2 5 6" xfId="20571"/>
    <cellStyle name="20 % - Markeringsfarve5 2 2 5 7" xfId="35560"/>
    <cellStyle name="20 % - Markeringsfarve5 2 2 6" xfId="2720"/>
    <cellStyle name="20 % - Markeringsfarve5 2 2 6 2" xfId="2721"/>
    <cellStyle name="20 % - Markeringsfarve5 2 2 6 2 2" xfId="8109"/>
    <cellStyle name="20 % - Markeringsfarve5 2 2 6 2 2 2" xfId="16010"/>
    <cellStyle name="20 % - Markeringsfarve5 2 2 6 2 2 2 2" xfId="32324"/>
    <cellStyle name="20 % - Markeringsfarve5 2 2 6 2 2 2 3" xfId="47288"/>
    <cellStyle name="20 % - Markeringsfarve5 2 2 6 2 2 3" xfId="25302"/>
    <cellStyle name="20 % - Markeringsfarve5 2 2 6 2 2 4" xfId="40289"/>
    <cellStyle name="20 % - Markeringsfarve5 2 2 6 2 3" xfId="11278"/>
    <cellStyle name="20 % - Markeringsfarve5 2 2 6 2 3 2" xfId="27597"/>
    <cellStyle name="20 % - Markeringsfarve5 2 2 6 2 3 3" xfId="42563"/>
    <cellStyle name="20 % - Markeringsfarve5 2 2 6 2 4" xfId="20575"/>
    <cellStyle name="20 % - Markeringsfarve5 2 2 6 2 5" xfId="35564"/>
    <cellStyle name="20 % - Markeringsfarve5 2 2 6 3" xfId="2722"/>
    <cellStyle name="20 % - Markeringsfarve5 2 2 6 3 2" xfId="7386"/>
    <cellStyle name="20 % - Markeringsfarve5 2 2 6 3 2 2" xfId="15296"/>
    <cellStyle name="20 % - Markeringsfarve5 2 2 6 3 2 2 2" xfId="31610"/>
    <cellStyle name="20 % - Markeringsfarve5 2 2 6 3 2 2 3" xfId="46574"/>
    <cellStyle name="20 % - Markeringsfarve5 2 2 6 3 2 3" xfId="24588"/>
    <cellStyle name="20 % - Markeringsfarve5 2 2 6 3 2 4" xfId="39575"/>
    <cellStyle name="20 % - Markeringsfarve5 2 2 6 3 3" xfId="11279"/>
    <cellStyle name="20 % - Markeringsfarve5 2 2 6 3 3 2" xfId="27598"/>
    <cellStyle name="20 % - Markeringsfarve5 2 2 6 3 3 3" xfId="42564"/>
    <cellStyle name="20 % - Markeringsfarve5 2 2 6 3 4" xfId="20576"/>
    <cellStyle name="20 % - Markeringsfarve5 2 2 6 3 5" xfId="35565"/>
    <cellStyle name="20 % - Markeringsfarve5 2 2 6 4" xfId="5633"/>
    <cellStyle name="20 % - Markeringsfarve5 2 2 6 4 2" xfId="13551"/>
    <cellStyle name="20 % - Markeringsfarve5 2 2 6 4 2 2" xfId="29865"/>
    <cellStyle name="20 % - Markeringsfarve5 2 2 6 4 2 3" xfId="44829"/>
    <cellStyle name="20 % - Markeringsfarve5 2 2 6 4 3" xfId="22843"/>
    <cellStyle name="20 % - Markeringsfarve5 2 2 6 4 4" xfId="37830"/>
    <cellStyle name="20 % - Markeringsfarve5 2 2 6 5" xfId="11277"/>
    <cellStyle name="20 % - Markeringsfarve5 2 2 6 5 2" xfId="27596"/>
    <cellStyle name="20 % - Markeringsfarve5 2 2 6 5 3" xfId="42562"/>
    <cellStyle name="20 % - Markeringsfarve5 2 2 6 6" xfId="20574"/>
    <cellStyle name="20 % - Markeringsfarve5 2 2 6 7" xfId="35563"/>
    <cellStyle name="20 % - Markeringsfarve5 2 2 7" xfId="2723"/>
    <cellStyle name="20 % - Markeringsfarve5 2 2 7 2" xfId="7553"/>
    <cellStyle name="20 % - Markeringsfarve5 2 2 7 2 2" xfId="15454"/>
    <cellStyle name="20 % - Markeringsfarve5 2 2 7 2 2 2" xfId="31768"/>
    <cellStyle name="20 % - Markeringsfarve5 2 2 7 2 2 3" xfId="46732"/>
    <cellStyle name="20 % - Markeringsfarve5 2 2 7 2 3" xfId="24746"/>
    <cellStyle name="20 % - Markeringsfarve5 2 2 7 2 4" xfId="39733"/>
    <cellStyle name="20 % - Markeringsfarve5 2 2 7 3" xfId="11280"/>
    <cellStyle name="20 % - Markeringsfarve5 2 2 7 3 2" xfId="27599"/>
    <cellStyle name="20 % - Markeringsfarve5 2 2 7 3 3" xfId="42565"/>
    <cellStyle name="20 % - Markeringsfarve5 2 2 7 4" xfId="20577"/>
    <cellStyle name="20 % - Markeringsfarve5 2 2 7 5" xfId="35566"/>
    <cellStyle name="20 % - Markeringsfarve5 2 2 8" xfId="2724"/>
    <cellStyle name="20 % - Markeringsfarve5 2 2 8 2" xfId="6781"/>
    <cellStyle name="20 % - Markeringsfarve5 2 2 8 2 2" xfId="14692"/>
    <cellStyle name="20 % - Markeringsfarve5 2 2 8 2 2 2" xfId="31006"/>
    <cellStyle name="20 % - Markeringsfarve5 2 2 8 2 2 3" xfId="45970"/>
    <cellStyle name="20 % - Markeringsfarve5 2 2 8 2 3" xfId="23984"/>
    <cellStyle name="20 % - Markeringsfarve5 2 2 8 2 4" xfId="38971"/>
    <cellStyle name="20 % - Markeringsfarve5 2 2 8 3" xfId="11281"/>
    <cellStyle name="20 % - Markeringsfarve5 2 2 8 3 2" xfId="27600"/>
    <cellStyle name="20 % - Markeringsfarve5 2 2 8 3 3" xfId="42566"/>
    <cellStyle name="20 % - Markeringsfarve5 2 2 8 4" xfId="20578"/>
    <cellStyle name="20 % - Markeringsfarve5 2 2 8 5" xfId="35567"/>
    <cellStyle name="20 % - Markeringsfarve5 2 2 9" xfId="5628"/>
    <cellStyle name="20 % - Markeringsfarve5 2 2 9 2" xfId="13546"/>
    <cellStyle name="20 % - Markeringsfarve5 2 2 9 2 2" xfId="29860"/>
    <cellStyle name="20 % - Markeringsfarve5 2 2 9 2 3" xfId="44824"/>
    <cellStyle name="20 % - Markeringsfarve5 2 2 9 3" xfId="22838"/>
    <cellStyle name="20 % - Markeringsfarve5 2 2 9 4" xfId="37825"/>
    <cellStyle name="20 % - Markeringsfarve5 2 3" xfId="2725"/>
    <cellStyle name="20 % - Markeringsfarve5 2 3 10" xfId="11282"/>
    <cellStyle name="20 % - Markeringsfarve5 2 3 10 2" xfId="27601"/>
    <cellStyle name="20 % - Markeringsfarve5 2 3 10 3" xfId="42567"/>
    <cellStyle name="20 % - Markeringsfarve5 2 3 11" xfId="20579"/>
    <cellStyle name="20 % - Markeringsfarve5 2 3 12" xfId="35568"/>
    <cellStyle name="20 % - Markeringsfarve5 2 3 13" xfId="53343"/>
    <cellStyle name="20 % - Markeringsfarve5 2 3 2" xfId="2726"/>
    <cellStyle name="20 % - Markeringsfarve5 2 3 2 2" xfId="2727"/>
    <cellStyle name="20 % - Markeringsfarve5 2 3 2 2 2" xfId="7711"/>
    <cellStyle name="20 % - Markeringsfarve5 2 3 2 2 2 2" xfId="15612"/>
    <cellStyle name="20 % - Markeringsfarve5 2 3 2 2 2 2 2" xfId="31926"/>
    <cellStyle name="20 % - Markeringsfarve5 2 3 2 2 2 2 3" xfId="46890"/>
    <cellStyle name="20 % - Markeringsfarve5 2 3 2 2 2 3" xfId="24904"/>
    <cellStyle name="20 % - Markeringsfarve5 2 3 2 2 2 4" xfId="39891"/>
    <cellStyle name="20 % - Markeringsfarve5 2 3 2 2 3" xfId="11284"/>
    <cellStyle name="20 % - Markeringsfarve5 2 3 2 2 3 2" xfId="27603"/>
    <cellStyle name="20 % - Markeringsfarve5 2 3 2 2 3 3" xfId="42569"/>
    <cellStyle name="20 % - Markeringsfarve5 2 3 2 2 4" xfId="20581"/>
    <cellStyle name="20 % - Markeringsfarve5 2 3 2 2 5" xfId="35570"/>
    <cellStyle name="20 % - Markeringsfarve5 2 3 2 2 6" xfId="57147"/>
    <cellStyle name="20 % - Markeringsfarve5 2 3 2 3" xfId="2728"/>
    <cellStyle name="20 % - Markeringsfarve5 2 3 2 3 2" xfId="6941"/>
    <cellStyle name="20 % - Markeringsfarve5 2 3 2 3 2 2" xfId="14852"/>
    <cellStyle name="20 % - Markeringsfarve5 2 3 2 3 2 2 2" xfId="31166"/>
    <cellStyle name="20 % - Markeringsfarve5 2 3 2 3 2 2 3" xfId="46130"/>
    <cellStyle name="20 % - Markeringsfarve5 2 3 2 3 2 3" xfId="24144"/>
    <cellStyle name="20 % - Markeringsfarve5 2 3 2 3 2 4" xfId="39131"/>
    <cellStyle name="20 % - Markeringsfarve5 2 3 2 3 3" xfId="11285"/>
    <cellStyle name="20 % - Markeringsfarve5 2 3 2 3 3 2" xfId="27604"/>
    <cellStyle name="20 % - Markeringsfarve5 2 3 2 3 3 3" xfId="42570"/>
    <cellStyle name="20 % - Markeringsfarve5 2 3 2 3 4" xfId="20582"/>
    <cellStyle name="20 % - Markeringsfarve5 2 3 2 3 5" xfId="35571"/>
    <cellStyle name="20 % - Markeringsfarve5 2 3 2 4" xfId="5635"/>
    <cellStyle name="20 % - Markeringsfarve5 2 3 2 4 2" xfId="13553"/>
    <cellStyle name="20 % - Markeringsfarve5 2 3 2 4 2 2" xfId="29867"/>
    <cellStyle name="20 % - Markeringsfarve5 2 3 2 4 2 3" xfId="44831"/>
    <cellStyle name="20 % - Markeringsfarve5 2 3 2 4 3" xfId="22845"/>
    <cellStyle name="20 % - Markeringsfarve5 2 3 2 4 4" xfId="37832"/>
    <cellStyle name="20 % - Markeringsfarve5 2 3 2 5" xfId="11283"/>
    <cellStyle name="20 % - Markeringsfarve5 2 3 2 5 2" xfId="27602"/>
    <cellStyle name="20 % - Markeringsfarve5 2 3 2 5 3" xfId="42568"/>
    <cellStyle name="20 % - Markeringsfarve5 2 3 2 6" xfId="20580"/>
    <cellStyle name="20 % - Markeringsfarve5 2 3 2 7" xfId="35569"/>
    <cellStyle name="20 % - Markeringsfarve5 2 3 2 8" xfId="53980"/>
    <cellStyle name="20 % - Markeringsfarve5 2 3 3" xfId="2729"/>
    <cellStyle name="20 % - Markeringsfarve5 2 3 3 2" xfId="2730"/>
    <cellStyle name="20 % - Markeringsfarve5 2 3 3 2 2" xfId="7756"/>
    <cellStyle name="20 % - Markeringsfarve5 2 3 3 2 2 2" xfId="15657"/>
    <cellStyle name="20 % - Markeringsfarve5 2 3 3 2 2 2 2" xfId="31971"/>
    <cellStyle name="20 % - Markeringsfarve5 2 3 3 2 2 2 3" xfId="46935"/>
    <cellStyle name="20 % - Markeringsfarve5 2 3 3 2 2 3" xfId="24949"/>
    <cellStyle name="20 % - Markeringsfarve5 2 3 3 2 2 4" xfId="39936"/>
    <cellStyle name="20 % - Markeringsfarve5 2 3 3 2 3" xfId="11287"/>
    <cellStyle name="20 % - Markeringsfarve5 2 3 3 2 3 2" xfId="27606"/>
    <cellStyle name="20 % - Markeringsfarve5 2 3 3 2 3 3" xfId="42572"/>
    <cellStyle name="20 % - Markeringsfarve5 2 3 3 2 4" xfId="20584"/>
    <cellStyle name="20 % - Markeringsfarve5 2 3 3 2 5" xfId="35573"/>
    <cellStyle name="20 % - Markeringsfarve5 2 3 3 3" xfId="2731"/>
    <cellStyle name="20 % - Markeringsfarve5 2 3 3 3 2" xfId="6986"/>
    <cellStyle name="20 % - Markeringsfarve5 2 3 3 3 2 2" xfId="14897"/>
    <cellStyle name="20 % - Markeringsfarve5 2 3 3 3 2 2 2" xfId="31211"/>
    <cellStyle name="20 % - Markeringsfarve5 2 3 3 3 2 2 3" xfId="46175"/>
    <cellStyle name="20 % - Markeringsfarve5 2 3 3 3 2 3" xfId="24189"/>
    <cellStyle name="20 % - Markeringsfarve5 2 3 3 3 2 4" xfId="39176"/>
    <cellStyle name="20 % - Markeringsfarve5 2 3 3 3 3" xfId="11288"/>
    <cellStyle name="20 % - Markeringsfarve5 2 3 3 3 3 2" xfId="27607"/>
    <cellStyle name="20 % - Markeringsfarve5 2 3 3 3 3 3" xfId="42573"/>
    <cellStyle name="20 % - Markeringsfarve5 2 3 3 3 4" xfId="20585"/>
    <cellStyle name="20 % - Markeringsfarve5 2 3 3 3 5" xfId="35574"/>
    <cellStyle name="20 % - Markeringsfarve5 2 3 3 4" xfId="5636"/>
    <cellStyle name="20 % - Markeringsfarve5 2 3 3 4 2" xfId="13554"/>
    <cellStyle name="20 % - Markeringsfarve5 2 3 3 4 2 2" xfId="29868"/>
    <cellStyle name="20 % - Markeringsfarve5 2 3 3 4 2 3" xfId="44832"/>
    <cellStyle name="20 % - Markeringsfarve5 2 3 3 4 3" xfId="22846"/>
    <cellStyle name="20 % - Markeringsfarve5 2 3 3 4 4" xfId="37833"/>
    <cellStyle name="20 % - Markeringsfarve5 2 3 3 5" xfId="11286"/>
    <cellStyle name="20 % - Markeringsfarve5 2 3 3 5 2" xfId="27605"/>
    <cellStyle name="20 % - Markeringsfarve5 2 3 3 5 3" xfId="42571"/>
    <cellStyle name="20 % - Markeringsfarve5 2 3 3 6" xfId="20583"/>
    <cellStyle name="20 % - Markeringsfarve5 2 3 3 7" xfId="35572"/>
    <cellStyle name="20 % - Markeringsfarve5 2 3 3 8" xfId="56524"/>
    <cellStyle name="20 % - Markeringsfarve5 2 3 4" xfId="2732"/>
    <cellStyle name="20 % - Markeringsfarve5 2 3 4 2" xfId="2733"/>
    <cellStyle name="20 % - Markeringsfarve5 2 3 4 2 2" xfId="7949"/>
    <cellStyle name="20 % - Markeringsfarve5 2 3 4 2 2 2" xfId="15850"/>
    <cellStyle name="20 % - Markeringsfarve5 2 3 4 2 2 2 2" xfId="32164"/>
    <cellStyle name="20 % - Markeringsfarve5 2 3 4 2 2 2 3" xfId="47128"/>
    <cellStyle name="20 % - Markeringsfarve5 2 3 4 2 2 3" xfId="25142"/>
    <cellStyle name="20 % - Markeringsfarve5 2 3 4 2 2 4" xfId="40129"/>
    <cellStyle name="20 % - Markeringsfarve5 2 3 4 2 3" xfId="11290"/>
    <cellStyle name="20 % - Markeringsfarve5 2 3 4 2 3 2" xfId="27609"/>
    <cellStyle name="20 % - Markeringsfarve5 2 3 4 2 3 3" xfId="42575"/>
    <cellStyle name="20 % - Markeringsfarve5 2 3 4 2 4" xfId="20587"/>
    <cellStyle name="20 % - Markeringsfarve5 2 3 4 2 5" xfId="35576"/>
    <cellStyle name="20 % - Markeringsfarve5 2 3 4 3" xfId="2734"/>
    <cellStyle name="20 % - Markeringsfarve5 2 3 4 3 2" xfId="7225"/>
    <cellStyle name="20 % - Markeringsfarve5 2 3 4 3 2 2" xfId="15135"/>
    <cellStyle name="20 % - Markeringsfarve5 2 3 4 3 2 2 2" xfId="31449"/>
    <cellStyle name="20 % - Markeringsfarve5 2 3 4 3 2 2 3" xfId="46413"/>
    <cellStyle name="20 % - Markeringsfarve5 2 3 4 3 2 3" xfId="24427"/>
    <cellStyle name="20 % - Markeringsfarve5 2 3 4 3 2 4" xfId="39414"/>
    <cellStyle name="20 % - Markeringsfarve5 2 3 4 3 3" xfId="11291"/>
    <cellStyle name="20 % - Markeringsfarve5 2 3 4 3 3 2" xfId="27610"/>
    <cellStyle name="20 % - Markeringsfarve5 2 3 4 3 3 3" xfId="42576"/>
    <cellStyle name="20 % - Markeringsfarve5 2 3 4 3 4" xfId="20588"/>
    <cellStyle name="20 % - Markeringsfarve5 2 3 4 3 5" xfId="35577"/>
    <cellStyle name="20 % - Markeringsfarve5 2 3 4 4" xfId="5637"/>
    <cellStyle name="20 % - Markeringsfarve5 2 3 4 4 2" xfId="13555"/>
    <cellStyle name="20 % - Markeringsfarve5 2 3 4 4 2 2" xfId="29869"/>
    <cellStyle name="20 % - Markeringsfarve5 2 3 4 4 2 3" xfId="44833"/>
    <cellStyle name="20 % - Markeringsfarve5 2 3 4 4 3" xfId="22847"/>
    <cellStyle name="20 % - Markeringsfarve5 2 3 4 4 4" xfId="37834"/>
    <cellStyle name="20 % - Markeringsfarve5 2 3 4 5" xfId="11289"/>
    <cellStyle name="20 % - Markeringsfarve5 2 3 4 5 2" xfId="27608"/>
    <cellStyle name="20 % - Markeringsfarve5 2 3 4 5 3" xfId="42574"/>
    <cellStyle name="20 % - Markeringsfarve5 2 3 4 6" xfId="20586"/>
    <cellStyle name="20 % - Markeringsfarve5 2 3 4 7" xfId="35575"/>
    <cellStyle name="20 % - Markeringsfarve5 2 3 5" xfId="2735"/>
    <cellStyle name="20 % - Markeringsfarve5 2 3 5 2" xfId="2736"/>
    <cellStyle name="20 % - Markeringsfarve5 2 3 5 2 2" xfId="8066"/>
    <cellStyle name="20 % - Markeringsfarve5 2 3 5 2 2 2" xfId="15967"/>
    <cellStyle name="20 % - Markeringsfarve5 2 3 5 2 2 2 2" xfId="32281"/>
    <cellStyle name="20 % - Markeringsfarve5 2 3 5 2 2 2 3" xfId="47245"/>
    <cellStyle name="20 % - Markeringsfarve5 2 3 5 2 2 3" xfId="25259"/>
    <cellStyle name="20 % - Markeringsfarve5 2 3 5 2 2 4" xfId="40246"/>
    <cellStyle name="20 % - Markeringsfarve5 2 3 5 2 3" xfId="11293"/>
    <cellStyle name="20 % - Markeringsfarve5 2 3 5 2 3 2" xfId="27612"/>
    <cellStyle name="20 % - Markeringsfarve5 2 3 5 2 3 3" xfId="42578"/>
    <cellStyle name="20 % - Markeringsfarve5 2 3 5 2 4" xfId="20590"/>
    <cellStyle name="20 % - Markeringsfarve5 2 3 5 2 5" xfId="35579"/>
    <cellStyle name="20 % - Markeringsfarve5 2 3 5 3" xfId="2737"/>
    <cellStyle name="20 % - Markeringsfarve5 2 3 5 3 2" xfId="7342"/>
    <cellStyle name="20 % - Markeringsfarve5 2 3 5 3 2 2" xfId="15252"/>
    <cellStyle name="20 % - Markeringsfarve5 2 3 5 3 2 2 2" xfId="31566"/>
    <cellStyle name="20 % - Markeringsfarve5 2 3 5 3 2 2 3" xfId="46530"/>
    <cellStyle name="20 % - Markeringsfarve5 2 3 5 3 2 3" xfId="24544"/>
    <cellStyle name="20 % - Markeringsfarve5 2 3 5 3 2 4" xfId="39531"/>
    <cellStyle name="20 % - Markeringsfarve5 2 3 5 3 3" xfId="11294"/>
    <cellStyle name="20 % - Markeringsfarve5 2 3 5 3 3 2" xfId="27613"/>
    <cellStyle name="20 % - Markeringsfarve5 2 3 5 3 3 3" xfId="42579"/>
    <cellStyle name="20 % - Markeringsfarve5 2 3 5 3 4" xfId="20591"/>
    <cellStyle name="20 % - Markeringsfarve5 2 3 5 3 5" xfId="35580"/>
    <cellStyle name="20 % - Markeringsfarve5 2 3 5 4" xfId="5638"/>
    <cellStyle name="20 % - Markeringsfarve5 2 3 5 4 2" xfId="13556"/>
    <cellStyle name="20 % - Markeringsfarve5 2 3 5 4 2 2" xfId="29870"/>
    <cellStyle name="20 % - Markeringsfarve5 2 3 5 4 2 3" xfId="44834"/>
    <cellStyle name="20 % - Markeringsfarve5 2 3 5 4 3" xfId="22848"/>
    <cellStyle name="20 % - Markeringsfarve5 2 3 5 4 4" xfId="37835"/>
    <cellStyle name="20 % - Markeringsfarve5 2 3 5 5" xfId="11292"/>
    <cellStyle name="20 % - Markeringsfarve5 2 3 5 5 2" xfId="27611"/>
    <cellStyle name="20 % - Markeringsfarve5 2 3 5 5 3" xfId="42577"/>
    <cellStyle name="20 % - Markeringsfarve5 2 3 5 6" xfId="20589"/>
    <cellStyle name="20 % - Markeringsfarve5 2 3 5 7" xfId="35578"/>
    <cellStyle name="20 % - Markeringsfarve5 2 3 6" xfId="2738"/>
    <cellStyle name="20 % - Markeringsfarve5 2 3 6 2" xfId="2739"/>
    <cellStyle name="20 % - Markeringsfarve5 2 3 6 2 2" xfId="8110"/>
    <cellStyle name="20 % - Markeringsfarve5 2 3 6 2 2 2" xfId="16011"/>
    <cellStyle name="20 % - Markeringsfarve5 2 3 6 2 2 2 2" xfId="32325"/>
    <cellStyle name="20 % - Markeringsfarve5 2 3 6 2 2 2 3" xfId="47289"/>
    <cellStyle name="20 % - Markeringsfarve5 2 3 6 2 2 3" xfId="25303"/>
    <cellStyle name="20 % - Markeringsfarve5 2 3 6 2 2 4" xfId="40290"/>
    <cellStyle name="20 % - Markeringsfarve5 2 3 6 2 3" xfId="11296"/>
    <cellStyle name="20 % - Markeringsfarve5 2 3 6 2 3 2" xfId="27615"/>
    <cellStyle name="20 % - Markeringsfarve5 2 3 6 2 3 3" xfId="42581"/>
    <cellStyle name="20 % - Markeringsfarve5 2 3 6 2 4" xfId="20593"/>
    <cellStyle name="20 % - Markeringsfarve5 2 3 6 2 5" xfId="35582"/>
    <cellStyle name="20 % - Markeringsfarve5 2 3 6 3" xfId="2740"/>
    <cellStyle name="20 % - Markeringsfarve5 2 3 6 3 2" xfId="7387"/>
    <cellStyle name="20 % - Markeringsfarve5 2 3 6 3 2 2" xfId="15297"/>
    <cellStyle name="20 % - Markeringsfarve5 2 3 6 3 2 2 2" xfId="31611"/>
    <cellStyle name="20 % - Markeringsfarve5 2 3 6 3 2 2 3" xfId="46575"/>
    <cellStyle name="20 % - Markeringsfarve5 2 3 6 3 2 3" xfId="24589"/>
    <cellStyle name="20 % - Markeringsfarve5 2 3 6 3 2 4" xfId="39576"/>
    <cellStyle name="20 % - Markeringsfarve5 2 3 6 3 3" xfId="11297"/>
    <cellStyle name="20 % - Markeringsfarve5 2 3 6 3 3 2" xfId="27616"/>
    <cellStyle name="20 % - Markeringsfarve5 2 3 6 3 3 3" xfId="42582"/>
    <cellStyle name="20 % - Markeringsfarve5 2 3 6 3 4" xfId="20594"/>
    <cellStyle name="20 % - Markeringsfarve5 2 3 6 3 5" xfId="35583"/>
    <cellStyle name="20 % - Markeringsfarve5 2 3 6 4" xfId="5639"/>
    <cellStyle name="20 % - Markeringsfarve5 2 3 6 4 2" xfId="13557"/>
    <cellStyle name="20 % - Markeringsfarve5 2 3 6 4 2 2" xfId="29871"/>
    <cellStyle name="20 % - Markeringsfarve5 2 3 6 4 2 3" xfId="44835"/>
    <cellStyle name="20 % - Markeringsfarve5 2 3 6 4 3" xfId="22849"/>
    <cellStyle name="20 % - Markeringsfarve5 2 3 6 4 4" xfId="37836"/>
    <cellStyle name="20 % - Markeringsfarve5 2 3 6 5" xfId="11295"/>
    <cellStyle name="20 % - Markeringsfarve5 2 3 6 5 2" xfId="27614"/>
    <cellStyle name="20 % - Markeringsfarve5 2 3 6 5 3" xfId="42580"/>
    <cellStyle name="20 % - Markeringsfarve5 2 3 6 6" xfId="20592"/>
    <cellStyle name="20 % - Markeringsfarve5 2 3 6 7" xfId="35581"/>
    <cellStyle name="20 % - Markeringsfarve5 2 3 7" xfId="2741"/>
    <cellStyle name="20 % - Markeringsfarve5 2 3 7 2" xfId="7592"/>
    <cellStyle name="20 % - Markeringsfarve5 2 3 7 2 2" xfId="15493"/>
    <cellStyle name="20 % - Markeringsfarve5 2 3 7 2 2 2" xfId="31807"/>
    <cellStyle name="20 % - Markeringsfarve5 2 3 7 2 2 3" xfId="46771"/>
    <cellStyle name="20 % - Markeringsfarve5 2 3 7 2 3" xfId="24785"/>
    <cellStyle name="20 % - Markeringsfarve5 2 3 7 2 4" xfId="39772"/>
    <cellStyle name="20 % - Markeringsfarve5 2 3 7 3" xfId="11298"/>
    <cellStyle name="20 % - Markeringsfarve5 2 3 7 3 2" xfId="27617"/>
    <cellStyle name="20 % - Markeringsfarve5 2 3 7 3 3" xfId="42583"/>
    <cellStyle name="20 % - Markeringsfarve5 2 3 7 4" xfId="20595"/>
    <cellStyle name="20 % - Markeringsfarve5 2 3 7 5" xfId="35584"/>
    <cellStyle name="20 % - Markeringsfarve5 2 3 8" xfId="2742"/>
    <cellStyle name="20 % - Markeringsfarve5 2 3 8 2" xfId="6820"/>
    <cellStyle name="20 % - Markeringsfarve5 2 3 8 2 2" xfId="14731"/>
    <cellStyle name="20 % - Markeringsfarve5 2 3 8 2 2 2" xfId="31045"/>
    <cellStyle name="20 % - Markeringsfarve5 2 3 8 2 2 3" xfId="46009"/>
    <cellStyle name="20 % - Markeringsfarve5 2 3 8 2 3" xfId="24023"/>
    <cellStyle name="20 % - Markeringsfarve5 2 3 8 2 4" xfId="39010"/>
    <cellStyle name="20 % - Markeringsfarve5 2 3 8 3" xfId="11299"/>
    <cellStyle name="20 % - Markeringsfarve5 2 3 8 3 2" xfId="27618"/>
    <cellStyle name="20 % - Markeringsfarve5 2 3 8 3 3" xfId="42584"/>
    <cellStyle name="20 % - Markeringsfarve5 2 3 8 4" xfId="20596"/>
    <cellStyle name="20 % - Markeringsfarve5 2 3 8 5" xfId="35585"/>
    <cellStyle name="20 % - Markeringsfarve5 2 3 9" xfId="5634"/>
    <cellStyle name="20 % - Markeringsfarve5 2 3 9 2" xfId="13552"/>
    <cellStyle name="20 % - Markeringsfarve5 2 3 9 2 2" xfId="29866"/>
    <cellStyle name="20 % - Markeringsfarve5 2 3 9 2 3" xfId="44830"/>
    <cellStyle name="20 % - Markeringsfarve5 2 3 9 3" xfId="22844"/>
    <cellStyle name="20 % - Markeringsfarve5 2 3 9 4" xfId="37831"/>
    <cellStyle name="20 % - Markeringsfarve5 2 4" xfId="2743"/>
    <cellStyle name="20 % - Markeringsfarve5 2 4 2" xfId="2744"/>
    <cellStyle name="20 % - Markeringsfarve5 2 4 2 2" xfId="7633"/>
    <cellStyle name="20 % - Markeringsfarve5 2 4 2 2 2" xfId="15534"/>
    <cellStyle name="20 % - Markeringsfarve5 2 4 2 2 2 2" xfId="31848"/>
    <cellStyle name="20 % - Markeringsfarve5 2 4 2 2 2 3" xfId="46812"/>
    <cellStyle name="20 % - Markeringsfarve5 2 4 2 2 3" xfId="24826"/>
    <cellStyle name="20 % - Markeringsfarve5 2 4 2 2 4" xfId="39813"/>
    <cellStyle name="20 % - Markeringsfarve5 2 4 2 3" xfId="11301"/>
    <cellStyle name="20 % - Markeringsfarve5 2 4 2 3 2" xfId="27620"/>
    <cellStyle name="20 % - Markeringsfarve5 2 4 2 3 3" xfId="42586"/>
    <cellStyle name="20 % - Markeringsfarve5 2 4 2 4" xfId="20598"/>
    <cellStyle name="20 % - Markeringsfarve5 2 4 2 5" xfId="35587"/>
    <cellStyle name="20 % - Markeringsfarve5 2 4 2 6" xfId="57149"/>
    <cellStyle name="20 % - Markeringsfarve5 2 4 3" xfId="2745"/>
    <cellStyle name="20 % - Markeringsfarve5 2 4 3 2" xfId="6863"/>
    <cellStyle name="20 % - Markeringsfarve5 2 4 3 2 2" xfId="14774"/>
    <cellStyle name="20 % - Markeringsfarve5 2 4 3 2 2 2" xfId="31088"/>
    <cellStyle name="20 % - Markeringsfarve5 2 4 3 2 2 3" xfId="46052"/>
    <cellStyle name="20 % - Markeringsfarve5 2 4 3 2 3" xfId="24066"/>
    <cellStyle name="20 % - Markeringsfarve5 2 4 3 2 4" xfId="39053"/>
    <cellStyle name="20 % - Markeringsfarve5 2 4 3 3" xfId="11302"/>
    <cellStyle name="20 % - Markeringsfarve5 2 4 3 3 2" xfId="27621"/>
    <cellStyle name="20 % - Markeringsfarve5 2 4 3 3 3" xfId="42587"/>
    <cellStyle name="20 % - Markeringsfarve5 2 4 3 4" xfId="20599"/>
    <cellStyle name="20 % - Markeringsfarve5 2 4 3 5" xfId="35588"/>
    <cellStyle name="20 % - Markeringsfarve5 2 4 4" xfId="5640"/>
    <cellStyle name="20 % - Markeringsfarve5 2 4 4 2" xfId="13558"/>
    <cellStyle name="20 % - Markeringsfarve5 2 4 4 2 2" xfId="29872"/>
    <cellStyle name="20 % - Markeringsfarve5 2 4 4 2 3" xfId="44836"/>
    <cellStyle name="20 % - Markeringsfarve5 2 4 4 3" xfId="22850"/>
    <cellStyle name="20 % - Markeringsfarve5 2 4 4 4" xfId="37837"/>
    <cellStyle name="20 % - Markeringsfarve5 2 4 5" xfId="11300"/>
    <cellStyle name="20 % - Markeringsfarve5 2 4 5 2" xfId="27619"/>
    <cellStyle name="20 % - Markeringsfarve5 2 4 5 3" xfId="42585"/>
    <cellStyle name="20 % - Markeringsfarve5 2 4 6" xfId="20597"/>
    <cellStyle name="20 % - Markeringsfarve5 2 4 7" xfId="35586"/>
    <cellStyle name="20 % - Markeringsfarve5 2 4 8" xfId="53982"/>
    <cellStyle name="20 % - Markeringsfarve5 2 5" xfId="2746"/>
    <cellStyle name="20 % - Markeringsfarve5 2 5 2" xfId="2747"/>
    <cellStyle name="20 % - Markeringsfarve5 2 5 2 2" xfId="7754"/>
    <cellStyle name="20 % - Markeringsfarve5 2 5 2 2 2" xfId="15655"/>
    <cellStyle name="20 % - Markeringsfarve5 2 5 2 2 2 2" xfId="31969"/>
    <cellStyle name="20 % - Markeringsfarve5 2 5 2 2 2 3" xfId="46933"/>
    <cellStyle name="20 % - Markeringsfarve5 2 5 2 2 3" xfId="24947"/>
    <cellStyle name="20 % - Markeringsfarve5 2 5 2 2 4" xfId="39934"/>
    <cellStyle name="20 % - Markeringsfarve5 2 5 2 3" xfId="11304"/>
    <cellStyle name="20 % - Markeringsfarve5 2 5 2 3 2" xfId="27623"/>
    <cellStyle name="20 % - Markeringsfarve5 2 5 2 3 3" xfId="42589"/>
    <cellStyle name="20 % - Markeringsfarve5 2 5 2 4" xfId="20601"/>
    <cellStyle name="20 % - Markeringsfarve5 2 5 2 5" xfId="35590"/>
    <cellStyle name="20 % - Markeringsfarve5 2 5 3" xfId="2748"/>
    <cellStyle name="20 % - Markeringsfarve5 2 5 3 2" xfId="6984"/>
    <cellStyle name="20 % - Markeringsfarve5 2 5 3 2 2" xfId="14895"/>
    <cellStyle name="20 % - Markeringsfarve5 2 5 3 2 2 2" xfId="31209"/>
    <cellStyle name="20 % - Markeringsfarve5 2 5 3 2 2 3" xfId="46173"/>
    <cellStyle name="20 % - Markeringsfarve5 2 5 3 2 3" xfId="24187"/>
    <cellStyle name="20 % - Markeringsfarve5 2 5 3 2 4" xfId="39174"/>
    <cellStyle name="20 % - Markeringsfarve5 2 5 3 3" xfId="11305"/>
    <cellStyle name="20 % - Markeringsfarve5 2 5 3 3 2" xfId="27624"/>
    <cellStyle name="20 % - Markeringsfarve5 2 5 3 3 3" xfId="42590"/>
    <cellStyle name="20 % - Markeringsfarve5 2 5 3 4" xfId="20602"/>
    <cellStyle name="20 % - Markeringsfarve5 2 5 3 5" xfId="35591"/>
    <cellStyle name="20 % - Markeringsfarve5 2 5 4" xfId="5641"/>
    <cellStyle name="20 % - Markeringsfarve5 2 5 4 2" xfId="13559"/>
    <cellStyle name="20 % - Markeringsfarve5 2 5 4 2 2" xfId="29873"/>
    <cellStyle name="20 % - Markeringsfarve5 2 5 4 2 3" xfId="44837"/>
    <cellStyle name="20 % - Markeringsfarve5 2 5 4 3" xfId="22851"/>
    <cellStyle name="20 % - Markeringsfarve5 2 5 4 4" xfId="37838"/>
    <cellStyle name="20 % - Markeringsfarve5 2 5 5" xfId="11303"/>
    <cellStyle name="20 % - Markeringsfarve5 2 5 5 2" xfId="27622"/>
    <cellStyle name="20 % - Markeringsfarve5 2 5 5 3" xfId="42588"/>
    <cellStyle name="20 % - Markeringsfarve5 2 5 6" xfId="20600"/>
    <cellStyle name="20 % - Markeringsfarve5 2 5 7" xfId="35589"/>
    <cellStyle name="20 % - Markeringsfarve5 2 5 8" xfId="56526"/>
    <cellStyle name="20 % - Markeringsfarve5 2 6" xfId="2749"/>
    <cellStyle name="20 % - Markeringsfarve5 2 6 2" xfId="2750"/>
    <cellStyle name="20 % - Markeringsfarve5 2 6 2 2" xfId="7871"/>
    <cellStyle name="20 % - Markeringsfarve5 2 6 2 2 2" xfId="15772"/>
    <cellStyle name="20 % - Markeringsfarve5 2 6 2 2 2 2" xfId="32086"/>
    <cellStyle name="20 % - Markeringsfarve5 2 6 2 2 2 3" xfId="47050"/>
    <cellStyle name="20 % - Markeringsfarve5 2 6 2 2 3" xfId="25064"/>
    <cellStyle name="20 % - Markeringsfarve5 2 6 2 2 4" xfId="40051"/>
    <cellStyle name="20 % - Markeringsfarve5 2 6 2 3" xfId="11307"/>
    <cellStyle name="20 % - Markeringsfarve5 2 6 2 3 2" xfId="27626"/>
    <cellStyle name="20 % - Markeringsfarve5 2 6 2 3 3" xfId="42592"/>
    <cellStyle name="20 % - Markeringsfarve5 2 6 2 4" xfId="20604"/>
    <cellStyle name="20 % - Markeringsfarve5 2 6 2 5" xfId="35593"/>
    <cellStyle name="20 % - Markeringsfarve5 2 6 3" xfId="2751"/>
    <cellStyle name="20 % - Markeringsfarve5 2 6 3 2" xfId="7147"/>
    <cellStyle name="20 % - Markeringsfarve5 2 6 3 2 2" xfId="15057"/>
    <cellStyle name="20 % - Markeringsfarve5 2 6 3 2 2 2" xfId="31371"/>
    <cellStyle name="20 % - Markeringsfarve5 2 6 3 2 2 3" xfId="46335"/>
    <cellStyle name="20 % - Markeringsfarve5 2 6 3 2 3" xfId="24349"/>
    <cellStyle name="20 % - Markeringsfarve5 2 6 3 2 4" xfId="39336"/>
    <cellStyle name="20 % - Markeringsfarve5 2 6 3 3" xfId="11308"/>
    <cellStyle name="20 % - Markeringsfarve5 2 6 3 3 2" xfId="27627"/>
    <cellStyle name="20 % - Markeringsfarve5 2 6 3 3 3" xfId="42593"/>
    <cellStyle name="20 % - Markeringsfarve5 2 6 3 4" xfId="20605"/>
    <cellStyle name="20 % - Markeringsfarve5 2 6 3 5" xfId="35594"/>
    <cellStyle name="20 % - Markeringsfarve5 2 6 4" xfId="5642"/>
    <cellStyle name="20 % - Markeringsfarve5 2 6 4 2" xfId="13560"/>
    <cellStyle name="20 % - Markeringsfarve5 2 6 4 2 2" xfId="29874"/>
    <cellStyle name="20 % - Markeringsfarve5 2 6 4 2 3" xfId="44838"/>
    <cellStyle name="20 % - Markeringsfarve5 2 6 4 3" xfId="22852"/>
    <cellStyle name="20 % - Markeringsfarve5 2 6 4 4" xfId="37839"/>
    <cellStyle name="20 % - Markeringsfarve5 2 6 5" xfId="11306"/>
    <cellStyle name="20 % - Markeringsfarve5 2 6 5 2" xfId="27625"/>
    <cellStyle name="20 % - Markeringsfarve5 2 6 5 3" xfId="42591"/>
    <cellStyle name="20 % - Markeringsfarve5 2 6 6" xfId="20603"/>
    <cellStyle name="20 % - Markeringsfarve5 2 6 7" xfId="35592"/>
    <cellStyle name="20 % - Markeringsfarve5 2 7" xfId="2752"/>
    <cellStyle name="20 % - Markeringsfarve5 2 7 2" xfId="2753"/>
    <cellStyle name="20 % - Markeringsfarve5 2 7 2 2" xfId="7988"/>
    <cellStyle name="20 % - Markeringsfarve5 2 7 2 2 2" xfId="15889"/>
    <cellStyle name="20 % - Markeringsfarve5 2 7 2 2 2 2" xfId="32203"/>
    <cellStyle name="20 % - Markeringsfarve5 2 7 2 2 2 3" xfId="47167"/>
    <cellStyle name="20 % - Markeringsfarve5 2 7 2 2 3" xfId="25181"/>
    <cellStyle name="20 % - Markeringsfarve5 2 7 2 2 4" xfId="40168"/>
    <cellStyle name="20 % - Markeringsfarve5 2 7 2 3" xfId="11310"/>
    <cellStyle name="20 % - Markeringsfarve5 2 7 2 3 2" xfId="27629"/>
    <cellStyle name="20 % - Markeringsfarve5 2 7 2 3 3" xfId="42595"/>
    <cellStyle name="20 % - Markeringsfarve5 2 7 2 4" xfId="20607"/>
    <cellStyle name="20 % - Markeringsfarve5 2 7 2 5" xfId="35596"/>
    <cellStyle name="20 % - Markeringsfarve5 2 7 3" xfId="2754"/>
    <cellStyle name="20 % - Markeringsfarve5 2 7 3 2" xfId="7264"/>
    <cellStyle name="20 % - Markeringsfarve5 2 7 3 2 2" xfId="15174"/>
    <cellStyle name="20 % - Markeringsfarve5 2 7 3 2 2 2" xfId="31488"/>
    <cellStyle name="20 % - Markeringsfarve5 2 7 3 2 2 3" xfId="46452"/>
    <cellStyle name="20 % - Markeringsfarve5 2 7 3 2 3" xfId="24466"/>
    <cellStyle name="20 % - Markeringsfarve5 2 7 3 2 4" xfId="39453"/>
    <cellStyle name="20 % - Markeringsfarve5 2 7 3 3" xfId="11311"/>
    <cellStyle name="20 % - Markeringsfarve5 2 7 3 3 2" xfId="27630"/>
    <cellStyle name="20 % - Markeringsfarve5 2 7 3 3 3" xfId="42596"/>
    <cellStyle name="20 % - Markeringsfarve5 2 7 3 4" xfId="20608"/>
    <cellStyle name="20 % - Markeringsfarve5 2 7 3 5" xfId="35597"/>
    <cellStyle name="20 % - Markeringsfarve5 2 7 4" xfId="5643"/>
    <cellStyle name="20 % - Markeringsfarve5 2 7 4 2" xfId="13561"/>
    <cellStyle name="20 % - Markeringsfarve5 2 7 4 2 2" xfId="29875"/>
    <cellStyle name="20 % - Markeringsfarve5 2 7 4 2 3" xfId="44839"/>
    <cellStyle name="20 % - Markeringsfarve5 2 7 4 3" xfId="22853"/>
    <cellStyle name="20 % - Markeringsfarve5 2 7 4 4" xfId="37840"/>
    <cellStyle name="20 % - Markeringsfarve5 2 7 5" xfId="11309"/>
    <cellStyle name="20 % - Markeringsfarve5 2 7 5 2" xfId="27628"/>
    <cellStyle name="20 % - Markeringsfarve5 2 7 5 3" xfId="42594"/>
    <cellStyle name="20 % - Markeringsfarve5 2 7 6" xfId="20606"/>
    <cellStyle name="20 % - Markeringsfarve5 2 7 7" xfId="35595"/>
    <cellStyle name="20 % - Markeringsfarve5 2 8" xfId="2755"/>
    <cellStyle name="20 % - Markeringsfarve5 2 8 2" xfId="2756"/>
    <cellStyle name="20 % - Markeringsfarve5 2 8 2 2" xfId="8108"/>
    <cellStyle name="20 % - Markeringsfarve5 2 8 2 2 2" xfId="16009"/>
    <cellStyle name="20 % - Markeringsfarve5 2 8 2 2 2 2" xfId="32323"/>
    <cellStyle name="20 % - Markeringsfarve5 2 8 2 2 2 3" xfId="47287"/>
    <cellStyle name="20 % - Markeringsfarve5 2 8 2 2 3" xfId="25301"/>
    <cellStyle name="20 % - Markeringsfarve5 2 8 2 2 4" xfId="40288"/>
    <cellStyle name="20 % - Markeringsfarve5 2 8 2 3" xfId="11313"/>
    <cellStyle name="20 % - Markeringsfarve5 2 8 2 3 2" xfId="27632"/>
    <cellStyle name="20 % - Markeringsfarve5 2 8 2 3 3" xfId="42598"/>
    <cellStyle name="20 % - Markeringsfarve5 2 8 2 4" xfId="20610"/>
    <cellStyle name="20 % - Markeringsfarve5 2 8 2 5" xfId="35599"/>
    <cellStyle name="20 % - Markeringsfarve5 2 8 3" xfId="2757"/>
    <cellStyle name="20 % - Markeringsfarve5 2 8 3 2" xfId="7385"/>
    <cellStyle name="20 % - Markeringsfarve5 2 8 3 2 2" xfId="15295"/>
    <cellStyle name="20 % - Markeringsfarve5 2 8 3 2 2 2" xfId="31609"/>
    <cellStyle name="20 % - Markeringsfarve5 2 8 3 2 2 3" xfId="46573"/>
    <cellStyle name="20 % - Markeringsfarve5 2 8 3 2 3" xfId="24587"/>
    <cellStyle name="20 % - Markeringsfarve5 2 8 3 2 4" xfId="39574"/>
    <cellStyle name="20 % - Markeringsfarve5 2 8 3 3" xfId="11314"/>
    <cellStyle name="20 % - Markeringsfarve5 2 8 3 3 2" xfId="27633"/>
    <cellStyle name="20 % - Markeringsfarve5 2 8 3 3 3" xfId="42599"/>
    <cellStyle name="20 % - Markeringsfarve5 2 8 3 4" xfId="20611"/>
    <cellStyle name="20 % - Markeringsfarve5 2 8 3 5" xfId="35600"/>
    <cellStyle name="20 % - Markeringsfarve5 2 8 4" xfId="5644"/>
    <cellStyle name="20 % - Markeringsfarve5 2 8 4 2" xfId="13562"/>
    <cellStyle name="20 % - Markeringsfarve5 2 8 4 2 2" xfId="29876"/>
    <cellStyle name="20 % - Markeringsfarve5 2 8 4 2 3" xfId="44840"/>
    <cellStyle name="20 % - Markeringsfarve5 2 8 4 3" xfId="22854"/>
    <cellStyle name="20 % - Markeringsfarve5 2 8 4 4" xfId="37841"/>
    <cellStyle name="20 % - Markeringsfarve5 2 8 5" xfId="11312"/>
    <cellStyle name="20 % - Markeringsfarve5 2 8 5 2" xfId="27631"/>
    <cellStyle name="20 % - Markeringsfarve5 2 8 5 3" xfId="42597"/>
    <cellStyle name="20 % - Markeringsfarve5 2 8 6" xfId="20609"/>
    <cellStyle name="20 % - Markeringsfarve5 2 8 7" xfId="35598"/>
    <cellStyle name="20 % - Markeringsfarve5 2 9" xfId="2758"/>
    <cellStyle name="20 % - Markeringsfarve5 2 9 2" xfId="7514"/>
    <cellStyle name="20 % - Markeringsfarve5 2 9 2 2" xfId="15415"/>
    <cellStyle name="20 % - Markeringsfarve5 2 9 2 2 2" xfId="31729"/>
    <cellStyle name="20 % - Markeringsfarve5 2 9 2 2 3" xfId="46693"/>
    <cellStyle name="20 % - Markeringsfarve5 2 9 2 3" xfId="24707"/>
    <cellStyle name="20 % - Markeringsfarve5 2 9 2 4" xfId="39694"/>
    <cellStyle name="20 % - Markeringsfarve5 2 9 3" xfId="11315"/>
    <cellStyle name="20 % - Markeringsfarve5 2 9 3 2" xfId="27634"/>
    <cellStyle name="20 % - Markeringsfarve5 2 9 3 3" xfId="42600"/>
    <cellStyle name="20 % - Markeringsfarve5 2 9 4" xfId="20612"/>
    <cellStyle name="20 % - Markeringsfarve5 2 9 5" xfId="35601"/>
    <cellStyle name="20 % - Markeringsfarve5 3" xfId="2759"/>
    <cellStyle name="20 % - Markeringsfarve5 3 10" xfId="2760"/>
    <cellStyle name="20 % - Markeringsfarve5 3 10 2" xfId="6727"/>
    <cellStyle name="20 % - Markeringsfarve5 3 10 2 2" xfId="14639"/>
    <cellStyle name="20 % - Markeringsfarve5 3 10 2 2 2" xfId="30953"/>
    <cellStyle name="20 % - Markeringsfarve5 3 10 2 2 3" xfId="45917"/>
    <cellStyle name="20 % - Markeringsfarve5 3 10 2 3" xfId="23931"/>
    <cellStyle name="20 % - Markeringsfarve5 3 10 2 4" xfId="38918"/>
    <cellStyle name="20 % - Markeringsfarve5 3 10 3" xfId="11317"/>
    <cellStyle name="20 % - Markeringsfarve5 3 10 3 2" xfId="27636"/>
    <cellStyle name="20 % - Markeringsfarve5 3 10 3 3" xfId="42602"/>
    <cellStyle name="20 % - Markeringsfarve5 3 10 4" xfId="20614"/>
    <cellStyle name="20 % - Markeringsfarve5 3 10 5" xfId="35603"/>
    <cellStyle name="20 % - Markeringsfarve5 3 11" xfId="5645"/>
    <cellStyle name="20 % - Markeringsfarve5 3 11 2" xfId="13563"/>
    <cellStyle name="20 % - Markeringsfarve5 3 11 2 2" xfId="29877"/>
    <cellStyle name="20 % - Markeringsfarve5 3 11 2 3" xfId="44841"/>
    <cellStyle name="20 % - Markeringsfarve5 3 11 3" xfId="22855"/>
    <cellStyle name="20 % - Markeringsfarve5 3 11 4" xfId="37842"/>
    <cellStyle name="20 % - Markeringsfarve5 3 12" xfId="11316"/>
    <cellStyle name="20 % - Markeringsfarve5 3 12 2" xfId="27635"/>
    <cellStyle name="20 % - Markeringsfarve5 3 12 3" xfId="42601"/>
    <cellStyle name="20 % - Markeringsfarve5 3 13" xfId="20613"/>
    <cellStyle name="20 % - Markeringsfarve5 3 14" xfId="35602"/>
    <cellStyle name="20 % - Markeringsfarve5 3 15" xfId="53342"/>
    <cellStyle name="20 % - Markeringsfarve5 3 2" xfId="2761"/>
    <cellStyle name="20 % - Markeringsfarve5 3 2 10" xfId="11318"/>
    <cellStyle name="20 % - Markeringsfarve5 3 2 10 2" xfId="27637"/>
    <cellStyle name="20 % - Markeringsfarve5 3 2 10 3" xfId="42603"/>
    <cellStyle name="20 % - Markeringsfarve5 3 2 11" xfId="20615"/>
    <cellStyle name="20 % - Markeringsfarve5 3 2 12" xfId="35604"/>
    <cellStyle name="20 % - Markeringsfarve5 3 2 13" xfId="53979"/>
    <cellStyle name="20 % - Markeringsfarve5 3 2 2" xfId="2762"/>
    <cellStyle name="20 % - Markeringsfarve5 3 2 2 2" xfId="2763"/>
    <cellStyle name="20 % - Markeringsfarve5 3 2 2 2 2" xfId="7660"/>
    <cellStyle name="20 % - Markeringsfarve5 3 2 2 2 2 2" xfId="15561"/>
    <cellStyle name="20 % - Markeringsfarve5 3 2 2 2 2 2 2" xfId="31875"/>
    <cellStyle name="20 % - Markeringsfarve5 3 2 2 2 2 2 3" xfId="46839"/>
    <cellStyle name="20 % - Markeringsfarve5 3 2 2 2 2 3" xfId="24853"/>
    <cellStyle name="20 % - Markeringsfarve5 3 2 2 2 2 4" xfId="39840"/>
    <cellStyle name="20 % - Markeringsfarve5 3 2 2 2 3" xfId="11320"/>
    <cellStyle name="20 % - Markeringsfarve5 3 2 2 2 3 2" xfId="27639"/>
    <cellStyle name="20 % - Markeringsfarve5 3 2 2 2 3 3" xfId="42605"/>
    <cellStyle name="20 % - Markeringsfarve5 3 2 2 2 4" xfId="20617"/>
    <cellStyle name="20 % - Markeringsfarve5 3 2 2 2 5" xfId="35606"/>
    <cellStyle name="20 % - Markeringsfarve5 3 2 2 3" xfId="2764"/>
    <cellStyle name="20 % - Markeringsfarve5 3 2 2 3 2" xfId="6890"/>
    <cellStyle name="20 % - Markeringsfarve5 3 2 2 3 2 2" xfId="14801"/>
    <cellStyle name="20 % - Markeringsfarve5 3 2 2 3 2 2 2" xfId="31115"/>
    <cellStyle name="20 % - Markeringsfarve5 3 2 2 3 2 2 3" xfId="46079"/>
    <cellStyle name="20 % - Markeringsfarve5 3 2 2 3 2 3" xfId="24093"/>
    <cellStyle name="20 % - Markeringsfarve5 3 2 2 3 2 4" xfId="39080"/>
    <cellStyle name="20 % - Markeringsfarve5 3 2 2 3 3" xfId="11321"/>
    <cellStyle name="20 % - Markeringsfarve5 3 2 2 3 3 2" xfId="27640"/>
    <cellStyle name="20 % - Markeringsfarve5 3 2 2 3 3 3" xfId="42606"/>
    <cellStyle name="20 % - Markeringsfarve5 3 2 2 3 4" xfId="20618"/>
    <cellStyle name="20 % - Markeringsfarve5 3 2 2 3 5" xfId="35607"/>
    <cellStyle name="20 % - Markeringsfarve5 3 2 2 4" xfId="5647"/>
    <cellStyle name="20 % - Markeringsfarve5 3 2 2 4 2" xfId="13565"/>
    <cellStyle name="20 % - Markeringsfarve5 3 2 2 4 2 2" xfId="29879"/>
    <cellStyle name="20 % - Markeringsfarve5 3 2 2 4 2 3" xfId="44843"/>
    <cellStyle name="20 % - Markeringsfarve5 3 2 2 4 3" xfId="22857"/>
    <cellStyle name="20 % - Markeringsfarve5 3 2 2 4 4" xfId="37844"/>
    <cellStyle name="20 % - Markeringsfarve5 3 2 2 5" xfId="11319"/>
    <cellStyle name="20 % - Markeringsfarve5 3 2 2 5 2" xfId="27638"/>
    <cellStyle name="20 % - Markeringsfarve5 3 2 2 5 3" xfId="42604"/>
    <cellStyle name="20 % - Markeringsfarve5 3 2 2 6" xfId="20616"/>
    <cellStyle name="20 % - Markeringsfarve5 3 2 2 7" xfId="35605"/>
    <cellStyle name="20 % - Markeringsfarve5 3 2 2 8" xfId="57146"/>
    <cellStyle name="20 % - Markeringsfarve5 3 2 3" xfId="2765"/>
    <cellStyle name="20 % - Markeringsfarve5 3 2 3 2" xfId="2766"/>
    <cellStyle name="20 % - Markeringsfarve5 3 2 3 2 2" xfId="7758"/>
    <cellStyle name="20 % - Markeringsfarve5 3 2 3 2 2 2" xfId="15659"/>
    <cellStyle name="20 % - Markeringsfarve5 3 2 3 2 2 2 2" xfId="31973"/>
    <cellStyle name="20 % - Markeringsfarve5 3 2 3 2 2 2 3" xfId="46937"/>
    <cellStyle name="20 % - Markeringsfarve5 3 2 3 2 2 3" xfId="24951"/>
    <cellStyle name="20 % - Markeringsfarve5 3 2 3 2 2 4" xfId="39938"/>
    <cellStyle name="20 % - Markeringsfarve5 3 2 3 2 3" xfId="11323"/>
    <cellStyle name="20 % - Markeringsfarve5 3 2 3 2 3 2" xfId="27642"/>
    <cellStyle name="20 % - Markeringsfarve5 3 2 3 2 3 3" xfId="42608"/>
    <cellStyle name="20 % - Markeringsfarve5 3 2 3 2 4" xfId="20620"/>
    <cellStyle name="20 % - Markeringsfarve5 3 2 3 2 5" xfId="35609"/>
    <cellStyle name="20 % - Markeringsfarve5 3 2 3 3" xfId="2767"/>
    <cellStyle name="20 % - Markeringsfarve5 3 2 3 3 2" xfId="6988"/>
    <cellStyle name="20 % - Markeringsfarve5 3 2 3 3 2 2" xfId="14899"/>
    <cellStyle name="20 % - Markeringsfarve5 3 2 3 3 2 2 2" xfId="31213"/>
    <cellStyle name="20 % - Markeringsfarve5 3 2 3 3 2 2 3" xfId="46177"/>
    <cellStyle name="20 % - Markeringsfarve5 3 2 3 3 2 3" xfId="24191"/>
    <cellStyle name="20 % - Markeringsfarve5 3 2 3 3 2 4" xfId="39178"/>
    <cellStyle name="20 % - Markeringsfarve5 3 2 3 3 3" xfId="11324"/>
    <cellStyle name="20 % - Markeringsfarve5 3 2 3 3 3 2" xfId="27643"/>
    <cellStyle name="20 % - Markeringsfarve5 3 2 3 3 3 3" xfId="42609"/>
    <cellStyle name="20 % - Markeringsfarve5 3 2 3 3 4" xfId="20621"/>
    <cellStyle name="20 % - Markeringsfarve5 3 2 3 3 5" xfId="35610"/>
    <cellStyle name="20 % - Markeringsfarve5 3 2 3 4" xfId="5648"/>
    <cellStyle name="20 % - Markeringsfarve5 3 2 3 4 2" xfId="13566"/>
    <cellStyle name="20 % - Markeringsfarve5 3 2 3 4 2 2" xfId="29880"/>
    <cellStyle name="20 % - Markeringsfarve5 3 2 3 4 2 3" xfId="44844"/>
    <cellStyle name="20 % - Markeringsfarve5 3 2 3 4 3" xfId="22858"/>
    <cellStyle name="20 % - Markeringsfarve5 3 2 3 4 4" xfId="37845"/>
    <cellStyle name="20 % - Markeringsfarve5 3 2 3 5" xfId="11322"/>
    <cellStyle name="20 % - Markeringsfarve5 3 2 3 5 2" xfId="27641"/>
    <cellStyle name="20 % - Markeringsfarve5 3 2 3 5 3" xfId="42607"/>
    <cellStyle name="20 % - Markeringsfarve5 3 2 3 6" xfId="20619"/>
    <cellStyle name="20 % - Markeringsfarve5 3 2 3 7" xfId="35608"/>
    <cellStyle name="20 % - Markeringsfarve5 3 2 4" xfId="2768"/>
    <cellStyle name="20 % - Markeringsfarve5 3 2 4 2" xfId="2769"/>
    <cellStyle name="20 % - Markeringsfarve5 3 2 4 2 2" xfId="7898"/>
    <cellStyle name="20 % - Markeringsfarve5 3 2 4 2 2 2" xfId="15799"/>
    <cellStyle name="20 % - Markeringsfarve5 3 2 4 2 2 2 2" xfId="32113"/>
    <cellStyle name="20 % - Markeringsfarve5 3 2 4 2 2 2 3" xfId="47077"/>
    <cellStyle name="20 % - Markeringsfarve5 3 2 4 2 2 3" xfId="25091"/>
    <cellStyle name="20 % - Markeringsfarve5 3 2 4 2 2 4" xfId="40078"/>
    <cellStyle name="20 % - Markeringsfarve5 3 2 4 2 3" xfId="11326"/>
    <cellStyle name="20 % - Markeringsfarve5 3 2 4 2 3 2" xfId="27645"/>
    <cellStyle name="20 % - Markeringsfarve5 3 2 4 2 3 3" xfId="42611"/>
    <cellStyle name="20 % - Markeringsfarve5 3 2 4 2 4" xfId="20623"/>
    <cellStyle name="20 % - Markeringsfarve5 3 2 4 2 5" xfId="35612"/>
    <cellStyle name="20 % - Markeringsfarve5 3 2 4 3" xfId="2770"/>
    <cellStyle name="20 % - Markeringsfarve5 3 2 4 3 2" xfId="7174"/>
    <cellStyle name="20 % - Markeringsfarve5 3 2 4 3 2 2" xfId="15084"/>
    <cellStyle name="20 % - Markeringsfarve5 3 2 4 3 2 2 2" xfId="31398"/>
    <cellStyle name="20 % - Markeringsfarve5 3 2 4 3 2 2 3" xfId="46362"/>
    <cellStyle name="20 % - Markeringsfarve5 3 2 4 3 2 3" xfId="24376"/>
    <cellStyle name="20 % - Markeringsfarve5 3 2 4 3 2 4" xfId="39363"/>
    <cellStyle name="20 % - Markeringsfarve5 3 2 4 3 3" xfId="11327"/>
    <cellStyle name="20 % - Markeringsfarve5 3 2 4 3 3 2" xfId="27646"/>
    <cellStyle name="20 % - Markeringsfarve5 3 2 4 3 3 3" xfId="42612"/>
    <cellStyle name="20 % - Markeringsfarve5 3 2 4 3 4" xfId="20624"/>
    <cellStyle name="20 % - Markeringsfarve5 3 2 4 3 5" xfId="35613"/>
    <cellStyle name="20 % - Markeringsfarve5 3 2 4 4" xfId="5649"/>
    <cellStyle name="20 % - Markeringsfarve5 3 2 4 4 2" xfId="13567"/>
    <cellStyle name="20 % - Markeringsfarve5 3 2 4 4 2 2" xfId="29881"/>
    <cellStyle name="20 % - Markeringsfarve5 3 2 4 4 2 3" xfId="44845"/>
    <cellStyle name="20 % - Markeringsfarve5 3 2 4 4 3" xfId="22859"/>
    <cellStyle name="20 % - Markeringsfarve5 3 2 4 4 4" xfId="37846"/>
    <cellStyle name="20 % - Markeringsfarve5 3 2 4 5" xfId="11325"/>
    <cellStyle name="20 % - Markeringsfarve5 3 2 4 5 2" xfId="27644"/>
    <cellStyle name="20 % - Markeringsfarve5 3 2 4 5 3" xfId="42610"/>
    <cellStyle name="20 % - Markeringsfarve5 3 2 4 6" xfId="20622"/>
    <cellStyle name="20 % - Markeringsfarve5 3 2 4 7" xfId="35611"/>
    <cellStyle name="20 % - Markeringsfarve5 3 2 5" xfId="2771"/>
    <cellStyle name="20 % - Markeringsfarve5 3 2 5 2" xfId="2772"/>
    <cellStyle name="20 % - Markeringsfarve5 3 2 5 2 2" xfId="8015"/>
    <cellStyle name="20 % - Markeringsfarve5 3 2 5 2 2 2" xfId="15916"/>
    <cellStyle name="20 % - Markeringsfarve5 3 2 5 2 2 2 2" xfId="32230"/>
    <cellStyle name="20 % - Markeringsfarve5 3 2 5 2 2 2 3" xfId="47194"/>
    <cellStyle name="20 % - Markeringsfarve5 3 2 5 2 2 3" xfId="25208"/>
    <cellStyle name="20 % - Markeringsfarve5 3 2 5 2 2 4" xfId="40195"/>
    <cellStyle name="20 % - Markeringsfarve5 3 2 5 2 3" xfId="11329"/>
    <cellStyle name="20 % - Markeringsfarve5 3 2 5 2 3 2" xfId="27648"/>
    <cellStyle name="20 % - Markeringsfarve5 3 2 5 2 3 3" xfId="42614"/>
    <cellStyle name="20 % - Markeringsfarve5 3 2 5 2 4" xfId="20626"/>
    <cellStyle name="20 % - Markeringsfarve5 3 2 5 2 5" xfId="35615"/>
    <cellStyle name="20 % - Markeringsfarve5 3 2 5 3" xfId="2773"/>
    <cellStyle name="20 % - Markeringsfarve5 3 2 5 3 2" xfId="7291"/>
    <cellStyle name="20 % - Markeringsfarve5 3 2 5 3 2 2" xfId="15201"/>
    <cellStyle name="20 % - Markeringsfarve5 3 2 5 3 2 2 2" xfId="31515"/>
    <cellStyle name="20 % - Markeringsfarve5 3 2 5 3 2 2 3" xfId="46479"/>
    <cellStyle name="20 % - Markeringsfarve5 3 2 5 3 2 3" xfId="24493"/>
    <cellStyle name="20 % - Markeringsfarve5 3 2 5 3 2 4" xfId="39480"/>
    <cellStyle name="20 % - Markeringsfarve5 3 2 5 3 3" xfId="11330"/>
    <cellStyle name="20 % - Markeringsfarve5 3 2 5 3 3 2" xfId="27649"/>
    <cellStyle name="20 % - Markeringsfarve5 3 2 5 3 3 3" xfId="42615"/>
    <cellStyle name="20 % - Markeringsfarve5 3 2 5 3 4" xfId="20627"/>
    <cellStyle name="20 % - Markeringsfarve5 3 2 5 3 5" xfId="35616"/>
    <cellStyle name="20 % - Markeringsfarve5 3 2 5 4" xfId="5650"/>
    <cellStyle name="20 % - Markeringsfarve5 3 2 5 4 2" xfId="13568"/>
    <cellStyle name="20 % - Markeringsfarve5 3 2 5 4 2 2" xfId="29882"/>
    <cellStyle name="20 % - Markeringsfarve5 3 2 5 4 2 3" xfId="44846"/>
    <cellStyle name="20 % - Markeringsfarve5 3 2 5 4 3" xfId="22860"/>
    <cellStyle name="20 % - Markeringsfarve5 3 2 5 4 4" xfId="37847"/>
    <cellStyle name="20 % - Markeringsfarve5 3 2 5 5" xfId="11328"/>
    <cellStyle name="20 % - Markeringsfarve5 3 2 5 5 2" xfId="27647"/>
    <cellStyle name="20 % - Markeringsfarve5 3 2 5 5 3" xfId="42613"/>
    <cellStyle name="20 % - Markeringsfarve5 3 2 5 6" xfId="20625"/>
    <cellStyle name="20 % - Markeringsfarve5 3 2 5 7" xfId="35614"/>
    <cellStyle name="20 % - Markeringsfarve5 3 2 6" xfId="2774"/>
    <cellStyle name="20 % - Markeringsfarve5 3 2 6 2" xfId="2775"/>
    <cellStyle name="20 % - Markeringsfarve5 3 2 6 2 2" xfId="8112"/>
    <cellStyle name="20 % - Markeringsfarve5 3 2 6 2 2 2" xfId="16013"/>
    <cellStyle name="20 % - Markeringsfarve5 3 2 6 2 2 2 2" xfId="32327"/>
    <cellStyle name="20 % - Markeringsfarve5 3 2 6 2 2 2 3" xfId="47291"/>
    <cellStyle name="20 % - Markeringsfarve5 3 2 6 2 2 3" xfId="25305"/>
    <cellStyle name="20 % - Markeringsfarve5 3 2 6 2 2 4" xfId="40292"/>
    <cellStyle name="20 % - Markeringsfarve5 3 2 6 2 3" xfId="11332"/>
    <cellStyle name="20 % - Markeringsfarve5 3 2 6 2 3 2" xfId="27651"/>
    <cellStyle name="20 % - Markeringsfarve5 3 2 6 2 3 3" xfId="42617"/>
    <cellStyle name="20 % - Markeringsfarve5 3 2 6 2 4" xfId="20629"/>
    <cellStyle name="20 % - Markeringsfarve5 3 2 6 2 5" xfId="35618"/>
    <cellStyle name="20 % - Markeringsfarve5 3 2 6 3" xfId="2776"/>
    <cellStyle name="20 % - Markeringsfarve5 3 2 6 3 2" xfId="7389"/>
    <cellStyle name="20 % - Markeringsfarve5 3 2 6 3 2 2" xfId="15299"/>
    <cellStyle name="20 % - Markeringsfarve5 3 2 6 3 2 2 2" xfId="31613"/>
    <cellStyle name="20 % - Markeringsfarve5 3 2 6 3 2 2 3" xfId="46577"/>
    <cellStyle name="20 % - Markeringsfarve5 3 2 6 3 2 3" xfId="24591"/>
    <cellStyle name="20 % - Markeringsfarve5 3 2 6 3 2 4" xfId="39578"/>
    <cellStyle name="20 % - Markeringsfarve5 3 2 6 3 3" xfId="11333"/>
    <cellStyle name="20 % - Markeringsfarve5 3 2 6 3 3 2" xfId="27652"/>
    <cellStyle name="20 % - Markeringsfarve5 3 2 6 3 3 3" xfId="42618"/>
    <cellStyle name="20 % - Markeringsfarve5 3 2 6 3 4" xfId="20630"/>
    <cellStyle name="20 % - Markeringsfarve5 3 2 6 3 5" xfId="35619"/>
    <cellStyle name="20 % - Markeringsfarve5 3 2 6 4" xfId="5651"/>
    <cellStyle name="20 % - Markeringsfarve5 3 2 6 4 2" xfId="13569"/>
    <cellStyle name="20 % - Markeringsfarve5 3 2 6 4 2 2" xfId="29883"/>
    <cellStyle name="20 % - Markeringsfarve5 3 2 6 4 2 3" xfId="44847"/>
    <cellStyle name="20 % - Markeringsfarve5 3 2 6 4 3" xfId="22861"/>
    <cellStyle name="20 % - Markeringsfarve5 3 2 6 4 4" xfId="37848"/>
    <cellStyle name="20 % - Markeringsfarve5 3 2 6 5" xfId="11331"/>
    <cellStyle name="20 % - Markeringsfarve5 3 2 6 5 2" xfId="27650"/>
    <cellStyle name="20 % - Markeringsfarve5 3 2 6 5 3" xfId="42616"/>
    <cellStyle name="20 % - Markeringsfarve5 3 2 6 6" xfId="20628"/>
    <cellStyle name="20 % - Markeringsfarve5 3 2 6 7" xfId="35617"/>
    <cellStyle name="20 % - Markeringsfarve5 3 2 7" xfId="2777"/>
    <cellStyle name="20 % - Markeringsfarve5 3 2 7 2" xfId="7541"/>
    <cellStyle name="20 % - Markeringsfarve5 3 2 7 2 2" xfId="15442"/>
    <cellStyle name="20 % - Markeringsfarve5 3 2 7 2 2 2" xfId="31756"/>
    <cellStyle name="20 % - Markeringsfarve5 3 2 7 2 2 3" xfId="46720"/>
    <cellStyle name="20 % - Markeringsfarve5 3 2 7 2 3" xfId="24734"/>
    <cellStyle name="20 % - Markeringsfarve5 3 2 7 2 4" xfId="39721"/>
    <cellStyle name="20 % - Markeringsfarve5 3 2 7 3" xfId="11334"/>
    <cellStyle name="20 % - Markeringsfarve5 3 2 7 3 2" xfId="27653"/>
    <cellStyle name="20 % - Markeringsfarve5 3 2 7 3 3" xfId="42619"/>
    <cellStyle name="20 % - Markeringsfarve5 3 2 7 4" xfId="20631"/>
    <cellStyle name="20 % - Markeringsfarve5 3 2 7 5" xfId="35620"/>
    <cellStyle name="20 % - Markeringsfarve5 3 2 8" xfId="2778"/>
    <cellStyle name="20 % - Markeringsfarve5 3 2 8 2" xfId="6769"/>
    <cellStyle name="20 % - Markeringsfarve5 3 2 8 2 2" xfId="14680"/>
    <cellStyle name="20 % - Markeringsfarve5 3 2 8 2 2 2" xfId="30994"/>
    <cellStyle name="20 % - Markeringsfarve5 3 2 8 2 2 3" xfId="45958"/>
    <cellStyle name="20 % - Markeringsfarve5 3 2 8 2 3" xfId="23972"/>
    <cellStyle name="20 % - Markeringsfarve5 3 2 8 2 4" xfId="38959"/>
    <cellStyle name="20 % - Markeringsfarve5 3 2 8 3" xfId="11335"/>
    <cellStyle name="20 % - Markeringsfarve5 3 2 8 3 2" xfId="27654"/>
    <cellStyle name="20 % - Markeringsfarve5 3 2 8 3 3" xfId="42620"/>
    <cellStyle name="20 % - Markeringsfarve5 3 2 8 4" xfId="20632"/>
    <cellStyle name="20 % - Markeringsfarve5 3 2 8 5" xfId="35621"/>
    <cellStyle name="20 % - Markeringsfarve5 3 2 9" xfId="5646"/>
    <cellStyle name="20 % - Markeringsfarve5 3 2 9 2" xfId="13564"/>
    <cellStyle name="20 % - Markeringsfarve5 3 2 9 2 2" xfId="29878"/>
    <cellStyle name="20 % - Markeringsfarve5 3 2 9 2 3" xfId="44842"/>
    <cellStyle name="20 % - Markeringsfarve5 3 2 9 3" xfId="22856"/>
    <cellStyle name="20 % - Markeringsfarve5 3 2 9 4" xfId="37843"/>
    <cellStyle name="20 % - Markeringsfarve5 3 3" xfId="2779"/>
    <cellStyle name="20 % - Markeringsfarve5 3 3 10" xfId="11336"/>
    <cellStyle name="20 % - Markeringsfarve5 3 3 10 2" xfId="27655"/>
    <cellStyle name="20 % - Markeringsfarve5 3 3 10 3" xfId="42621"/>
    <cellStyle name="20 % - Markeringsfarve5 3 3 11" xfId="20633"/>
    <cellStyle name="20 % - Markeringsfarve5 3 3 12" xfId="35622"/>
    <cellStyle name="20 % - Markeringsfarve5 3 3 13" xfId="56523"/>
    <cellStyle name="20 % - Markeringsfarve5 3 3 2" xfId="2780"/>
    <cellStyle name="20 % - Markeringsfarve5 3 3 2 2" xfId="2781"/>
    <cellStyle name="20 % - Markeringsfarve5 3 3 2 2 2" xfId="7699"/>
    <cellStyle name="20 % - Markeringsfarve5 3 3 2 2 2 2" xfId="15600"/>
    <cellStyle name="20 % - Markeringsfarve5 3 3 2 2 2 2 2" xfId="31914"/>
    <cellStyle name="20 % - Markeringsfarve5 3 3 2 2 2 2 3" xfId="46878"/>
    <cellStyle name="20 % - Markeringsfarve5 3 3 2 2 2 3" xfId="24892"/>
    <cellStyle name="20 % - Markeringsfarve5 3 3 2 2 2 4" xfId="39879"/>
    <cellStyle name="20 % - Markeringsfarve5 3 3 2 2 3" xfId="11338"/>
    <cellStyle name="20 % - Markeringsfarve5 3 3 2 2 3 2" xfId="27657"/>
    <cellStyle name="20 % - Markeringsfarve5 3 3 2 2 3 3" xfId="42623"/>
    <cellStyle name="20 % - Markeringsfarve5 3 3 2 2 4" xfId="20635"/>
    <cellStyle name="20 % - Markeringsfarve5 3 3 2 2 5" xfId="35624"/>
    <cellStyle name="20 % - Markeringsfarve5 3 3 2 3" xfId="2782"/>
    <cellStyle name="20 % - Markeringsfarve5 3 3 2 3 2" xfId="6929"/>
    <cellStyle name="20 % - Markeringsfarve5 3 3 2 3 2 2" xfId="14840"/>
    <cellStyle name="20 % - Markeringsfarve5 3 3 2 3 2 2 2" xfId="31154"/>
    <cellStyle name="20 % - Markeringsfarve5 3 3 2 3 2 2 3" xfId="46118"/>
    <cellStyle name="20 % - Markeringsfarve5 3 3 2 3 2 3" xfId="24132"/>
    <cellStyle name="20 % - Markeringsfarve5 3 3 2 3 2 4" xfId="39119"/>
    <cellStyle name="20 % - Markeringsfarve5 3 3 2 3 3" xfId="11339"/>
    <cellStyle name="20 % - Markeringsfarve5 3 3 2 3 3 2" xfId="27658"/>
    <cellStyle name="20 % - Markeringsfarve5 3 3 2 3 3 3" xfId="42624"/>
    <cellStyle name="20 % - Markeringsfarve5 3 3 2 3 4" xfId="20636"/>
    <cellStyle name="20 % - Markeringsfarve5 3 3 2 3 5" xfId="35625"/>
    <cellStyle name="20 % - Markeringsfarve5 3 3 2 4" xfId="5653"/>
    <cellStyle name="20 % - Markeringsfarve5 3 3 2 4 2" xfId="13571"/>
    <cellStyle name="20 % - Markeringsfarve5 3 3 2 4 2 2" xfId="29885"/>
    <cellStyle name="20 % - Markeringsfarve5 3 3 2 4 2 3" xfId="44849"/>
    <cellStyle name="20 % - Markeringsfarve5 3 3 2 4 3" xfId="22863"/>
    <cellStyle name="20 % - Markeringsfarve5 3 3 2 4 4" xfId="37850"/>
    <cellStyle name="20 % - Markeringsfarve5 3 3 2 5" xfId="11337"/>
    <cellStyle name="20 % - Markeringsfarve5 3 3 2 5 2" xfId="27656"/>
    <cellStyle name="20 % - Markeringsfarve5 3 3 2 5 3" xfId="42622"/>
    <cellStyle name="20 % - Markeringsfarve5 3 3 2 6" xfId="20634"/>
    <cellStyle name="20 % - Markeringsfarve5 3 3 2 7" xfId="35623"/>
    <cellStyle name="20 % - Markeringsfarve5 3 3 3" xfId="2783"/>
    <cellStyle name="20 % - Markeringsfarve5 3 3 3 2" xfId="2784"/>
    <cellStyle name="20 % - Markeringsfarve5 3 3 3 2 2" xfId="7759"/>
    <cellStyle name="20 % - Markeringsfarve5 3 3 3 2 2 2" xfId="15660"/>
    <cellStyle name="20 % - Markeringsfarve5 3 3 3 2 2 2 2" xfId="31974"/>
    <cellStyle name="20 % - Markeringsfarve5 3 3 3 2 2 2 3" xfId="46938"/>
    <cellStyle name="20 % - Markeringsfarve5 3 3 3 2 2 3" xfId="24952"/>
    <cellStyle name="20 % - Markeringsfarve5 3 3 3 2 2 4" xfId="39939"/>
    <cellStyle name="20 % - Markeringsfarve5 3 3 3 2 3" xfId="11341"/>
    <cellStyle name="20 % - Markeringsfarve5 3 3 3 2 3 2" xfId="27660"/>
    <cellStyle name="20 % - Markeringsfarve5 3 3 3 2 3 3" xfId="42626"/>
    <cellStyle name="20 % - Markeringsfarve5 3 3 3 2 4" xfId="20638"/>
    <cellStyle name="20 % - Markeringsfarve5 3 3 3 2 5" xfId="35627"/>
    <cellStyle name="20 % - Markeringsfarve5 3 3 3 3" xfId="2785"/>
    <cellStyle name="20 % - Markeringsfarve5 3 3 3 3 2" xfId="6989"/>
    <cellStyle name="20 % - Markeringsfarve5 3 3 3 3 2 2" xfId="14900"/>
    <cellStyle name="20 % - Markeringsfarve5 3 3 3 3 2 2 2" xfId="31214"/>
    <cellStyle name="20 % - Markeringsfarve5 3 3 3 3 2 2 3" xfId="46178"/>
    <cellStyle name="20 % - Markeringsfarve5 3 3 3 3 2 3" xfId="24192"/>
    <cellStyle name="20 % - Markeringsfarve5 3 3 3 3 2 4" xfId="39179"/>
    <cellStyle name="20 % - Markeringsfarve5 3 3 3 3 3" xfId="11342"/>
    <cellStyle name="20 % - Markeringsfarve5 3 3 3 3 3 2" xfId="27661"/>
    <cellStyle name="20 % - Markeringsfarve5 3 3 3 3 3 3" xfId="42627"/>
    <cellStyle name="20 % - Markeringsfarve5 3 3 3 3 4" xfId="20639"/>
    <cellStyle name="20 % - Markeringsfarve5 3 3 3 3 5" xfId="35628"/>
    <cellStyle name="20 % - Markeringsfarve5 3 3 3 4" xfId="5654"/>
    <cellStyle name="20 % - Markeringsfarve5 3 3 3 4 2" xfId="13572"/>
    <cellStyle name="20 % - Markeringsfarve5 3 3 3 4 2 2" xfId="29886"/>
    <cellStyle name="20 % - Markeringsfarve5 3 3 3 4 2 3" xfId="44850"/>
    <cellStyle name="20 % - Markeringsfarve5 3 3 3 4 3" xfId="22864"/>
    <cellStyle name="20 % - Markeringsfarve5 3 3 3 4 4" xfId="37851"/>
    <cellStyle name="20 % - Markeringsfarve5 3 3 3 5" xfId="11340"/>
    <cellStyle name="20 % - Markeringsfarve5 3 3 3 5 2" xfId="27659"/>
    <cellStyle name="20 % - Markeringsfarve5 3 3 3 5 3" xfId="42625"/>
    <cellStyle name="20 % - Markeringsfarve5 3 3 3 6" xfId="20637"/>
    <cellStyle name="20 % - Markeringsfarve5 3 3 3 7" xfId="35626"/>
    <cellStyle name="20 % - Markeringsfarve5 3 3 4" xfId="2786"/>
    <cellStyle name="20 % - Markeringsfarve5 3 3 4 2" xfId="2787"/>
    <cellStyle name="20 % - Markeringsfarve5 3 3 4 2 2" xfId="7937"/>
    <cellStyle name="20 % - Markeringsfarve5 3 3 4 2 2 2" xfId="15838"/>
    <cellStyle name="20 % - Markeringsfarve5 3 3 4 2 2 2 2" xfId="32152"/>
    <cellStyle name="20 % - Markeringsfarve5 3 3 4 2 2 2 3" xfId="47116"/>
    <cellStyle name="20 % - Markeringsfarve5 3 3 4 2 2 3" xfId="25130"/>
    <cellStyle name="20 % - Markeringsfarve5 3 3 4 2 2 4" xfId="40117"/>
    <cellStyle name="20 % - Markeringsfarve5 3 3 4 2 3" xfId="11344"/>
    <cellStyle name="20 % - Markeringsfarve5 3 3 4 2 3 2" xfId="27663"/>
    <cellStyle name="20 % - Markeringsfarve5 3 3 4 2 3 3" xfId="42629"/>
    <cellStyle name="20 % - Markeringsfarve5 3 3 4 2 4" xfId="20641"/>
    <cellStyle name="20 % - Markeringsfarve5 3 3 4 2 5" xfId="35630"/>
    <cellStyle name="20 % - Markeringsfarve5 3 3 4 3" xfId="2788"/>
    <cellStyle name="20 % - Markeringsfarve5 3 3 4 3 2" xfId="7213"/>
    <cellStyle name="20 % - Markeringsfarve5 3 3 4 3 2 2" xfId="15123"/>
    <cellStyle name="20 % - Markeringsfarve5 3 3 4 3 2 2 2" xfId="31437"/>
    <cellStyle name="20 % - Markeringsfarve5 3 3 4 3 2 2 3" xfId="46401"/>
    <cellStyle name="20 % - Markeringsfarve5 3 3 4 3 2 3" xfId="24415"/>
    <cellStyle name="20 % - Markeringsfarve5 3 3 4 3 2 4" xfId="39402"/>
    <cellStyle name="20 % - Markeringsfarve5 3 3 4 3 3" xfId="11345"/>
    <cellStyle name="20 % - Markeringsfarve5 3 3 4 3 3 2" xfId="27664"/>
    <cellStyle name="20 % - Markeringsfarve5 3 3 4 3 3 3" xfId="42630"/>
    <cellStyle name="20 % - Markeringsfarve5 3 3 4 3 4" xfId="20642"/>
    <cellStyle name="20 % - Markeringsfarve5 3 3 4 3 5" xfId="35631"/>
    <cellStyle name="20 % - Markeringsfarve5 3 3 4 4" xfId="5655"/>
    <cellStyle name="20 % - Markeringsfarve5 3 3 4 4 2" xfId="13573"/>
    <cellStyle name="20 % - Markeringsfarve5 3 3 4 4 2 2" xfId="29887"/>
    <cellStyle name="20 % - Markeringsfarve5 3 3 4 4 2 3" xfId="44851"/>
    <cellStyle name="20 % - Markeringsfarve5 3 3 4 4 3" xfId="22865"/>
    <cellStyle name="20 % - Markeringsfarve5 3 3 4 4 4" xfId="37852"/>
    <cellStyle name="20 % - Markeringsfarve5 3 3 4 5" xfId="11343"/>
    <cellStyle name="20 % - Markeringsfarve5 3 3 4 5 2" xfId="27662"/>
    <cellStyle name="20 % - Markeringsfarve5 3 3 4 5 3" xfId="42628"/>
    <cellStyle name="20 % - Markeringsfarve5 3 3 4 6" xfId="20640"/>
    <cellStyle name="20 % - Markeringsfarve5 3 3 4 7" xfId="35629"/>
    <cellStyle name="20 % - Markeringsfarve5 3 3 5" xfId="2789"/>
    <cellStyle name="20 % - Markeringsfarve5 3 3 5 2" xfId="2790"/>
    <cellStyle name="20 % - Markeringsfarve5 3 3 5 2 2" xfId="8054"/>
    <cellStyle name="20 % - Markeringsfarve5 3 3 5 2 2 2" xfId="15955"/>
    <cellStyle name="20 % - Markeringsfarve5 3 3 5 2 2 2 2" xfId="32269"/>
    <cellStyle name="20 % - Markeringsfarve5 3 3 5 2 2 2 3" xfId="47233"/>
    <cellStyle name="20 % - Markeringsfarve5 3 3 5 2 2 3" xfId="25247"/>
    <cellStyle name="20 % - Markeringsfarve5 3 3 5 2 2 4" xfId="40234"/>
    <cellStyle name="20 % - Markeringsfarve5 3 3 5 2 3" xfId="11347"/>
    <cellStyle name="20 % - Markeringsfarve5 3 3 5 2 3 2" xfId="27666"/>
    <cellStyle name="20 % - Markeringsfarve5 3 3 5 2 3 3" xfId="42632"/>
    <cellStyle name="20 % - Markeringsfarve5 3 3 5 2 4" xfId="20644"/>
    <cellStyle name="20 % - Markeringsfarve5 3 3 5 2 5" xfId="35633"/>
    <cellStyle name="20 % - Markeringsfarve5 3 3 5 3" xfId="2791"/>
    <cellStyle name="20 % - Markeringsfarve5 3 3 5 3 2" xfId="7330"/>
    <cellStyle name="20 % - Markeringsfarve5 3 3 5 3 2 2" xfId="15240"/>
    <cellStyle name="20 % - Markeringsfarve5 3 3 5 3 2 2 2" xfId="31554"/>
    <cellStyle name="20 % - Markeringsfarve5 3 3 5 3 2 2 3" xfId="46518"/>
    <cellStyle name="20 % - Markeringsfarve5 3 3 5 3 2 3" xfId="24532"/>
    <cellStyle name="20 % - Markeringsfarve5 3 3 5 3 2 4" xfId="39519"/>
    <cellStyle name="20 % - Markeringsfarve5 3 3 5 3 3" xfId="11348"/>
    <cellStyle name="20 % - Markeringsfarve5 3 3 5 3 3 2" xfId="27667"/>
    <cellStyle name="20 % - Markeringsfarve5 3 3 5 3 3 3" xfId="42633"/>
    <cellStyle name="20 % - Markeringsfarve5 3 3 5 3 4" xfId="20645"/>
    <cellStyle name="20 % - Markeringsfarve5 3 3 5 3 5" xfId="35634"/>
    <cellStyle name="20 % - Markeringsfarve5 3 3 5 4" xfId="5656"/>
    <cellStyle name="20 % - Markeringsfarve5 3 3 5 4 2" xfId="13574"/>
    <cellStyle name="20 % - Markeringsfarve5 3 3 5 4 2 2" xfId="29888"/>
    <cellStyle name="20 % - Markeringsfarve5 3 3 5 4 2 3" xfId="44852"/>
    <cellStyle name="20 % - Markeringsfarve5 3 3 5 4 3" xfId="22866"/>
    <cellStyle name="20 % - Markeringsfarve5 3 3 5 4 4" xfId="37853"/>
    <cellStyle name="20 % - Markeringsfarve5 3 3 5 5" xfId="11346"/>
    <cellStyle name="20 % - Markeringsfarve5 3 3 5 5 2" xfId="27665"/>
    <cellStyle name="20 % - Markeringsfarve5 3 3 5 5 3" xfId="42631"/>
    <cellStyle name="20 % - Markeringsfarve5 3 3 5 6" xfId="20643"/>
    <cellStyle name="20 % - Markeringsfarve5 3 3 5 7" xfId="35632"/>
    <cellStyle name="20 % - Markeringsfarve5 3 3 6" xfId="2792"/>
    <cellStyle name="20 % - Markeringsfarve5 3 3 6 2" xfId="2793"/>
    <cellStyle name="20 % - Markeringsfarve5 3 3 6 2 2" xfId="8113"/>
    <cellStyle name="20 % - Markeringsfarve5 3 3 6 2 2 2" xfId="16014"/>
    <cellStyle name="20 % - Markeringsfarve5 3 3 6 2 2 2 2" xfId="32328"/>
    <cellStyle name="20 % - Markeringsfarve5 3 3 6 2 2 2 3" xfId="47292"/>
    <cellStyle name="20 % - Markeringsfarve5 3 3 6 2 2 3" xfId="25306"/>
    <cellStyle name="20 % - Markeringsfarve5 3 3 6 2 2 4" xfId="40293"/>
    <cellStyle name="20 % - Markeringsfarve5 3 3 6 2 3" xfId="11350"/>
    <cellStyle name="20 % - Markeringsfarve5 3 3 6 2 3 2" xfId="27669"/>
    <cellStyle name="20 % - Markeringsfarve5 3 3 6 2 3 3" xfId="42635"/>
    <cellStyle name="20 % - Markeringsfarve5 3 3 6 2 4" xfId="20647"/>
    <cellStyle name="20 % - Markeringsfarve5 3 3 6 2 5" xfId="35636"/>
    <cellStyle name="20 % - Markeringsfarve5 3 3 6 3" xfId="2794"/>
    <cellStyle name="20 % - Markeringsfarve5 3 3 6 3 2" xfId="7390"/>
    <cellStyle name="20 % - Markeringsfarve5 3 3 6 3 2 2" xfId="15300"/>
    <cellStyle name="20 % - Markeringsfarve5 3 3 6 3 2 2 2" xfId="31614"/>
    <cellStyle name="20 % - Markeringsfarve5 3 3 6 3 2 2 3" xfId="46578"/>
    <cellStyle name="20 % - Markeringsfarve5 3 3 6 3 2 3" xfId="24592"/>
    <cellStyle name="20 % - Markeringsfarve5 3 3 6 3 2 4" xfId="39579"/>
    <cellStyle name="20 % - Markeringsfarve5 3 3 6 3 3" xfId="11351"/>
    <cellStyle name="20 % - Markeringsfarve5 3 3 6 3 3 2" xfId="27670"/>
    <cellStyle name="20 % - Markeringsfarve5 3 3 6 3 3 3" xfId="42636"/>
    <cellStyle name="20 % - Markeringsfarve5 3 3 6 3 4" xfId="20648"/>
    <cellStyle name="20 % - Markeringsfarve5 3 3 6 3 5" xfId="35637"/>
    <cellStyle name="20 % - Markeringsfarve5 3 3 6 4" xfId="5657"/>
    <cellStyle name="20 % - Markeringsfarve5 3 3 6 4 2" xfId="13575"/>
    <cellStyle name="20 % - Markeringsfarve5 3 3 6 4 2 2" xfId="29889"/>
    <cellStyle name="20 % - Markeringsfarve5 3 3 6 4 2 3" xfId="44853"/>
    <cellStyle name="20 % - Markeringsfarve5 3 3 6 4 3" xfId="22867"/>
    <cellStyle name="20 % - Markeringsfarve5 3 3 6 4 4" xfId="37854"/>
    <cellStyle name="20 % - Markeringsfarve5 3 3 6 5" xfId="11349"/>
    <cellStyle name="20 % - Markeringsfarve5 3 3 6 5 2" xfId="27668"/>
    <cellStyle name="20 % - Markeringsfarve5 3 3 6 5 3" xfId="42634"/>
    <cellStyle name="20 % - Markeringsfarve5 3 3 6 6" xfId="20646"/>
    <cellStyle name="20 % - Markeringsfarve5 3 3 6 7" xfId="35635"/>
    <cellStyle name="20 % - Markeringsfarve5 3 3 7" xfId="2795"/>
    <cellStyle name="20 % - Markeringsfarve5 3 3 7 2" xfId="7580"/>
    <cellStyle name="20 % - Markeringsfarve5 3 3 7 2 2" xfId="15481"/>
    <cellStyle name="20 % - Markeringsfarve5 3 3 7 2 2 2" xfId="31795"/>
    <cellStyle name="20 % - Markeringsfarve5 3 3 7 2 2 3" xfId="46759"/>
    <cellStyle name="20 % - Markeringsfarve5 3 3 7 2 3" xfId="24773"/>
    <cellStyle name="20 % - Markeringsfarve5 3 3 7 2 4" xfId="39760"/>
    <cellStyle name="20 % - Markeringsfarve5 3 3 7 3" xfId="11352"/>
    <cellStyle name="20 % - Markeringsfarve5 3 3 7 3 2" xfId="27671"/>
    <cellStyle name="20 % - Markeringsfarve5 3 3 7 3 3" xfId="42637"/>
    <cellStyle name="20 % - Markeringsfarve5 3 3 7 4" xfId="20649"/>
    <cellStyle name="20 % - Markeringsfarve5 3 3 7 5" xfId="35638"/>
    <cellStyle name="20 % - Markeringsfarve5 3 3 8" xfId="2796"/>
    <cellStyle name="20 % - Markeringsfarve5 3 3 8 2" xfId="6808"/>
    <cellStyle name="20 % - Markeringsfarve5 3 3 8 2 2" xfId="14719"/>
    <cellStyle name="20 % - Markeringsfarve5 3 3 8 2 2 2" xfId="31033"/>
    <cellStyle name="20 % - Markeringsfarve5 3 3 8 2 2 3" xfId="45997"/>
    <cellStyle name="20 % - Markeringsfarve5 3 3 8 2 3" xfId="24011"/>
    <cellStyle name="20 % - Markeringsfarve5 3 3 8 2 4" xfId="38998"/>
    <cellStyle name="20 % - Markeringsfarve5 3 3 8 3" xfId="11353"/>
    <cellStyle name="20 % - Markeringsfarve5 3 3 8 3 2" xfId="27672"/>
    <cellStyle name="20 % - Markeringsfarve5 3 3 8 3 3" xfId="42638"/>
    <cellStyle name="20 % - Markeringsfarve5 3 3 8 4" xfId="20650"/>
    <cellStyle name="20 % - Markeringsfarve5 3 3 8 5" xfId="35639"/>
    <cellStyle name="20 % - Markeringsfarve5 3 3 9" xfId="5652"/>
    <cellStyle name="20 % - Markeringsfarve5 3 3 9 2" xfId="13570"/>
    <cellStyle name="20 % - Markeringsfarve5 3 3 9 2 2" xfId="29884"/>
    <cellStyle name="20 % - Markeringsfarve5 3 3 9 2 3" xfId="44848"/>
    <cellStyle name="20 % - Markeringsfarve5 3 3 9 3" xfId="22862"/>
    <cellStyle name="20 % - Markeringsfarve5 3 3 9 4" xfId="37849"/>
    <cellStyle name="20 % - Markeringsfarve5 3 4" xfId="2797"/>
    <cellStyle name="20 % - Markeringsfarve5 3 4 2" xfId="2798"/>
    <cellStyle name="20 % - Markeringsfarve5 3 4 2 2" xfId="7621"/>
    <cellStyle name="20 % - Markeringsfarve5 3 4 2 2 2" xfId="15522"/>
    <cellStyle name="20 % - Markeringsfarve5 3 4 2 2 2 2" xfId="31836"/>
    <cellStyle name="20 % - Markeringsfarve5 3 4 2 2 2 3" xfId="46800"/>
    <cellStyle name="20 % - Markeringsfarve5 3 4 2 2 3" xfId="24814"/>
    <cellStyle name="20 % - Markeringsfarve5 3 4 2 2 4" xfId="39801"/>
    <cellStyle name="20 % - Markeringsfarve5 3 4 2 3" xfId="11355"/>
    <cellStyle name="20 % - Markeringsfarve5 3 4 2 3 2" xfId="27674"/>
    <cellStyle name="20 % - Markeringsfarve5 3 4 2 3 3" xfId="42640"/>
    <cellStyle name="20 % - Markeringsfarve5 3 4 2 4" xfId="20652"/>
    <cellStyle name="20 % - Markeringsfarve5 3 4 2 5" xfId="35641"/>
    <cellStyle name="20 % - Markeringsfarve5 3 4 3" xfId="2799"/>
    <cellStyle name="20 % - Markeringsfarve5 3 4 3 2" xfId="6851"/>
    <cellStyle name="20 % - Markeringsfarve5 3 4 3 2 2" xfId="14762"/>
    <cellStyle name="20 % - Markeringsfarve5 3 4 3 2 2 2" xfId="31076"/>
    <cellStyle name="20 % - Markeringsfarve5 3 4 3 2 2 3" xfId="46040"/>
    <cellStyle name="20 % - Markeringsfarve5 3 4 3 2 3" xfId="24054"/>
    <cellStyle name="20 % - Markeringsfarve5 3 4 3 2 4" xfId="39041"/>
    <cellStyle name="20 % - Markeringsfarve5 3 4 3 3" xfId="11356"/>
    <cellStyle name="20 % - Markeringsfarve5 3 4 3 3 2" xfId="27675"/>
    <cellStyle name="20 % - Markeringsfarve5 3 4 3 3 3" xfId="42641"/>
    <cellStyle name="20 % - Markeringsfarve5 3 4 3 4" xfId="20653"/>
    <cellStyle name="20 % - Markeringsfarve5 3 4 3 5" xfId="35642"/>
    <cellStyle name="20 % - Markeringsfarve5 3 4 4" xfId="5658"/>
    <cellStyle name="20 % - Markeringsfarve5 3 4 4 2" xfId="13576"/>
    <cellStyle name="20 % - Markeringsfarve5 3 4 4 2 2" xfId="29890"/>
    <cellStyle name="20 % - Markeringsfarve5 3 4 4 2 3" xfId="44854"/>
    <cellStyle name="20 % - Markeringsfarve5 3 4 4 3" xfId="22868"/>
    <cellStyle name="20 % - Markeringsfarve5 3 4 4 4" xfId="37855"/>
    <cellStyle name="20 % - Markeringsfarve5 3 4 5" xfId="11354"/>
    <cellStyle name="20 % - Markeringsfarve5 3 4 5 2" xfId="27673"/>
    <cellStyle name="20 % - Markeringsfarve5 3 4 5 3" xfId="42639"/>
    <cellStyle name="20 % - Markeringsfarve5 3 4 6" xfId="20651"/>
    <cellStyle name="20 % - Markeringsfarve5 3 4 7" xfId="35640"/>
    <cellStyle name="20 % - Markeringsfarve5 3 5" xfId="2800"/>
    <cellStyle name="20 % - Markeringsfarve5 3 5 2" xfId="2801"/>
    <cellStyle name="20 % - Markeringsfarve5 3 5 2 2" xfId="7757"/>
    <cellStyle name="20 % - Markeringsfarve5 3 5 2 2 2" xfId="15658"/>
    <cellStyle name="20 % - Markeringsfarve5 3 5 2 2 2 2" xfId="31972"/>
    <cellStyle name="20 % - Markeringsfarve5 3 5 2 2 2 3" xfId="46936"/>
    <cellStyle name="20 % - Markeringsfarve5 3 5 2 2 3" xfId="24950"/>
    <cellStyle name="20 % - Markeringsfarve5 3 5 2 2 4" xfId="39937"/>
    <cellStyle name="20 % - Markeringsfarve5 3 5 2 3" xfId="11358"/>
    <cellStyle name="20 % - Markeringsfarve5 3 5 2 3 2" xfId="27677"/>
    <cellStyle name="20 % - Markeringsfarve5 3 5 2 3 3" xfId="42643"/>
    <cellStyle name="20 % - Markeringsfarve5 3 5 2 4" xfId="20655"/>
    <cellStyle name="20 % - Markeringsfarve5 3 5 2 5" xfId="35644"/>
    <cellStyle name="20 % - Markeringsfarve5 3 5 3" xfId="2802"/>
    <cellStyle name="20 % - Markeringsfarve5 3 5 3 2" xfId="6987"/>
    <cellStyle name="20 % - Markeringsfarve5 3 5 3 2 2" xfId="14898"/>
    <cellStyle name="20 % - Markeringsfarve5 3 5 3 2 2 2" xfId="31212"/>
    <cellStyle name="20 % - Markeringsfarve5 3 5 3 2 2 3" xfId="46176"/>
    <cellStyle name="20 % - Markeringsfarve5 3 5 3 2 3" xfId="24190"/>
    <cellStyle name="20 % - Markeringsfarve5 3 5 3 2 4" xfId="39177"/>
    <cellStyle name="20 % - Markeringsfarve5 3 5 3 3" xfId="11359"/>
    <cellStyle name="20 % - Markeringsfarve5 3 5 3 3 2" xfId="27678"/>
    <cellStyle name="20 % - Markeringsfarve5 3 5 3 3 3" xfId="42644"/>
    <cellStyle name="20 % - Markeringsfarve5 3 5 3 4" xfId="20656"/>
    <cellStyle name="20 % - Markeringsfarve5 3 5 3 5" xfId="35645"/>
    <cellStyle name="20 % - Markeringsfarve5 3 5 4" xfId="5659"/>
    <cellStyle name="20 % - Markeringsfarve5 3 5 4 2" xfId="13577"/>
    <cellStyle name="20 % - Markeringsfarve5 3 5 4 2 2" xfId="29891"/>
    <cellStyle name="20 % - Markeringsfarve5 3 5 4 2 3" xfId="44855"/>
    <cellStyle name="20 % - Markeringsfarve5 3 5 4 3" xfId="22869"/>
    <cellStyle name="20 % - Markeringsfarve5 3 5 4 4" xfId="37856"/>
    <cellStyle name="20 % - Markeringsfarve5 3 5 5" xfId="11357"/>
    <cellStyle name="20 % - Markeringsfarve5 3 5 5 2" xfId="27676"/>
    <cellStyle name="20 % - Markeringsfarve5 3 5 5 3" xfId="42642"/>
    <cellStyle name="20 % - Markeringsfarve5 3 5 6" xfId="20654"/>
    <cellStyle name="20 % - Markeringsfarve5 3 5 7" xfId="35643"/>
    <cellStyle name="20 % - Markeringsfarve5 3 6" xfId="2803"/>
    <cellStyle name="20 % - Markeringsfarve5 3 6 2" xfId="2804"/>
    <cellStyle name="20 % - Markeringsfarve5 3 6 2 2" xfId="7859"/>
    <cellStyle name="20 % - Markeringsfarve5 3 6 2 2 2" xfId="15760"/>
    <cellStyle name="20 % - Markeringsfarve5 3 6 2 2 2 2" xfId="32074"/>
    <cellStyle name="20 % - Markeringsfarve5 3 6 2 2 2 3" xfId="47038"/>
    <cellStyle name="20 % - Markeringsfarve5 3 6 2 2 3" xfId="25052"/>
    <cellStyle name="20 % - Markeringsfarve5 3 6 2 2 4" xfId="40039"/>
    <cellStyle name="20 % - Markeringsfarve5 3 6 2 3" xfId="11361"/>
    <cellStyle name="20 % - Markeringsfarve5 3 6 2 3 2" xfId="27680"/>
    <cellStyle name="20 % - Markeringsfarve5 3 6 2 3 3" xfId="42646"/>
    <cellStyle name="20 % - Markeringsfarve5 3 6 2 4" xfId="20658"/>
    <cellStyle name="20 % - Markeringsfarve5 3 6 2 5" xfId="35647"/>
    <cellStyle name="20 % - Markeringsfarve5 3 6 3" xfId="2805"/>
    <cellStyle name="20 % - Markeringsfarve5 3 6 3 2" xfId="7135"/>
    <cellStyle name="20 % - Markeringsfarve5 3 6 3 2 2" xfId="15045"/>
    <cellStyle name="20 % - Markeringsfarve5 3 6 3 2 2 2" xfId="31359"/>
    <cellStyle name="20 % - Markeringsfarve5 3 6 3 2 2 3" xfId="46323"/>
    <cellStyle name="20 % - Markeringsfarve5 3 6 3 2 3" xfId="24337"/>
    <cellStyle name="20 % - Markeringsfarve5 3 6 3 2 4" xfId="39324"/>
    <cellStyle name="20 % - Markeringsfarve5 3 6 3 3" xfId="11362"/>
    <cellStyle name="20 % - Markeringsfarve5 3 6 3 3 2" xfId="27681"/>
    <cellStyle name="20 % - Markeringsfarve5 3 6 3 3 3" xfId="42647"/>
    <cellStyle name="20 % - Markeringsfarve5 3 6 3 4" xfId="20659"/>
    <cellStyle name="20 % - Markeringsfarve5 3 6 3 5" xfId="35648"/>
    <cellStyle name="20 % - Markeringsfarve5 3 6 4" xfId="5660"/>
    <cellStyle name="20 % - Markeringsfarve5 3 6 4 2" xfId="13578"/>
    <cellStyle name="20 % - Markeringsfarve5 3 6 4 2 2" xfId="29892"/>
    <cellStyle name="20 % - Markeringsfarve5 3 6 4 2 3" xfId="44856"/>
    <cellStyle name="20 % - Markeringsfarve5 3 6 4 3" xfId="22870"/>
    <cellStyle name="20 % - Markeringsfarve5 3 6 4 4" xfId="37857"/>
    <cellStyle name="20 % - Markeringsfarve5 3 6 5" xfId="11360"/>
    <cellStyle name="20 % - Markeringsfarve5 3 6 5 2" xfId="27679"/>
    <cellStyle name="20 % - Markeringsfarve5 3 6 5 3" xfId="42645"/>
    <cellStyle name="20 % - Markeringsfarve5 3 6 6" xfId="20657"/>
    <cellStyle name="20 % - Markeringsfarve5 3 6 7" xfId="35646"/>
    <cellStyle name="20 % - Markeringsfarve5 3 7" xfId="2806"/>
    <cellStyle name="20 % - Markeringsfarve5 3 7 2" xfId="2807"/>
    <cellStyle name="20 % - Markeringsfarve5 3 7 2 2" xfId="7976"/>
    <cellStyle name="20 % - Markeringsfarve5 3 7 2 2 2" xfId="15877"/>
    <cellStyle name="20 % - Markeringsfarve5 3 7 2 2 2 2" xfId="32191"/>
    <cellStyle name="20 % - Markeringsfarve5 3 7 2 2 2 3" xfId="47155"/>
    <cellStyle name="20 % - Markeringsfarve5 3 7 2 2 3" xfId="25169"/>
    <cellStyle name="20 % - Markeringsfarve5 3 7 2 2 4" xfId="40156"/>
    <cellStyle name="20 % - Markeringsfarve5 3 7 2 3" xfId="11364"/>
    <cellStyle name="20 % - Markeringsfarve5 3 7 2 3 2" xfId="27683"/>
    <cellStyle name="20 % - Markeringsfarve5 3 7 2 3 3" xfId="42649"/>
    <cellStyle name="20 % - Markeringsfarve5 3 7 2 4" xfId="20661"/>
    <cellStyle name="20 % - Markeringsfarve5 3 7 2 5" xfId="35650"/>
    <cellStyle name="20 % - Markeringsfarve5 3 7 3" xfId="2808"/>
    <cellStyle name="20 % - Markeringsfarve5 3 7 3 2" xfId="7252"/>
    <cellStyle name="20 % - Markeringsfarve5 3 7 3 2 2" xfId="15162"/>
    <cellStyle name="20 % - Markeringsfarve5 3 7 3 2 2 2" xfId="31476"/>
    <cellStyle name="20 % - Markeringsfarve5 3 7 3 2 2 3" xfId="46440"/>
    <cellStyle name="20 % - Markeringsfarve5 3 7 3 2 3" xfId="24454"/>
    <cellStyle name="20 % - Markeringsfarve5 3 7 3 2 4" xfId="39441"/>
    <cellStyle name="20 % - Markeringsfarve5 3 7 3 3" xfId="11365"/>
    <cellStyle name="20 % - Markeringsfarve5 3 7 3 3 2" xfId="27684"/>
    <cellStyle name="20 % - Markeringsfarve5 3 7 3 3 3" xfId="42650"/>
    <cellStyle name="20 % - Markeringsfarve5 3 7 3 4" xfId="20662"/>
    <cellStyle name="20 % - Markeringsfarve5 3 7 3 5" xfId="35651"/>
    <cellStyle name="20 % - Markeringsfarve5 3 7 4" xfId="5661"/>
    <cellStyle name="20 % - Markeringsfarve5 3 7 4 2" xfId="13579"/>
    <cellStyle name="20 % - Markeringsfarve5 3 7 4 2 2" xfId="29893"/>
    <cellStyle name="20 % - Markeringsfarve5 3 7 4 2 3" xfId="44857"/>
    <cellStyle name="20 % - Markeringsfarve5 3 7 4 3" xfId="22871"/>
    <cellStyle name="20 % - Markeringsfarve5 3 7 4 4" xfId="37858"/>
    <cellStyle name="20 % - Markeringsfarve5 3 7 5" xfId="11363"/>
    <cellStyle name="20 % - Markeringsfarve5 3 7 5 2" xfId="27682"/>
    <cellStyle name="20 % - Markeringsfarve5 3 7 5 3" xfId="42648"/>
    <cellStyle name="20 % - Markeringsfarve5 3 7 6" xfId="20660"/>
    <cellStyle name="20 % - Markeringsfarve5 3 7 7" xfId="35649"/>
    <cellStyle name="20 % - Markeringsfarve5 3 8" xfId="2809"/>
    <cellStyle name="20 % - Markeringsfarve5 3 8 2" xfId="2810"/>
    <cellStyle name="20 % - Markeringsfarve5 3 8 2 2" xfId="8111"/>
    <cellStyle name="20 % - Markeringsfarve5 3 8 2 2 2" xfId="16012"/>
    <cellStyle name="20 % - Markeringsfarve5 3 8 2 2 2 2" xfId="32326"/>
    <cellStyle name="20 % - Markeringsfarve5 3 8 2 2 2 3" xfId="47290"/>
    <cellStyle name="20 % - Markeringsfarve5 3 8 2 2 3" xfId="25304"/>
    <cellStyle name="20 % - Markeringsfarve5 3 8 2 2 4" xfId="40291"/>
    <cellStyle name="20 % - Markeringsfarve5 3 8 2 3" xfId="11367"/>
    <cellStyle name="20 % - Markeringsfarve5 3 8 2 3 2" xfId="27686"/>
    <cellStyle name="20 % - Markeringsfarve5 3 8 2 3 3" xfId="42652"/>
    <cellStyle name="20 % - Markeringsfarve5 3 8 2 4" xfId="20664"/>
    <cellStyle name="20 % - Markeringsfarve5 3 8 2 5" xfId="35653"/>
    <cellStyle name="20 % - Markeringsfarve5 3 8 3" xfId="2811"/>
    <cellStyle name="20 % - Markeringsfarve5 3 8 3 2" xfId="7388"/>
    <cellStyle name="20 % - Markeringsfarve5 3 8 3 2 2" xfId="15298"/>
    <cellStyle name="20 % - Markeringsfarve5 3 8 3 2 2 2" xfId="31612"/>
    <cellStyle name="20 % - Markeringsfarve5 3 8 3 2 2 3" xfId="46576"/>
    <cellStyle name="20 % - Markeringsfarve5 3 8 3 2 3" xfId="24590"/>
    <cellStyle name="20 % - Markeringsfarve5 3 8 3 2 4" xfId="39577"/>
    <cellStyle name="20 % - Markeringsfarve5 3 8 3 3" xfId="11368"/>
    <cellStyle name="20 % - Markeringsfarve5 3 8 3 3 2" xfId="27687"/>
    <cellStyle name="20 % - Markeringsfarve5 3 8 3 3 3" xfId="42653"/>
    <cellStyle name="20 % - Markeringsfarve5 3 8 3 4" xfId="20665"/>
    <cellStyle name="20 % - Markeringsfarve5 3 8 3 5" xfId="35654"/>
    <cellStyle name="20 % - Markeringsfarve5 3 8 4" xfId="5662"/>
    <cellStyle name="20 % - Markeringsfarve5 3 8 4 2" xfId="13580"/>
    <cellStyle name="20 % - Markeringsfarve5 3 8 4 2 2" xfId="29894"/>
    <cellStyle name="20 % - Markeringsfarve5 3 8 4 2 3" xfId="44858"/>
    <cellStyle name="20 % - Markeringsfarve5 3 8 4 3" xfId="22872"/>
    <cellStyle name="20 % - Markeringsfarve5 3 8 4 4" xfId="37859"/>
    <cellStyle name="20 % - Markeringsfarve5 3 8 5" xfId="11366"/>
    <cellStyle name="20 % - Markeringsfarve5 3 8 5 2" xfId="27685"/>
    <cellStyle name="20 % - Markeringsfarve5 3 8 5 3" xfId="42651"/>
    <cellStyle name="20 % - Markeringsfarve5 3 8 6" xfId="20663"/>
    <cellStyle name="20 % - Markeringsfarve5 3 8 7" xfId="35652"/>
    <cellStyle name="20 % - Markeringsfarve5 3 9" xfId="2812"/>
    <cellStyle name="20 % - Markeringsfarve5 3 9 2" xfId="7502"/>
    <cellStyle name="20 % - Markeringsfarve5 3 9 2 2" xfId="15403"/>
    <cellStyle name="20 % - Markeringsfarve5 3 9 2 2 2" xfId="31717"/>
    <cellStyle name="20 % - Markeringsfarve5 3 9 2 2 3" xfId="46681"/>
    <cellStyle name="20 % - Markeringsfarve5 3 9 2 3" xfId="24695"/>
    <cellStyle name="20 % - Markeringsfarve5 3 9 2 4" xfId="39682"/>
    <cellStyle name="20 % - Markeringsfarve5 3 9 3" xfId="11369"/>
    <cellStyle name="20 % - Markeringsfarve5 3 9 3 2" xfId="27688"/>
    <cellStyle name="20 % - Markeringsfarve5 3 9 3 3" xfId="42654"/>
    <cellStyle name="20 % - Markeringsfarve5 3 9 4" xfId="20666"/>
    <cellStyle name="20 % - Markeringsfarve5 3 9 5" xfId="35655"/>
    <cellStyle name="20 % - Markeringsfarve5 4" xfId="2813"/>
    <cellStyle name="20 % - Markeringsfarve5 4 10" xfId="11370"/>
    <cellStyle name="20 % - Markeringsfarve5 4 10 2" xfId="27689"/>
    <cellStyle name="20 % - Markeringsfarve5 4 10 3" xfId="42655"/>
    <cellStyle name="20 % - Markeringsfarve5 4 11" xfId="20667"/>
    <cellStyle name="20 % - Markeringsfarve5 4 12" xfId="35656"/>
    <cellStyle name="20 % - Markeringsfarve5 4 13" xfId="53341"/>
    <cellStyle name="20 % - Markeringsfarve5 4 2" xfId="2814"/>
    <cellStyle name="20 % - Markeringsfarve5 4 2 2" xfId="2815"/>
    <cellStyle name="20 % - Markeringsfarve5 4 2 2 2" xfId="7646"/>
    <cellStyle name="20 % - Markeringsfarve5 4 2 2 2 2" xfId="15547"/>
    <cellStyle name="20 % - Markeringsfarve5 4 2 2 2 2 2" xfId="31861"/>
    <cellStyle name="20 % - Markeringsfarve5 4 2 2 2 2 3" xfId="46825"/>
    <cellStyle name="20 % - Markeringsfarve5 4 2 2 2 3" xfId="24839"/>
    <cellStyle name="20 % - Markeringsfarve5 4 2 2 2 4" xfId="39826"/>
    <cellStyle name="20 % - Markeringsfarve5 4 2 2 3" xfId="11372"/>
    <cellStyle name="20 % - Markeringsfarve5 4 2 2 3 2" xfId="27691"/>
    <cellStyle name="20 % - Markeringsfarve5 4 2 2 3 3" xfId="42657"/>
    <cellStyle name="20 % - Markeringsfarve5 4 2 2 4" xfId="20669"/>
    <cellStyle name="20 % - Markeringsfarve5 4 2 2 5" xfId="35658"/>
    <cellStyle name="20 % - Markeringsfarve5 4 2 2 6" xfId="57145"/>
    <cellStyle name="20 % - Markeringsfarve5 4 2 3" xfId="2816"/>
    <cellStyle name="20 % - Markeringsfarve5 4 2 3 2" xfId="6876"/>
    <cellStyle name="20 % - Markeringsfarve5 4 2 3 2 2" xfId="14787"/>
    <cellStyle name="20 % - Markeringsfarve5 4 2 3 2 2 2" xfId="31101"/>
    <cellStyle name="20 % - Markeringsfarve5 4 2 3 2 2 3" xfId="46065"/>
    <cellStyle name="20 % - Markeringsfarve5 4 2 3 2 3" xfId="24079"/>
    <cellStyle name="20 % - Markeringsfarve5 4 2 3 2 4" xfId="39066"/>
    <cellStyle name="20 % - Markeringsfarve5 4 2 3 3" xfId="11373"/>
    <cellStyle name="20 % - Markeringsfarve5 4 2 3 3 2" xfId="27692"/>
    <cellStyle name="20 % - Markeringsfarve5 4 2 3 3 3" xfId="42658"/>
    <cellStyle name="20 % - Markeringsfarve5 4 2 3 4" xfId="20670"/>
    <cellStyle name="20 % - Markeringsfarve5 4 2 3 5" xfId="35659"/>
    <cellStyle name="20 % - Markeringsfarve5 4 2 4" xfId="5664"/>
    <cellStyle name="20 % - Markeringsfarve5 4 2 4 2" xfId="13582"/>
    <cellStyle name="20 % - Markeringsfarve5 4 2 4 2 2" xfId="29896"/>
    <cellStyle name="20 % - Markeringsfarve5 4 2 4 2 3" xfId="44860"/>
    <cellStyle name="20 % - Markeringsfarve5 4 2 4 3" xfId="22874"/>
    <cellStyle name="20 % - Markeringsfarve5 4 2 4 4" xfId="37861"/>
    <cellStyle name="20 % - Markeringsfarve5 4 2 5" xfId="11371"/>
    <cellStyle name="20 % - Markeringsfarve5 4 2 5 2" xfId="27690"/>
    <cellStyle name="20 % - Markeringsfarve5 4 2 5 3" xfId="42656"/>
    <cellStyle name="20 % - Markeringsfarve5 4 2 6" xfId="20668"/>
    <cellStyle name="20 % - Markeringsfarve5 4 2 7" xfId="35657"/>
    <cellStyle name="20 % - Markeringsfarve5 4 2 8" xfId="53978"/>
    <cellStyle name="20 % - Markeringsfarve5 4 3" xfId="2817"/>
    <cellStyle name="20 % - Markeringsfarve5 4 3 2" xfId="2818"/>
    <cellStyle name="20 % - Markeringsfarve5 4 3 2 2" xfId="7760"/>
    <cellStyle name="20 % - Markeringsfarve5 4 3 2 2 2" xfId="15661"/>
    <cellStyle name="20 % - Markeringsfarve5 4 3 2 2 2 2" xfId="31975"/>
    <cellStyle name="20 % - Markeringsfarve5 4 3 2 2 2 3" xfId="46939"/>
    <cellStyle name="20 % - Markeringsfarve5 4 3 2 2 3" xfId="24953"/>
    <cellStyle name="20 % - Markeringsfarve5 4 3 2 2 4" xfId="39940"/>
    <cellStyle name="20 % - Markeringsfarve5 4 3 2 3" xfId="11375"/>
    <cellStyle name="20 % - Markeringsfarve5 4 3 2 3 2" xfId="27694"/>
    <cellStyle name="20 % - Markeringsfarve5 4 3 2 3 3" xfId="42660"/>
    <cellStyle name="20 % - Markeringsfarve5 4 3 2 4" xfId="20672"/>
    <cellStyle name="20 % - Markeringsfarve5 4 3 2 5" xfId="35661"/>
    <cellStyle name="20 % - Markeringsfarve5 4 3 3" xfId="2819"/>
    <cellStyle name="20 % - Markeringsfarve5 4 3 3 2" xfId="6990"/>
    <cellStyle name="20 % - Markeringsfarve5 4 3 3 2 2" xfId="14901"/>
    <cellStyle name="20 % - Markeringsfarve5 4 3 3 2 2 2" xfId="31215"/>
    <cellStyle name="20 % - Markeringsfarve5 4 3 3 2 2 3" xfId="46179"/>
    <cellStyle name="20 % - Markeringsfarve5 4 3 3 2 3" xfId="24193"/>
    <cellStyle name="20 % - Markeringsfarve5 4 3 3 2 4" xfId="39180"/>
    <cellStyle name="20 % - Markeringsfarve5 4 3 3 3" xfId="11376"/>
    <cellStyle name="20 % - Markeringsfarve5 4 3 3 3 2" xfId="27695"/>
    <cellStyle name="20 % - Markeringsfarve5 4 3 3 3 3" xfId="42661"/>
    <cellStyle name="20 % - Markeringsfarve5 4 3 3 4" xfId="20673"/>
    <cellStyle name="20 % - Markeringsfarve5 4 3 3 5" xfId="35662"/>
    <cellStyle name="20 % - Markeringsfarve5 4 3 4" xfId="5665"/>
    <cellStyle name="20 % - Markeringsfarve5 4 3 4 2" xfId="13583"/>
    <cellStyle name="20 % - Markeringsfarve5 4 3 4 2 2" xfId="29897"/>
    <cellStyle name="20 % - Markeringsfarve5 4 3 4 2 3" xfId="44861"/>
    <cellStyle name="20 % - Markeringsfarve5 4 3 4 3" xfId="22875"/>
    <cellStyle name="20 % - Markeringsfarve5 4 3 4 4" xfId="37862"/>
    <cellStyle name="20 % - Markeringsfarve5 4 3 5" xfId="11374"/>
    <cellStyle name="20 % - Markeringsfarve5 4 3 5 2" xfId="27693"/>
    <cellStyle name="20 % - Markeringsfarve5 4 3 5 3" xfId="42659"/>
    <cellStyle name="20 % - Markeringsfarve5 4 3 6" xfId="20671"/>
    <cellStyle name="20 % - Markeringsfarve5 4 3 7" xfId="35660"/>
    <cellStyle name="20 % - Markeringsfarve5 4 3 8" xfId="56522"/>
    <cellStyle name="20 % - Markeringsfarve5 4 4" xfId="2820"/>
    <cellStyle name="20 % - Markeringsfarve5 4 4 2" xfId="2821"/>
    <cellStyle name="20 % - Markeringsfarve5 4 4 2 2" xfId="7884"/>
    <cellStyle name="20 % - Markeringsfarve5 4 4 2 2 2" xfId="15785"/>
    <cellStyle name="20 % - Markeringsfarve5 4 4 2 2 2 2" xfId="32099"/>
    <cellStyle name="20 % - Markeringsfarve5 4 4 2 2 2 3" xfId="47063"/>
    <cellStyle name="20 % - Markeringsfarve5 4 4 2 2 3" xfId="25077"/>
    <cellStyle name="20 % - Markeringsfarve5 4 4 2 2 4" xfId="40064"/>
    <cellStyle name="20 % - Markeringsfarve5 4 4 2 3" xfId="11378"/>
    <cellStyle name="20 % - Markeringsfarve5 4 4 2 3 2" xfId="27697"/>
    <cellStyle name="20 % - Markeringsfarve5 4 4 2 3 3" xfId="42663"/>
    <cellStyle name="20 % - Markeringsfarve5 4 4 2 4" xfId="20675"/>
    <cellStyle name="20 % - Markeringsfarve5 4 4 2 5" xfId="35664"/>
    <cellStyle name="20 % - Markeringsfarve5 4 4 3" xfId="2822"/>
    <cellStyle name="20 % - Markeringsfarve5 4 4 3 2" xfId="7160"/>
    <cellStyle name="20 % - Markeringsfarve5 4 4 3 2 2" xfId="15070"/>
    <cellStyle name="20 % - Markeringsfarve5 4 4 3 2 2 2" xfId="31384"/>
    <cellStyle name="20 % - Markeringsfarve5 4 4 3 2 2 3" xfId="46348"/>
    <cellStyle name="20 % - Markeringsfarve5 4 4 3 2 3" xfId="24362"/>
    <cellStyle name="20 % - Markeringsfarve5 4 4 3 2 4" xfId="39349"/>
    <cellStyle name="20 % - Markeringsfarve5 4 4 3 3" xfId="11379"/>
    <cellStyle name="20 % - Markeringsfarve5 4 4 3 3 2" xfId="27698"/>
    <cellStyle name="20 % - Markeringsfarve5 4 4 3 3 3" xfId="42664"/>
    <cellStyle name="20 % - Markeringsfarve5 4 4 3 4" xfId="20676"/>
    <cellStyle name="20 % - Markeringsfarve5 4 4 3 5" xfId="35665"/>
    <cellStyle name="20 % - Markeringsfarve5 4 4 4" xfId="5666"/>
    <cellStyle name="20 % - Markeringsfarve5 4 4 4 2" xfId="13584"/>
    <cellStyle name="20 % - Markeringsfarve5 4 4 4 2 2" xfId="29898"/>
    <cellStyle name="20 % - Markeringsfarve5 4 4 4 2 3" xfId="44862"/>
    <cellStyle name="20 % - Markeringsfarve5 4 4 4 3" xfId="22876"/>
    <cellStyle name="20 % - Markeringsfarve5 4 4 4 4" xfId="37863"/>
    <cellStyle name="20 % - Markeringsfarve5 4 4 5" xfId="11377"/>
    <cellStyle name="20 % - Markeringsfarve5 4 4 5 2" xfId="27696"/>
    <cellStyle name="20 % - Markeringsfarve5 4 4 5 3" xfId="42662"/>
    <cellStyle name="20 % - Markeringsfarve5 4 4 6" xfId="20674"/>
    <cellStyle name="20 % - Markeringsfarve5 4 4 7" xfId="35663"/>
    <cellStyle name="20 % - Markeringsfarve5 4 5" xfId="2823"/>
    <cellStyle name="20 % - Markeringsfarve5 4 5 2" xfId="2824"/>
    <cellStyle name="20 % - Markeringsfarve5 4 5 2 2" xfId="8001"/>
    <cellStyle name="20 % - Markeringsfarve5 4 5 2 2 2" xfId="15902"/>
    <cellStyle name="20 % - Markeringsfarve5 4 5 2 2 2 2" xfId="32216"/>
    <cellStyle name="20 % - Markeringsfarve5 4 5 2 2 2 3" xfId="47180"/>
    <cellStyle name="20 % - Markeringsfarve5 4 5 2 2 3" xfId="25194"/>
    <cellStyle name="20 % - Markeringsfarve5 4 5 2 2 4" xfId="40181"/>
    <cellStyle name="20 % - Markeringsfarve5 4 5 2 3" xfId="11381"/>
    <cellStyle name="20 % - Markeringsfarve5 4 5 2 3 2" xfId="27700"/>
    <cellStyle name="20 % - Markeringsfarve5 4 5 2 3 3" xfId="42666"/>
    <cellStyle name="20 % - Markeringsfarve5 4 5 2 4" xfId="20678"/>
    <cellStyle name="20 % - Markeringsfarve5 4 5 2 5" xfId="35667"/>
    <cellStyle name="20 % - Markeringsfarve5 4 5 3" xfId="2825"/>
    <cellStyle name="20 % - Markeringsfarve5 4 5 3 2" xfId="7277"/>
    <cellStyle name="20 % - Markeringsfarve5 4 5 3 2 2" xfId="15187"/>
    <cellStyle name="20 % - Markeringsfarve5 4 5 3 2 2 2" xfId="31501"/>
    <cellStyle name="20 % - Markeringsfarve5 4 5 3 2 2 3" xfId="46465"/>
    <cellStyle name="20 % - Markeringsfarve5 4 5 3 2 3" xfId="24479"/>
    <cellStyle name="20 % - Markeringsfarve5 4 5 3 2 4" xfId="39466"/>
    <cellStyle name="20 % - Markeringsfarve5 4 5 3 3" xfId="11382"/>
    <cellStyle name="20 % - Markeringsfarve5 4 5 3 3 2" xfId="27701"/>
    <cellStyle name="20 % - Markeringsfarve5 4 5 3 3 3" xfId="42667"/>
    <cellStyle name="20 % - Markeringsfarve5 4 5 3 4" xfId="20679"/>
    <cellStyle name="20 % - Markeringsfarve5 4 5 3 5" xfId="35668"/>
    <cellStyle name="20 % - Markeringsfarve5 4 5 4" xfId="5667"/>
    <cellStyle name="20 % - Markeringsfarve5 4 5 4 2" xfId="13585"/>
    <cellStyle name="20 % - Markeringsfarve5 4 5 4 2 2" xfId="29899"/>
    <cellStyle name="20 % - Markeringsfarve5 4 5 4 2 3" xfId="44863"/>
    <cellStyle name="20 % - Markeringsfarve5 4 5 4 3" xfId="22877"/>
    <cellStyle name="20 % - Markeringsfarve5 4 5 4 4" xfId="37864"/>
    <cellStyle name="20 % - Markeringsfarve5 4 5 5" xfId="11380"/>
    <cellStyle name="20 % - Markeringsfarve5 4 5 5 2" xfId="27699"/>
    <cellStyle name="20 % - Markeringsfarve5 4 5 5 3" xfId="42665"/>
    <cellStyle name="20 % - Markeringsfarve5 4 5 6" xfId="20677"/>
    <cellStyle name="20 % - Markeringsfarve5 4 5 7" xfId="35666"/>
    <cellStyle name="20 % - Markeringsfarve5 4 6" xfId="2826"/>
    <cellStyle name="20 % - Markeringsfarve5 4 6 2" xfId="2827"/>
    <cellStyle name="20 % - Markeringsfarve5 4 6 2 2" xfId="8114"/>
    <cellStyle name="20 % - Markeringsfarve5 4 6 2 2 2" xfId="16015"/>
    <cellStyle name="20 % - Markeringsfarve5 4 6 2 2 2 2" xfId="32329"/>
    <cellStyle name="20 % - Markeringsfarve5 4 6 2 2 2 3" xfId="47293"/>
    <cellStyle name="20 % - Markeringsfarve5 4 6 2 2 3" xfId="25307"/>
    <cellStyle name="20 % - Markeringsfarve5 4 6 2 2 4" xfId="40294"/>
    <cellStyle name="20 % - Markeringsfarve5 4 6 2 3" xfId="11384"/>
    <cellStyle name="20 % - Markeringsfarve5 4 6 2 3 2" xfId="27703"/>
    <cellStyle name="20 % - Markeringsfarve5 4 6 2 3 3" xfId="42669"/>
    <cellStyle name="20 % - Markeringsfarve5 4 6 2 4" xfId="20681"/>
    <cellStyle name="20 % - Markeringsfarve5 4 6 2 5" xfId="35670"/>
    <cellStyle name="20 % - Markeringsfarve5 4 6 3" xfId="2828"/>
    <cellStyle name="20 % - Markeringsfarve5 4 6 3 2" xfId="7391"/>
    <cellStyle name="20 % - Markeringsfarve5 4 6 3 2 2" xfId="15301"/>
    <cellStyle name="20 % - Markeringsfarve5 4 6 3 2 2 2" xfId="31615"/>
    <cellStyle name="20 % - Markeringsfarve5 4 6 3 2 2 3" xfId="46579"/>
    <cellStyle name="20 % - Markeringsfarve5 4 6 3 2 3" xfId="24593"/>
    <cellStyle name="20 % - Markeringsfarve5 4 6 3 2 4" xfId="39580"/>
    <cellStyle name="20 % - Markeringsfarve5 4 6 3 3" xfId="11385"/>
    <cellStyle name="20 % - Markeringsfarve5 4 6 3 3 2" xfId="27704"/>
    <cellStyle name="20 % - Markeringsfarve5 4 6 3 3 3" xfId="42670"/>
    <cellStyle name="20 % - Markeringsfarve5 4 6 3 4" xfId="20682"/>
    <cellStyle name="20 % - Markeringsfarve5 4 6 3 5" xfId="35671"/>
    <cellStyle name="20 % - Markeringsfarve5 4 6 4" xfId="5668"/>
    <cellStyle name="20 % - Markeringsfarve5 4 6 4 2" xfId="13586"/>
    <cellStyle name="20 % - Markeringsfarve5 4 6 4 2 2" xfId="29900"/>
    <cellStyle name="20 % - Markeringsfarve5 4 6 4 2 3" xfId="44864"/>
    <cellStyle name="20 % - Markeringsfarve5 4 6 4 3" xfId="22878"/>
    <cellStyle name="20 % - Markeringsfarve5 4 6 4 4" xfId="37865"/>
    <cellStyle name="20 % - Markeringsfarve5 4 6 5" xfId="11383"/>
    <cellStyle name="20 % - Markeringsfarve5 4 6 5 2" xfId="27702"/>
    <cellStyle name="20 % - Markeringsfarve5 4 6 5 3" xfId="42668"/>
    <cellStyle name="20 % - Markeringsfarve5 4 6 6" xfId="20680"/>
    <cellStyle name="20 % - Markeringsfarve5 4 6 7" xfId="35669"/>
    <cellStyle name="20 % - Markeringsfarve5 4 7" xfId="2829"/>
    <cellStyle name="20 % - Markeringsfarve5 4 7 2" xfId="7527"/>
    <cellStyle name="20 % - Markeringsfarve5 4 7 2 2" xfId="15428"/>
    <cellStyle name="20 % - Markeringsfarve5 4 7 2 2 2" xfId="31742"/>
    <cellStyle name="20 % - Markeringsfarve5 4 7 2 2 3" xfId="46706"/>
    <cellStyle name="20 % - Markeringsfarve5 4 7 2 3" xfId="24720"/>
    <cellStyle name="20 % - Markeringsfarve5 4 7 2 4" xfId="39707"/>
    <cellStyle name="20 % - Markeringsfarve5 4 7 3" xfId="11386"/>
    <cellStyle name="20 % - Markeringsfarve5 4 7 3 2" xfId="27705"/>
    <cellStyle name="20 % - Markeringsfarve5 4 7 3 3" xfId="42671"/>
    <cellStyle name="20 % - Markeringsfarve5 4 7 4" xfId="20683"/>
    <cellStyle name="20 % - Markeringsfarve5 4 7 5" xfId="35672"/>
    <cellStyle name="20 % - Markeringsfarve5 4 8" xfId="2830"/>
    <cellStyle name="20 % - Markeringsfarve5 4 8 2" xfId="6755"/>
    <cellStyle name="20 % - Markeringsfarve5 4 8 2 2" xfId="14666"/>
    <cellStyle name="20 % - Markeringsfarve5 4 8 2 2 2" xfId="30980"/>
    <cellStyle name="20 % - Markeringsfarve5 4 8 2 2 3" xfId="45944"/>
    <cellStyle name="20 % - Markeringsfarve5 4 8 2 3" xfId="23958"/>
    <cellStyle name="20 % - Markeringsfarve5 4 8 2 4" xfId="38945"/>
    <cellStyle name="20 % - Markeringsfarve5 4 8 3" xfId="11387"/>
    <cellStyle name="20 % - Markeringsfarve5 4 8 3 2" xfId="27706"/>
    <cellStyle name="20 % - Markeringsfarve5 4 8 3 3" xfId="42672"/>
    <cellStyle name="20 % - Markeringsfarve5 4 8 4" xfId="20684"/>
    <cellStyle name="20 % - Markeringsfarve5 4 8 5" xfId="35673"/>
    <cellStyle name="20 % - Markeringsfarve5 4 9" xfId="5663"/>
    <cellStyle name="20 % - Markeringsfarve5 4 9 2" xfId="13581"/>
    <cellStyle name="20 % - Markeringsfarve5 4 9 2 2" xfId="29895"/>
    <cellStyle name="20 % - Markeringsfarve5 4 9 2 3" xfId="44859"/>
    <cellStyle name="20 % - Markeringsfarve5 4 9 3" xfId="22873"/>
    <cellStyle name="20 % - Markeringsfarve5 4 9 4" xfId="37860"/>
    <cellStyle name="20 % - Markeringsfarve5 5" xfId="2831"/>
    <cellStyle name="20 % - Markeringsfarve5 5 10" xfId="11388"/>
    <cellStyle name="20 % - Markeringsfarve5 5 10 2" xfId="27707"/>
    <cellStyle name="20 % - Markeringsfarve5 5 10 3" xfId="42673"/>
    <cellStyle name="20 % - Markeringsfarve5 5 11" xfId="20685"/>
    <cellStyle name="20 % - Markeringsfarve5 5 12" xfId="35674"/>
    <cellStyle name="20 % - Markeringsfarve5 5 13" xfId="53340"/>
    <cellStyle name="20 % - Markeringsfarve5 5 2" xfId="2832"/>
    <cellStyle name="20 % - Markeringsfarve5 5 2 2" xfId="2833"/>
    <cellStyle name="20 % - Markeringsfarve5 5 2 2 2" xfId="7685"/>
    <cellStyle name="20 % - Markeringsfarve5 5 2 2 2 2" xfId="15586"/>
    <cellStyle name="20 % - Markeringsfarve5 5 2 2 2 2 2" xfId="31900"/>
    <cellStyle name="20 % - Markeringsfarve5 5 2 2 2 2 3" xfId="46864"/>
    <cellStyle name="20 % - Markeringsfarve5 5 2 2 2 3" xfId="24878"/>
    <cellStyle name="20 % - Markeringsfarve5 5 2 2 2 4" xfId="39865"/>
    <cellStyle name="20 % - Markeringsfarve5 5 2 2 3" xfId="11390"/>
    <cellStyle name="20 % - Markeringsfarve5 5 2 2 3 2" xfId="27709"/>
    <cellStyle name="20 % - Markeringsfarve5 5 2 2 3 3" xfId="42675"/>
    <cellStyle name="20 % - Markeringsfarve5 5 2 2 4" xfId="20687"/>
    <cellStyle name="20 % - Markeringsfarve5 5 2 2 5" xfId="35676"/>
    <cellStyle name="20 % - Markeringsfarve5 5 2 2 6" xfId="57144"/>
    <cellStyle name="20 % - Markeringsfarve5 5 2 3" xfId="2834"/>
    <cellStyle name="20 % - Markeringsfarve5 5 2 3 2" xfId="6915"/>
    <cellStyle name="20 % - Markeringsfarve5 5 2 3 2 2" xfId="14826"/>
    <cellStyle name="20 % - Markeringsfarve5 5 2 3 2 2 2" xfId="31140"/>
    <cellStyle name="20 % - Markeringsfarve5 5 2 3 2 2 3" xfId="46104"/>
    <cellStyle name="20 % - Markeringsfarve5 5 2 3 2 3" xfId="24118"/>
    <cellStyle name="20 % - Markeringsfarve5 5 2 3 2 4" xfId="39105"/>
    <cellStyle name="20 % - Markeringsfarve5 5 2 3 3" xfId="11391"/>
    <cellStyle name="20 % - Markeringsfarve5 5 2 3 3 2" xfId="27710"/>
    <cellStyle name="20 % - Markeringsfarve5 5 2 3 3 3" xfId="42676"/>
    <cellStyle name="20 % - Markeringsfarve5 5 2 3 4" xfId="20688"/>
    <cellStyle name="20 % - Markeringsfarve5 5 2 3 5" xfId="35677"/>
    <cellStyle name="20 % - Markeringsfarve5 5 2 4" xfId="5670"/>
    <cellStyle name="20 % - Markeringsfarve5 5 2 4 2" xfId="13588"/>
    <cellStyle name="20 % - Markeringsfarve5 5 2 4 2 2" xfId="29902"/>
    <cellStyle name="20 % - Markeringsfarve5 5 2 4 2 3" xfId="44866"/>
    <cellStyle name="20 % - Markeringsfarve5 5 2 4 3" xfId="22880"/>
    <cellStyle name="20 % - Markeringsfarve5 5 2 4 4" xfId="37867"/>
    <cellStyle name="20 % - Markeringsfarve5 5 2 5" xfId="11389"/>
    <cellStyle name="20 % - Markeringsfarve5 5 2 5 2" xfId="27708"/>
    <cellStyle name="20 % - Markeringsfarve5 5 2 5 3" xfId="42674"/>
    <cellStyle name="20 % - Markeringsfarve5 5 2 6" xfId="20686"/>
    <cellStyle name="20 % - Markeringsfarve5 5 2 7" xfId="35675"/>
    <cellStyle name="20 % - Markeringsfarve5 5 2 8" xfId="53977"/>
    <cellStyle name="20 % - Markeringsfarve5 5 3" xfId="2835"/>
    <cellStyle name="20 % - Markeringsfarve5 5 3 2" xfId="2836"/>
    <cellStyle name="20 % - Markeringsfarve5 5 3 2 2" xfId="7761"/>
    <cellStyle name="20 % - Markeringsfarve5 5 3 2 2 2" xfId="15662"/>
    <cellStyle name="20 % - Markeringsfarve5 5 3 2 2 2 2" xfId="31976"/>
    <cellStyle name="20 % - Markeringsfarve5 5 3 2 2 2 3" xfId="46940"/>
    <cellStyle name="20 % - Markeringsfarve5 5 3 2 2 3" xfId="24954"/>
    <cellStyle name="20 % - Markeringsfarve5 5 3 2 2 4" xfId="39941"/>
    <cellStyle name="20 % - Markeringsfarve5 5 3 2 3" xfId="11393"/>
    <cellStyle name="20 % - Markeringsfarve5 5 3 2 3 2" xfId="27712"/>
    <cellStyle name="20 % - Markeringsfarve5 5 3 2 3 3" xfId="42678"/>
    <cellStyle name="20 % - Markeringsfarve5 5 3 2 4" xfId="20690"/>
    <cellStyle name="20 % - Markeringsfarve5 5 3 2 5" xfId="35679"/>
    <cellStyle name="20 % - Markeringsfarve5 5 3 3" xfId="2837"/>
    <cellStyle name="20 % - Markeringsfarve5 5 3 3 2" xfId="6991"/>
    <cellStyle name="20 % - Markeringsfarve5 5 3 3 2 2" xfId="14902"/>
    <cellStyle name="20 % - Markeringsfarve5 5 3 3 2 2 2" xfId="31216"/>
    <cellStyle name="20 % - Markeringsfarve5 5 3 3 2 2 3" xfId="46180"/>
    <cellStyle name="20 % - Markeringsfarve5 5 3 3 2 3" xfId="24194"/>
    <cellStyle name="20 % - Markeringsfarve5 5 3 3 2 4" xfId="39181"/>
    <cellStyle name="20 % - Markeringsfarve5 5 3 3 3" xfId="11394"/>
    <cellStyle name="20 % - Markeringsfarve5 5 3 3 3 2" xfId="27713"/>
    <cellStyle name="20 % - Markeringsfarve5 5 3 3 3 3" xfId="42679"/>
    <cellStyle name="20 % - Markeringsfarve5 5 3 3 4" xfId="20691"/>
    <cellStyle name="20 % - Markeringsfarve5 5 3 3 5" xfId="35680"/>
    <cellStyle name="20 % - Markeringsfarve5 5 3 4" xfId="5671"/>
    <cellStyle name="20 % - Markeringsfarve5 5 3 4 2" xfId="13589"/>
    <cellStyle name="20 % - Markeringsfarve5 5 3 4 2 2" xfId="29903"/>
    <cellStyle name="20 % - Markeringsfarve5 5 3 4 2 3" xfId="44867"/>
    <cellStyle name="20 % - Markeringsfarve5 5 3 4 3" xfId="22881"/>
    <cellStyle name="20 % - Markeringsfarve5 5 3 4 4" xfId="37868"/>
    <cellStyle name="20 % - Markeringsfarve5 5 3 5" xfId="11392"/>
    <cellStyle name="20 % - Markeringsfarve5 5 3 5 2" xfId="27711"/>
    <cellStyle name="20 % - Markeringsfarve5 5 3 5 3" xfId="42677"/>
    <cellStyle name="20 % - Markeringsfarve5 5 3 6" xfId="20689"/>
    <cellStyle name="20 % - Markeringsfarve5 5 3 7" xfId="35678"/>
    <cellStyle name="20 % - Markeringsfarve5 5 3 8" xfId="56521"/>
    <cellStyle name="20 % - Markeringsfarve5 5 4" xfId="2838"/>
    <cellStyle name="20 % - Markeringsfarve5 5 4 2" xfId="2839"/>
    <cellStyle name="20 % - Markeringsfarve5 5 4 2 2" xfId="7923"/>
    <cellStyle name="20 % - Markeringsfarve5 5 4 2 2 2" xfId="15824"/>
    <cellStyle name="20 % - Markeringsfarve5 5 4 2 2 2 2" xfId="32138"/>
    <cellStyle name="20 % - Markeringsfarve5 5 4 2 2 2 3" xfId="47102"/>
    <cellStyle name="20 % - Markeringsfarve5 5 4 2 2 3" xfId="25116"/>
    <cellStyle name="20 % - Markeringsfarve5 5 4 2 2 4" xfId="40103"/>
    <cellStyle name="20 % - Markeringsfarve5 5 4 2 3" xfId="11396"/>
    <cellStyle name="20 % - Markeringsfarve5 5 4 2 3 2" xfId="27715"/>
    <cellStyle name="20 % - Markeringsfarve5 5 4 2 3 3" xfId="42681"/>
    <cellStyle name="20 % - Markeringsfarve5 5 4 2 4" xfId="20693"/>
    <cellStyle name="20 % - Markeringsfarve5 5 4 2 5" xfId="35682"/>
    <cellStyle name="20 % - Markeringsfarve5 5 4 3" xfId="2840"/>
    <cellStyle name="20 % - Markeringsfarve5 5 4 3 2" xfId="7199"/>
    <cellStyle name="20 % - Markeringsfarve5 5 4 3 2 2" xfId="15109"/>
    <cellStyle name="20 % - Markeringsfarve5 5 4 3 2 2 2" xfId="31423"/>
    <cellStyle name="20 % - Markeringsfarve5 5 4 3 2 2 3" xfId="46387"/>
    <cellStyle name="20 % - Markeringsfarve5 5 4 3 2 3" xfId="24401"/>
    <cellStyle name="20 % - Markeringsfarve5 5 4 3 2 4" xfId="39388"/>
    <cellStyle name="20 % - Markeringsfarve5 5 4 3 3" xfId="11397"/>
    <cellStyle name="20 % - Markeringsfarve5 5 4 3 3 2" xfId="27716"/>
    <cellStyle name="20 % - Markeringsfarve5 5 4 3 3 3" xfId="42682"/>
    <cellStyle name="20 % - Markeringsfarve5 5 4 3 4" xfId="20694"/>
    <cellStyle name="20 % - Markeringsfarve5 5 4 3 5" xfId="35683"/>
    <cellStyle name="20 % - Markeringsfarve5 5 4 4" xfId="5672"/>
    <cellStyle name="20 % - Markeringsfarve5 5 4 4 2" xfId="13590"/>
    <cellStyle name="20 % - Markeringsfarve5 5 4 4 2 2" xfId="29904"/>
    <cellStyle name="20 % - Markeringsfarve5 5 4 4 2 3" xfId="44868"/>
    <cellStyle name="20 % - Markeringsfarve5 5 4 4 3" xfId="22882"/>
    <cellStyle name="20 % - Markeringsfarve5 5 4 4 4" xfId="37869"/>
    <cellStyle name="20 % - Markeringsfarve5 5 4 5" xfId="11395"/>
    <cellStyle name="20 % - Markeringsfarve5 5 4 5 2" xfId="27714"/>
    <cellStyle name="20 % - Markeringsfarve5 5 4 5 3" xfId="42680"/>
    <cellStyle name="20 % - Markeringsfarve5 5 4 6" xfId="20692"/>
    <cellStyle name="20 % - Markeringsfarve5 5 4 7" xfId="35681"/>
    <cellStyle name="20 % - Markeringsfarve5 5 5" xfId="2841"/>
    <cellStyle name="20 % - Markeringsfarve5 5 5 2" xfId="2842"/>
    <cellStyle name="20 % - Markeringsfarve5 5 5 2 2" xfId="8040"/>
    <cellStyle name="20 % - Markeringsfarve5 5 5 2 2 2" xfId="15941"/>
    <cellStyle name="20 % - Markeringsfarve5 5 5 2 2 2 2" xfId="32255"/>
    <cellStyle name="20 % - Markeringsfarve5 5 5 2 2 2 3" xfId="47219"/>
    <cellStyle name="20 % - Markeringsfarve5 5 5 2 2 3" xfId="25233"/>
    <cellStyle name="20 % - Markeringsfarve5 5 5 2 2 4" xfId="40220"/>
    <cellStyle name="20 % - Markeringsfarve5 5 5 2 3" xfId="11399"/>
    <cellStyle name="20 % - Markeringsfarve5 5 5 2 3 2" xfId="27718"/>
    <cellStyle name="20 % - Markeringsfarve5 5 5 2 3 3" xfId="42684"/>
    <cellStyle name="20 % - Markeringsfarve5 5 5 2 4" xfId="20696"/>
    <cellStyle name="20 % - Markeringsfarve5 5 5 2 5" xfId="35685"/>
    <cellStyle name="20 % - Markeringsfarve5 5 5 3" xfId="2843"/>
    <cellStyle name="20 % - Markeringsfarve5 5 5 3 2" xfId="7316"/>
    <cellStyle name="20 % - Markeringsfarve5 5 5 3 2 2" xfId="15226"/>
    <cellStyle name="20 % - Markeringsfarve5 5 5 3 2 2 2" xfId="31540"/>
    <cellStyle name="20 % - Markeringsfarve5 5 5 3 2 2 3" xfId="46504"/>
    <cellStyle name="20 % - Markeringsfarve5 5 5 3 2 3" xfId="24518"/>
    <cellStyle name="20 % - Markeringsfarve5 5 5 3 2 4" xfId="39505"/>
    <cellStyle name="20 % - Markeringsfarve5 5 5 3 3" xfId="11400"/>
    <cellStyle name="20 % - Markeringsfarve5 5 5 3 3 2" xfId="27719"/>
    <cellStyle name="20 % - Markeringsfarve5 5 5 3 3 3" xfId="42685"/>
    <cellStyle name="20 % - Markeringsfarve5 5 5 3 4" xfId="20697"/>
    <cellStyle name="20 % - Markeringsfarve5 5 5 3 5" xfId="35686"/>
    <cellStyle name="20 % - Markeringsfarve5 5 5 4" xfId="5673"/>
    <cellStyle name="20 % - Markeringsfarve5 5 5 4 2" xfId="13591"/>
    <cellStyle name="20 % - Markeringsfarve5 5 5 4 2 2" xfId="29905"/>
    <cellStyle name="20 % - Markeringsfarve5 5 5 4 2 3" xfId="44869"/>
    <cellStyle name="20 % - Markeringsfarve5 5 5 4 3" xfId="22883"/>
    <cellStyle name="20 % - Markeringsfarve5 5 5 4 4" xfId="37870"/>
    <cellStyle name="20 % - Markeringsfarve5 5 5 5" xfId="11398"/>
    <cellStyle name="20 % - Markeringsfarve5 5 5 5 2" xfId="27717"/>
    <cellStyle name="20 % - Markeringsfarve5 5 5 5 3" xfId="42683"/>
    <cellStyle name="20 % - Markeringsfarve5 5 5 6" xfId="20695"/>
    <cellStyle name="20 % - Markeringsfarve5 5 5 7" xfId="35684"/>
    <cellStyle name="20 % - Markeringsfarve5 5 6" xfId="2844"/>
    <cellStyle name="20 % - Markeringsfarve5 5 6 2" xfId="2845"/>
    <cellStyle name="20 % - Markeringsfarve5 5 6 2 2" xfId="8115"/>
    <cellStyle name="20 % - Markeringsfarve5 5 6 2 2 2" xfId="16016"/>
    <cellStyle name="20 % - Markeringsfarve5 5 6 2 2 2 2" xfId="32330"/>
    <cellStyle name="20 % - Markeringsfarve5 5 6 2 2 2 3" xfId="47294"/>
    <cellStyle name="20 % - Markeringsfarve5 5 6 2 2 3" xfId="25308"/>
    <cellStyle name="20 % - Markeringsfarve5 5 6 2 2 4" xfId="40295"/>
    <cellStyle name="20 % - Markeringsfarve5 5 6 2 3" xfId="11402"/>
    <cellStyle name="20 % - Markeringsfarve5 5 6 2 3 2" xfId="27721"/>
    <cellStyle name="20 % - Markeringsfarve5 5 6 2 3 3" xfId="42687"/>
    <cellStyle name="20 % - Markeringsfarve5 5 6 2 4" xfId="20699"/>
    <cellStyle name="20 % - Markeringsfarve5 5 6 2 5" xfId="35688"/>
    <cellStyle name="20 % - Markeringsfarve5 5 6 3" xfId="2846"/>
    <cellStyle name="20 % - Markeringsfarve5 5 6 3 2" xfId="7392"/>
    <cellStyle name="20 % - Markeringsfarve5 5 6 3 2 2" xfId="15302"/>
    <cellStyle name="20 % - Markeringsfarve5 5 6 3 2 2 2" xfId="31616"/>
    <cellStyle name="20 % - Markeringsfarve5 5 6 3 2 2 3" xfId="46580"/>
    <cellStyle name="20 % - Markeringsfarve5 5 6 3 2 3" xfId="24594"/>
    <cellStyle name="20 % - Markeringsfarve5 5 6 3 2 4" xfId="39581"/>
    <cellStyle name="20 % - Markeringsfarve5 5 6 3 3" xfId="11403"/>
    <cellStyle name="20 % - Markeringsfarve5 5 6 3 3 2" xfId="27722"/>
    <cellStyle name="20 % - Markeringsfarve5 5 6 3 3 3" xfId="42688"/>
    <cellStyle name="20 % - Markeringsfarve5 5 6 3 4" xfId="20700"/>
    <cellStyle name="20 % - Markeringsfarve5 5 6 3 5" xfId="35689"/>
    <cellStyle name="20 % - Markeringsfarve5 5 6 4" xfId="5674"/>
    <cellStyle name="20 % - Markeringsfarve5 5 6 4 2" xfId="13592"/>
    <cellStyle name="20 % - Markeringsfarve5 5 6 4 2 2" xfId="29906"/>
    <cellStyle name="20 % - Markeringsfarve5 5 6 4 2 3" xfId="44870"/>
    <cellStyle name="20 % - Markeringsfarve5 5 6 4 3" xfId="22884"/>
    <cellStyle name="20 % - Markeringsfarve5 5 6 4 4" xfId="37871"/>
    <cellStyle name="20 % - Markeringsfarve5 5 6 5" xfId="11401"/>
    <cellStyle name="20 % - Markeringsfarve5 5 6 5 2" xfId="27720"/>
    <cellStyle name="20 % - Markeringsfarve5 5 6 5 3" xfId="42686"/>
    <cellStyle name="20 % - Markeringsfarve5 5 6 6" xfId="20698"/>
    <cellStyle name="20 % - Markeringsfarve5 5 6 7" xfId="35687"/>
    <cellStyle name="20 % - Markeringsfarve5 5 7" xfId="2847"/>
    <cellStyle name="20 % - Markeringsfarve5 5 7 2" xfId="7566"/>
    <cellStyle name="20 % - Markeringsfarve5 5 7 2 2" xfId="15467"/>
    <cellStyle name="20 % - Markeringsfarve5 5 7 2 2 2" xfId="31781"/>
    <cellStyle name="20 % - Markeringsfarve5 5 7 2 2 3" xfId="46745"/>
    <cellStyle name="20 % - Markeringsfarve5 5 7 2 3" xfId="24759"/>
    <cellStyle name="20 % - Markeringsfarve5 5 7 2 4" xfId="39746"/>
    <cellStyle name="20 % - Markeringsfarve5 5 7 3" xfId="11404"/>
    <cellStyle name="20 % - Markeringsfarve5 5 7 3 2" xfId="27723"/>
    <cellStyle name="20 % - Markeringsfarve5 5 7 3 3" xfId="42689"/>
    <cellStyle name="20 % - Markeringsfarve5 5 7 4" xfId="20701"/>
    <cellStyle name="20 % - Markeringsfarve5 5 7 5" xfId="35690"/>
    <cellStyle name="20 % - Markeringsfarve5 5 8" xfId="2848"/>
    <cellStyle name="20 % - Markeringsfarve5 5 8 2" xfId="6794"/>
    <cellStyle name="20 % - Markeringsfarve5 5 8 2 2" xfId="14705"/>
    <cellStyle name="20 % - Markeringsfarve5 5 8 2 2 2" xfId="31019"/>
    <cellStyle name="20 % - Markeringsfarve5 5 8 2 2 3" xfId="45983"/>
    <cellStyle name="20 % - Markeringsfarve5 5 8 2 3" xfId="23997"/>
    <cellStyle name="20 % - Markeringsfarve5 5 8 2 4" xfId="38984"/>
    <cellStyle name="20 % - Markeringsfarve5 5 8 3" xfId="11405"/>
    <cellStyle name="20 % - Markeringsfarve5 5 8 3 2" xfId="27724"/>
    <cellStyle name="20 % - Markeringsfarve5 5 8 3 3" xfId="42690"/>
    <cellStyle name="20 % - Markeringsfarve5 5 8 4" xfId="20702"/>
    <cellStyle name="20 % - Markeringsfarve5 5 8 5" xfId="35691"/>
    <cellStyle name="20 % - Markeringsfarve5 5 9" xfId="5669"/>
    <cellStyle name="20 % - Markeringsfarve5 5 9 2" xfId="13587"/>
    <cellStyle name="20 % - Markeringsfarve5 5 9 2 2" xfId="29901"/>
    <cellStyle name="20 % - Markeringsfarve5 5 9 2 3" xfId="44865"/>
    <cellStyle name="20 % - Markeringsfarve5 5 9 3" xfId="22879"/>
    <cellStyle name="20 % - Markeringsfarve5 5 9 4" xfId="37866"/>
    <cellStyle name="20 % - Markeringsfarve5 6" xfId="2849"/>
    <cellStyle name="20 % - Markeringsfarve5 6 2" xfId="2850"/>
    <cellStyle name="20 % - Markeringsfarve5 6 2 2" xfId="7607"/>
    <cellStyle name="20 % - Markeringsfarve5 6 2 2 2" xfId="15508"/>
    <cellStyle name="20 % - Markeringsfarve5 6 2 2 2 2" xfId="31822"/>
    <cellStyle name="20 % - Markeringsfarve5 6 2 2 2 3" xfId="46786"/>
    <cellStyle name="20 % - Markeringsfarve5 6 2 2 3" xfId="24800"/>
    <cellStyle name="20 % - Markeringsfarve5 6 2 2 4" xfId="39787"/>
    <cellStyle name="20 % - Markeringsfarve5 6 2 2 5" xfId="57143"/>
    <cellStyle name="20 % - Markeringsfarve5 6 2 3" xfId="11407"/>
    <cellStyle name="20 % - Markeringsfarve5 6 2 3 2" xfId="27726"/>
    <cellStyle name="20 % - Markeringsfarve5 6 2 3 3" xfId="42692"/>
    <cellStyle name="20 % - Markeringsfarve5 6 2 4" xfId="20704"/>
    <cellStyle name="20 % - Markeringsfarve5 6 2 5" xfId="35693"/>
    <cellStyle name="20 % - Markeringsfarve5 6 2 6" xfId="53976"/>
    <cellStyle name="20 % - Markeringsfarve5 6 3" xfId="2851"/>
    <cellStyle name="20 % - Markeringsfarve5 6 3 2" xfId="6837"/>
    <cellStyle name="20 % - Markeringsfarve5 6 3 2 2" xfId="14748"/>
    <cellStyle name="20 % - Markeringsfarve5 6 3 2 2 2" xfId="31062"/>
    <cellStyle name="20 % - Markeringsfarve5 6 3 2 2 3" xfId="46026"/>
    <cellStyle name="20 % - Markeringsfarve5 6 3 2 3" xfId="24040"/>
    <cellStyle name="20 % - Markeringsfarve5 6 3 2 4" xfId="39027"/>
    <cellStyle name="20 % - Markeringsfarve5 6 3 3" xfId="11408"/>
    <cellStyle name="20 % - Markeringsfarve5 6 3 3 2" xfId="27727"/>
    <cellStyle name="20 % - Markeringsfarve5 6 3 3 3" xfId="42693"/>
    <cellStyle name="20 % - Markeringsfarve5 6 3 4" xfId="20705"/>
    <cellStyle name="20 % - Markeringsfarve5 6 3 5" xfId="35694"/>
    <cellStyle name="20 % - Markeringsfarve5 6 3 6" xfId="56520"/>
    <cellStyle name="20 % - Markeringsfarve5 6 4" xfId="5675"/>
    <cellStyle name="20 % - Markeringsfarve5 6 4 2" xfId="13593"/>
    <cellStyle name="20 % - Markeringsfarve5 6 4 2 2" xfId="29907"/>
    <cellStyle name="20 % - Markeringsfarve5 6 4 2 3" xfId="44871"/>
    <cellStyle name="20 % - Markeringsfarve5 6 4 3" xfId="22885"/>
    <cellStyle name="20 % - Markeringsfarve5 6 4 4" xfId="37872"/>
    <cellStyle name="20 % - Markeringsfarve5 6 5" xfId="11406"/>
    <cellStyle name="20 % - Markeringsfarve5 6 5 2" xfId="27725"/>
    <cellStyle name="20 % - Markeringsfarve5 6 5 3" xfId="42691"/>
    <cellStyle name="20 % - Markeringsfarve5 6 6" xfId="20703"/>
    <cellStyle name="20 % - Markeringsfarve5 6 7" xfId="35692"/>
    <cellStyle name="20 % - Markeringsfarve5 6 8" xfId="53339"/>
    <cellStyle name="20 % - Markeringsfarve5 7" xfId="2852"/>
    <cellStyle name="20 % - Markeringsfarve5 7 2" xfId="2853"/>
    <cellStyle name="20 % - Markeringsfarve5 7 2 2" xfId="7753"/>
    <cellStyle name="20 % - Markeringsfarve5 7 2 2 2" xfId="15654"/>
    <cellStyle name="20 % - Markeringsfarve5 7 2 2 2 2" xfId="31968"/>
    <cellStyle name="20 % - Markeringsfarve5 7 2 2 2 3" xfId="46932"/>
    <cellStyle name="20 % - Markeringsfarve5 7 2 2 3" xfId="24946"/>
    <cellStyle name="20 % - Markeringsfarve5 7 2 2 4" xfId="39933"/>
    <cellStyle name="20 % - Markeringsfarve5 7 2 3" xfId="11410"/>
    <cellStyle name="20 % - Markeringsfarve5 7 2 3 2" xfId="27729"/>
    <cellStyle name="20 % - Markeringsfarve5 7 2 3 3" xfId="42695"/>
    <cellStyle name="20 % - Markeringsfarve5 7 2 4" xfId="20707"/>
    <cellStyle name="20 % - Markeringsfarve5 7 2 5" xfId="35696"/>
    <cellStyle name="20 % - Markeringsfarve5 7 2 6" xfId="57111"/>
    <cellStyle name="20 % - Markeringsfarve5 7 3" xfId="2854"/>
    <cellStyle name="20 % - Markeringsfarve5 7 3 2" xfId="6983"/>
    <cellStyle name="20 % - Markeringsfarve5 7 3 2 2" xfId="14894"/>
    <cellStyle name="20 % - Markeringsfarve5 7 3 2 2 2" xfId="31208"/>
    <cellStyle name="20 % - Markeringsfarve5 7 3 2 2 3" xfId="46172"/>
    <cellStyle name="20 % - Markeringsfarve5 7 3 2 3" xfId="24186"/>
    <cellStyle name="20 % - Markeringsfarve5 7 3 2 4" xfId="39173"/>
    <cellStyle name="20 % - Markeringsfarve5 7 3 3" xfId="11411"/>
    <cellStyle name="20 % - Markeringsfarve5 7 3 3 2" xfId="27730"/>
    <cellStyle name="20 % - Markeringsfarve5 7 3 3 3" xfId="42696"/>
    <cellStyle name="20 % - Markeringsfarve5 7 3 4" xfId="20708"/>
    <cellStyle name="20 % - Markeringsfarve5 7 3 5" xfId="35697"/>
    <cellStyle name="20 % - Markeringsfarve5 7 4" xfId="5676"/>
    <cellStyle name="20 % - Markeringsfarve5 7 4 2" xfId="13594"/>
    <cellStyle name="20 % - Markeringsfarve5 7 4 2 2" xfId="29908"/>
    <cellStyle name="20 % - Markeringsfarve5 7 4 2 3" xfId="44872"/>
    <cellStyle name="20 % - Markeringsfarve5 7 4 3" xfId="22886"/>
    <cellStyle name="20 % - Markeringsfarve5 7 4 4" xfId="37873"/>
    <cellStyle name="20 % - Markeringsfarve5 7 5" xfId="11409"/>
    <cellStyle name="20 % - Markeringsfarve5 7 5 2" xfId="27728"/>
    <cellStyle name="20 % - Markeringsfarve5 7 5 3" xfId="42694"/>
    <cellStyle name="20 % - Markeringsfarve5 7 6" xfId="20706"/>
    <cellStyle name="20 % - Markeringsfarve5 7 7" xfId="35695"/>
    <cellStyle name="20 % - Markeringsfarve5 7 8" xfId="53944"/>
    <cellStyle name="20 % - Markeringsfarve5 8" xfId="2855"/>
    <cellStyle name="20 % - Markeringsfarve5 8 2" xfId="2856"/>
    <cellStyle name="20 % - Markeringsfarve5 8 2 2" xfId="7845"/>
    <cellStyle name="20 % - Markeringsfarve5 8 2 2 2" xfId="15746"/>
    <cellStyle name="20 % - Markeringsfarve5 8 2 2 2 2" xfId="32060"/>
    <cellStyle name="20 % - Markeringsfarve5 8 2 2 2 3" xfId="47024"/>
    <cellStyle name="20 % - Markeringsfarve5 8 2 2 3" xfId="25038"/>
    <cellStyle name="20 % - Markeringsfarve5 8 2 2 4" xfId="40025"/>
    <cellStyle name="20 % - Markeringsfarve5 8 2 3" xfId="11413"/>
    <cellStyle name="20 % - Markeringsfarve5 8 2 3 2" xfId="27732"/>
    <cellStyle name="20 % - Markeringsfarve5 8 2 3 3" xfId="42698"/>
    <cellStyle name="20 % - Markeringsfarve5 8 2 4" xfId="20710"/>
    <cellStyle name="20 % - Markeringsfarve5 8 2 5" xfId="35699"/>
    <cellStyle name="20 % - Markeringsfarve5 8 3" xfId="2857"/>
    <cellStyle name="20 % - Markeringsfarve5 8 3 2" xfId="7121"/>
    <cellStyle name="20 % - Markeringsfarve5 8 3 2 2" xfId="15031"/>
    <cellStyle name="20 % - Markeringsfarve5 8 3 2 2 2" xfId="31345"/>
    <cellStyle name="20 % - Markeringsfarve5 8 3 2 2 3" xfId="46309"/>
    <cellStyle name="20 % - Markeringsfarve5 8 3 2 3" xfId="24323"/>
    <cellStyle name="20 % - Markeringsfarve5 8 3 2 4" xfId="39310"/>
    <cellStyle name="20 % - Markeringsfarve5 8 3 3" xfId="11414"/>
    <cellStyle name="20 % - Markeringsfarve5 8 3 3 2" xfId="27733"/>
    <cellStyle name="20 % - Markeringsfarve5 8 3 3 3" xfId="42699"/>
    <cellStyle name="20 % - Markeringsfarve5 8 3 4" xfId="20711"/>
    <cellStyle name="20 % - Markeringsfarve5 8 3 5" xfId="35700"/>
    <cellStyle name="20 % - Markeringsfarve5 8 4" xfId="5677"/>
    <cellStyle name="20 % - Markeringsfarve5 8 4 2" xfId="13595"/>
    <cellStyle name="20 % - Markeringsfarve5 8 4 2 2" xfId="29909"/>
    <cellStyle name="20 % - Markeringsfarve5 8 4 2 3" xfId="44873"/>
    <cellStyle name="20 % - Markeringsfarve5 8 4 3" xfId="22887"/>
    <cellStyle name="20 % - Markeringsfarve5 8 4 4" xfId="37874"/>
    <cellStyle name="20 % - Markeringsfarve5 8 5" xfId="11412"/>
    <cellStyle name="20 % - Markeringsfarve5 8 5 2" xfId="27731"/>
    <cellStyle name="20 % - Markeringsfarve5 8 5 3" xfId="42697"/>
    <cellStyle name="20 % - Markeringsfarve5 8 6" xfId="20709"/>
    <cellStyle name="20 % - Markeringsfarve5 8 7" xfId="35698"/>
    <cellStyle name="20 % - Markeringsfarve5 9" xfId="2858"/>
    <cellStyle name="20 % - Markeringsfarve5 9 2" xfId="2859"/>
    <cellStyle name="20 % - Markeringsfarve5 9 2 2" xfId="7962"/>
    <cellStyle name="20 % - Markeringsfarve5 9 2 2 2" xfId="15863"/>
    <cellStyle name="20 % - Markeringsfarve5 9 2 2 2 2" xfId="32177"/>
    <cellStyle name="20 % - Markeringsfarve5 9 2 2 2 3" xfId="47141"/>
    <cellStyle name="20 % - Markeringsfarve5 9 2 2 3" xfId="25155"/>
    <cellStyle name="20 % - Markeringsfarve5 9 2 2 4" xfId="40142"/>
    <cellStyle name="20 % - Markeringsfarve5 9 2 3" xfId="11416"/>
    <cellStyle name="20 % - Markeringsfarve5 9 2 3 2" xfId="27735"/>
    <cellStyle name="20 % - Markeringsfarve5 9 2 3 3" xfId="42701"/>
    <cellStyle name="20 % - Markeringsfarve5 9 2 4" xfId="20713"/>
    <cellStyle name="20 % - Markeringsfarve5 9 2 5" xfId="35702"/>
    <cellStyle name="20 % - Markeringsfarve5 9 3" xfId="2860"/>
    <cellStyle name="20 % - Markeringsfarve5 9 3 2" xfId="7238"/>
    <cellStyle name="20 % - Markeringsfarve5 9 3 2 2" xfId="15148"/>
    <cellStyle name="20 % - Markeringsfarve5 9 3 2 2 2" xfId="31462"/>
    <cellStyle name="20 % - Markeringsfarve5 9 3 2 2 3" xfId="46426"/>
    <cellStyle name="20 % - Markeringsfarve5 9 3 2 3" xfId="24440"/>
    <cellStyle name="20 % - Markeringsfarve5 9 3 2 4" xfId="39427"/>
    <cellStyle name="20 % - Markeringsfarve5 9 3 3" xfId="11417"/>
    <cellStyle name="20 % - Markeringsfarve5 9 3 3 2" xfId="27736"/>
    <cellStyle name="20 % - Markeringsfarve5 9 3 3 3" xfId="42702"/>
    <cellStyle name="20 % - Markeringsfarve5 9 3 4" xfId="20714"/>
    <cellStyle name="20 % - Markeringsfarve5 9 3 5" xfId="35703"/>
    <cellStyle name="20 % - Markeringsfarve5 9 4" xfId="5678"/>
    <cellStyle name="20 % - Markeringsfarve5 9 4 2" xfId="13596"/>
    <cellStyle name="20 % - Markeringsfarve5 9 4 2 2" xfId="29910"/>
    <cellStyle name="20 % - Markeringsfarve5 9 4 2 3" xfId="44874"/>
    <cellStyle name="20 % - Markeringsfarve5 9 4 3" xfId="22888"/>
    <cellStyle name="20 % - Markeringsfarve5 9 4 4" xfId="37875"/>
    <cellStyle name="20 % - Markeringsfarve5 9 5" xfId="11415"/>
    <cellStyle name="20 % - Markeringsfarve5 9 5 2" xfId="27734"/>
    <cellStyle name="20 % - Markeringsfarve5 9 5 3" xfId="42700"/>
    <cellStyle name="20 % - Markeringsfarve5 9 6" xfId="20712"/>
    <cellStyle name="20 % - Markeringsfarve5 9 7" xfId="35701"/>
    <cellStyle name="20 % - Markeringsfarve6 10" xfId="2862"/>
    <cellStyle name="20 % - Markeringsfarve6 10 2" xfId="2863"/>
    <cellStyle name="20 % - Markeringsfarve6 10 2 2" xfId="2864"/>
    <cellStyle name="20 % - Markeringsfarve6 10 2 2 2" xfId="8116"/>
    <cellStyle name="20 % - Markeringsfarve6 10 2 2 2 2" xfId="16017"/>
    <cellStyle name="20 % - Markeringsfarve6 10 2 2 2 2 2" xfId="32331"/>
    <cellStyle name="20 % - Markeringsfarve6 10 2 2 2 2 3" xfId="47295"/>
    <cellStyle name="20 % - Markeringsfarve6 10 2 2 2 3" xfId="25309"/>
    <cellStyle name="20 % - Markeringsfarve6 10 2 2 2 4" xfId="40296"/>
    <cellStyle name="20 % - Markeringsfarve6 10 2 2 3" xfId="11421"/>
    <cellStyle name="20 % - Markeringsfarve6 10 2 2 3 2" xfId="27740"/>
    <cellStyle name="20 % - Markeringsfarve6 10 2 2 3 3" xfId="42706"/>
    <cellStyle name="20 % - Markeringsfarve6 10 2 2 4" xfId="20718"/>
    <cellStyle name="20 % - Markeringsfarve6 10 2 2 5" xfId="35707"/>
    <cellStyle name="20 % - Markeringsfarve6 10 2 3" xfId="6618"/>
    <cellStyle name="20 % - Markeringsfarve6 10 2 3 2" xfId="14532"/>
    <cellStyle name="20 % - Markeringsfarve6 10 2 3 2 2" xfId="30846"/>
    <cellStyle name="20 % - Markeringsfarve6 10 2 3 2 3" xfId="45810"/>
    <cellStyle name="20 % - Markeringsfarve6 10 2 3 3" xfId="23824"/>
    <cellStyle name="20 % - Markeringsfarve6 10 2 3 4" xfId="38811"/>
    <cellStyle name="20 % - Markeringsfarve6 10 2 4" xfId="11420"/>
    <cellStyle name="20 % - Markeringsfarve6 10 2 4 2" xfId="27739"/>
    <cellStyle name="20 % - Markeringsfarve6 10 2 4 3" xfId="42705"/>
    <cellStyle name="20 % - Markeringsfarve6 10 2 5" xfId="20717"/>
    <cellStyle name="20 % - Markeringsfarve6 10 2 6" xfId="35706"/>
    <cellStyle name="20 % - Markeringsfarve6 10 3" xfId="2865"/>
    <cellStyle name="20 % - Markeringsfarve6 10 3 2" xfId="7393"/>
    <cellStyle name="20 % - Markeringsfarve6 10 3 2 2" xfId="15303"/>
    <cellStyle name="20 % - Markeringsfarve6 10 3 2 2 2" xfId="31617"/>
    <cellStyle name="20 % - Markeringsfarve6 10 3 2 2 3" xfId="46581"/>
    <cellStyle name="20 % - Markeringsfarve6 10 3 2 3" xfId="24595"/>
    <cellStyle name="20 % - Markeringsfarve6 10 3 2 4" xfId="39582"/>
    <cellStyle name="20 % - Markeringsfarve6 10 3 3" xfId="11422"/>
    <cellStyle name="20 % - Markeringsfarve6 10 3 3 2" xfId="27741"/>
    <cellStyle name="20 % - Markeringsfarve6 10 3 3 3" xfId="42707"/>
    <cellStyle name="20 % - Markeringsfarve6 10 3 4" xfId="20719"/>
    <cellStyle name="20 % - Markeringsfarve6 10 3 5" xfId="35708"/>
    <cellStyle name="20 % - Markeringsfarve6 10 4" xfId="2866"/>
    <cellStyle name="20 % - Markeringsfarve6 10 4 2" xfId="7088"/>
    <cellStyle name="20 % - Markeringsfarve6 10 4 2 2" xfId="14998"/>
    <cellStyle name="20 % - Markeringsfarve6 10 4 2 2 2" xfId="31312"/>
    <cellStyle name="20 % - Markeringsfarve6 10 4 2 2 3" xfId="46276"/>
    <cellStyle name="20 % - Markeringsfarve6 10 4 2 3" xfId="24290"/>
    <cellStyle name="20 % - Markeringsfarve6 10 4 2 4" xfId="39277"/>
    <cellStyle name="20 % - Markeringsfarve6 10 4 3" xfId="11423"/>
    <cellStyle name="20 % - Markeringsfarve6 10 4 3 2" xfId="27742"/>
    <cellStyle name="20 % - Markeringsfarve6 10 4 3 3" xfId="42708"/>
    <cellStyle name="20 % - Markeringsfarve6 10 4 4" xfId="20720"/>
    <cellStyle name="20 % - Markeringsfarve6 10 4 5" xfId="35709"/>
    <cellStyle name="20 % - Markeringsfarve6 10 5" xfId="5680"/>
    <cellStyle name="20 % - Markeringsfarve6 10 5 2" xfId="13598"/>
    <cellStyle name="20 % - Markeringsfarve6 10 5 2 2" xfId="29912"/>
    <cellStyle name="20 % - Markeringsfarve6 10 5 2 3" xfId="44876"/>
    <cellStyle name="20 % - Markeringsfarve6 10 5 3" xfId="22890"/>
    <cellStyle name="20 % - Markeringsfarve6 10 5 4" xfId="37877"/>
    <cellStyle name="20 % - Markeringsfarve6 10 6" xfId="11419"/>
    <cellStyle name="20 % - Markeringsfarve6 10 6 2" xfId="27738"/>
    <cellStyle name="20 % - Markeringsfarve6 10 6 3" xfId="42704"/>
    <cellStyle name="20 % - Markeringsfarve6 10 7" xfId="20716"/>
    <cellStyle name="20 % - Markeringsfarve6 10 8" xfId="35705"/>
    <cellStyle name="20 % - Markeringsfarve6 11" xfId="2867"/>
    <cellStyle name="20 % - Markeringsfarve6 11 2" xfId="2868"/>
    <cellStyle name="20 % - Markeringsfarve6 11 2 2" xfId="7489"/>
    <cellStyle name="20 % - Markeringsfarve6 11 2 2 2" xfId="15390"/>
    <cellStyle name="20 % - Markeringsfarve6 11 2 2 2 2" xfId="31704"/>
    <cellStyle name="20 % - Markeringsfarve6 11 2 2 2 3" xfId="46668"/>
    <cellStyle name="20 % - Markeringsfarve6 11 2 2 3" xfId="24682"/>
    <cellStyle name="20 % - Markeringsfarve6 11 2 2 4" xfId="39669"/>
    <cellStyle name="20 % - Markeringsfarve6 11 2 3" xfId="11425"/>
    <cellStyle name="20 % - Markeringsfarve6 11 2 3 2" xfId="27744"/>
    <cellStyle name="20 % - Markeringsfarve6 11 2 3 3" xfId="42710"/>
    <cellStyle name="20 % - Markeringsfarve6 11 2 4" xfId="20722"/>
    <cellStyle name="20 % - Markeringsfarve6 11 2 5" xfId="35711"/>
    <cellStyle name="20 % - Markeringsfarve6 11 3" xfId="2869"/>
    <cellStyle name="20 % - Markeringsfarve6 11 3 2" xfId="8697"/>
    <cellStyle name="20 % - Markeringsfarve6 11 3 2 2" xfId="16577"/>
    <cellStyle name="20 % - Markeringsfarve6 11 3 2 2 2" xfId="32891"/>
    <cellStyle name="20 % - Markeringsfarve6 11 3 2 2 3" xfId="47855"/>
    <cellStyle name="20 % - Markeringsfarve6 11 3 2 3" xfId="25869"/>
    <cellStyle name="20 % - Markeringsfarve6 11 3 2 4" xfId="40856"/>
    <cellStyle name="20 % - Markeringsfarve6 11 3 3" xfId="11426"/>
    <cellStyle name="20 % - Markeringsfarve6 11 3 3 2" xfId="27745"/>
    <cellStyle name="20 % - Markeringsfarve6 11 3 3 3" xfId="42711"/>
    <cellStyle name="20 % - Markeringsfarve6 11 3 4" xfId="20723"/>
    <cellStyle name="20 % - Markeringsfarve6 11 3 5" xfId="35712"/>
    <cellStyle name="20 % - Markeringsfarve6 11 4" xfId="5681"/>
    <cellStyle name="20 % - Markeringsfarve6 11 4 2" xfId="13599"/>
    <cellStyle name="20 % - Markeringsfarve6 11 4 2 2" xfId="29913"/>
    <cellStyle name="20 % - Markeringsfarve6 11 4 2 3" xfId="44877"/>
    <cellStyle name="20 % - Markeringsfarve6 11 4 3" xfId="22891"/>
    <cellStyle name="20 % - Markeringsfarve6 11 4 4" xfId="37878"/>
    <cellStyle name="20 % - Markeringsfarve6 11 5" xfId="11424"/>
    <cellStyle name="20 % - Markeringsfarve6 11 5 2" xfId="27743"/>
    <cellStyle name="20 % - Markeringsfarve6 11 5 3" xfId="42709"/>
    <cellStyle name="20 % - Markeringsfarve6 11 6" xfId="20721"/>
    <cellStyle name="20 % - Markeringsfarve6 11 7" xfId="35710"/>
    <cellStyle name="20 % - Markeringsfarve6 12" xfId="2870"/>
    <cellStyle name="20 % - Markeringsfarve6 12 2" xfId="2871"/>
    <cellStyle name="20 % - Markeringsfarve6 12 2 2" xfId="8422"/>
    <cellStyle name="20 % - Markeringsfarve6 12 2 2 2" xfId="16314"/>
    <cellStyle name="20 % - Markeringsfarve6 12 2 2 2 2" xfId="32628"/>
    <cellStyle name="20 % - Markeringsfarve6 12 2 2 2 3" xfId="47592"/>
    <cellStyle name="20 % - Markeringsfarve6 12 2 2 3" xfId="25606"/>
    <cellStyle name="20 % - Markeringsfarve6 12 2 2 4" xfId="40593"/>
    <cellStyle name="20 % - Markeringsfarve6 12 2 3" xfId="11428"/>
    <cellStyle name="20 % - Markeringsfarve6 12 2 3 2" xfId="27747"/>
    <cellStyle name="20 % - Markeringsfarve6 12 2 3 3" xfId="42713"/>
    <cellStyle name="20 % - Markeringsfarve6 12 2 4" xfId="20725"/>
    <cellStyle name="20 % - Markeringsfarve6 12 2 5" xfId="35714"/>
    <cellStyle name="20 % - Markeringsfarve6 12 3" xfId="5682"/>
    <cellStyle name="20 % - Markeringsfarve6 12 3 2" xfId="13600"/>
    <cellStyle name="20 % - Markeringsfarve6 12 3 2 2" xfId="29914"/>
    <cellStyle name="20 % - Markeringsfarve6 12 3 2 3" xfId="44878"/>
    <cellStyle name="20 % - Markeringsfarve6 12 3 3" xfId="22892"/>
    <cellStyle name="20 % - Markeringsfarve6 12 3 4" xfId="37879"/>
    <cellStyle name="20 % - Markeringsfarve6 12 4" xfId="11427"/>
    <cellStyle name="20 % - Markeringsfarve6 12 4 2" xfId="27746"/>
    <cellStyle name="20 % - Markeringsfarve6 12 4 3" xfId="42712"/>
    <cellStyle name="20 % - Markeringsfarve6 12 5" xfId="20724"/>
    <cellStyle name="20 % - Markeringsfarve6 12 6" xfId="35713"/>
    <cellStyle name="20 % - Markeringsfarve6 13" xfId="2872"/>
    <cellStyle name="20 % - Markeringsfarve6 13 2" xfId="2873"/>
    <cellStyle name="20 % - Markeringsfarve6 13 2 2" xfId="8658"/>
    <cellStyle name="20 % - Markeringsfarve6 13 2 2 2" xfId="16540"/>
    <cellStyle name="20 % - Markeringsfarve6 13 2 2 2 2" xfId="32854"/>
    <cellStyle name="20 % - Markeringsfarve6 13 2 2 2 3" xfId="47818"/>
    <cellStyle name="20 % - Markeringsfarve6 13 2 2 3" xfId="25832"/>
    <cellStyle name="20 % - Markeringsfarve6 13 2 2 4" xfId="40819"/>
    <cellStyle name="20 % - Markeringsfarve6 13 2 3" xfId="11430"/>
    <cellStyle name="20 % - Markeringsfarve6 13 2 3 2" xfId="27749"/>
    <cellStyle name="20 % - Markeringsfarve6 13 2 3 3" xfId="42715"/>
    <cellStyle name="20 % - Markeringsfarve6 13 2 4" xfId="20727"/>
    <cellStyle name="20 % - Markeringsfarve6 13 2 5" xfId="35716"/>
    <cellStyle name="20 % - Markeringsfarve6 13 3" xfId="5683"/>
    <cellStyle name="20 % - Markeringsfarve6 13 3 2" xfId="13601"/>
    <cellStyle name="20 % - Markeringsfarve6 13 3 2 2" xfId="29915"/>
    <cellStyle name="20 % - Markeringsfarve6 13 3 2 3" xfId="44879"/>
    <cellStyle name="20 % - Markeringsfarve6 13 3 3" xfId="22893"/>
    <cellStyle name="20 % - Markeringsfarve6 13 3 4" xfId="37880"/>
    <cellStyle name="20 % - Markeringsfarve6 13 4" xfId="11429"/>
    <cellStyle name="20 % - Markeringsfarve6 13 4 2" xfId="27748"/>
    <cellStyle name="20 % - Markeringsfarve6 13 4 3" xfId="42714"/>
    <cellStyle name="20 % - Markeringsfarve6 13 5" xfId="20726"/>
    <cellStyle name="20 % - Markeringsfarve6 13 6" xfId="35715"/>
    <cellStyle name="20 % - Markeringsfarve6 14" xfId="2874"/>
    <cellStyle name="20 % - Markeringsfarve6 14 2" xfId="2875"/>
    <cellStyle name="20 % - Markeringsfarve6 14 2 2" xfId="8229"/>
    <cellStyle name="20 % - Markeringsfarve6 14 2 2 2" xfId="16126"/>
    <cellStyle name="20 % - Markeringsfarve6 14 2 2 2 2" xfId="32440"/>
    <cellStyle name="20 % - Markeringsfarve6 14 2 2 2 3" xfId="47404"/>
    <cellStyle name="20 % - Markeringsfarve6 14 2 2 3" xfId="25418"/>
    <cellStyle name="20 % - Markeringsfarve6 14 2 2 4" xfId="40405"/>
    <cellStyle name="20 % - Markeringsfarve6 14 2 3" xfId="11432"/>
    <cellStyle name="20 % - Markeringsfarve6 14 2 3 2" xfId="27751"/>
    <cellStyle name="20 % - Markeringsfarve6 14 2 3 3" xfId="42717"/>
    <cellStyle name="20 % - Markeringsfarve6 14 2 4" xfId="20729"/>
    <cellStyle name="20 % - Markeringsfarve6 14 2 5" xfId="35718"/>
    <cellStyle name="20 % - Markeringsfarve6 14 3" xfId="5679"/>
    <cellStyle name="20 % - Markeringsfarve6 14 3 2" xfId="13597"/>
    <cellStyle name="20 % - Markeringsfarve6 14 3 2 2" xfId="29911"/>
    <cellStyle name="20 % - Markeringsfarve6 14 3 2 3" xfId="44875"/>
    <cellStyle name="20 % - Markeringsfarve6 14 3 3" xfId="22889"/>
    <cellStyle name="20 % - Markeringsfarve6 14 3 4" xfId="37876"/>
    <cellStyle name="20 % - Markeringsfarve6 14 4" xfId="11431"/>
    <cellStyle name="20 % - Markeringsfarve6 14 4 2" xfId="27750"/>
    <cellStyle name="20 % - Markeringsfarve6 14 4 3" xfId="42716"/>
    <cellStyle name="20 % - Markeringsfarve6 14 5" xfId="20728"/>
    <cellStyle name="20 % - Markeringsfarve6 14 6" xfId="35717"/>
    <cellStyle name="20 % - Markeringsfarve6 15" xfId="2876"/>
    <cellStyle name="20 % - Markeringsfarve6 15 2" xfId="6714"/>
    <cellStyle name="20 % - Markeringsfarve6 15 2 2" xfId="14627"/>
    <cellStyle name="20 % - Markeringsfarve6 15 2 2 2" xfId="30941"/>
    <cellStyle name="20 % - Markeringsfarve6 15 2 2 3" xfId="45905"/>
    <cellStyle name="20 % - Markeringsfarve6 15 2 3" xfId="23919"/>
    <cellStyle name="20 % - Markeringsfarve6 15 2 4" xfId="38906"/>
    <cellStyle name="20 % - Markeringsfarve6 15 3" xfId="11433"/>
    <cellStyle name="20 % - Markeringsfarve6 15 3 2" xfId="27752"/>
    <cellStyle name="20 % - Markeringsfarve6 15 3 3" xfId="42718"/>
    <cellStyle name="20 % - Markeringsfarve6 15 4" xfId="20730"/>
    <cellStyle name="20 % - Markeringsfarve6 15 5" xfId="35719"/>
    <cellStyle name="20 % - Markeringsfarve6 16" xfId="2877"/>
    <cellStyle name="20 % - Markeringsfarve6 16 2" xfId="8711"/>
    <cellStyle name="20 % - Markeringsfarve6 16 2 2" xfId="16591"/>
    <cellStyle name="20 % - Markeringsfarve6 16 2 2 2" xfId="32905"/>
    <cellStyle name="20 % - Markeringsfarve6 16 2 2 3" xfId="47869"/>
    <cellStyle name="20 % - Markeringsfarve6 16 2 3" xfId="25883"/>
    <cellStyle name="20 % - Markeringsfarve6 16 2 4" xfId="40870"/>
    <cellStyle name="20 % - Markeringsfarve6 16 3" xfId="11434"/>
    <cellStyle name="20 % - Markeringsfarve6 16 3 2" xfId="27753"/>
    <cellStyle name="20 % - Markeringsfarve6 16 3 3" xfId="42719"/>
    <cellStyle name="20 % - Markeringsfarve6 16 4" xfId="20731"/>
    <cellStyle name="20 % - Markeringsfarve6 16 5" xfId="35720"/>
    <cellStyle name="20 % - Markeringsfarve6 17" xfId="2878"/>
    <cellStyle name="20 % - Markeringsfarve6 17 2" xfId="7086"/>
    <cellStyle name="20 % - Markeringsfarve6 17 2 2" xfId="14996"/>
    <cellStyle name="20 % - Markeringsfarve6 17 2 2 2" xfId="31310"/>
    <cellStyle name="20 % - Markeringsfarve6 17 2 2 3" xfId="46274"/>
    <cellStyle name="20 % - Markeringsfarve6 17 2 3" xfId="24288"/>
    <cellStyle name="20 % - Markeringsfarve6 17 2 4" xfId="39275"/>
    <cellStyle name="20 % - Markeringsfarve6 17 3" xfId="11435"/>
    <cellStyle name="20 % - Markeringsfarve6 17 3 2" xfId="27754"/>
    <cellStyle name="20 % - Markeringsfarve6 17 3 3" xfId="42720"/>
    <cellStyle name="20 % - Markeringsfarve6 17 4" xfId="20732"/>
    <cellStyle name="20 % - Markeringsfarve6 17 5" xfId="35721"/>
    <cellStyle name="20 % - Markeringsfarve6 18" xfId="5394"/>
    <cellStyle name="20 % - Markeringsfarve6 18 2" xfId="13313"/>
    <cellStyle name="20 % - Markeringsfarve6 18 2 2" xfId="29627"/>
    <cellStyle name="20 % - Markeringsfarve6 18 2 3" xfId="44591"/>
    <cellStyle name="20 % - Markeringsfarve6 18 3" xfId="22605"/>
    <cellStyle name="20 % - Markeringsfarve6 18 4" xfId="37592"/>
    <cellStyle name="20 % - Markeringsfarve6 19" xfId="2861"/>
    <cellStyle name="20 % - Markeringsfarve6 19 2" xfId="11418"/>
    <cellStyle name="20 % - Markeringsfarve6 19 2 2" xfId="27737"/>
    <cellStyle name="20 % - Markeringsfarve6 19 2 3" xfId="42703"/>
    <cellStyle name="20 % - Markeringsfarve6 19 3" xfId="20715"/>
    <cellStyle name="20 % - Markeringsfarve6 19 4" xfId="35704"/>
    <cellStyle name="20 % - Markeringsfarve6 2" xfId="2879"/>
    <cellStyle name="20 % - Markeringsfarve6 2 10" xfId="2880"/>
    <cellStyle name="20 % - Markeringsfarve6 2 10 2" xfId="6743"/>
    <cellStyle name="20 % - Markeringsfarve6 2 10 2 2" xfId="14654"/>
    <cellStyle name="20 % - Markeringsfarve6 2 10 2 2 2" xfId="30968"/>
    <cellStyle name="20 % - Markeringsfarve6 2 10 2 2 3" xfId="45932"/>
    <cellStyle name="20 % - Markeringsfarve6 2 10 2 3" xfId="23946"/>
    <cellStyle name="20 % - Markeringsfarve6 2 10 2 4" xfId="38933"/>
    <cellStyle name="20 % - Markeringsfarve6 2 10 3" xfId="11437"/>
    <cellStyle name="20 % - Markeringsfarve6 2 10 3 2" xfId="27756"/>
    <cellStyle name="20 % - Markeringsfarve6 2 10 3 3" xfId="42722"/>
    <cellStyle name="20 % - Markeringsfarve6 2 10 4" xfId="20734"/>
    <cellStyle name="20 % - Markeringsfarve6 2 10 5" xfId="35723"/>
    <cellStyle name="20 % - Markeringsfarve6 2 11" xfId="2881"/>
    <cellStyle name="20 % - Markeringsfarve6 2 11 2" xfId="8380"/>
    <cellStyle name="20 % - Markeringsfarve6 2 11 2 2" xfId="16273"/>
    <cellStyle name="20 % - Markeringsfarve6 2 11 2 2 2" xfId="32587"/>
    <cellStyle name="20 % - Markeringsfarve6 2 11 2 2 3" xfId="47551"/>
    <cellStyle name="20 % - Markeringsfarve6 2 11 2 3" xfId="25565"/>
    <cellStyle name="20 % - Markeringsfarve6 2 11 2 4" xfId="40552"/>
    <cellStyle name="20 % - Markeringsfarve6 2 11 3" xfId="11438"/>
    <cellStyle name="20 % - Markeringsfarve6 2 11 3 2" xfId="27757"/>
    <cellStyle name="20 % - Markeringsfarve6 2 11 3 3" xfId="42723"/>
    <cellStyle name="20 % - Markeringsfarve6 2 11 4" xfId="20735"/>
    <cellStyle name="20 % - Markeringsfarve6 2 11 5" xfId="35724"/>
    <cellStyle name="20 % - Markeringsfarve6 2 12" xfId="5684"/>
    <cellStyle name="20 % - Markeringsfarve6 2 12 2" xfId="13602"/>
    <cellStyle name="20 % - Markeringsfarve6 2 12 2 2" xfId="29916"/>
    <cellStyle name="20 % - Markeringsfarve6 2 12 2 3" xfId="44880"/>
    <cellStyle name="20 % - Markeringsfarve6 2 12 3" xfId="22894"/>
    <cellStyle name="20 % - Markeringsfarve6 2 12 4" xfId="37881"/>
    <cellStyle name="20 % - Markeringsfarve6 2 13" xfId="11436"/>
    <cellStyle name="20 % - Markeringsfarve6 2 13 2" xfId="27755"/>
    <cellStyle name="20 % - Markeringsfarve6 2 13 3" xfId="42721"/>
    <cellStyle name="20 % - Markeringsfarve6 2 14" xfId="20733"/>
    <cellStyle name="20 % - Markeringsfarve6 2 15" xfId="35722"/>
    <cellStyle name="20 % - Markeringsfarve6 2 16" xfId="53338"/>
    <cellStyle name="20 % - Markeringsfarve6 2 2" xfId="2882"/>
    <cellStyle name="20 % - Markeringsfarve6 2 2 10" xfId="5685"/>
    <cellStyle name="20 % - Markeringsfarve6 2 2 10 2" xfId="13603"/>
    <cellStyle name="20 % - Markeringsfarve6 2 2 10 2 2" xfId="29917"/>
    <cellStyle name="20 % - Markeringsfarve6 2 2 10 2 3" xfId="44881"/>
    <cellStyle name="20 % - Markeringsfarve6 2 2 10 3" xfId="22895"/>
    <cellStyle name="20 % - Markeringsfarve6 2 2 10 4" xfId="37882"/>
    <cellStyle name="20 % - Markeringsfarve6 2 2 11" xfId="11439"/>
    <cellStyle name="20 % - Markeringsfarve6 2 2 11 2" xfId="27758"/>
    <cellStyle name="20 % - Markeringsfarve6 2 2 11 3" xfId="42724"/>
    <cellStyle name="20 % - Markeringsfarve6 2 2 12" xfId="20736"/>
    <cellStyle name="20 % - Markeringsfarve6 2 2 13" xfId="35725"/>
    <cellStyle name="20 % - Markeringsfarve6 2 2 14" xfId="53337"/>
    <cellStyle name="20 % - Markeringsfarve6 2 2 2" xfId="2883"/>
    <cellStyle name="20 % - Markeringsfarve6 2 2 2 2" xfId="2884"/>
    <cellStyle name="20 % - Markeringsfarve6 2 2 2 2 2" xfId="2885"/>
    <cellStyle name="20 % - Markeringsfarve6 2 2 2 2 2 2" xfId="7674"/>
    <cellStyle name="20 % - Markeringsfarve6 2 2 2 2 2 2 2" xfId="15575"/>
    <cellStyle name="20 % - Markeringsfarve6 2 2 2 2 2 2 2 2" xfId="31889"/>
    <cellStyle name="20 % - Markeringsfarve6 2 2 2 2 2 2 2 3" xfId="46853"/>
    <cellStyle name="20 % - Markeringsfarve6 2 2 2 2 2 2 3" xfId="24867"/>
    <cellStyle name="20 % - Markeringsfarve6 2 2 2 2 2 2 4" xfId="39854"/>
    <cellStyle name="20 % - Markeringsfarve6 2 2 2 2 2 3" xfId="11442"/>
    <cellStyle name="20 % - Markeringsfarve6 2 2 2 2 2 3 2" xfId="27761"/>
    <cellStyle name="20 % - Markeringsfarve6 2 2 2 2 2 3 3" xfId="42727"/>
    <cellStyle name="20 % - Markeringsfarve6 2 2 2 2 2 4" xfId="20739"/>
    <cellStyle name="20 % - Markeringsfarve6 2 2 2 2 2 5" xfId="35728"/>
    <cellStyle name="20 % - Markeringsfarve6 2 2 2 2 3" xfId="6245"/>
    <cellStyle name="20 % - Markeringsfarve6 2 2 2 2 3 2" xfId="14162"/>
    <cellStyle name="20 % - Markeringsfarve6 2 2 2 2 3 2 2" xfId="30476"/>
    <cellStyle name="20 % - Markeringsfarve6 2 2 2 2 3 2 3" xfId="45440"/>
    <cellStyle name="20 % - Markeringsfarve6 2 2 2 2 3 3" xfId="23454"/>
    <cellStyle name="20 % - Markeringsfarve6 2 2 2 2 3 4" xfId="38441"/>
    <cellStyle name="20 % - Markeringsfarve6 2 2 2 2 4" xfId="11441"/>
    <cellStyle name="20 % - Markeringsfarve6 2 2 2 2 4 2" xfId="27760"/>
    <cellStyle name="20 % - Markeringsfarve6 2 2 2 2 4 3" xfId="42726"/>
    <cellStyle name="20 % - Markeringsfarve6 2 2 2 2 5" xfId="20738"/>
    <cellStyle name="20 % - Markeringsfarve6 2 2 2 2 6" xfId="35727"/>
    <cellStyle name="20 % - Markeringsfarve6 2 2 2 2 7" xfId="57141"/>
    <cellStyle name="20 % - Markeringsfarve6 2 2 2 3" xfId="2886"/>
    <cellStyle name="20 % - Markeringsfarve6 2 2 2 3 2" xfId="6904"/>
    <cellStyle name="20 % - Markeringsfarve6 2 2 2 3 2 2" xfId="14815"/>
    <cellStyle name="20 % - Markeringsfarve6 2 2 2 3 2 2 2" xfId="31129"/>
    <cellStyle name="20 % - Markeringsfarve6 2 2 2 3 2 2 3" xfId="46093"/>
    <cellStyle name="20 % - Markeringsfarve6 2 2 2 3 2 3" xfId="24107"/>
    <cellStyle name="20 % - Markeringsfarve6 2 2 2 3 2 4" xfId="39094"/>
    <cellStyle name="20 % - Markeringsfarve6 2 2 2 3 3" xfId="11443"/>
    <cellStyle name="20 % - Markeringsfarve6 2 2 2 3 3 2" xfId="27762"/>
    <cellStyle name="20 % - Markeringsfarve6 2 2 2 3 3 3" xfId="42728"/>
    <cellStyle name="20 % - Markeringsfarve6 2 2 2 3 4" xfId="20740"/>
    <cellStyle name="20 % - Markeringsfarve6 2 2 2 3 5" xfId="35729"/>
    <cellStyle name="20 % - Markeringsfarve6 2 2 2 4" xfId="2887"/>
    <cellStyle name="20 % - Markeringsfarve6 2 2 2 4 2" xfId="8282"/>
    <cellStyle name="20 % - Markeringsfarve6 2 2 2 4 2 2" xfId="16176"/>
    <cellStyle name="20 % - Markeringsfarve6 2 2 2 4 2 2 2" xfId="32490"/>
    <cellStyle name="20 % - Markeringsfarve6 2 2 2 4 2 2 3" xfId="47454"/>
    <cellStyle name="20 % - Markeringsfarve6 2 2 2 4 2 3" xfId="25468"/>
    <cellStyle name="20 % - Markeringsfarve6 2 2 2 4 2 4" xfId="40455"/>
    <cellStyle name="20 % - Markeringsfarve6 2 2 2 4 3" xfId="11444"/>
    <cellStyle name="20 % - Markeringsfarve6 2 2 2 4 3 2" xfId="27763"/>
    <cellStyle name="20 % - Markeringsfarve6 2 2 2 4 3 3" xfId="42729"/>
    <cellStyle name="20 % - Markeringsfarve6 2 2 2 4 4" xfId="20741"/>
    <cellStyle name="20 % - Markeringsfarve6 2 2 2 4 5" xfId="35730"/>
    <cellStyle name="20 % - Markeringsfarve6 2 2 2 5" xfId="5686"/>
    <cellStyle name="20 % - Markeringsfarve6 2 2 2 5 2" xfId="13604"/>
    <cellStyle name="20 % - Markeringsfarve6 2 2 2 5 2 2" xfId="29918"/>
    <cellStyle name="20 % - Markeringsfarve6 2 2 2 5 2 3" xfId="44882"/>
    <cellStyle name="20 % - Markeringsfarve6 2 2 2 5 3" xfId="22896"/>
    <cellStyle name="20 % - Markeringsfarve6 2 2 2 5 4" xfId="37883"/>
    <cellStyle name="20 % - Markeringsfarve6 2 2 2 6" xfId="11440"/>
    <cellStyle name="20 % - Markeringsfarve6 2 2 2 6 2" xfId="27759"/>
    <cellStyle name="20 % - Markeringsfarve6 2 2 2 6 3" xfId="42725"/>
    <cellStyle name="20 % - Markeringsfarve6 2 2 2 7" xfId="20737"/>
    <cellStyle name="20 % - Markeringsfarve6 2 2 2 8" xfId="35726"/>
    <cellStyle name="20 % - Markeringsfarve6 2 2 2 9" xfId="53974"/>
    <cellStyle name="20 % - Markeringsfarve6 2 2 3" xfId="2888"/>
    <cellStyle name="20 % - Markeringsfarve6 2 2 3 2" xfId="2889"/>
    <cellStyle name="20 % - Markeringsfarve6 2 2 3 2 2" xfId="2890"/>
    <cellStyle name="20 % - Markeringsfarve6 2 2 3 2 2 2" xfId="7764"/>
    <cellStyle name="20 % - Markeringsfarve6 2 2 3 2 2 2 2" xfId="15665"/>
    <cellStyle name="20 % - Markeringsfarve6 2 2 3 2 2 2 2 2" xfId="31979"/>
    <cellStyle name="20 % - Markeringsfarve6 2 2 3 2 2 2 2 3" xfId="46943"/>
    <cellStyle name="20 % - Markeringsfarve6 2 2 3 2 2 2 3" xfId="24957"/>
    <cellStyle name="20 % - Markeringsfarve6 2 2 3 2 2 2 4" xfId="39944"/>
    <cellStyle name="20 % - Markeringsfarve6 2 2 3 2 2 3" xfId="11447"/>
    <cellStyle name="20 % - Markeringsfarve6 2 2 3 2 2 3 2" xfId="27766"/>
    <cellStyle name="20 % - Markeringsfarve6 2 2 3 2 2 3 3" xfId="42732"/>
    <cellStyle name="20 % - Markeringsfarve6 2 2 3 2 2 4" xfId="20744"/>
    <cellStyle name="20 % - Markeringsfarve6 2 2 3 2 2 5" xfId="35733"/>
    <cellStyle name="20 % - Markeringsfarve6 2 2 3 2 3" xfId="6319"/>
    <cellStyle name="20 % - Markeringsfarve6 2 2 3 2 3 2" xfId="14236"/>
    <cellStyle name="20 % - Markeringsfarve6 2 2 3 2 3 2 2" xfId="30550"/>
    <cellStyle name="20 % - Markeringsfarve6 2 2 3 2 3 2 3" xfId="45514"/>
    <cellStyle name="20 % - Markeringsfarve6 2 2 3 2 3 3" xfId="23528"/>
    <cellStyle name="20 % - Markeringsfarve6 2 2 3 2 3 4" xfId="38515"/>
    <cellStyle name="20 % - Markeringsfarve6 2 2 3 2 4" xfId="11446"/>
    <cellStyle name="20 % - Markeringsfarve6 2 2 3 2 4 2" xfId="27765"/>
    <cellStyle name="20 % - Markeringsfarve6 2 2 3 2 4 3" xfId="42731"/>
    <cellStyle name="20 % - Markeringsfarve6 2 2 3 2 5" xfId="20743"/>
    <cellStyle name="20 % - Markeringsfarve6 2 2 3 2 6" xfId="35732"/>
    <cellStyle name="20 % - Markeringsfarve6 2 2 3 3" xfId="2891"/>
    <cellStyle name="20 % - Markeringsfarve6 2 2 3 3 2" xfId="6994"/>
    <cellStyle name="20 % - Markeringsfarve6 2 2 3 3 2 2" xfId="14905"/>
    <cellStyle name="20 % - Markeringsfarve6 2 2 3 3 2 2 2" xfId="31219"/>
    <cellStyle name="20 % - Markeringsfarve6 2 2 3 3 2 2 3" xfId="46183"/>
    <cellStyle name="20 % - Markeringsfarve6 2 2 3 3 2 3" xfId="24197"/>
    <cellStyle name="20 % - Markeringsfarve6 2 2 3 3 2 4" xfId="39184"/>
    <cellStyle name="20 % - Markeringsfarve6 2 2 3 3 3" xfId="11448"/>
    <cellStyle name="20 % - Markeringsfarve6 2 2 3 3 3 2" xfId="27767"/>
    <cellStyle name="20 % - Markeringsfarve6 2 2 3 3 3 3" xfId="42733"/>
    <cellStyle name="20 % - Markeringsfarve6 2 2 3 3 4" xfId="20745"/>
    <cellStyle name="20 % - Markeringsfarve6 2 2 3 3 5" xfId="35734"/>
    <cellStyle name="20 % - Markeringsfarve6 2 2 3 4" xfId="2892"/>
    <cellStyle name="20 % - Markeringsfarve6 2 2 3 4 2" xfId="8566"/>
    <cellStyle name="20 % - Markeringsfarve6 2 2 3 4 2 2" xfId="16453"/>
    <cellStyle name="20 % - Markeringsfarve6 2 2 3 4 2 2 2" xfId="32767"/>
    <cellStyle name="20 % - Markeringsfarve6 2 2 3 4 2 2 3" xfId="47731"/>
    <cellStyle name="20 % - Markeringsfarve6 2 2 3 4 2 3" xfId="25745"/>
    <cellStyle name="20 % - Markeringsfarve6 2 2 3 4 2 4" xfId="40732"/>
    <cellStyle name="20 % - Markeringsfarve6 2 2 3 4 3" xfId="11449"/>
    <cellStyle name="20 % - Markeringsfarve6 2 2 3 4 3 2" xfId="27768"/>
    <cellStyle name="20 % - Markeringsfarve6 2 2 3 4 3 3" xfId="42734"/>
    <cellStyle name="20 % - Markeringsfarve6 2 2 3 4 4" xfId="20746"/>
    <cellStyle name="20 % - Markeringsfarve6 2 2 3 4 5" xfId="35735"/>
    <cellStyle name="20 % - Markeringsfarve6 2 2 3 5" xfId="5687"/>
    <cellStyle name="20 % - Markeringsfarve6 2 2 3 5 2" xfId="13605"/>
    <cellStyle name="20 % - Markeringsfarve6 2 2 3 5 2 2" xfId="29919"/>
    <cellStyle name="20 % - Markeringsfarve6 2 2 3 5 2 3" xfId="44883"/>
    <cellStyle name="20 % - Markeringsfarve6 2 2 3 5 3" xfId="22897"/>
    <cellStyle name="20 % - Markeringsfarve6 2 2 3 5 4" xfId="37884"/>
    <cellStyle name="20 % - Markeringsfarve6 2 2 3 6" xfId="11445"/>
    <cellStyle name="20 % - Markeringsfarve6 2 2 3 6 2" xfId="27764"/>
    <cellStyle name="20 % - Markeringsfarve6 2 2 3 6 3" xfId="42730"/>
    <cellStyle name="20 % - Markeringsfarve6 2 2 3 7" xfId="20742"/>
    <cellStyle name="20 % - Markeringsfarve6 2 2 3 8" xfId="35731"/>
    <cellStyle name="20 % - Markeringsfarve6 2 2 3 9" xfId="56518"/>
    <cellStyle name="20 % - Markeringsfarve6 2 2 4" xfId="2893"/>
    <cellStyle name="20 % - Markeringsfarve6 2 2 4 2" xfId="2894"/>
    <cellStyle name="20 % - Markeringsfarve6 2 2 4 2 2" xfId="2895"/>
    <cellStyle name="20 % - Markeringsfarve6 2 2 4 2 2 2" xfId="7912"/>
    <cellStyle name="20 % - Markeringsfarve6 2 2 4 2 2 2 2" xfId="15813"/>
    <cellStyle name="20 % - Markeringsfarve6 2 2 4 2 2 2 2 2" xfId="32127"/>
    <cellStyle name="20 % - Markeringsfarve6 2 2 4 2 2 2 2 3" xfId="47091"/>
    <cellStyle name="20 % - Markeringsfarve6 2 2 4 2 2 2 3" xfId="25105"/>
    <cellStyle name="20 % - Markeringsfarve6 2 2 4 2 2 2 4" xfId="40092"/>
    <cellStyle name="20 % - Markeringsfarve6 2 2 4 2 2 3" xfId="11452"/>
    <cellStyle name="20 % - Markeringsfarve6 2 2 4 2 2 3 2" xfId="27771"/>
    <cellStyle name="20 % - Markeringsfarve6 2 2 4 2 2 3 3" xfId="42737"/>
    <cellStyle name="20 % - Markeringsfarve6 2 2 4 2 2 4" xfId="20749"/>
    <cellStyle name="20 % - Markeringsfarve6 2 2 4 2 2 5" xfId="35738"/>
    <cellStyle name="20 % - Markeringsfarve6 2 2 4 2 3" xfId="6447"/>
    <cellStyle name="20 % - Markeringsfarve6 2 2 4 2 3 2" xfId="14361"/>
    <cellStyle name="20 % - Markeringsfarve6 2 2 4 2 3 2 2" xfId="30675"/>
    <cellStyle name="20 % - Markeringsfarve6 2 2 4 2 3 2 3" xfId="45639"/>
    <cellStyle name="20 % - Markeringsfarve6 2 2 4 2 3 3" xfId="23653"/>
    <cellStyle name="20 % - Markeringsfarve6 2 2 4 2 3 4" xfId="38640"/>
    <cellStyle name="20 % - Markeringsfarve6 2 2 4 2 4" xfId="11451"/>
    <cellStyle name="20 % - Markeringsfarve6 2 2 4 2 4 2" xfId="27770"/>
    <cellStyle name="20 % - Markeringsfarve6 2 2 4 2 4 3" xfId="42736"/>
    <cellStyle name="20 % - Markeringsfarve6 2 2 4 2 5" xfId="20748"/>
    <cellStyle name="20 % - Markeringsfarve6 2 2 4 2 6" xfId="35737"/>
    <cellStyle name="20 % - Markeringsfarve6 2 2 4 3" xfId="2896"/>
    <cellStyle name="20 % - Markeringsfarve6 2 2 4 3 2" xfId="7188"/>
    <cellStyle name="20 % - Markeringsfarve6 2 2 4 3 2 2" xfId="15098"/>
    <cellStyle name="20 % - Markeringsfarve6 2 2 4 3 2 2 2" xfId="31412"/>
    <cellStyle name="20 % - Markeringsfarve6 2 2 4 3 2 2 3" xfId="46376"/>
    <cellStyle name="20 % - Markeringsfarve6 2 2 4 3 2 3" xfId="24390"/>
    <cellStyle name="20 % - Markeringsfarve6 2 2 4 3 2 4" xfId="39377"/>
    <cellStyle name="20 % - Markeringsfarve6 2 2 4 3 3" xfId="11453"/>
    <cellStyle name="20 % - Markeringsfarve6 2 2 4 3 3 2" xfId="27772"/>
    <cellStyle name="20 % - Markeringsfarve6 2 2 4 3 3 3" xfId="42738"/>
    <cellStyle name="20 % - Markeringsfarve6 2 2 4 3 4" xfId="20750"/>
    <cellStyle name="20 % - Markeringsfarve6 2 2 4 3 5" xfId="35739"/>
    <cellStyle name="20 % - Markeringsfarve6 2 2 4 4" xfId="2897"/>
    <cellStyle name="20 % - Markeringsfarve6 2 2 4 4 2" xfId="8215"/>
    <cellStyle name="20 % - Markeringsfarve6 2 2 4 4 2 2" xfId="16112"/>
    <cellStyle name="20 % - Markeringsfarve6 2 2 4 4 2 2 2" xfId="32426"/>
    <cellStyle name="20 % - Markeringsfarve6 2 2 4 4 2 2 3" xfId="47390"/>
    <cellStyle name="20 % - Markeringsfarve6 2 2 4 4 2 3" xfId="25404"/>
    <cellStyle name="20 % - Markeringsfarve6 2 2 4 4 2 4" xfId="40391"/>
    <cellStyle name="20 % - Markeringsfarve6 2 2 4 4 3" xfId="11454"/>
    <cellStyle name="20 % - Markeringsfarve6 2 2 4 4 3 2" xfId="27773"/>
    <cellStyle name="20 % - Markeringsfarve6 2 2 4 4 3 3" xfId="42739"/>
    <cellStyle name="20 % - Markeringsfarve6 2 2 4 4 4" xfId="20751"/>
    <cellStyle name="20 % - Markeringsfarve6 2 2 4 4 5" xfId="35740"/>
    <cellStyle name="20 % - Markeringsfarve6 2 2 4 5" xfId="5688"/>
    <cellStyle name="20 % - Markeringsfarve6 2 2 4 5 2" xfId="13606"/>
    <cellStyle name="20 % - Markeringsfarve6 2 2 4 5 2 2" xfId="29920"/>
    <cellStyle name="20 % - Markeringsfarve6 2 2 4 5 2 3" xfId="44884"/>
    <cellStyle name="20 % - Markeringsfarve6 2 2 4 5 3" xfId="22898"/>
    <cellStyle name="20 % - Markeringsfarve6 2 2 4 5 4" xfId="37885"/>
    <cellStyle name="20 % - Markeringsfarve6 2 2 4 6" xfId="11450"/>
    <cellStyle name="20 % - Markeringsfarve6 2 2 4 6 2" xfId="27769"/>
    <cellStyle name="20 % - Markeringsfarve6 2 2 4 6 3" xfId="42735"/>
    <cellStyle name="20 % - Markeringsfarve6 2 2 4 7" xfId="20747"/>
    <cellStyle name="20 % - Markeringsfarve6 2 2 4 8" xfId="35736"/>
    <cellStyle name="20 % - Markeringsfarve6 2 2 5" xfId="2898"/>
    <cellStyle name="20 % - Markeringsfarve6 2 2 5 2" xfId="2899"/>
    <cellStyle name="20 % - Markeringsfarve6 2 2 5 2 2" xfId="2900"/>
    <cellStyle name="20 % - Markeringsfarve6 2 2 5 2 2 2" xfId="8029"/>
    <cellStyle name="20 % - Markeringsfarve6 2 2 5 2 2 2 2" xfId="15930"/>
    <cellStyle name="20 % - Markeringsfarve6 2 2 5 2 2 2 2 2" xfId="32244"/>
    <cellStyle name="20 % - Markeringsfarve6 2 2 5 2 2 2 2 3" xfId="47208"/>
    <cellStyle name="20 % - Markeringsfarve6 2 2 5 2 2 2 3" xfId="25222"/>
    <cellStyle name="20 % - Markeringsfarve6 2 2 5 2 2 2 4" xfId="40209"/>
    <cellStyle name="20 % - Markeringsfarve6 2 2 5 2 2 3" xfId="11457"/>
    <cellStyle name="20 % - Markeringsfarve6 2 2 5 2 2 3 2" xfId="27776"/>
    <cellStyle name="20 % - Markeringsfarve6 2 2 5 2 2 3 3" xfId="42742"/>
    <cellStyle name="20 % - Markeringsfarve6 2 2 5 2 2 4" xfId="20754"/>
    <cellStyle name="20 % - Markeringsfarve6 2 2 5 2 2 5" xfId="35743"/>
    <cellStyle name="20 % - Markeringsfarve6 2 2 5 2 3" xfId="6546"/>
    <cellStyle name="20 % - Markeringsfarve6 2 2 5 2 3 2" xfId="14460"/>
    <cellStyle name="20 % - Markeringsfarve6 2 2 5 2 3 2 2" xfId="30774"/>
    <cellStyle name="20 % - Markeringsfarve6 2 2 5 2 3 2 3" xfId="45738"/>
    <cellStyle name="20 % - Markeringsfarve6 2 2 5 2 3 3" xfId="23752"/>
    <cellStyle name="20 % - Markeringsfarve6 2 2 5 2 3 4" xfId="38739"/>
    <cellStyle name="20 % - Markeringsfarve6 2 2 5 2 4" xfId="11456"/>
    <cellStyle name="20 % - Markeringsfarve6 2 2 5 2 4 2" xfId="27775"/>
    <cellStyle name="20 % - Markeringsfarve6 2 2 5 2 4 3" xfId="42741"/>
    <cellStyle name="20 % - Markeringsfarve6 2 2 5 2 5" xfId="20753"/>
    <cellStyle name="20 % - Markeringsfarve6 2 2 5 2 6" xfId="35742"/>
    <cellStyle name="20 % - Markeringsfarve6 2 2 5 3" xfId="2901"/>
    <cellStyle name="20 % - Markeringsfarve6 2 2 5 3 2" xfId="7305"/>
    <cellStyle name="20 % - Markeringsfarve6 2 2 5 3 2 2" xfId="15215"/>
    <cellStyle name="20 % - Markeringsfarve6 2 2 5 3 2 2 2" xfId="31529"/>
    <cellStyle name="20 % - Markeringsfarve6 2 2 5 3 2 2 3" xfId="46493"/>
    <cellStyle name="20 % - Markeringsfarve6 2 2 5 3 2 3" xfId="24507"/>
    <cellStyle name="20 % - Markeringsfarve6 2 2 5 3 2 4" xfId="39494"/>
    <cellStyle name="20 % - Markeringsfarve6 2 2 5 3 3" xfId="11458"/>
    <cellStyle name="20 % - Markeringsfarve6 2 2 5 3 3 2" xfId="27777"/>
    <cellStyle name="20 % - Markeringsfarve6 2 2 5 3 3 3" xfId="42743"/>
    <cellStyle name="20 % - Markeringsfarve6 2 2 5 3 4" xfId="20755"/>
    <cellStyle name="20 % - Markeringsfarve6 2 2 5 3 5" xfId="35744"/>
    <cellStyle name="20 % - Markeringsfarve6 2 2 5 4" xfId="2902"/>
    <cellStyle name="20 % - Markeringsfarve6 2 2 5 4 2" xfId="8552"/>
    <cellStyle name="20 % - Markeringsfarve6 2 2 5 4 2 2" xfId="16439"/>
    <cellStyle name="20 % - Markeringsfarve6 2 2 5 4 2 2 2" xfId="32753"/>
    <cellStyle name="20 % - Markeringsfarve6 2 2 5 4 2 2 3" xfId="47717"/>
    <cellStyle name="20 % - Markeringsfarve6 2 2 5 4 2 3" xfId="25731"/>
    <cellStyle name="20 % - Markeringsfarve6 2 2 5 4 2 4" xfId="40718"/>
    <cellStyle name="20 % - Markeringsfarve6 2 2 5 4 3" xfId="11459"/>
    <cellStyle name="20 % - Markeringsfarve6 2 2 5 4 3 2" xfId="27778"/>
    <cellStyle name="20 % - Markeringsfarve6 2 2 5 4 3 3" xfId="42744"/>
    <cellStyle name="20 % - Markeringsfarve6 2 2 5 4 4" xfId="20756"/>
    <cellStyle name="20 % - Markeringsfarve6 2 2 5 4 5" xfId="35745"/>
    <cellStyle name="20 % - Markeringsfarve6 2 2 5 5" xfId="5689"/>
    <cellStyle name="20 % - Markeringsfarve6 2 2 5 5 2" xfId="13607"/>
    <cellStyle name="20 % - Markeringsfarve6 2 2 5 5 2 2" xfId="29921"/>
    <cellStyle name="20 % - Markeringsfarve6 2 2 5 5 2 3" xfId="44885"/>
    <cellStyle name="20 % - Markeringsfarve6 2 2 5 5 3" xfId="22899"/>
    <cellStyle name="20 % - Markeringsfarve6 2 2 5 5 4" xfId="37886"/>
    <cellStyle name="20 % - Markeringsfarve6 2 2 5 6" xfId="11455"/>
    <cellStyle name="20 % - Markeringsfarve6 2 2 5 6 2" xfId="27774"/>
    <cellStyle name="20 % - Markeringsfarve6 2 2 5 6 3" xfId="42740"/>
    <cellStyle name="20 % - Markeringsfarve6 2 2 5 7" xfId="20752"/>
    <cellStyle name="20 % - Markeringsfarve6 2 2 5 8" xfId="35741"/>
    <cellStyle name="20 % - Markeringsfarve6 2 2 6" xfId="2903"/>
    <cellStyle name="20 % - Markeringsfarve6 2 2 6 2" xfId="2904"/>
    <cellStyle name="20 % - Markeringsfarve6 2 2 6 2 2" xfId="2905"/>
    <cellStyle name="20 % - Markeringsfarve6 2 2 6 2 2 2" xfId="8118"/>
    <cellStyle name="20 % - Markeringsfarve6 2 2 6 2 2 2 2" xfId="16019"/>
    <cellStyle name="20 % - Markeringsfarve6 2 2 6 2 2 2 2 2" xfId="32333"/>
    <cellStyle name="20 % - Markeringsfarve6 2 2 6 2 2 2 2 3" xfId="47297"/>
    <cellStyle name="20 % - Markeringsfarve6 2 2 6 2 2 2 3" xfId="25311"/>
    <cellStyle name="20 % - Markeringsfarve6 2 2 6 2 2 2 4" xfId="40298"/>
    <cellStyle name="20 % - Markeringsfarve6 2 2 6 2 2 3" xfId="11462"/>
    <cellStyle name="20 % - Markeringsfarve6 2 2 6 2 2 3 2" xfId="27781"/>
    <cellStyle name="20 % - Markeringsfarve6 2 2 6 2 2 3 3" xfId="42747"/>
    <cellStyle name="20 % - Markeringsfarve6 2 2 6 2 2 4" xfId="20759"/>
    <cellStyle name="20 % - Markeringsfarve6 2 2 6 2 2 5" xfId="35748"/>
    <cellStyle name="20 % - Markeringsfarve6 2 2 6 2 3" xfId="6620"/>
    <cellStyle name="20 % - Markeringsfarve6 2 2 6 2 3 2" xfId="14534"/>
    <cellStyle name="20 % - Markeringsfarve6 2 2 6 2 3 2 2" xfId="30848"/>
    <cellStyle name="20 % - Markeringsfarve6 2 2 6 2 3 2 3" xfId="45812"/>
    <cellStyle name="20 % - Markeringsfarve6 2 2 6 2 3 3" xfId="23826"/>
    <cellStyle name="20 % - Markeringsfarve6 2 2 6 2 3 4" xfId="38813"/>
    <cellStyle name="20 % - Markeringsfarve6 2 2 6 2 4" xfId="11461"/>
    <cellStyle name="20 % - Markeringsfarve6 2 2 6 2 4 2" xfId="27780"/>
    <cellStyle name="20 % - Markeringsfarve6 2 2 6 2 4 3" xfId="42746"/>
    <cellStyle name="20 % - Markeringsfarve6 2 2 6 2 5" xfId="20758"/>
    <cellStyle name="20 % - Markeringsfarve6 2 2 6 2 6" xfId="35747"/>
    <cellStyle name="20 % - Markeringsfarve6 2 2 6 3" xfId="2906"/>
    <cellStyle name="20 % - Markeringsfarve6 2 2 6 3 2" xfId="7395"/>
    <cellStyle name="20 % - Markeringsfarve6 2 2 6 3 2 2" xfId="15305"/>
    <cellStyle name="20 % - Markeringsfarve6 2 2 6 3 2 2 2" xfId="31619"/>
    <cellStyle name="20 % - Markeringsfarve6 2 2 6 3 2 2 3" xfId="46583"/>
    <cellStyle name="20 % - Markeringsfarve6 2 2 6 3 2 3" xfId="24597"/>
    <cellStyle name="20 % - Markeringsfarve6 2 2 6 3 2 4" xfId="39584"/>
    <cellStyle name="20 % - Markeringsfarve6 2 2 6 3 3" xfId="11463"/>
    <cellStyle name="20 % - Markeringsfarve6 2 2 6 3 3 2" xfId="27782"/>
    <cellStyle name="20 % - Markeringsfarve6 2 2 6 3 3 3" xfId="42748"/>
    <cellStyle name="20 % - Markeringsfarve6 2 2 6 3 4" xfId="20760"/>
    <cellStyle name="20 % - Markeringsfarve6 2 2 6 3 5" xfId="35749"/>
    <cellStyle name="20 % - Markeringsfarve6 2 2 6 4" xfId="2907"/>
    <cellStyle name="20 % - Markeringsfarve6 2 2 6 4 2" xfId="8774"/>
    <cellStyle name="20 % - Markeringsfarve6 2 2 6 4 2 2" xfId="16650"/>
    <cellStyle name="20 % - Markeringsfarve6 2 2 6 4 2 2 2" xfId="32964"/>
    <cellStyle name="20 % - Markeringsfarve6 2 2 6 4 2 2 3" xfId="47928"/>
    <cellStyle name="20 % - Markeringsfarve6 2 2 6 4 2 3" xfId="25942"/>
    <cellStyle name="20 % - Markeringsfarve6 2 2 6 4 2 4" xfId="40929"/>
    <cellStyle name="20 % - Markeringsfarve6 2 2 6 4 3" xfId="11464"/>
    <cellStyle name="20 % - Markeringsfarve6 2 2 6 4 3 2" xfId="27783"/>
    <cellStyle name="20 % - Markeringsfarve6 2 2 6 4 3 3" xfId="42749"/>
    <cellStyle name="20 % - Markeringsfarve6 2 2 6 4 4" xfId="20761"/>
    <cellStyle name="20 % - Markeringsfarve6 2 2 6 4 5" xfId="35750"/>
    <cellStyle name="20 % - Markeringsfarve6 2 2 6 5" xfId="5690"/>
    <cellStyle name="20 % - Markeringsfarve6 2 2 6 5 2" xfId="13608"/>
    <cellStyle name="20 % - Markeringsfarve6 2 2 6 5 2 2" xfId="29922"/>
    <cellStyle name="20 % - Markeringsfarve6 2 2 6 5 2 3" xfId="44886"/>
    <cellStyle name="20 % - Markeringsfarve6 2 2 6 5 3" xfId="22900"/>
    <cellStyle name="20 % - Markeringsfarve6 2 2 6 5 4" xfId="37887"/>
    <cellStyle name="20 % - Markeringsfarve6 2 2 6 6" xfId="11460"/>
    <cellStyle name="20 % - Markeringsfarve6 2 2 6 6 2" xfId="27779"/>
    <cellStyle name="20 % - Markeringsfarve6 2 2 6 6 3" xfId="42745"/>
    <cellStyle name="20 % - Markeringsfarve6 2 2 6 7" xfId="20757"/>
    <cellStyle name="20 % - Markeringsfarve6 2 2 6 8" xfId="35746"/>
    <cellStyle name="20 % - Markeringsfarve6 2 2 7" xfId="2908"/>
    <cellStyle name="20 % - Markeringsfarve6 2 2 7 2" xfId="2909"/>
    <cellStyle name="20 % - Markeringsfarve6 2 2 7 2 2" xfId="7555"/>
    <cellStyle name="20 % - Markeringsfarve6 2 2 7 2 2 2" xfId="15456"/>
    <cellStyle name="20 % - Markeringsfarve6 2 2 7 2 2 2 2" xfId="31770"/>
    <cellStyle name="20 % - Markeringsfarve6 2 2 7 2 2 2 3" xfId="46734"/>
    <cellStyle name="20 % - Markeringsfarve6 2 2 7 2 2 3" xfId="24748"/>
    <cellStyle name="20 % - Markeringsfarve6 2 2 7 2 2 4" xfId="39735"/>
    <cellStyle name="20 % - Markeringsfarve6 2 2 7 2 3" xfId="11466"/>
    <cellStyle name="20 % - Markeringsfarve6 2 2 7 2 3 2" xfId="27785"/>
    <cellStyle name="20 % - Markeringsfarve6 2 2 7 2 3 3" xfId="42751"/>
    <cellStyle name="20 % - Markeringsfarve6 2 2 7 2 4" xfId="20763"/>
    <cellStyle name="20 % - Markeringsfarve6 2 2 7 2 5" xfId="35752"/>
    <cellStyle name="20 % - Markeringsfarve6 2 2 7 3" xfId="6146"/>
    <cellStyle name="20 % - Markeringsfarve6 2 2 7 3 2" xfId="14063"/>
    <cellStyle name="20 % - Markeringsfarve6 2 2 7 3 2 2" xfId="30377"/>
    <cellStyle name="20 % - Markeringsfarve6 2 2 7 3 2 3" xfId="45341"/>
    <cellStyle name="20 % - Markeringsfarve6 2 2 7 3 3" xfId="23355"/>
    <cellStyle name="20 % - Markeringsfarve6 2 2 7 3 4" xfId="38342"/>
    <cellStyle name="20 % - Markeringsfarve6 2 2 7 4" xfId="11465"/>
    <cellStyle name="20 % - Markeringsfarve6 2 2 7 4 2" xfId="27784"/>
    <cellStyle name="20 % - Markeringsfarve6 2 2 7 4 3" xfId="42750"/>
    <cellStyle name="20 % - Markeringsfarve6 2 2 7 5" xfId="20762"/>
    <cellStyle name="20 % - Markeringsfarve6 2 2 7 6" xfId="35751"/>
    <cellStyle name="20 % - Markeringsfarve6 2 2 8" xfId="2910"/>
    <cellStyle name="20 % - Markeringsfarve6 2 2 8 2" xfId="6783"/>
    <cellStyle name="20 % - Markeringsfarve6 2 2 8 2 2" xfId="14694"/>
    <cellStyle name="20 % - Markeringsfarve6 2 2 8 2 2 2" xfId="31008"/>
    <cellStyle name="20 % - Markeringsfarve6 2 2 8 2 2 3" xfId="45972"/>
    <cellStyle name="20 % - Markeringsfarve6 2 2 8 2 3" xfId="23986"/>
    <cellStyle name="20 % - Markeringsfarve6 2 2 8 2 4" xfId="38973"/>
    <cellStyle name="20 % - Markeringsfarve6 2 2 8 3" xfId="11467"/>
    <cellStyle name="20 % - Markeringsfarve6 2 2 8 3 2" xfId="27786"/>
    <cellStyle name="20 % - Markeringsfarve6 2 2 8 3 3" xfId="42752"/>
    <cellStyle name="20 % - Markeringsfarve6 2 2 8 4" xfId="20764"/>
    <cellStyle name="20 % - Markeringsfarve6 2 2 8 5" xfId="35753"/>
    <cellStyle name="20 % - Markeringsfarve6 2 2 9" xfId="2911"/>
    <cellStyle name="20 % - Markeringsfarve6 2 2 9 2" xfId="8633"/>
    <cellStyle name="20 % - Markeringsfarve6 2 2 9 2 2" xfId="16516"/>
    <cellStyle name="20 % - Markeringsfarve6 2 2 9 2 2 2" xfId="32830"/>
    <cellStyle name="20 % - Markeringsfarve6 2 2 9 2 2 3" xfId="47794"/>
    <cellStyle name="20 % - Markeringsfarve6 2 2 9 2 3" xfId="25808"/>
    <cellStyle name="20 % - Markeringsfarve6 2 2 9 2 4" xfId="40795"/>
    <cellStyle name="20 % - Markeringsfarve6 2 2 9 3" xfId="11468"/>
    <cellStyle name="20 % - Markeringsfarve6 2 2 9 3 2" xfId="27787"/>
    <cellStyle name="20 % - Markeringsfarve6 2 2 9 3 3" xfId="42753"/>
    <cellStyle name="20 % - Markeringsfarve6 2 2 9 4" xfId="20765"/>
    <cellStyle name="20 % - Markeringsfarve6 2 2 9 5" xfId="35754"/>
    <cellStyle name="20 % - Markeringsfarve6 2 3" xfId="2912"/>
    <cellStyle name="20 % - Markeringsfarve6 2 3 10" xfId="5691"/>
    <cellStyle name="20 % - Markeringsfarve6 2 3 10 2" xfId="13609"/>
    <cellStyle name="20 % - Markeringsfarve6 2 3 10 2 2" xfId="29923"/>
    <cellStyle name="20 % - Markeringsfarve6 2 3 10 2 3" xfId="44887"/>
    <cellStyle name="20 % - Markeringsfarve6 2 3 10 3" xfId="22901"/>
    <cellStyle name="20 % - Markeringsfarve6 2 3 10 4" xfId="37888"/>
    <cellStyle name="20 % - Markeringsfarve6 2 3 11" xfId="11469"/>
    <cellStyle name="20 % - Markeringsfarve6 2 3 11 2" xfId="27788"/>
    <cellStyle name="20 % - Markeringsfarve6 2 3 11 3" xfId="42754"/>
    <cellStyle name="20 % - Markeringsfarve6 2 3 12" xfId="20766"/>
    <cellStyle name="20 % - Markeringsfarve6 2 3 13" xfId="35755"/>
    <cellStyle name="20 % - Markeringsfarve6 2 3 14" xfId="53336"/>
    <cellStyle name="20 % - Markeringsfarve6 2 3 2" xfId="2913"/>
    <cellStyle name="20 % - Markeringsfarve6 2 3 2 2" xfId="2914"/>
    <cellStyle name="20 % - Markeringsfarve6 2 3 2 2 2" xfId="2915"/>
    <cellStyle name="20 % - Markeringsfarve6 2 3 2 2 2 2" xfId="7713"/>
    <cellStyle name="20 % - Markeringsfarve6 2 3 2 2 2 2 2" xfId="15614"/>
    <cellStyle name="20 % - Markeringsfarve6 2 3 2 2 2 2 2 2" xfId="31928"/>
    <cellStyle name="20 % - Markeringsfarve6 2 3 2 2 2 2 2 3" xfId="46892"/>
    <cellStyle name="20 % - Markeringsfarve6 2 3 2 2 2 2 3" xfId="24906"/>
    <cellStyle name="20 % - Markeringsfarve6 2 3 2 2 2 2 4" xfId="39893"/>
    <cellStyle name="20 % - Markeringsfarve6 2 3 2 2 2 3" xfId="11472"/>
    <cellStyle name="20 % - Markeringsfarve6 2 3 2 2 2 3 2" xfId="27791"/>
    <cellStyle name="20 % - Markeringsfarve6 2 3 2 2 2 3 3" xfId="42757"/>
    <cellStyle name="20 % - Markeringsfarve6 2 3 2 2 2 4" xfId="20769"/>
    <cellStyle name="20 % - Markeringsfarve6 2 3 2 2 2 5" xfId="35758"/>
    <cellStyle name="20 % - Markeringsfarve6 2 3 2 2 3" xfId="6278"/>
    <cellStyle name="20 % - Markeringsfarve6 2 3 2 2 3 2" xfId="14195"/>
    <cellStyle name="20 % - Markeringsfarve6 2 3 2 2 3 2 2" xfId="30509"/>
    <cellStyle name="20 % - Markeringsfarve6 2 3 2 2 3 2 3" xfId="45473"/>
    <cellStyle name="20 % - Markeringsfarve6 2 3 2 2 3 3" xfId="23487"/>
    <cellStyle name="20 % - Markeringsfarve6 2 3 2 2 3 4" xfId="38474"/>
    <cellStyle name="20 % - Markeringsfarve6 2 3 2 2 4" xfId="11471"/>
    <cellStyle name="20 % - Markeringsfarve6 2 3 2 2 4 2" xfId="27790"/>
    <cellStyle name="20 % - Markeringsfarve6 2 3 2 2 4 3" xfId="42756"/>
    <cellStyle name="20 % - Markeringsfarve6 2 3 2 2 5" xfId="20768"/>
    <cellStyle name="20 % - Markeringsfarve6 2 3 2 2 6" xfId="35757"/>
    <cellStyle name="20 % - Markeringsfarve6 2 3 2 2 7" xfId="57140"/>
    <cellStyle name="20 % - Markeringsfarve6 2 3 2 3" xfId="2916"/>
    <cellStyle name="20 % - Markeringsfarve6 2 3 2 3 2" xfId="6943"/>
    <cellStyle name="20 % - Markeringsfarve6 2 3 2 3 2 2" xfId="14854"/>
    <cellStyle name="20 % - Markeringsfarve6 2 3 2 3 2 2 2" xfId="31168"/>
    <cellStyle name="20 % - Markeringsfarve6 2 3 2 3 2 2 3" xfId="46132"/>
    <cellStyle name="20 % - Markeringsfarve6 2 3 2 3 2 3" xfId="24146"/>
    <cellStyle name="20 % - Markeringsfarve6 2 3 2 3 2 4" xfId="39133"/>
    <cellStyle name="20 % - Markeringsfarve6 2 3 2 3 3" xfId="11473"/>
    <cellStyle name="20 % - Markeringsfarve6 2 3 2 3 3 2" xfId="27792"/>
    <cellStyle name="20 % - Markeringsfarve6 2 3 2 3 3 3" xfId="42758"/>
    <cellStyle name="20 % - Markeringsfarve6 2 3 2 3 4" xfId="20770"/>
    <cellStyle name="20 % - Markeringsfarve6 2 3 2 3 5" xfId="35759"/>
    <cellStyle name="20 % - Markeringsfarve6 2 3 2 4" xfId="2917"/>
    <cellStyle name="20 % - Markeringsfarve6 2 3 2 4 2" xfId="8725"/>
    <cellStyle name="20 % - Markeringsfarve6 2 3 2 4 2 2" xfId="16604"/>
    <cellStyle name="20 % - Markeringsfarve6 2 3 2 4 2 2 2" xfId="32918"/>
    <cellStyle name="20 % - Markeringsfarve6 2 3 2 4 2 2 3" xfId="47882"/>
    <cellStyle name="20 % - Markeringsfarve6 2 3 2 4 2 3" xfId="25896"/>
    <cellStyle name="20 % - Markeringsfarve6 2 3 2 4 2 4" xfId="40883"/>
    <cellStyle name="20 % - Markeringsfarve6 2 3 2 4 3" xfId="11474"/>
    <cellStyle name="20 % - Markeringsfarve6 2 3 2 4 3 2" xfId="27793"/>
    <cellStyle name="20 % - Markeringsfarve6 2 3 2 4 3 3" xfId="42759"/>
    <cellStyle name="20 % - Markeringsfarve6 2 3 2 4 4" xfId="20771"/>
    <cellStyle name="20 % - Markeringsfarve6 2 3 2 4 5" xfId="35760"/>
    <cellStyle name="20 % - Markeringsfarve6 2 3 2 5" xfId="5692"/>
    <cellStyle name="20 % - Markeringsfarve6 2 3 2 5 2" xfId="13610"/>
    <cellStyle name="20 % - Markeringsfarve6 2 3 2 5 2 2" xfId="29924"/>
    <cellStyle name="20 % - Markeringsfarve6 2 3 2 5 2 3" xfId="44888"/>
    <cellStyle name="20 % - Markeringsfarve6 2 3 2 5 3" xfId="22902"/>
    <cellStyle name="20 % - Markeringsfarve6 2 3 2 5 4" xfId="37889"/>
    <cellStyle name="20 % - Markeringsfarve6 2 3 2 6" xfId="11470"/>
    <cellStyle name="20 % - Markeringsfarve6 2 3 2 6 2" xfId="27789"/>
    <cellStyle name="20 % - Markeringsfarve6 2 3 2 6 3" xfId="42755"/>
    <cellStyle name="20 % - Markeringsfarve6 2 3 2 7" xfId="20767"/>
    <cellStyle name="20 % - Markeringsfarve6 2 3 2 8" xfId="35756"/>
    <cellStyle name="20 % - Markeringsfarve6 2 3 2 9" xfId="53973"/>
    <cellStyle name="20 % - Markeringsfarve6 2 3 3" xfId="2918"/>
    <cellStyle name="20 % - Markeringsfarve6 2 3 3 2" xfId="2919"/>
    <cellStyle name="20 % - Markeringsfarve6 2 3 3 2 2" xfId="2920"/>
    <cellStyle name="20 % - Markeringsfarve6 2 3 3 2 2 2" xfId="7765"/>
    <cellStyle name="20 % - Markeringsfarve6 2 3 3 2 2 2 2" xfId="15666"/>
    <cellStyle name="20 % - Markeringsfarve6 2 3 3 2 2 2 2 2" xfId="31980"/>
    <cellStyle name="20 % - Markeringsfarve6 2 3 3 2 2 2 2 3" xfId="46944"/>
    <cellStyle name="20 % - Markeringsfarve6 2 3 3 2 2 2 3" xfId="24958"/>
    <cellStyle name="20 % - Markeringsfarve6 2 3 3 2 2 2 4" xfId="39945"/>
    <cellStyle name="20 % - Markeringsfarve6 2 3 3 2 2 3" xfId="11477"/>
    <cellStyle name="20 % - Markeringsfarve6 2 3 3 2 2 3 2" xfId="27796"/>
    <cellStyle name="20 % - Markeringsfarve6 2 3 3 2 2 3 3" xfId="42762"/>
    <cellStyle name="20 % - Markeringsfarve6 2 3 3 2 2 4" xfId="20774"/>
    <cellStyle name="20 % - Markeringsfarve6 2 3 3 2 2 5" xfId="35763"/>
    <cellStyle name="20 % - Markeringsfarve6 2 3 3 2 3" xfId="6320"/>
    <cellStyle name="20 % - Markeringsfarve6 2 3 3 2 3 2" xfId="14237"/>
    <cellStyle name="20 % - Markeringsfarve6 2 3 3 2 3 2 2" xfId="30551"/>
    <cellStyle name="20 % - Markeringsfarve6 2 3 3 2 3 2 3" xfId="45515"/>
    <cellStyle name="20 % - Markeringsfarve6 2 3 3 2 3 3" xfId="23529"/>
    <cellStyle name="20 % - Markeringsfarve6 2 3 3 2 3 4" xfId="38516"/>
    <cellStyle name="20 % - Markeringsfarve6 2 3 3 2 4" xfId="11476"/>
    <cellStyle name="20 % - Markeringsfarve6 2 3 3 2 4 2" xfId="27795"/>
    <cellStyle name="20 % - Markeringsfarve6 2 3 3 2 4 3" xfId="42761"/>
    <cellStyle name="20 % - Markeringsfarve6 2 3 3 2 5" xfId="20773"/>
    <cellStyle name="20 % - Markeringsfarve6 2 3 3 2 6" xfId="35762"/>
    <cellStyle name="20 % - Markeringsfarve6 2 3 3 3" xfId="2921"/>
    <cellStyle name="20 % - Markeringsfarve6 2 3 3 3 2" xfId="6995"/>
    <cellStyle name="20 % - Markeringsfarve6 2 3 3 3 2 2" xfId="14906"/>
    <cellStyle name="20 % - Markeringsfarve6 2 3 3 3 2 2 2" xfId="31220"/>
    <cellStyle name="20 % - Markeringsfarve6 2 3 3 3 2 2 3" xfId="46184"/>
    <cellStyle name="20 % - Markeringsfarve6 2 3 3 3 2 3" xfId="24198"/>
    <cellStyle name="20 % - Markeringsfarve6 2 3 3 3 2 4" xfId="39185"/>
    <cellStyle name="20 % - Markeringsfarve6 2 3 3 3 3" xfId="11478"/>
    <cellStyle name="20 % - Markeringsfarve6 2 3 3 3 3 2" xfId="27797"/>
    <cellStyle name="20 % - Markeringsfarve6 2 3 3 3 3 3" xfId="42763"/>
    <cellStyle name="20 % - Markeringsfarve6 2 3 3 3 4" xfId="20775"/>
    <cellStyle name="20 % - Markeringsfarve6 2 3 3 3 5" xfId="35764"/>
    <cellStyle name="20 % - Markeringsfarve6 2 3 3 4" xfId="2922"/>
    <cellStyle name="20 % - Markeringsfarve6 2 3 3 4 2" xfId="8449"/>
    <cellStyle name="20 % - Markeringsfarve6 2 3 3 4 2 2" xfId="16340"/>
    <cellStyle name="20 % - Markeringsfarve6 2 3 3 4 2 2 2" xfId="32654"/>
    <cellStyle name="20 % - Markeringsfarve6 2 3 3 4 2 2 3" xfId="47618"/>
    <cellStyle name="20 % - Markeringsfarve6 2 3 3 4 2 3" xfId="25632"/>
    <cellStyle name="20 % - Markeringsfarve6 2 3 3 4 2 4" xfId="40619"/>
    <cellStyle name="20 % - Markeringsfarve6 2 3 3 4 3" xfId="11479"/>
    <cellStyle name="20 % - Markeringsfarve6 2 3 3 4 3 2" xfId="27798"/>
    <cellStyle name="20 % - Markeringsfarve6 2 3 3 4 3 3" xfId="42764"/>
    <cellStyle name="20 % - Markeringsfarve6 2 3 3 4 4" xfId="20776"/>
    <cellStyle name="20 % - Markeringsfarve6 2 3 3 4 5" xfId="35765"/>
    <cellStyle name="20 % - Markeringsfarve6 2 3 3 5" xfId="5693"/>
    <cellStyle name="20 % - Markeringsfarve6 2 3 3 5 2" xfId="13611"/>
    <cellStyle name="20 % - Markeringsfarve6 2 3 3 5 2 2" xfId="29925"/>
    <cellStyle name="20 % - Markeringsfarve6 2 3 3 5 2 3" xfId="44889"/>
    <cellStyle name="20 % - Markeringsfarve6 2 3 3 5 3" xfId="22903"/>
    <cellStyle name="20 % - Markeringsfarve6 2 3 3 5 4" xfId="37890"/>
    <cellStyle name="20 % - Markeringsfarve6 2 3 3 6" xfId="11475"/>
    <cellStyle name="20 % - Markeringsfarve6 2 3 3 6 2" xfId="27794"/>
    <cellStyle name="20 % - Markeringsfarve6 2 3 3 6 3" xfId="42760"/>
    <cellStyle name="20 % - Markeringsfarve6 2 3 3 7" xfId="20772"/>
    <cellStyle name="20 % - Markeringsfarve6 2 3 3 8" xfId="35761"/>
    <cellStyle name="20 % - Markeringsfarve6 2 3 3 9" xfId="56517"/>
    <cellStyle name="20 % - Markeringsfarve6 2 3 4" xfId="2923"/>
    <cellStyle name="20 % - Markeringsfarve6 2 3 4 2" xfId="2924"/>
    <cellStyle name="20 % - Markeringsfarve6 2 3 4 2 2" xfId="2925"/>
    <cellStyle name="20 % - Markeringsfarve6 2 3 4 2 2 2" xfId="7951"/>
    <cellStyle name="20 % - Markeringsfarve6 2 3 4 2 2 2 2" xfId="15852"/>
    <cellStyle name="20 % - Markeringsfarve6 2 3 4 2 2 2 2 2" xfId="32166"/>
    <cellStyle name="20 % - Markeringsfarve6 2 3 4 2 2 2 2 3" xfId="47130"/>
    <cellStyle name="20 % - Markeringsfarve6 2 3 4 2 2 2 3" xfId="25144"/>
    <cellStyle name="20 % - Markeringsfarve6 2 3 4 2 2 2 4" xfId="40131"/>
    <cellStyle name="20 % - Markeringsfarve6 2 3 4 2 2 3" xfId="11482"/>
    <cellStyle name="20 % - Markeringsfarve6 2 3 4 2 2 3 2" xfId="27801"/>
    <cellStyle name="20 % - Markeringsfarve6 2 3 4 2 2 3 3" xfId="42767"/>
    <cellStyle name="20 % - Markeringsfarve6 2 3 4 2 2 4" xfId="20779"/>
    <cellStyle name="20 % - Markeringsfarve6 2 3 4 2 2 5" xfId="35768"/>
    <cellStyle name="20 % - Markeringsfarve6 2 3 4 2 3" xfId="6480"/>
    <cellStyle name="20 % - Markeringsfarve6 2 3 4 2 3 2" xfId="14394"/>
    <cellStyle name="20 % - Markeringsfarve6 2 3 4 2 3 2 2" xfId="30708"/>
    <cellStyle name="20 % - Markeringsfarve6 2 3 4 2 3 2 3" xfId="45672"/>
    <cellStyle name="20 % - Markeringsfarve6 2 3 4 2 3 3" xfId="23686"/>
    <cellStyle name="20 % - Markeringsfarve6 2 3 4 2 3 4" xfId="38673"/>
    <cellStyle name="20 % - Markeringsfarve6 2 3 4 2 4" xfId="11481"/>
    <cellStyle name="20 % - Markeringsfarve6 2 3 4 2 4 2" xfId="27800"/>
    <cellStyle name="20 % - Markeringsfarve6 2 3 4 2 4 3" xfId="42766"/>
    <cellStyle name="20 % - Markeringsfarve6 2 3 4 2 5" xfId="20778"/>
    <cellStyle name="20 % - Markeringsfarve6 2 3 4 2 6" xfId="35767"/>
    <cellStyle name="20 % - Markeringsfarve6 2 3 4 3" xfId="2926"/>
    <cellStyle name="20 % - Markeringsfarve6 2 3 4 3 2" xfId="7227"/>
    <cellStyle name="20 % - Markeringsfarve6 2 3 4 3 2 2" xfId="15137"/>
    <cellStyle name="20 % - Markeringsfarve6 2 3 4 3 2 2 2" xfId="31451"/>
    <cellStyle name="20 % - Markeringsfarve6 2 3 4 3 2 2 3" xfId="46415"/>
    <cellStyle name="20 % - Markeringsfarve6 2 3 4 3 2 3" xfId="24429"/>
    <cellStyle name="20 % - Markeringsfarve6 2 3 4 3 2 4" xfId="39416"/>
    <cellStyle name="20 % - Markeringsfarve6 2 3 4 3 3" xfId="11483"/>
    <cellStyle name="20 % - Markeringsfarve6 2 3 4 3 3 2" xfId="27802"/>
    <cellStyle name="20 % - Markeringsfarve6 2 3 4 3 3 3" xfId="42768"/>
    <cellStyle name="20 % - Markeringsfarve6 2 3 4 3 4" xfId="20780"/>
    <cellStyle name="20 % - Markeringsfarve6 2 3 4 3 5" xfId="35769"/>
    <cellStyle name="20 % - Markeringsfarve6 2 3 4 4" xfId="2927"/>
    <cellStyle name="20 % - Markeringsfarve6 2 3 4 4 2" xfId="8684"/>
    <cellStyle name="20 % - Markeringsfarve6 2 3 4 4 2 2" xfId="16565"/>
    <cellStyle name="20 % - Markeringsfarve6 2 3 4 4 2 2 2" xfId="32879"/>
    <cellStyle name="20 % - Markeringsfarve6 2 3 4 4 2 2 3" xfId="47843"/>
    <cellStyle name="20 % - Markeringsfarve6 2 3 4 4 2 3" xfId="25857"/>
    <cellStyle name="20 % - Markeringsfarve6 2 3 4 4 2 4" xfId="40844"/>
    <cellStyle name="20 % - Markeringsfarve6 2 3 4 4 3" xfId="11484"/>
    <cellStyle name="20 % - Markeringsfarve6 2 3 4 4 3 2" xfId="27803"/>
    <cellStyle name="20 % - Markeringsfarve6 2 3 4 4 3 3" xfId="42769"/>
    <cellStyle name="20 % - Markeringsfarve6 2 3 4 4 4" xfId="20781"/>
    <cellStyle name="20 % - Markeringsfarve6 2 3 4 4 5" xfId="35770"/>
    <cellStyle name="20 % - Markeringsfarve6 2 3 4 5" xfId="5694"/>
    <cellStyle name="20 % - Markeringsfarve6 2 3 4 5 2" xfId="13612"/>
    <cellStyle name="20 % - Markeringsfarve6 2 3 4 5 2 2" xfId="29926"/>
    <cellStyle name="20 % - Markeringsfarve6 2 3 4 5 2 3" xfId="44890"/>
    <cellStyle name="20 % - Markeringsfarve6 2 3 4 5 3" xfId="22904"/>
    <cellStyle name="20 % - Markeringsfarve6 2 3 4 5 4" xfId="37891"/>
    <cellStyle name="20 % - Markeringsfarve6 2 3 4 6" xfId="11480"/>
    <cellStyle name="20 % - Markeringsfarve6 2 3 4 6 2" xfId="27799"/>
    <cellStyle name="20 % - Markeringsfarve6 2 3 4 6 3" xfId="42765"/>
    <cellStyle name="20 % - Markeringsfarve6 2 3 4 7" xfId="20777"/>
    <cellStyle name="20 % - Markeringsfarve6 2 3 4 8" xfId="35766"/>
    <cellStyle name="20 % - Markeringsfarve6 2 3 5" xfId="2928"/>
    <cellStyle name="20 % - Markeringsfarve6 2 3 5 2" xfId="2929"/>
    <cellStyle name="20 % - Markeringsfarve6 2 3 5 2 2" xfId="2930"/>
    <cellStyle name="20 % - Markeringsfarve6 2 3 5 2 2 2" xfId="8068"/>
    <cellStyle name="20 % - Markeringsfarve6 2 3 5 2 2 2 2" xfId="15969"/>
    <cellStyle name="20 % - Markeringsfarve6 2 3 5 2 2 2 2 2" xfId="32283"/>
    <cellStyle name="20 % - Markeringsfarve6 2 3 5 2 2 2 2 3" xfId="47247"/>
    <cellStyle name="20 % - Markeringsfarve6 2 3 5 2 2 2 3" xfId="25261"/>
    <cellStyle name="20 % - Markeringsfarve6 2 3 5 2 2 2 4" xfId="40248"/>
    <cellStyle name="20 % - Markeringsfarve6 2 3 5 2 2 3" xfId="11487"/>
    <cellStyle name="20 % - Markeringsfarve6 2 3 5 2 2 3 2" xfId="27806"/>
    <cellStyle name="20 % - Markeringsfarve6 2 3 5 2 2 3 3" xfId="42772"/>
    <cellStyle name="20 % - Markeringsfarve6 2 3 5 2 2 4" xfId="20784"/>
    <cellStyle name="20 % - Markeringsfarve6 2 3 5 2 2 5" xfId="35773"/>
    <cellStyle name="20 % - Markeringsfarve6 2 3 5 2 3" xfId="6579"/>
    <cellStyle name="20 % - Markeringsfarve6 2 3 5 2 3 2" xfId="14493"/>
    <cellStyle name="20 % - Markeringsfarve6 2 3 5 2 3 2 2" xfId="30807"/>
    <cellStyle name="20 % - Markeringsfarve6 2 3 5 2 3 2 3" xfId="45771"/>
    <cellStyle name="20 % - Markeringsfarve6 2 3 5 2 3 3" xfId="23785"/>
    <cellStyle name="20 % - Markeringsfarve6 2 3 5 2 3 4" xfId="38772"/>
    <cellStyle name="20 % - Markeringsfarve6 2 3 5 2 4" xfId="11486"/>
    <cellStyle name="20 % - Markeringsfarve6 2 3 5 2 4 2" xfId="27805"/>
    <cellStyle name="20 % - Markeringsfarve6 2 3 5 2 4 3" xfId="42771"/>
    <cellStyle name="20 % - Markeringsfarve6 2 3 5 2 5" xfId="20783"/>
    <cellStyle name="20 % - Markeringsfarve6 2 3 5 2 6" xfId="35772"/>
    <cellStyle name="20 % - Markeringsfarve6 2 3 5 3" xfId="2931"/>
    <cellStyle name="20 % - Markeringsfarve6 2 3 5 3 2" xfId="7344"/>
    <cellStyle name="20 % - Markeringsfarve6 2 3 5 3 2 2" xfId="15254"/>
    <cellStyle name="20 % - Markeringsfarve6 2 3 5 3 2 2 2" xfId="31568"/>
    <cellStyle name="20 % - Markeringsfarve6 2 3 5 3 2 2 3" xfId="46532"/>
    <cellStyle name="20 % - Markeringsfarve6 2 3 5 3 2 3" xfId="24546"/>
    <cellStyle name="20 % - Markeringsfarve6 2 3 5 3 2 4" xfId="39533"/>
    <cellStyle name="20 % - Markeringsfarve6 2 3 5 3 3" xfId="11488"/>
    <cellStyle name="20 % - Markeringsfarve6 2 3 5 3 3 2" xfId="27807"/>
    <cellStyle name="20 % - Markeringsfarve6 2 3 5 3 3 3" xfId="42773"/>
    <cellStyle name="20 % - Markeringsfarve6 2 3 5 3 4" xfId="20785"/>
    <cellStyle name="20 % - Markeringsfarve6 2 3 5 3 5" xfId="35774"/>
    <cellStyle name="20 % - Markeringsfarve6 2 3 5 4" xfId="2932"/>
    <cellStyle name="20 % - Markeringsfarve6 2 3 5 4 2" xfId="8409"/>
    <cellStyle name="20 % - Markeringsfarve6 2 3 5 4 2 2" xfId="16302"/>
    <cellStyle name="20 % - Markeringsfarve6 2 3 5 4 2 2 2" xfId="32616"/>
    <cellStyle name="20 % - Markeringsfarve6 2 3 5 4 2 2 3" xfId="47580"/>
    <cellStyle name="20 % - Markeringsfarve6 2 3 5 4 2 3" xfId="25594"/>
    <cellStyle name="20 % - Markeringsfarve6 2 3 5 4 2 4" xfId="40581"/>
    <cellStyle name="20 % - Markeringsfarve6 2 3 5 4 3" xfId="11489"/>
    <cellStyle name="20 % - Markeringsfarve6 2 3 5 4 3 2" xfId="27808"/>
    <cellStyle name="20 % - Markeringsfarve6 2 3 5 4 3 3" xfId="42774"/>
    <cellStyle name="20 % - Markeringsfarve6 2 3 5 4 4" xfId="20786"/>
    <cellStyle name="20 % - Markeringsfarve6 2 3 5 4 5" xfId="35775"/>
    <cellStyle name="20 % - Markeringsfarve6 2 3 5 5" xfId="5695"/>
    <cellStyle name="20 % - Markeringsfarve6 2 3 5 5 2" xfId="13613"/>
    <cellStyle name="20 % - Markeringsfarve6 2 3 5 5 2 2" xfId="29927"/>
    <cellStyle name="20 % - Markeringsfarve6 2 3 5 5 2 3" xfId="44891"/>
    <cellStyle name="20 % - Markeringsfarve6 2 3 5 5 3" xfId="22905"/>
    <cellStyle name="20 % - Markeringsfarve6 2 3 5 5 4" xfId="37892"/>
    <cellStyle name="20 % - Markeringsfarve6 2 3 5 6" xfId="11485"/>
    <cellStyle name="20 % - Markeringsfarve6 2 3 5 6 2" xfId="27804"/>
    <cellStyle name="20 % - Markeringsfarve6 2 3 5 6 3" xfId="42770"/>
    <cellStyle name="20 % - Markeringsfarve6 2 3 5 7" xfId="20782"/>
    <cellStyle name="20 % - Markeringsfarve6 2 3 5 8" xfId="35771"/>
    <cellStyle name="20 % - Markeringsfarve6 2 3 6" xfId="2933"/>
    <cellStyle name="20 % - Markeringsfarve6 2 3 6 2" xfId="2934"/>
    <cellStyle name="20 % - Markeringsfarve6 2 3 6 2 2" xfId="2935"/>
    <cellStyle name="20 % - Markeringsfarve6 2 3 6 2 2 2" xfId="8119"/>
    <cellStyle name="20 % - Markeringsfarve6 2 3 6 2 2 2 2" xfId="16020"/>
    <cellStyle name="20 % - Markeringsfarve6 2 3 6 2 2 2 2 2" xfId="32334"/>
    <cellStyle name="20 % - Markeringsfarve6 2 3 6 2 2 2 2 3" xfId="47298"/>
    <cellStyle name="20 % - Markeringsfarve6 2 3 6 2 2 2 3" xfId="25312"/>
    <cellStyle name="20 % - Markeringsfarve6 2 3 6 2 2 2 4" xfId="40299"/>
    <cellStyle name="20 % - Markeringsfarve6 2 3 6 2 2 3" xfId="11492"/>
    <cellStyle name="20 % - Markeringsfarve6 2 3 6 2 2 3 2" xfId="27811"/>
    <cellStyle name="20 % - Markeringsfarve6 2 3 6 2 2 3 3" xfId="42777"/>
    <cellStyle name="20 % - Markeringsfarve6 2 3 6 2 2 4" xfId="20789"/>
    <cellStyle name="20 % - Markeringsfarve6 2 3 6 2 2 5" xfId="35778"/>
    <cellStyle name="20 % - Markeringsfarve6 2 3 6 2 3" xfId="6621"/>
    <cellStyle name="20 % - Markeringsfarve6 2 3 6 2 3 2" xfId="14535"/>
    <cellStyle name="20 % - Markeringsfarve6 2 3 6 2 3 2 2" xfId="30849"/>
    <cellStyle name="20 % - Markeringsfarve6 2 3 6 2 3 2 3" xfId="45813"/>
    <cellStyle name="20 % - Markeringsfarve6 2 3 6 2 3 3" xfId="23827"/>
    <cellStyle name="20 % - Markeringsfarve6 2 3 6 2 3 4" xfId="38814"/>
    <cellStyle name="20 % - Markeringsfarve6 2 3 6 2 4" xfId="11491"/>
    <cellStyle name="20 % - Markeringsfarve6 2 3 6 2 4 2" xfId="27810"/>
    <cellStyle name="20 % - Markeringsfarve6 2 3 6 2 4 3" xfId="42776"/>
    <cellStyle name="20 % - Markeringsfarve6 2 3 6 2 5" xfId="20788"/>
    <cellStyle name="20 % - Markeringsfarve6 2 3 6 2 6" xfId="35777"/>
    <cellStyle name="20 % - Markeringsfarve6 2 3 6 3" xfId="2936"/>
    <cellStyle name="20 % - Markeringsfarve6 2 3 6 3 2" xfId="7396"/>
    <cellStyle name="20 % - Markeringsfarve6 2 3 6 3 2 2" xfId="15306"/>
    <cellStyle name="20 % - Markeringsfarve6 2 3 6 3 2 2 2" xfId="31620"/>
    <cellStyle name="20 % - Markeringsfarve6 2 3 6 3 2 2 3" xfId="46584"/>
    <cellStyle name="20 % - Markeringsfarve6 2 3 6 3 2 3" xfId="24598"/>
    <cellStyle name="20 % - Markeringsfarve6 2 3 6 3 2 4" xfId="39585"/>
    <cellStyle name="20 % - Markeringsfarve6 2 3 6 3 3" xfId="11493"/>
    <cellStyle name="20 % - Markeringsfarve6 2 3 6 3 3 2" xfId="27812"/>
    <cellStyle name="20 % - Markeringsfarve6 2 3 6 3 3 3" xfId="42778"/>
    <cellStyle name="20 % - Markeringsfarve6 2 3 6 3 4" xfId="20790"/>
    <cellStyle name="20 % - Markeringsfarve6 2 3 6 3 5" xfId="35779"/>
    <cellStyle name="20 % - Markeringsfarve6 2 3 6 4" xfId="2937"/>
    <cellStyle name="20 % - Markeringsfarve6 2 3 6 4 2" xfId="8641"/>
    <cellStyle name="20 % - Markeringsfarve6 2 3 6 4 2 2" xfId="16524"/>
    <cellStyle name="20 % - Markeringsfarve6 2 3 6 4 2 2 2" xfId="32838"/>
    <cellStyle name="20 % - Markeringsfarve6 2 3 6 4 2 2 3" xfId="47802"/>
    <cellStyle name="20 % - Markeringsfarve6 2 3 6 4 2 3" xfId="25816"/>
    <cellStyle name="20 % - Markeringsfarve6 2 3 6 4 2 4" xfId="40803"/>
    <cellStyle name="20 % - Markeringsfarve6 2 3 6 4 3" xfId="11494"/>
    <cellStyle name="20 % - Markeringsfarve6 2 3 6 4 3 2" xfId="27813"/>
    <cellStyle name="20 % - Markeringsfarve6 2 3 6 4 3 3" xfId="42779"/>
    <cellStyle name="20 % - Markeringsfarve6 2 3 6 4 4" xfId="20791"/>
    <cellStyle name="20 % - Markeringsfarve6 2 3 6 4 5" xfId="35780"/>
    <cellStyle name="20 % - Markeringsfarve6 2 3 6 5" xfId="5696"/>
    <cellStyle name="20 % - Markeringsfarve6 2 3 6 5 2" xfId="13614"/>
    <cellStyle name="20 % - Markeringsfarve6 2 3 6 5 2 2" xfId="29928"/>
    <cellStyle name="20 % - Markeringsfarve6 2 3 6 5 2 3" xfId="44892"/>
    <cellStyle name="20 % - Markeringsfarve6 2 3 6 5 3" xfId="22906"/>
    <cellStyle name="20 % - Markeringsfarve6 2 3 6 5 4" xfId="37893"/>
    <cellStyle name="20 % - Markeringsfarve6 2 3 6 6" xfId="11490"/>
    <cellStyle name="20 % - Markeringsfarve6 2 3 6 6 2" xfId="27809"/>
    <cellStyle name="20 % - Markeringsfarve6 2 3 6 6 3" xfId="42775"/>
    <cellStyle name="20 % - Markeringsfarve6 2 3 6 7" xfId="20787"/>
    <cellStyle name="20 % - Markeringsfarve6 2 3 6 8" xfId="35776"/>
    <cellStyle name="20 % - Markeringsfarve6 2 3 7" xfId="2938"/>
    <cellStyle name="20 % - Markeringsfarve6 2 3 7 2" xfId="2939"/>
    <cellStyle name="20 % - Markeringsfarve6 2 3 7 2 2" xfId="7594"/>
    <cellStyle name="20 % - Markeringsfarve6 2 3 7 2 2 2" xfId="15495"/>
    <cellStyle name="20 % - Markeringsfarve6 2 3 7 2 2 2 2" xfId="31809"/>
    <cellStyle name="20 % - Markeringsfarve6 2 3 7 2 2 2 3" xfId="46773"/>
    <cellStyle name="20 % - Markeringsfarve6 2 3 7 2 2 3" xfId="24787"/>
    <cellStyle name="20 % - Markeringsfarve6 2 3 7 2 2 4" xfId="39774"/>
    <cellStyle name="20 % - Markeringsfarve6 2 3 7 2 3" xfId="11496"/>
    <cellStyle name="20 % - Markeringsfarve6 2 3 7 2 3 2" xfId="27815"/>
    <cellStyle name="20 % - Markeringsfarve6 2 3 7 2 3 3" xfId="42781"/>
    <cellStyle name="20 % - Markeringsfarve6 2 3 7 2 4" xfId="20793"/>
    <cellStyle name="20 % - Markeringsfarve6 2 3 7 2 5" xfId="35782"/>
    <cellStyle name="20 % - Markeringsfarve6 2 3 7 3" xfId="6179"/>
    <cellStyle name="20 % - Markeringsfarve6 2 3 7 3 2" xfId="14096"/>
    <cellStyle name="20 % - Markeringsfarve6 2 3 7 3 2 2" xfId="30410"/>
    <cellStyle name="20 % - Markeringsfarve6 2 3 7 3 2 3" xfId="45374"/>
    <cellStyle name="20 % - Markeringsfarve6 2 3 7 3 3" xfId="23388"/>
    <cellStyle name="20 % - Markeringsfarve6 2 3 7 3 4" xfId="38375"/>
    <cellStyle name="20 % - Markeringsfarve6 2 3 7 4" xfId="11495"/>
    <cellStyle name="20 % - Markeringsfarve6 2 3 7 4 2" xfId="27814"/>
    <cellStyle name="20 % - Markeringsfarve6 2 3 7 4 3" xfId="42780"/>
    <cellStyle name="20 % - Markeringsfarve6 2 3 7 5" xfId="20792"/>
    <cellStyle name="20 % - Markeringsfarve6 2 3 7 6" xfId="35781"/>
    <cellStyle name="20 % - Markeringsfarve6 2 3 8" xfId="2940"/>
    <cellStyle name="20 % - Markeringsfarve6 2 3 8 2" xfId="6822"/>
    <cellStyle name="20 % - Markeringsfarve6 2 3 8 2 2" xfId="14733"/>
    <cellStyle name="20 % - Markeringsfarve6 2 3 8 2 2 2" xfId="31047"/>
    <cellStyle name="20 % - Markeringsfarve6 2 3 8 2 2 3" xfId="46011"/>
    <cellStyle name="20 % - Markeringsfarve6 2 3 8 2 3" xfId="24025"/>
    <cellStyle name="20 % - Markeringsfarve6 2 3 8 2 4" xfId="39012"/>
    <cellStyle name="20 % - Markeringsfarve6 2 3 8 3" xfId="11497"/>
    <cellStyle name="20 % - Markeringsfarve6 2 3 8 3 2" xfId="27816"/>
    <cellStyle name="20 % - Markeringsfarve6 2 3 8 3 3" xfId="42782"/>
    <cellStyle name="20 % - Markeringsfarve6 2 3 8 4" xfId="20794"/>
    <cellStyle name="20 % - Markeringsfarve6 2 3 8 5" xfId="35783"/>
    <cellStyle name="20 % - Markeringsfarve6 2 3 9" xfId="2941"/>
    <cellStyle name="20 % - Markeringsfarve6 2 3 9 2" xfId="8494"/>
    <cellStyle name="20 % - Markeringsfarve6 2 3 9 2 2" xfId="16383"/>
    <cellStyle name="20 % - Markeringsfarve6 2 3 9 2 2 2" xfId="32697"/>
    <cellStyle name="20 % - Markeringsfarve6 2 3 9 2 2 3" xfId="47661"/>
    <cellStyle name="20 % - Markeringsfarve6 2 3 9 2 3" xfId="25675"/>
    <cellStyle name="20 % - Markeringsfarve6 2 3 9 2 4" xfId="40662"/>
    <cellStyle name="20 % - Markeringsfarve6 2 3 9 3" xfId="11498"/>
    <cellStyle name="20 % - Markeringsfarve6 2 3 9 3 2" xfId="27817"/>
    <cellStyle name="20 % - Markeringsfarve6 2 3 9 3 3" xfId="42783"/>
    <cellStyle name="20 % - Markeringsfarve6 2 3 9 4" xfId="20795"/>
    <cellStyle name="20 % - Markeringsfarve6 2 3 9 5" xfId="35784"/>
    <cellStyle name="20 % - Markeringsfarve6 2 4" xfId="2942"/>
    <cellStyle name="20 % - Markeringsfarve6 2 4 2" xfId="2943"/>
    <cellStyle name="20 % - Markeringsfarve6 2 4 2 2" xfId="2944"/>
    <cellStyle name="20 % - Markeringsfarve6 2 4 2 2 2" xfId="7635"/>
    <cellStyle name="20 % - Markeringsfarve6 2 4 2 2 2 2" xfId="15536"/>
    <cellStyle name="20 % - Markeringsfarve6 2 4 2 2 2 2 2" xfId="31850"/>
    <cellStyle name="20 % - Markeringsfarve6 2 4 2 2 2 2 3" xfId="46814"/>
    <cellStyle name="20 % - Markeringsfarve6 2 4 2 2 2 3" xfId="24828"/>
    <cellStyle name="20 % - Markeringsfarve6 2 4 2 2 2 4" xfId="39815"/>
    <cellStyle name="20 % - Markeringsfarve6 2 4 2 2 3" xfId="11501"/>
    <cellStyle name="20 % - Markeringsfarve6 2 4 2 2 3 2" xfId="27820"/>
    <cellStyle name="20 % - Markeringsfarve6 2 4 2 2 3 3" xfId="42786"/>
    <cellStyle name="20 % - Markeringsfarve6 2 4 2 2 4" xfId="20798"/>
    <cellStyle name="20 % - Markeringsfarve6 2 4 2 2 5" xfId="35787"/>
    <cellStyle name="20 % - Markeringsfarve6 2 4 2 3" xfId="6212"/>
    <cellStyle name="20 % - Markeringsfarve6 2 4 2 3 2" xfId="14129"/>
    <cellStyle name="20 % - Markeringsfarve6 2 4 2 3 2 2" xfId="30443"/>
    <cellStyle name="20 % - Markeringsfarve6 2 4 2 3 2 3" xfId="45407"/>
    <cellStyle name="20 % - Markeringsfarve6 2 4 2 3 3" xfId="23421"/>
    <cellStyle name="20 % - Markeringsfarve6 2 4 2 3 4" xfId="38408"/>
    <cellStyle name="20 % - Markeringsfarve6 2 4 2 4" xfId="11500"/>
    <cellStyle name="20 % - Markeringsfarve6 2 4 2 4 2" xfId="27819"/>
    <cellStyle name="20 % - Markeringsfarve6 2 4 2 4 3" xfId="42785"/>
    <cellStyle name="20 % - Markeringsfarve6 2 4 2 5" xfId="20797"/>
    <cellStyle name="20 % - Markeringsfarve6 2 4 2 6" xfId="35786"/>
    <cellStyle name="20 % - Markeringsfarve6 2 4 2 7" xfId="57142"/>
    <cellStyle name="20 % - Markeringsfarve6 2 4 3" xfId="2945"/>
    <cellStyle name="20 % - Markeringsfarve6 2 4 3 2" xfId="6865"/>
    <cellStyle name="20 % - Markeringsfarve6 2 4 3 2 2" xfId="14776"/>
    <cellStyle name="20 % - Markeringsfarve6 2 4 3 2 2 2" xfId="31090"/>
    <cellStyle name="20 % - Markeringsfarve6 2 4 3 2 2 3" xfId="46054"/>
    <cellStyle name="20 % - Markeringsfarve6 2 4 3 2 3" xfId="24068"/>
    <cellStyle name="20 % - Markeringsfarve6 2 4 3 2 4" xfId="39055"/>
    <cellStyle name="20 % - Markeringsfarve6 2 4 3 3" xfId="11502"/>
    <cellStyle name="20 % - Markeringsfarve6 2 4 3 3 2" xfId="27821"/>
    <cellStyle name="20 % - Markeringsfarve6 2 4 3 3 3" xfId="42787"/>
    <cellStyle name="20 % - Markeringsfarve6 2 4 3 4" xfId="20799"/>
    <cellStyle name="20 % - Markeringsfarve6 2 4 3 5" xfId="35788"/>
    <cellStyle name="20 % - Markeringsfarve6 2 4 4" xfId="2946"/>
    <cellStyle name="20 % - Markeringsfarve6 2 4 4 2" xfId="8290"/>
    <cellStyle name="20 % - Markeringsfarve6 2 4 4 2 2" xfId="16184"/>
    <cellStyle name="20 % - Markeringsfarve6 2 4 4 2 2 2" xfId="32498"/>
    <cellStyle name="20 % - Markeringsfarve6 2 4 4 2 2 3" xfId="47462"/>
    <cellStyle name="20 % - Markeringsfarve6 2 4 4 2 3" xfId="25476"/>
    <cellStyle name="20 % - Markeringsfarve6 2 4 4 2 4" xfId="40463"/>
    <cellStyle name="20 % - Markeringsfarve6 2 4 4 3" xfId="11503"/>
    <cellStyle name="20 % - Markeringsfarve6 2 4 4 3 2" xfId="27822"/>
    <cellStyle name="20 % - Markeringsfarve6 2 4 4 3 3" xfId="42788"/>
    <cellStyle name="20 % - Markeringsfarve6 2 4 4 4" xfId="20800"/>
    <cellStyle name="20 % - Markeringsfarve6 2 4 4 5" xfId="35789"/>
    <cellStyle name="20 % - Markeringsfarve6 2 4 5" xfId="5697"/>
    <cellStyle name="20 % - Markeringsfarve6 2 4 5 2" xfId="13615"/>
    <cellStyle name="20 % - Markeringsfarve6 2 4 5 2 2" xfId="29929"/>
    <cellStyle name="20 % - Markeringsfarve6 2 4 5 2 3" xfId="44893"/>
    <cellStyle name="20 % - Markeringsfarve6 2 4 5 3" xfId="22907"/>
    <cellStyle name="20 % - Markeringsfarve6 2 4 5 4" xfId="37894"/>
    <cellStyle name="20 % - Markeringsfarve6 2 4 6" xfId="11499"/>
    <cellStyle name="20 % - Markeringsfarve6 2 4 6 2" xfId="27818"/>
    <cellStyle name="20 % - Markeringsfarve6 2 4 6 3" xfId="42784"/>
    <cellStyle name="20 % - Markeringsfarve6 2 4 7" xfId="20796"/>
    <cellStyle name="20 % - Markeringsfarve6 2 4 8" xfId="35785"/>
    <cellStyle name="20 % - Markeringsfarve6 2 4 9" xfId="53975"/>
    <cellStyle name="20 % - Markeringsfarve6 2 5" xfId="2947"/>
    <cellStyle name="20 % - Markeringsfarve6 2 5 2" xfId="2948"/>
    <cellStyle name="20 % - Markeringsfarve6 2 5 2 2" xfId="2949"/>
    <cellStyle name="20 % - Markeringsfarve6 2 5 2 2 2" xfId="7763"/>
    <cellStyle name="20 % - Markeringsfarve6 2 5 2 2 2 2" xfId="15664"/>
    <cellStyle name="20 % - Markeringsfarve6 2 5 2 2 2 2 2" xfId="31978"/>
    <cellStyle name="20 % - Markeringsfarve6 2 5 2 2 2 2 3" xfId="46942"/>
    <cellStyle name="20 % - Markeringsfarve6 2 5 2 2 2 3" xfId="24956"/>
    <cellStyle name="20 % - Markeringsfarve6 2 5 2 2 2 4" xfId="39943"/>
    <cellStyle name="20 % - Markeringsfarve6 2 5 2 2 3" xfId="11506"/>
    <cellStyle name="20 % - Markeringsfarve6 2 5 2 2 3 2" xfId="27825"/>
    <cellStyle name="20 % - Markeringsfarve6 2 5 2 2 3 3" xfId="42791"/>
    <cellStyle name="20 % - Markeringsfarve6 2 5 2 2 4" xfId="20803"/>
    <cellStyle name="20 % - Markeringsfarve6 2 5 2 2 5" xfId="35792"/>
    <cellStyle name="20 % - Markeringsfarve6 2 5 2 3" xfId="6318"/>
    <cellStyle name="20 % - Markeringsfarve6 2 5 2 3 2" xfId="14235"/>
    <cellStyle name="20 % - Markeringsfarve6 2 5 2 3 2 2" xfId="30549"/>
    <cellStyle name="20 % - Markeringsfarve6 2 5 2 3 2 3" xfId="45513"/>
    <cellStyle name="20 % - Markeringsfarve6 2 5 2 3 3" xfId="23527"/>
    <cellStyle name="20 % - Markeringsfarve6 2 5 2 3 4" xfId="38514"/>
    <cellStyle name="20 % - Markeringsfarve6 2 5 2 4" xfId="11505"/>
    <cellStyle name="20 % - Markeringsfarve6 2 5 2 4 2" xfId="27824"/>
    <cellStyle name="20 % - Markeringsfarve6 2 5 2 4 3" xfId="42790"/>
    <cellStyle name="20 % - Markeringsfarve6 2 5 2 5" xfId="20802"/>
    <cellStyle name="20 % - Markeringsfarve6 2 5 2 6" xfId="35791"/>
    <cellStyle name="20 % - Markeringsfarve6 2 5 3" xfId="2950"/>
    <cellStyle name="20 % - Markeringsfarve6 2 5 3 2" xfId="6993"/>
    <cellStyle name="20 % - Markeringsfarve6 2 5 3 2 2" xfId="14904"/>
    <cellStyle name="20 % - Markeringsfarve6 2 5 3 2 2 2" xfId="31218"/>
    <cellStyle name="20 % - Markeringsfarve6 2 5 3 2 2 3" xfId="46182"/>
    <cellStyle name="20 % - Markeringsfarve6 2 5 3 2 3" xfId="24196"/>
    <cellStyle name="20 % - Markeringsfarve6 2 5 3 2 4" xfId="39183"/>
    <cellStyle name="20 % - Markeringsfarve6 2 5 3 3" xfId="11507"/>
    <cellStyle name="20 % - Markeringsfarve6 2 5 3 3 2" xfId="27826"/>
    <cellStyle name="20 % - Markeringsfarve6 2 5 3 3 3" xfId="42792"/>
    <cellStyle name="20 % - Markeringsfarve6 2 5 3 4" xfId="20804"/>
    <cellStyle name="20 % - Markeringsfarve6 2 5 3 5" xfId="35793"/>
    <cellStyle name="20 % - Markeringsfarve6 2 5 4" xfId="2951"/>
    <cellStyle name="20 % - Markeringsfarve6 2 5 4 2" xfId="8594"/>
    <cellStyle name="20 % - Markeringsfarve6 2 5 4 2 2" xfId="16480"/>
    <cellStyle name="20 % - Markeringsfarve6 2 5 4 2 2 2" xfId="32794"/>
    <cellStyle name="20 % - Markeringsfarve6 2 5 4 2 2 3" xfId="47758"/>
    <cellStyle name="20 % - Markeringsfarve6 2 5 4 2 3" xfId="25772"/>
    <cellStyle name="20 % - Markeringsfarve6 2 5 4 2 4" xfId="40759"/>
    <cellStyle name="20 % - Markeringsfarve6 2 5 4 3" xfId="11508"/>
    <cellStyle name="20 % - Markeringsfarve6 2 5 4 3 2" xfId="27827"/>
    <cellStyle name="20 % - Markeringsfarve6 2 5 4 3 3" xfId="42793"/>
    <cellStyle name="20 % - Markeringsfarve6 2 5 4 4" xfId="20805"/>
    <cellStyle name="20 % - Markeringsfarve6 2 5 4 5" xfId="35794"/>
    <cellStyle name="20 % - Markeringsfarve6 2 5 5" xfId="5698"/>
    <cellStyle name="20 % - Markeringsfarve6 2 5 5 2" xfId="13616"/>
    <cellStyle name="20 % - Markeringsfarve6 2 5 5 2 2" xfId="29930"/>
    <cellStyle name="20 % - Markeringsfarve6 2 5 5 2 3" xfId="44894"/>
    <cellStyle name="20 % - Markeringsfarve6 2 5 5 3" xfId="22908"/>
    <cellStyle name="20 % - Markeringsfarve6 2 5 5 4" xfId="37895"/>
    <cellStyle name="20 % - Markeringsfarve6 2 5 6" xfId="11504"/>
    <cellStyle name="20 % - Markeringsfarve6 2 5 6 2" xfId="27823"/>
    <cellStyle name="20 % - Markeringsfarve6 2 5 6 3" xfId="42789"/>
    <cellStyle name="20 % - Markeringsfarve6 2 5 7" xfId="20801"/>
    <cellStyle name="20 % - Markeringsfarve6 2 5 8" xfId="35790"/>
    <cellStyle name="20 % - Markeringsfarve6 2 5 9" xfId="56519"/>
    <cellStyle name="20 % - Markeringsfarve6 2 6" xfId="2952"/>
    <cellStyle name="20 % - Markeringsfarve6 2 6 2" xfId="2953"/>
    <cellStyle name="20 % - Markeringsfarve6 2 6 2 2" xfId="2954"/>
    <cellStyle name="20 % - Markeringsfarve6 2 6 2 2 2" xfId="7873"/>
    <cellStyle name="20 % - Markeringsfarve6 2 6 2 2 2 2" xfId="15774"/>
    <cellStyle name="20 % - Markeringsfarve6 2 6 2 2 2 2 2" xfId="32088"/>
    <cellStyle name="20 % - Markeringsfarve6 2 6 2 2 2 2 3" xfId="47052"/>
    <cellStyle name="20 % - Markeringsfarve6 2 6 2 2 2 3" xfId="25066"/>
    <cellStyle name="20 % - Markeringsfarve6 2 6 2 2 2 4" xfId="40053"/>
    <cellStyle name="20 % - Markeringsfarve6 2 6 2 2 3" xfId="11511"/>
    <cellStyle name="20 % - Markeringsfarve6 2 6 2 2 3 2" xfId="27830"/>
    <cellStyle name="20 % - Markeringsfarve6 2 6 2 2 3 3" xfId="42796"/>
    <cellStyle name="20 % - Markeringsfarve6 2 6 2 2 4" xfId="20808"/>
    <cellStyle name="20 % - Markeringsfarve6 2 6 2 2 5" xfId="35797"/>
    <cellStyle name="20 % - Markeringsfarve6 2 6 2 3" xfId="6414"/>
    <cellStyle name="20 % - Markeringsfarve6 2 6 2 3 2" xfId="14328"/>
    <cellStyle name="20 % - Markeringsfarve6 2 6 2 3 2 2" xfId="30642"/>
    <cellStyle name="20 % - Markeringsfarve6 2 6 2 3 2 3" xfId="45606"/>
    <cellStyle name="20 % - Markeringsfarve6 2 6 2 3 3" xfId="23620"/>
    <cellStyle name="20 % - Markeringsfarve6 2 6 2 3 4" xfId="38607"/>
    <cellStyle name="20 % - Markeringsfarve6 2 6 2 4" xfId="11510"/>
    <cellStyle name="20 % - Markeringsfarve6 2 6 2 4 2" xfId="27829"/>
    <cellStyle name="20 % - Markeringsfarve6 2 6 2 4 3" xfId="42795"/>
    <cellStyle name="20 % - Markeringsfarve6 2 6 2 5" xfId="20807"/>
    <cellStyle name="20 % - Markeringsfarve6 2 6 2 6" xfId="35796"/>
    <cellStyle name="20 % - Markeringsfarve6 2 6 3" xfId="2955"/>
    <cellStyle name="20 % - Markeringsfarve6 2 6 3 2" xfId="7149"/>
    <cellStyle name="20 % - Markeringsfarve6 2 6 3 2 2" xfId="15059"/>
    <cellStyle name="20 % - Markeringsfarve6 2 6 3 2 2 2" xfId="31373"/>
    <cellStyle name="20 % - Markeringsfarve6 2 6 3 2 2 3" xfId="46337"/>
    <cellStyle name="20 % - Markeringsfarve6 2 6 3 2 3" xfId="24351"/>
    <cellStyle name="20 % - Markeringsfarve6 2 6 3 2 4" xfId="39338"/>
    <cellStyle name="20 % - Markeringsfarve6 2 6 3 3" xfId="11512"/>
    <cellStyle name="20 % - Markeringsfarve6 2 6 3 3 2" xfId="27831"/>
    <cellStyle name="20 % - Markeringsfarve6 2 6 3 3 3" xfId="42797"/>
    <cellStyle name="20 % - Markeringsfarve6 2 6 3 4" xfId="20809"/>
    <cellStyle name="20 % - Markeringsfarve6 2 6 3 5" xfId="35798"/>
    <cellStyle name="20 % - Markeringsfarve6 2 6 4" xfId="2956"/>
    <cellStyle name="20 % - Markeringsfarve6 2 6 4 2" xfId="8245"/>
    <cellStyle name="20 % - Markeringsfarve6 2 6 4 2 2" xfId="16141"/>
    <cellStyle name="20 % - Markeringsfarve6 2 6 4 2 2 2" xfId="32455"/>
    <cellStyle name="20 % - Markeringsfarve6 2 6 4 2 2 3" xfId="47419"/>
    <cellStyle name="20 % - Markeringsfarve6 2 6 4 2 3" xfId="25433"/>
    <cellStyle name="20 % - Markeringsfarve6 2 6 4 2 4" xfId="40420"/>
    <cellStyle name="20 % - Markeringsfarve6 2 6 4 3" xfId="11513"/>
    <cellStyle name="20 % - Markeringsfarve6 2 6 4 3 2" xfId="27832"/>
    <cellStyle name="20 % - Markeringsfarve6 2 6 4 3 3" xfId="42798"/>
    <cellStyle name="20 % - Markeringsfarve6 2 6 4 4" xfId="20810"/>
    <cellStyle name="20 % - Markeringsfarve6 2 6 4 5" xfId="35799"/>
    <cellStyle name="20 % - Markeringsfarve6 2 6 5" xfId="5699"/>
    <cellStyle name="20 % - Markeringsfarve6 2 6 5 2" xfId="13617"/>
    <cellStyle name="20 % - Markeringsfarve6 2 6 5 2 2" xfId="29931"/>
    <cellStyle name="20 % - Markeringsfarve6 2 6 5 2 3" xfId="44895"/>
    <cellStyle name="20 % - Markeringsfarve6 2 6 5 3" xfId="22909"/>
    <cellStyle name="20 % - Markeringsfarve6 2 6 5 4" xfId="37896"/>
    <cellStyle name="20 % - Markeringsfarve6 2 6 6" xfId="11509"/>
    <cellStyle name="20 % - Markeringsfarve6 2 6 6 2" xfId="27828"/>
    <cellStyle name="20 % - Markeringsfarve6 2 6 6 3" xfId="42794"/>
    <cellStyle name="20 % - Markeringsfarve6 2 6 7" xfId="20806"/>
    <cellStyle name="20 % - Markeringsfarve6 2 6 8" xfId="35795"/>
    <cellStyle name="20 % - Markeringsfarve6 2 7" xfId="2957"/>
    <cellStyle name="20 % - Markeringsfarve6 2 7 2" xfId="2958"/>
    <cellStyle name="20 % - Markeringsfarve6 2 7 2 2" xfId="2959"/>
    <cellStyle name="20 % - Markeringsfarve6 2 7 2 2 2" xfId="7990"/>
    <cellStyle name="20 % - Markeringsfarve6 2 7 2 2 2 2" xfId="15891"/>
    <cellStyle name="20 % - Markeringsfarve6 2 7 2 2 2 2 2" xfId="32205"/>
    <cellStyle name="20 % - Markeringsfarve6 2 7 2 2 2 2 3" xfId="47169"/>
    <cellStyle name="20 % - Markeringsfarve6 2 7 2 2 2 3" xfId="25183"/>
    <cellStyle name="20 % - Markeringsfarve6 2 7 2 2 2 4" xfId="40170"/>
    <cellStyle name="20 % - Markeringsfarve6 2 7 2 2 3" xfId="11516"/>
    <cellStyle name="20 % - Markeringsfarve6 2 7 2 2 3 2" xfId="27835"/>
    <cellStyle name="20 % - Markeringsfarve6 2 7 2 2 3 3" xfId="42801"/>
    <cellStyle name="20 % - Markeringsfarve6 2 7 2 2 4" xfId="20813"/>
    <cellStyle name="20 % - Markeringsfarve6 2 7 2 2 5" xfId="35802"/>
    <cellStyle name="20 % - Markeringsfarve6 2 7 2 3" xfId="6513"/>
    <cellStyle name="20 % - Markeringsfarve6 2 7 2 3 2" xfId="14427"/>
    <cellStyle name="20 % - Markeringsfarve6 2 7 2 3 2 2" xfId="30741"/>
    <cellStyle name="20 % - Markeringsfarve6 2 7 2 3 2 3" xfId="45705"/>
    <cellStyle name="20 % - Markeringsfarve6 2 7 2 3 3" xfId="23719"/>
    <cellStyle name="20 % - Markeringsfarve6 2 7 2 3 4" xfId="38706"/>
    <cellStyle name="20 % - Markeringsfarve6 2 7 2 4" xfId="11515"/>
    <cellStyle name="20 % - Markeringsfarve6 2 7 2 4 2" xfId="27834"/>
    <cellStyle name="20 % - Markeringsfarve6 2 7 2 4 3" xfId="42800"/>
    <cellStyle name="20 % - Markeringsfarve6 2 7 2 5" xfId="20812"/>
    <cellStyle name="20 % - Markeringsfarve6 2 7 2 6" xfId="35801"/>
    <cellStyle name="20 % - Markeringsfarve6 2 7 3" xfId="2960"/>
    <cellStyle name="20 % - Markeringsfarve6 2 7 3 2" xfId="7266"/>
    <cellStyle name="20 % - Markeringsfarve6 2 7 3 2 2" xfId="15176"/>
    <cellStyle name="20 % - Markeringsfarve6 2 7 3 2 2 2" xfId="31490"/>
    <cellStyle name="20 % - Markeringsfarve6 2 7 3 2 2 3" xfId="46454"/>
    <cellStyle name="20 % - Markeringsfarve6 2 7 3 2 3" xfId="24468"/>
    <cellStyle name="20 % - Markeringsfarve6 2 7 3 2 4" xfId="39455"/>
    <cellStyle name="20 % - Markeringsfarve6 2 7 3 3" xfId="11517"/>
    <cellStyle name="20 % - Markeringsfarve6 2 7 3 3 2" xfId="27836"/>
    <cellStyle name="20 % - Markeringsfarve6 2 7 3 3 3" xfId="42802"/>
    <cellStyle name="20 % - Markeringsfarve6 2 7 3 4" xfId="20814"/>
    <cellStyle name="20 % - Markeringsfarve6 2 7 3 5" xfId="35803"/>
    <cellStyle name="20 % - Markeringsfarve6 2 7 4" xfId="2961"/>
    <cellStyle name="20 % - Markeringsfarve6 2 7 4 2" xfId="8198"/>
    <cellStyle name="20 % - Markeringsfarve6 2 7 4 2 2" xfId="16095"/>
    <cellStyle name="20 % - Markeringsfarve6 2 7 4 2 2 2" xfId="32409"/>
    <cellStyle name="20 % - Markeringsfarve6 2 7 4 2 2 3" xfId="47373"/>
    <cellStyle name="20 % - Markeringsfarve6 2 7 4 2 3" xfId="25387"/>
    <cellStyle name="20 % - Markeringsfarve6 2 7 4 2 4" xfId="40374"/>
    <cellStyle name="20 % - Markeringsfarve6 2 7 4 3" xfId="11518"/>
    <cellStyle name="20 % - Markeringsfarve6 2 7 4 3 2" xfId="27837"/>
    <cellStyle name="20 % - Markeringsfarve6 2 7 4 3 3" xfId="42803"/>
    <cellStyle name="20 % - Markeringsfarve6 2 7 4 4" xfId="20815"/>
    <cellStyle name="20 % - Markeringsfarve6 2 7 4 5" xfId="35804"/>
    <cellStyle name="20 % - Markeringsfarve6 2 7 5" xfId="5700"/>
    <cellStyle name="20 % - Markeringsfarve6 2 7 5 2" xfId="13618"/>
    <cellStyle name="20 % - Markeringsfarve6 2 7 5 2 2" xfId="29932"/>
    <cellStyle name="20 % - Markeringsfarve6 2 7 5 2 3" xfId="44896"/>
    <cellStyle name="20 % - Markeringsfarve6 2 7 5 3" xfId="22910"/>
    <cellStyle name="20 % - Markeringsfarve6 2 7 5 4" xfId="37897"/>
    <cellStyle name="20 % - Markeringsfarve6 2 7 6" xfId="11514"/>
    <cellStyle name="20 % - Markeringsfarve6 2 7 6 2" xfId="27833"/>
    <cellStyle name="20 % - Markeringsfarve6 2 7 6 3" xfId="42799"/>
    <cellStyle name="20 % - Markeringsfarve6 2 7 7" xfId="20811"/>
    <cellStyle name="20 % - Markeringsfarve6 2 7 8" xfId="35800"/>
    <cellStyle name="20 % - Markeringsfarve6 2 8" xfId="2962"/>
    <cellStyle name="20 % - Markeringsfarve6 2 8 2" xfId="2963"/>
    <cellStyle name="20 % - Markeringsfarve6 2 8 2 2" xfId="2964"/>
    <cellStyle name="20 % - Markeringsfarve6 2 8 2 2 2" xfId="8117"/>
    <cellStyle name="20 % - Markeringsfarve6 2 8 2 2 2 2" xfId="16018"/>
    <cellStyle name="20 % - Markeringsfarve6 2 8 2 2 2 2 2" xfId="32332"/>
    <cellStyle name="20 % - Markeringsfarve6 2 8 2 2 2 2 3" xfId="47296"/>
    <cellStyle name="20 % - Markeringsfarve6 2 8 2 2 2 3" xfId="25310"/>
    <cellStyle name="20 % - Markeringsfarve6 2 8 2 2 2 4" xfId="40297"/>
    <cellStyle name="20 % - Markeringsfarve6 2 8 2 2 3" xfId="11521"/>
    <cellStyle name="20 % - Markeringsfarve6 2 8 2 2 3 2" xfId="27840"/>
    <cellStyle name="20 % - Markeringsfarve6 2 8 2 2 3 3" xfId="42806"/>
    <cellStyle name="20 % - Markeringsfarve6 2 8 2 2 4" xfId="20818"/>
    <cellStyle name="20 % - Markeringsfarve6 2 8 2 2 5" xfId="35807"/>
    <cellStyle name="20 % - Markeringsfarve6 2 8 2 3" xfId="6619"/>
    <cellStyle name="20 % - Markeringsfarve6 2 8 2 3 2" xfId="14533"/>
    <cellStyle name="20 % - Markeringsfarve6 2 8 2 3 2 2" xfId="30847"/>
    <cellStyle name="20 % - Markeringsfarve6 2 8 2 3 2 3" xfId="45811"/>
    <cellStyle name="20 % - Markeringsfarve6 2 8 2 3 3" xfId="23825"/>
    <cellStyle name="20 % - Markeringsfarve6 2 8 2 3 4" xfId="38812"/>
    <cellStyle name="20 % - Markeringsfarve6 2 8 2 4" xfId="11520"/>
    <cellStyle name="20 % - Markeringsfarve6 2 8 2 4 2" xfId="27839"/>
    <cellStyle name="20 % - Markeringsfarve6 2 8 2 4 3" xfId="42805"/>
    <cellStyle name="20 % - Markeringsfarve6 2 8 2 5" xfId="20817"/>
    <cellStyle name="20 % - Markeringsfarve6 2 8 2 6" xfId="35806"/>
    <cellStyle name="20 % - Markeringsfarve6 2 8 3" xfId="2965"/>
    <cellStyle name="20 % - Markeringsfarve6 2 8 3 2" xfId="7394"/>
    <cellStyle name="20 % - Markeringsfarve6 2 8 3 2 2" xfId="15304"/>
    <cellStyle name="20 % - Markeringsfarve6 2 8 3 2 2 2" xfId="31618"/>
    <cellStyle name="20 % - Markeringsfarve6 2 8 3 2 2 3" xfId="46582"/>
    <cellStyle name="20 % - Markeringsfarve6 2 8 3 2 3" xfId="24596"/>
    <cellStyle name="20 % - Markeringsfarve6 2 8 3 2 4" xfId="39583"/>
    <cellStyle name="20 % - Markeringsfarve6 2 8 3 3" xfId="11522"/>
    <cellStyle name="20 % - Markeringsfarve6 2 8 3 3 2" xfId="27841"/>
    <cellStyle name="20 % - Markeringsfarve6 2 8 3 3 3" xfId="42807"/>
    <cellStyle name="20 % - Markeringsfarve6 2 8 3 4" xfId="20819"/>
    <cellStyle name="20 % - Markeringsfarve6 2 8 3 5" xfId="35808"/>
    <cellStyle name="20 % - Markeringsfarve6 2 8 4" xfId="2966"/>
    <cellStyle name="20 % - Markeringsfarve6 2 8 4 2" xfId="8539"/>
    <cellStyle name="20 % - Markeringsfarve6 2 8 4 2 2" xfId="16427"/>
    <cellStyle name="20 % - Markeringsfarve6 2 8 4 2 2 2" xfId="32741"/>
    <cellStyle name="20 % - Markeringsfarve6 2 8 4 2 2 3" xfId="47705"/>
    <cellStyle name="20 % - Markeringsfarve6 2 8 4 2 3" xfId="25719"/>
    <cellStyle name="20 % - Markeringsfarve6 2 8 4 2 4" xfId="40706"/>
    <cellStyle name="20 % - Markeringsfarve6 2 8 4 3" xfId="11523"/>
    <cellStyle name="20 % - Markeringsfarve6 2 8 4 3 2" xfId="27842"/>
    <cellStyle name="20 % - Markeringsfarve6 2 8 4 3 3" xfId="42808"/>
    <cellStyle name="20 % - Markeringsfarve6 2 8 4 4" xfId="20820"/>
    <cellStyle name="20 % - Markeringsfarve6 2 8 4 5" xfId="35809"/>
    <cellStyle name="20 % - Markeringsfarve6 2 8 5" xfId="5701"/>
    <cellStyle name="20 % - Markeringsfarve6 2 8 5 2" xfId="13619"/>
    <cellStyle name="20 % - Markeringsfarve6 2 8 5 2 2" xfId="29933"/>
    <cellStyle name="20 % - Markeringsfarve6 2 8 5 2 3" xfId="44897"/>
    <cellStyle name="20 % - Markeringsfarve6 2 8 5 3" xfId="22911"/>
    <cellStyle name="20 % - Markeringsfarve6 2 8 5 4" xfId="37898"/>
    <cellStyle name="20 % - Markeringsfarve6 2 8 6" xfId="11519"/>
    <cellStyle name="20 % - Markeringsfarve6 2 8 6 2" xfId="27838"/>
    <cellStyle name="20 % - Markeringsfarve6 2 8 6 3" xfId="42804"/>
    <cellStyle name="20 % - Markeringsfarve6 2 8 7" xfId="20816"/>
    <cellStyle name="20 % - Markeringsfarve6 2 8 8" xfId="35805"/>
    <cellStyle name="20 % - Markeringsfarve6 2 9" xfId="2967"/>
    <cellStyle name="20 % - Markeringsfarve6 2 9 2" xfId="2968"/>
    <cellStyle name="20 % - Markeringsfarve6 2 9 2 2" xfId="7516"/>
    <cellStyle name="20 % - Markeringsfarve6 2 9 2 2 2" xfId="15417"/>
    <cellStyle name="20 % - Markeringsfarve6 2 9 2 2 2 2" xfId="31731"/>
    <cellStyle name="20 % - Markeringsfarve6 2 9 2 2 2 3" xfId="46695"/>
    <cellStyle name="20 % - Markeringsfarve6 2 9 2 2 3" xfId="24709"/>
    <cellStyle name="20 % - Markeringsfarve6 2 9 2 2 4" xfId="39696"/>
    <cellStyle name="20 % - Markeringsfarve6 2 9 2 3" xfId="11525"/>
    <cellStyle name="20 % - Markeringsfarve6 2 9 2 3 2" xfId="27844"/>
    <cellStyle name="20 % - Markeringsfarve6 2 9 2 3 3" xfId="42810"/>
    <cellStyle name="20 % - Markeringsfarve6 2 9 2 4" xfId="20822"/>
    <cellStyle name="20 % - Markeringsfarve6 2 9 2 5" xfId="35811"/>
    <cellStyle name="20 % - Markeringsfarve6 2 9 3" xfId="6113"/>
    <cellStyle name="20 % - Markeringsfarve6 2 9 3 2" xfId="14030"/>
    <cellStyle name="20 % - Markeringsfarve6 2 9 3 2 2" xfId="30344"/>
    <cellStyle name="20 % - Markeringsfarve6 2 9 3 2 3" xfId="45308"/>
    <cellStyle name="20 % - Markeringsfarve6 2 9 3 3" xfId="23322"/>
    <cellStyle name="20 % - Markeringsfarve6 2 9 3 4" xfId="38309"/>
    <cellStyle name="20 % - Markeringsfarve6 2 9 4" xfId="11524"/>
    <cellStyle name="20 % - Markeringsfarve6 2 9 4 2" xfId="27843"/>
    <cellStyle name="20 % - Markeringsfarve6 2 9 4 3" xfId="42809"/>
    <cellStyle name="20 % - Markeringsfarve6 2 9 5" xfId="20821"/>
    <cellStyle name="20 % - Markeringsfarve6 2 9 6" xfId="35810"/>
    <cellStyle name="20 % - Markeringsfarve6 3" xfId="2969"/>
    <cellStyle name="20 % - Markeringsfarve6 3 10" xfId="2970"/>
    <cellStyle name="20 % - Markeringsfarve6 3 10 2" xfId="6729"/>
    <cellStyle name="20 % - Markeringsfarve6 3 10 2 2" xfId="14641"/>
    <cellStyle name="20 % - Markeringsfarve6 3 10 2 2 2" xfId="30955"/>
    <cellStyle name="20 % - Markeringsfarve6 3 10 2 2 3" xfId="45919"/>
    <cellStyle name="20 % - Markeringsfarve6 3 10 2 3" xfId="23933"/>
    <cellStyle name="20 % - Markeringsfarve6 3 10 2 4" xfId="38920"/>
    <cellStyle name="20 % - Markeringsfarve6 3 10 3" xfId="11527"/>
    <cellStyle name="20 % - Markeringsfarve6 3 10 3 2" xfId="27846"/>
    <cellStyle name="20 % - Markeringsfarve6 3 10 3 3" xfId="42812"/>
    <cellStyle name="20 % - Markeringsfarve6 3 10 4" xfId="20824"/>
    <cellStyle name="20 % - Markeringsfarve6 3 10 5" xfId="35813"/>
    <cellStyle name="20 % - Markeringsfarve6 3 11" xfId="2971"/>
    <cellStyle name="20 % - Markeringsfarve6 3 11 2" xfId="8773"/>
    <cellStyle name="20 % - Markeringsfarve6 3 11 2 2" xfId="16649"/>
    <cellStyle name="20 % - Markeringsfarve6 3 11 2 2 2" xfId="32963"/>
    <cellStyle name="20 % - Markeringsfarve6 3 11 2 2 3" xfId="47927"/>
    <cellStyle name="20 % - Markeringsfarve6 3 11 2 3" xfId="25941"/>
    <cellStyle name="20 % - Markeringsfarve6 3 11 2 4" xfId="40928"/>
    <cellStyle name="20 % - Markeringsfarve6 3 11 3" xfId="11528"/>
    <cellStyle name="20 % - Markeringsfarve6 3 11 3 2" xfId="27847"/>
    <cellStyle name="20 % - Markeringsfarve6 3 11 3 3" xfId="42813"/>
    <cellStyle name="20 % - Markeringsfarve6 3 11 4" xfId="20825"/>
    <cellStyle name="20 % - Markeringsfarve6 3 11 5" xfId="35814"/>
    <cellStyle name="20 % - Markeringsfarve6 3 12" xfId="5702"/>
    <cellStyle name="20 % - Markeringsfarve6 3 12 2" xfId="13620"/>
    <cellStyle name="20 % - Markeringsfarve6 3 12 2 2" xfId="29934"/>
    <cellStyle name="20 % - Markeringsfarve6 3 12 2 3" xfId="44898"/>
    <cellStyle name="20 % - Markeringsfarve6 3 12 3" xfId="22912"/>
    <cellStyle name="20 % - Markeringsfarve6 3 12 4" xfId="37899"/>
    <cellStyle name="20 % - Markeringsfarve6 3 13" xfId="11526"/>
    <cellStyle name="20 % - Markeringsfarve6 3 13 2" xfId="27845"/>
    <cellStyle name="20 % - Markeringsfarve6 3 13 3" xfId="42811"/>
    <cellStyle name="20 % - Markeringsfarve6 3 14" xfId="20823"/>
    <cellStyle name="20 % - Markeringsfarve6 3 15" xfId="35812"/>
    <cellStyle name="20 % - Markeringsfarve6 3 16" xfId="53335"/>
    <cellStyle name="20 % - Markeringsfarve6 3 2" xfId="2972"/>
    <cellStyle name="20 % - Markeringsfarve6 3 2 10" xfId="5703"/>
    <cellStyle name="20 % - Markeringsfarve6 3 2 10 2" xfId="13621"/>
    <cellStyle name="20 % - Markeringsfarve6 3 2 10 2 2" xfId="29935"/>
    <cellStyle name="20 % - Markeringsfarve6 3 2 10 2 3" xfId="44899"/>
    <cellStyle name="20 % - Markeringsfarve6 3 2 10 3" xfId="22913"/>
    <cellStyle name="20 % - Markeringsfarve6 3 2 10 4" xfId="37900"/>
    <cellStyle name="20 % - Markeringsfarve6 3 2 11" xfId="11529"/>
    <cellStyle name="20 % - Markeringsfarve6 3 2 11 2" xfId="27848"/>
    <cellStyle name="20 % - Markeringsfarve6 3 2 11 3" xfId="42814"/>
    <cellStyle name="20 % - Markeringsfarve6 3 2 12" xfId="20826"/>
    <cellStyle name="20 % - Markeringsfarve6 3 2 13" xfId="35815"/>
    <cellStyle name="20 % - Markeringsfarve6 3 2 14" xfId="53972"/>
    <cellStyle name="20 % - Markeringsfarve6 3 2 2" xfId="2973"/>
    <cellStyle name="20 % - Markeringsfarve6 3 2 2 2" xfId="2974"/>
    <cellStyle name="20 % - Markeringsfarve6 3 2 2 2 2" xfId="2975"/>
    <cellStyle name="20 % - Markeringsfarve6 3 2 2 2 2 2" xfId="7662"/>
    <cellStyle name="20 % - Markeringsfarve6 3 2 2 2 2 2 2" xfId="15563"/>
    <cellStyle name="20 % - Markeringsfarve6 3 2 2 2 2 2 2 2" xfId="31877"/>
    <cellStyle name="20 % - Markeringsfarve6 3 2 2 2 2 2 2 3" xfId="46841"/>
    <cellStyle name="20 % - Markeringsfarve6 3 2 2 2 2 2 3" xfId="24855"/>
    <cellStyle name="20 % - Markeringsfarve6 3 2 2 2 2 2 4" xfId="39842"/>
    <cellStyle name="20 % - Markeringsfarve6 3 2 2 2 2 3" xfId="11532"/>
    <cellStyle name="20 % - Markeringsfarve6 3 2 2 2 2 3 2" xfId="27851"/>
    <cellStyle name="20 % - Markeringsfarve6 3 2 2 2 2 3 3" xfId="42817"/>
    <cellStyle name="20 % - Markeringsfarve6 3 2 2 2 2 4" xfId="20829"/>
    <cellStyle name="20 % - Markeringsfarve6 3 2 2 2 2 5" xfId="35818"/>
    <cellStyle name="20 % - Markeringsfarve6 3 2 2 2 3" xfId="6235"/>
    <cellStyle name="20 % - Markeringsfarve6 3 2 2 2 3 2" xfId="14152"/>
    <cellStyle name="20 % - Markeringsfarve6 3 2 2 2 3 2 2" xfId="30466"/>
    <cellStyle name="20 % - Markeringsfarve6 3 2 2 2 3 2 3" xfId="45430"/>
    <cellStyle name="20 % - Markeringsfarve6 3 2 2 2 3 3" xfId="23444"/>
    <cellStyle name="20 % - Markeringsfarve6 3 2 2 2 3 4" xfId="38431"/>
    <cellStyle name="20 % - Markeringsfarve6 3 2 2 2 4" xfId="11531"/>
    <cellStyle name="20 % - Markeringsfarve6 3 2 2 2 4 2" xfId="27850"/>
    <cellStyle name="20 % - Markeringsfarve6 3 2 2 2 4 3" xfId="42816"/>
    <cellStyle name="20 % - Markeringsfarve6 3 2 2 2 5" xfId="20828"/>
    <cellStyle name="20 % - Markeringsfarve6 3 2 2 2 6" xfId="35817"/>
    <cellStyle name="20 % - Markeringsfarve6 3 2 2 3" xfId="2976"/>
    <cellStyle name="20 % - Markeringsfarve6 3 2 2 3 2" xfId="6892"/>
    <cellStyle name="20 % - Markeringsfarve6 3 2 2 3 2 2" xfId="14803"/>
    <cellStyle name="20 % - Markeringsfarve6 3 2 2 3 2 2 2" xfId="31117"/>
    <cellStyle name="20 % - Markeringsfarve6 3 2 2 3 2 2 3" xfId="46081"/>
    <cellStyle name="20 % - Markeringsfarve6 3 2 2 3 2 3" xfId="24095"/>
    <cellStyle name="20 % - Markeringsfarve6 3 2 2 3 2 4" xfId="39082"/>
    <cellStyle name="20 % - Markeringsfarve6 3 2 2 3 3" xfId="11533"/>
    <cellStyle name="20 % - Markeringsfarve6 3 2 2 3 3 2" xfId="27852"/>
    <cellStyle name="20 % - Markeringsfarve6 3 2 2 3 3 3" xfId="42818"/>
    <cellStyle name="20 % - Markeringsfarve6 3 2 2 3 4" xfId="20830"/>
    <cellStyle name="20 % - Markeringsfarve6 3 2 2 3 5" xfId="35819"/>
    <cellStyle name="20 % - Markeringsfarve6 3 2 2 4" xfId="2977"/>
    <cellStyle name="20 % - Markeringsfarve6 3 2 2 4 2" xfId="8712"/>
    <cellStyle name="20 % - Markeringsfarve6 3 2 2 4 2 2" xfId="16592"/>
    <cellStyle name="20 % - Markeringsfarve6 3 2 2 4 2 2 2" xfId="32906"/>
    <cellStyle name="20 % - Markeringsfarve6 3 2 2 4 2 2 3" xfId="47870"/>
    <cellStyle name="20 % - Markeringsfarve6 3 2 2 4 2 3" xfId="25884"/>
    <cellStyle name="20 % - Markeringsfarve6 3 2 2 4 2 4" xfId="40871"/>
    <cellStyle name="20 % - Markeringsfarve6 3 2 2 4 3" xfId="11534"/>
    <cellStyle name="20 % - Markeringsfarve6 3 2 2 4 3 2" xfId="27853"/>
    <cellStyle name="20 % - Markeringsfarve6 3 2 2 4 3 3" xfId="42819"/>
    <cellStyle name="20 % - Markeringsfarve6 3 2 2 4 4" xfId="20831"/>
    <cellStyle name="20 % - Markeringsfarve6 3 2 2 4 5" xfId="35820"/>
    <cellStyle name="20 % - Markeringsfarve6 3 2 2 5" xfId="5704"/>
    <cellStyle name="20 % - Markeringsfarve6 3 2 2 5 2" xfId="13622"/>
    <cellStyle name="20 % - Markeringsfarve6 3 2 2 5 2 2" xfId="29936"/>
    <cellStyle name="20 % - Markeringsfarve6 3 2 2 5 2 3" xfId="44900"/>
    <cellStyle name="20 % - Markeringsfarve6 3 2 2 5 3" xfId="22914"/>
    <cellStyle name="20 % - Markeringsfarve6 3 2 2 5 4" xfId="37901"/>
    <cellStyle name="20 % - Markeringsfarve6 3 2 2 6" xfId="11530"/>
    <cellStyle name="20 % - Markeringsfarve6 3 2 2 6 2" xfId="27849"/>
    <cellStyle name="20 % - Markeringsfarve6 3 2 2 6 3" xfId="42815"/>
    <cellStyle name="20 % - Markeringsfarve6 3 2 2 7" xfId="20827"/>
    <cellStyle name="20 % - Markeringsfarve6 3 2 2 8" xfId="35816"/>
    <cellStyle name="20 % - Markeringsfarve6 3 2 2 9" xfId="57139"/>
    <cellStyle name="20 % - Markeringsfarve6 3 2 3" xfId="2978"/>
    <cellStyle name="20 % - Markeringsfarve6 3 2 3 2" xfId="2979"/>
    <cellStyle name="20 % - Markeringsfarve6 3 2 3 2 2" xfId="2980"/>
    <cellStyle name="20 % - Markeringsfarve6 3 2 3 2 2 2" xfId="7767"/>
    <cellStyle name="20 % - Markeringsfarve6 3 2 3 2 2 2 2" xfId="15668"/>
    <cellStyle name="20 % - Markeringsfarve6 3 2 3 2 2 2 2 2" xfId="31982"/>
    <cellStyle name="20 % - Markeringsfarve6 3 2 3 2 2 2 2 3" xfId="46946"/>
    <cellStyle name="20 % - Markeringsfarve6 3 2 3 2 2 2 3" xfId="24960"/>
    <cellStyle name="20 % - Markeringsfarve6 3 2 3 2 2 2 4" xfId="39947"/>
    <cellStyle name="20 % - Markeringsfarve6 3 2 3 2 2 3" xfId="11537"/>
    <cellStyle name="20 % - Markeringsfarve6 3 2 3 2 2 3 2" xfId="27856"/>
    <cellStyle name="20 % - Markeringsfarve6 3 2 3 2 2 3 3" xfId="42822"/>
    <cellStyle name="20 % - Markeringsfarve6 3 2 3 2 2 4" xfId="20834"/>
    <cellStyle name="20 % - Markeringsfarve6 3 2 3 2 2 5" xfId="35823"/>
    <cellStyle name="20 % - Markeringsfarve6 3 2 3 2 3" xfId="6322"/>
    <cellStyle name="20 % - Markeringsfarve6 3 2 3 2 3 2" xfId="14239"/>
    <cellStyle name="20 % - Markeringsfarve6 3 2 3 2 3 2 2" xfId="30553"/>
    <cellStyle name="20 % - Markeringsfarve6 3 2 3 2 3 2 3" xfId="45517"/>
    <cellStyle name="20 % - Markeringsfarve6 3 2 3 2 3 3" xfId="23531"/>
    <cellStyle name="20 % - Markeringsfarve6 3 2 3 2 3 4" xfId="38518"/>
    <cellStyle name="20 % - Markeringsfarve6 3 2 3 2 4" xfId="11536"/>
    <cellStyle name="20 % - Markeringsfarve6 3 2 3 2 4 2" xfId="27855"/>
    <cellStyle name="20 % - Markeringsfarve6 3 2 3 2 4 3" xfId="42821"/>
    <cellStyle name="20 % - Markeringsfarve6 3 2 3 2 5" xfId="20833"/>
    <cellStyle name="20 % - Markeringsfarve6 3 2 3 2 6" xfId="35822"/>
    <cellStyle name="20 % - Markeringsfarve6 3 2 3 3" xfId="2981"/>
    <cellStyle name="20 % - Markeringsfarve6 3 2 3 3 2" xfId="6997"/>
    <cellStyle name="20 % - Markeringsfarve6 3 2 3 3 2 2" xfId="14908"/>
    <cellStyle name="20 % - Markeringsfarve6 3 2 3 3 2 2 2" xfId="31222"/>
    <cellStyle name="20 % - Markeringsfarve6 3 2 3 3 2 2 3" xfId="46186"/>
    <cellStyle name="20 % - Markeringsfarve6 3 2 3 3 2 3" xfId="24200"/>
    <cellStyle name="20 % - Markeringsfarve6 3 2 3 3 2 4" xfId="39187"/>
    <cellStyle name="20 % - Markeringsfarve6 3 2 3 3 3" xfId="11538"/>
    <cellStyle name="20 % - Markeringsfarve6 3 2 3 3 3 2" xfId="27857"/>
    <cellStyle name="20 % - Markeringsfarve6 3 2 3 3 3 3" xfId="42823"/>
    <cellStyle name="20 % - Markeringsfarve6 3 2 3 3 4" xfId="20835"/>
    <cellStyle name="20 % - Markeringsfarve6 3 2 3 3 5" xfId="35824"/>
    <cellStyle name="20 % - Markeringsfarve6 3 2 3 4" xfId="2982"/>
    <cellStyle name="20 % - Markeringsfarve6 3 2 3 4 2" xfId="8437"/>
    <cellStyle name="20 % - Markeringsfarve6 3 2 3 4 2 2" xfId="16329"/>
    <cellStyle name="20 % - Markeringsfarve6 3 2 3 4 2 2 2" xfId="32643"/>
    <cellStyle name="20 % - Markeringsfarve6 3 2 3 4 2 2 3" xfId="47607"/>
    <cellStyle name="20 % - Markeringsfarve6 3 2 3 4 2 3" xfId="25621"/>
    <cellStyle name="20 % - Markeringsfarve6 3 2 3 4 2 4" xfId="40608"/>
    <cellStyle name="20 % - Markeringsfarve6 3 2 3 4 3" xfId="11539"/>
    <cellStyle name="20 % - Markeringsfarve6 3 2 3 4 3 2" xfId="27858"/>
    <cellStyle name="20 % - Markeringsfarve6 3 2 3 4 3 3" xfId="42824"/>
    <cellStyle name="20 % - Markeringsfarve6 3 2 3 4 4" xfId="20836"/>
    <cellStyle name="20 % - Markeringsfarve6 3 2 3 4 5" xfId="35825"/>
    <cellStyle name="20 % - Markeringsfarve6 3 2 3 5" xfId="5705"/>
    <cellStyle name="20 % - Markeringsfarve6 3 2 3 5 2" xfId="13623"/>
    <cellStyle name="20 % - Markeringsfarve6 3 2 3 5 2 2" xfId="29937"/>
    <cellStyle name="20 % - Markeringsfarve6 3 2 3 5 2 3" xfId="44901"/>
    <cellStyle name="20 % - Markeringsfarve6 3 2 3 5 3" xfId="22915"/>
    <cellStyle name="20 % - Markeringsfarve6 3 2 3 5 4" xfId="37902"/>
    <cellStyle name="20 % - Markeringsfarve6 3 2 3 6" xfId="11535"/>
    <cellStyle name="20 % - Markeringsfarve6 3 2 3 6 2" xfId="27854"/>
    <cellStyle name="20 % - Markeringsfarve6 3 2 3 6 3" xfId="42820"/>
    <cellStyle name="20 % - Markeringsfarve6 3 2 3 7" xfId="20832"/>
    <cellStyle name="20 % - Markeringsfarve6 3 2 3 8" xfId="35821"/>
    <cellStyle name="20 % - Markeringsfarve6 3 2 4" xfId="2983"/>
    <cellStyle name="20 % - Markeringsfarve6 3 2 4 2" xfId="2984"/>
    <cellStyle name="20 % - Markeringsfarve6 3 2 4 2 2" xfId="2985"/>
    <cellStyle name="20 % - Markeringsfarve6 3 2 4 2 2 2" xfId="7900"/>
    <cellStyle name="20 % - Markeringsfarve6 3 2 4 2 2 2 2" xfId="15801"/>
    <cellStyle name="20 % - Markeringsfarve6 3 2 4 2 2 2 2 2" xfId="32115"/>
    <cellStyle name="20 % - Markeringsfarve6 3 2 4 2 2 2 2 3" xfId="47079"/>
    <cellStyle name="20 % - Markeringsfarve6 3 2 4 2 2 2 3" xfId="25093"/>
    <cellStyle name="20 % - Markeringsfarve6 3 2 4 2 2 2 4" xfId="40080"/>
    <cellStyle name="20 % - Markeringsfarve6 3 2 4 2 2 3" xfId="11542"/>
    <cellStyle name="20 % - Markeringsfarve6 3 2 4 2 2 3 2" xfId="27861"/>
    <cellStyle name="20 % - Markeringsfarve6 3 2 4 2 2 3 3" xfId="42827"/>
    <cellStyle name="20 % - Markeringsfarve6 3 2 4 2 2 4" xfId="20839"/>
    <cellStyle name="20 % - Markeringsfarve6 3 2 4 2 2 5" xfId="35828"/>
    <cellStyle name="20 % - Markeringsfarve6 3 2 4 2 3" xfId="6437"/>
    <cellStyle name="20 % - Markeringsfarve6 3 2 4 2 3 2" xfId="14351"/>
    <cellStyle name="20 % - Markeringsfarve6 3 2 4 2 3 2 2" xfId="30665"/>
    <cellStyle name="20 % - Markeringsfarve6 3 2 4 2 3 2 3" xfId="45629"/>
    <cellStyle name="20 % - Markeringsfarve6 3 2 4 2 3 3" xfId="23643"/>
    <cellStyle name="20 % - Markeringsfarve6 3 2 4 2 3 4" xfId="38630"/>
    <cellStyle name="20 % - Markeringsfarve6 3 2 4 2 4" xfId="11541"/>
    <cellStyle name="20 % - Markeringsfarve6 3 2 4 2 4 2" xfId="27860"/>
    <cellStyle name="20 % - Markeringsfarve6 3 2 4 2 4 3" xfId="42826"/>
    <cellStyle name="20 % - Markeringsfarve6 3 2 4 2 5" xfId="20838"/>
    <cellStyle name="20 % - Markeringsfarve6 3 2 4 2 6" xfId="35827"/>
    <cellStyle name="20 % - Markeringsfarve6 3 2 4 3" xfId="2986"/>
    <cellStyle name="20 % - Markeringsfarve6 3 2 4 3 2" xfId="7176"/>
    <cellStyle name="20 % - Markeringsfarve6 3 2 4 3 2 2" xfId="15086"/>
    <cellStyle name="20 % - Markeringsfarve6 3 2 4 3 2 2 2" xfId="31400"/>
    <cellStyle name="20 % - Markeringsfarve6 3 2 4 3 2 2 3" xfId="46364"/>
    <cellStyle name="20 % - Markeringsfarve6 3 2 4 3 2 3" xfId="24378"/>
    <cellStyle name="20 % - Markeringsfarve6 3 2 4 3 2 4" xfId="39365"/>
    <cellStyle name="20 % - Markeringsfarve6 3 2 4 3 3" xfId="11543"/>
    <cellStyle name="20 % - Markeringsfarve6 3 2 4 3 3 2" xfId="27862"/>
    <cellStyle name="20 % - Markeringsfarve6 3 2 4 3 3 3" xfId="42828"/>
    <cellStyle name="20 % - Markeringsfarve6 3 2 4 3 4" xfId="20840"/>
    <cellStyle name="20 % - Markeringsfarve6 3 2 4 3 5" xfId="35829"/>
    <cellStyle name="20 % - Markeringsfarve6 3 2 4 4" xfId="2987"/>
    <cellStyle name="20 % - Markeringsfarve6 3 2 4 4 2" xfId="8672"/>
    <cellStyle name="20 % - Markeringsfarve6 3 2 4 4 2 2" xfId="16553"/>
    <cellStyle name="20 % - Markeringsfarve6 3 2 4 4 2 2 2" xfId="32867"/>
    <cellStyle name="20 % - Markeringsfarve6 3 2 4 4 2 2 3" xfId="47831"/>
    <cellStyle name="20 % - Markeringsfarve6 3 2 4 4 2 3" xfId="25845"/>
    <cellStyle name="20 % - Markeringsfarve6 3 2 4 4 2 4" xfId="40832"/>
    <cellStyle name="20 % - Markeringsfarve6 3 2 4 4 3" xfId="11544"/>
    <cellStyle name="20 % - Markeringsfarve6 3 2 4 4 3 2" xfId="27863"/>
    <cellStyle name="20 % - Markeringsfarve6 3 2 4 4 3 3" xfId="42829"/>
    <cellStyle name="20 % - Markeringsfarve6 3 2 4 4 4" xfId="20841"/>
    <cellStyle name="20 % - Markeringsfarve6 3 2 4 4 5" xfId="35830"/>
    <cellStyle name="20 % - Markeringsfarve6 3 2 4 5" xfId="5706"/>
    <cellStyle name="20 % - Markeringsfarve6 3 2 4 5 2" xfId="13624"/>
    <cellStyle name="20 % - Markeringsfarve6 3 2 4 5 2 2" xfId="29938"/>
    <cellStyle name="20 % - Markeringsfarve6 3 2 4 5 2 3" xfId="44902"/>
    <cellStyle name="20 % - Markeringsfarve6 3 2 4 5 3" xfId="22916"/>
    <cellStyle name="20 % - Markeringsfarve6 3 2 4 5 4" xfId="37903"/>
    <cellStyle name="20 % - Markeringsfarve6 3 2 4 6" xfId="11540"/>
    <cellStyle name="20 % - Markeringsfarve6 3 2 4 6 2" xfId="27859"/>
    <cellStyle name="20 % - Markeringsfarve6 3 2 4 6 3" xfId="42825"/>
    <cellStyle name="20 % - Markeringsfarve6 3 2 4 7" xfId="20837"/>
    <cellStyle name="20 % - Markeringsfarve6 3 2 4 8" xfId="35826"/>
    <cellStyle name="20 % - Markeringsfarve6 3 2 5" xfId="2988"/>
    <cellStyle name="20 % - Markeringsfarve6 3 2 5 2" xfId="2989"/>
    <cellStyle name="20 % - Markeringsfarve6 3 2 5 2 2" xfId="2990"/>
    <cellStyle name="20 % - Markeringsfarve6 3 2 5 2 2 2" xfId="8017"/>
    <cellStyle name="20 % - Markeringsfarve6 3 2 5 2 2 2 2" xfId="15918"/>
    <cellStyle name="20 % - Markeringsfarve6 3 2 5 2 2 2 2 2" xfId="32232"/>
    <cellStyle name="20 % - Markeringsfarve6 3 2 5 2 2 2 2 3" xfId="47196"/>
    <cellStyle name="20 % - Markeringsfarve6 3 2 5 2 2 2 3" xfId="25210"/>
    <cellStyle name="20 % - Markeringsfarve6 3 2 5 2 2 2 4" xfId="40197"/>
    <cellStyle name="20 % - Markeringsfarve6 3 2 5 2 2 3" xfId="11547"/>
    <cellStyle name="20 % - Markeringsfarve6 3 2 5 2 2 3 2" xfId="27866"/>
    <cellStyle name="20 % - Markeringsfarve6 3 2 5 2 2 3 3" xfId="42832"/>
    <cellStyle name="20 % - Markeringsfarve6 3 2 5 2 2 4" xfId="20844"/>
    <cellStyle name="20 % - Markeringsfarve6 3 2 5 2 2 5" xfId="35833"/>
    <cellStyle name="20 % - Markeringsfarve6 3 2 5 2 3" xfId="6536"/>
    <cellStyle name="20 % - Markeringsfarve6 3 2 5 2 3 2" xfId="14450"/>
    <cellStyle name="20 % - Markeringsfarve6 3 2 5 2 3 2 2" xfId="30764"/>
    <cellStyle name="20 % - Markeringsfarve6 3 2 5 2 3 2 3" xfId="45728"/>
    <cellStyle name="20 % - Markeringsfarve6 3 2 5 2 3 3" xfId="23742"/>
    <cellStyle name="20 % - Markeringsfarve6 3 2 5 2 3 4" xfId="38729"/>
    <cellStyle name="20 % - Markeringsfarve6 3 2 5 2 4" xfId="11546"/>
    <cellStyle name="20 % - Markeringsfarve6 3 2 5 2 4 2" xfId="27865"/>
    <cellStyle name="20 % - Markeringsfarve6 3 2 5 2 4 3" xfId="42831"/>
    <cellStyle name="20 % - Markeringsfarve6 3 2 5 2 5" xfId="20843"/>
    <cellStyle name="20 % - Markeringsfarve6 3 2 5 2 6" xfId="35832"/>
    <cellStyle name="20 % - Markeringsfarve6 3 2 5 3" xfId="2991"/>
    <cellStyle name="20 % - Markeringsfarve6 3 2 5 3 2" xfId="7293"/>
    <cellStyle name="20 % - Markeringsfarve6 3 2 5 3 2 2" xfId="15203"/>
    <cellStyle name="20 % - Markeringsfarve6 3 2 5 3 2 2 2" xfId="31517"/>
    <cellStyle name="20 % - Markeringsfarve6 3 2 5 3 2 2 3" xfId="46481"/>
    <cellStyle name="20 % - Markeringsfarve6 3 2 5 3 2 3" xfId="24495"/>
    <cellStyle name="20 % - Markeringsfarve6 3 2 5 3 2 4" xfId="39482"/>
    <cellStyle name="20 % - Markeringsfarve6 3 2 5 3 3" xfId="11548"/>
    <cellStyle name="20 % - Markeringsfarve6 3 2 5 3 3 2" xfId="27867"/>
    <cellStyle name="20 % - Markeringsfarve6 3 2 5 3 3 3" xfId="42833"/>
    <cellStyle name="20 % - Markeringsfarve6 3 2 5 3 4" xfId="20845"/>
    <cellStyle name="20 % - Markeringsfarve6 3 2 5 3 5" xfId="35834"/>
    <cellStyle name="20 % - Markeringsfarve6 3 2 5 4" xfId="2992"/>
    <cellStyle name="20 % - Markeringsfarve6 3 2 5 4 2" xfId="8396"/>
    <cellStyle name="20 % - Markeringsfarve6 3 2 5 4 2 2" xfId="16289"/>
    <cellStyle name="20 % - Markeringsfarve6 3 2 5 4 2 2 2" xfId="32603"/>
    <cellStyle name="20 % - Markeringsfarve6 3 2 5 4 2 2 3" xfId="47567"/>
    <cellStyle name="20 % - Markeringsfarve6 3 2 5 4 2 3" xfId="25581"/>
    <cellStyle name="20 % - Markeringsfarve6 3 2 5 4 2 4" xfId="40568"/>
    <cellStyle name="20 % - Markeringsfarve6 3 2 5 4 3" xfId="11549"/>
    <cellStyle name="20 % - Markeringsfarve6 3 2 5 4 3 2" xfId="27868"/>
    <cellStyle name="20 % - Markeringsfarve6 3 2 5 4 3 3" xfId="42834"/>
    <cellStyle name="20 % - Markeringsfarve6 3 2 5 4 4" xfId="20846"/>
    <cellStyle name="20 % - Markeringsfarve6 3 2 5 4 5" xfId="35835"/>
    <cellStyle name="20 % - Markeringsfarve6 3 2 5 5" xfId="5707"/>
    <cellStyle name="20 % - Markeringsfarve6 3 2 5 5 2" xfId="13625"/>
    <cellStyle name="20 % - Markeringsfarve6 3 2 5 5 2 2" xfId="29939"/>
    <cellStyle name="20 % - Markeringsfarve6 3 2 5 5 2 3" xfId="44903"/>
    <cellStyle name="20 % - Markeringsfarve6 3 2 5 5 3" xfId="22917"/>
    <cellStyle name="20 % - Markeringsfarve6 3 2 5 5 4" xfId="37904"/>
    <cellStyle name="20 % - Markeringsfarve6 3 2 5 6" xfId="11545"/>
    <cellStyle name="20 % - Markeringsfarve6 3 2 5 6 2" xfId="27864"/>
    <cellStyle name="20 % - Markeringsfarve6 3 2 5 6 3" xfId="42830"/>
    <cellStyle name="20 % - Markeringsfarve6 3 2 5 7" xfId="20842"/>
    <cellStyle name="20 % - Markeringsfarve6 3 2 5 8" xfId="35831"/>
    <cellStyle name="20 % - Markeringsfarve6 3 2 6" xfId="2993"/>
    <cellStyle name="20 % - Markeringsfarve6 3 2 6 2" xfId="2994"/>
    <cellStyle name="20 % - Markeringsfarve6 3 2 6 2 2" xfId="2995"/>
    <cellStyle name="20 % - Markeringsfarve6 3 2 6 2 2 2" xfId="8121"/>
    <cellStyle name="20 % - Markeringsfarve6 3 2 6 2 2 2 2" xfId="16022"/>
    <cellStyle name="20 % - Markeringsfarve6 3 2 6 2 2 2 2 2" xfId="32336"/>
    <cellStyle name="20 % - Markeringsfarve6 3 2 6 2 2 2 2 3" xfId="47300"/>
    <cellStyle name="20 % - Markeringsfarve6 3 2 6 2 2 2 3" xfId="25314"/>
    <cellStyle name="20 % - Markeringsfarve6 3 2 6 2 2 2 4" xfId="40301"/>
    <cellStyle name="20 % - Markeringsfarve6 3 2 6 2 2 3" xfId="11552"/>
    <cellStyle name="20 % - Markeringsfarve6 3 2 6 2 2 3 2" xfId="27871"/>
    <cellStyle name="20 % - Markeringsfarve6 3 2 6 2 2 3 3" xfId="42837"/>
    <cellStyle name="20 % - Markeringsfarve6 3 2 6 2 2 4" xfId="20849"/>
    <cellStyle name="20 % - Markeringsfarve6 3 2 6 2 2 5" xfId="35838"/>
    <cellStyle name="20 % - Markeringsfarve6 3 2 6 2 3" xfId="6623"/>
    <cellStyle name="20 % - Markeringsfarve6 3 2 6 2 3 2" xfId="14537"/>
    <cellStyle name="20 % - Markeringsfarve6 3 2 6 2 3 2 2" xfId="30851"/>
    <cellStyle name="20 % - Markeringsfarve6 3 2 6 2 3 2 3" xfId="45815"/>
    <cellStyle name="20 % - Markeringsfarve6 3 2 6 2 3 3" xfId="23829"/>
    <cellStyle name="20 % - Markeringsfarve6 3 2 6 2 3 4" xfId="38816"/>
    <cellStyle name="20 % - Markeringsfarve6 3 2 6 2 4" xfId="11551"/>
    <cellStyle name="20 % - Markeringsfarve6 3 2 6 2 4 2" xfId="27870"/>
    <cellStyle name="20 % - Markeringsfarve6 3 2 6 2 4 3" xfId="42836"/>
    <cellStyle name="20 % - Markeringsfarve6 3 2 6 2 5" xfId="20848"/>
    <cellStyle name="20 % - Markeringsfarve6 3 2 6 2 6" xfId="35837"/>
    <cellStyle name="20 % - Markeringsfarve6 3 2 6 3" xfId="2996"/>
    <cellStyle name="20 % - Markeringsfarve6 3 2 6 3 2" xfId="7398"/>
    <cellStyle name="20 % - Markeringsfarve6 3 2 6 3 2 2" xfId="15308"/>
    <cellStyle name="20 % - Markeringsfarve6 3 2 6 3 2 2 2" xfId="31622"/>
    <cellStyle name="20 % - Markeringsfarve6 3 2 6 3 2 2 3" xfId="46586"/>
    <cellStyle name="20 % - Markeringsfarve6 3 2 6 3 2 3" xfId="24600"/>
    <cellStyle name="20 % - Markeringsfarve6 3 2 6 3 2 4" xfId="39587"/>
    <cellStyle name="20 % - Markeringsfarve6 3 2 6 3 3" xfId="11553"/>
    <cellStyle name="20 % - Markeringsfarve6 3 2 6 3 3 2" xfId="27872"/>
    <cellStyle name="20 % - Markeringsfarve6 3 2 6 3 3 3" xfId="42838"/>
    <cellStyle name="20 % - Markeringsfarve6 3 2 6 3 4" xfId="20850"/>
    <cellStyle name="20 % - Markeringsfarve6 3 2 6 3 5" xfId="35839"/>
    <cellStyle name="20 % - Markeringsfarve6 3 2 6 4" xfId="2997"/>
    <cellStyle name="20 % - Markeringsfarve6 3 2 6 4 2" xfId="8640"/>
    <cellStyle name="20 % - Markeringsfarve6 3 2 6 4 2 2" xfId="16523"/>
    <cellStyle name="20 % - Markeringsfarve6 3 2 6 4 2 2 2" xfId="32837"/>
    <cellStyle name="20 % - Markeringsfarve6 3 2 6 4 2 2 3" xfId="47801"/>
    <cellStyle name="20 % - Markeringsfarve6 3 2 6 4 2 3" xfId="25815"/>
    <cellStyle name="20 % - Markeringsfarve6 3 2 6 4 2 4" xfId="40802"/>
    <cellStyle name="20 % - Markeringsfarve6 3 2 6 4 3" xfId="11554"/>
    <cellStyle name="20 % - Markeringsfarve6 3 2 6 4 3 2" xfId="27873"/>
    <cellStyle name="20 % - Markeringsfarve6 3 2 6 4 3 3" xfId="42839"/>
    <cellStyle name="20 % - Markeringsfarve6 3 2 6 4 4" xfId="20851"/>
    <cellStyle name="20 % - Markeringsfarve6 3 2 6 4 5" xfId="35840"/>
    <cellStyle name="20 % - Markeringsfarve6 3 2 6 5" xfId="5708"/>
    <cellStyle name="20 % - Markeringsfarve6 3 2 6 5 2" xfId="13626"/>
    <cellStyle name="20 % - Markeringsfarve6 3 2 6 5 2 2" xfId="29940"/>
    <cellStyle name="20 % - Markeringsfarve6 3 2 6 5 2 3" xfId="44904"/>
    <cellStyle name="20 % - Markeringsfarve6 3 2 6 5 3" xfId="22918"/>
    <cellStyle name="20 % - Markeringsfarve6 3 2 6 5 4" xfId="37905"/>
    <cellStyle name="20 % - Markeringsfarve6 3 2 6 6" xfId="11550"/>
    <cellStyle name="20 % - Markeringsfarve6 3 2 6 6 2" xfId="27869"/>
    <cellStyle name="20 % - Markeringsfarve6 3 2 6 6 3" xfId="42835"/>
    <cellStyle name="20 % - Markeringsfarve6 3 2 6 7" xfId="20847"/>
    <cellStyle name="20 % - Markeringsfarve6 3 2 6 8" xfId="35836"/>
    <cellStyle name="20 % - Markeringsfarve6 3 2 7" xfId="2998"/>
    <cellStyle name="20 % - Markeringsfarve6 3 2 7 2" xfId="2999"/>
    <cellStyle name="20 % - Markeringsfarve6 3 2 7 2 2" xfId="7543"/>
    <cellStyle name="20 % - Markeringsfarve6 3 2 7 2 2 2" xfId="15444"/>
    <cellStyle name="20 % - Markeringsfarve6 3 2 7 2 2 2 2" xfId="31758"/>
    <cellStyle name="20 % - Markeringsfarve6 3 2 7 2 2 2 3" xfId="46722"/>
    <cellStyle name="20 % - Markeringsfarve6 3 2 7 2 2 3" xfId="24736"/>
    <cellStyle name="20 % - Markeringsfarve6 3 2 7 2 2 4" xfId="39723"/>
    <cellStyle name="20 % - Markeringsfarve6 3 2 7 2 3" xfId="11556"/>
    <cellStyle name="20 % - Markeringsfarve6 3 2 7 2 3 2" xfId="27875"/>
    <cellStyle name="20 % - Markeringsfarve6 3 2 7 2 3 3" xfId="42841"/>
    <cellStyle name="20 % - Markeringsfarve6 3 2 7 2 4" xfId="20853"/>
    <cellStyle name="20 % - Markeringsfarve6 3 2 7 2 5" xfId="35842"/>
    <cellStyle name="20 % - Markeringsfarve6 3 2 7 3" xfId="6136"/>
    <cellStyle name="20 % - Markeringsfarve6 3 2 7 3 2" xfId="14053"/>
    <cellStyle name="20 % - Markeringsfarve6 3 2 7 3 2 2" xfId="30367"/>
    <cellStyle name="20 % - Markeringsfarve6 3 2 7 3 2 3" xfId="45331"/>
    <cellStyle name="20 % - Markeringsfarve6 3 2 7 3 3" xfId="23345"/>
    <cellStyle name="20 % - Markeringsfarve6 3 2 7 3 4" xfId="38332"/>
    <cellStyle name="20 % - Markeringsfarve6 3 2 7 4" xfId="11555"/>
    <cellStyle name="20 % - Markeringsfarve6 3 2 7 4 2" xfId="27874"/>
    <cellStyle name="20 % - Markeringsfarve6 3 2 7 4 3" xfId="42840"/>
    <cellStyle name="20 % - Markeringsfarve6 3 2 7 5" xfId="20852"/>
    <cellStyle name="20 % - Markeringsfarve6 3 2 7 6" xfId="35841"/>
    <cellStyle name="20 % - Markeringsfarve6 3 2 8" xfId="3000"/>
    <cellStyle name="20 % - Markeringsfarve6 3 2 8 2" xfId="6771"/>
    <cellStyle name="20 % - Markeringsfarve6 3 2 8 2 2" xfId="14682"/>
    <cellStyle name="20 % - Markeringsfarve6 3 2 8 2 2 2" xfId="30996"/>
    <cellStyle name="20 % - Markeringsfarve6 3 2 8 2 2 3" xfId="45960"/>
    <cellStyle name="20 % - Markeringsfarve6 3 2 8 2 3" xfId="23974"/>
    <cellStyle name="20 % - Markeringsfarve6 3 2 8 2 4" xfId="38961"/>
    <cellStyle name="20 % - Markeringsfarve6 3 2 8 3" xfId="11557"/>
    <cellStyle name="20 % - Markeringsfarve6 3 2 8 3 2" xfId="27876"/>
    <cellStyle name="20 % - Markeringsfarve6 3 2 8 3 3" xfId="42842"/>
    <cellStyle name="20 % - Markeringsfarve6 3 2 8 4" xfId="20854"/>
    <cellStyle name="20 % - Markeringsfarve6 3 2 8 5" xfId="35843"/>
    <cellStyle name="20 % - Markeringsfarve6 3 2 9" xfId="3001"/>
    <cellStyle name="20 % - Markeringsfarve6 3 2 9 2" xfId="8493"/>
    <cellStyle name="20 % - Markeringsfarve6 3 2 9 2 2" xfId="16382"/>
    <cellStyle name="20 % - Markeringsfarve6 3 2 9 2 2 2" xfId="32696"/>
    <cellStyle name="20 % - Markeringsfarve6 3 2 9 2 2 3" xfId="47660"/>
    <cellStyle name="20 % - Markeringsfarve6 3 2 9 2 3" xfId="25674"/>
    <cellStyle name="20 % - Markeringsfarve6 3 2 9 2 4" xfId="40661"/>
    <cellStyle name="20 % - Markeringsfarve6 3 2 9 3" xfId="11558"/>
    <cellStyle name="20 % - Markeringsfarve6 3 2 9 3 2" xfId="27877"/>
    <cellStyle name="20 % - Markeringsfarve6 3 2 9 3 3" xfId="42843"/>
    <cellStyle name="20 % - Markeringsfarve6 3 2 9 4" xfId="20855"/>
    <cellStyle name="20 % - Markeringsfarve6 3 2 9 5" xfId="35844"/>
    <cellStyle name="20 % - Markeringsfarve6 3 3" xfId="3002"/>
    <cellStyle name="20 % - Markeringsfarve6 3 3 10" xfId="5709"/>
    <cellStyle name="20 % - Markeringsfarve6 3 3 10 2" xfId="13627"/>
    <cellStyle name="20 % - Markeringsfarve6 3 3 10 2 2" xfId="29941"/>
    <cellStyle name="20 % - Markeringsfarve6 3 3 10 2 3" xfId="44905"/>
    <cellStyle name="20 % - Markeringsfarve6 3 3 10 3" xfId="22919"/>
    <cellStyle name="20 % - Markeringsfarve6 3 3 10 4" xfId="37906"/>
    <cellStyle name="20 % - Markeringsfarve6 3 3 11" xfId="11559"/>
    <cellStyle name="20 % - Markeringsfarve6 3 3 11 2" xfId="27878"/>
    <cellStyle name="20 % - Markeringsfarve6 3 3 11 3" xfId="42844"/>
    <cellStyle name="20 % - Markeringsfarve6 3 3 12" xfId="20856"/>
    <cellStyle name="20 % - Markeringsfarve6 3 3 13" xfId="35845"/>
    <cellStyle name="20 % - Markeringsfarve6 3 3 14" xfId="56516"/>
    <cellStyle name="20 % - Markeringsfarve6 3 3 2" xfId="3003"/>
    <cellStyle name="20 % - Markeringsfarve6 3 3 2 2" xfId="3004"/>
    <cellStyle name="20 % - Markeringsfarve6 3 3 2 2 2" xfId="3005"/>
    <cellStyle name="20 % - Markeringsfarve6 3 3 2 2 2 2" xfId="7701"/>
    <cellStyle name="20 % - Markeringsfarve6 3 3 2 2 2 2 2" xfId="15602"/>
    <cellStyle name="20 % - Markeringsfarve6 3 3 2 2 2 2 2 2" xfId="31916"/>
    <cellStyle name="20 % - Markeringsfarve6 3 3 2 2 2 2 2 3" xfId="46880"/>
    <cellStyle name="20 % - Markeringsfarve6 3 3 2 2 2 2 3" xfId="24894"/>
    <cellStyle name="20 % - Markeringsfarve6 3 3 2 2 2 2 4" xfId="39881"/>
    <cellStyle name="20 % - Markeringsfarve6 3 3 2 2 2 3" xfId="11562"/>
    <cellStyle name="20 % - Markeringsfarve6 3 3 2 2 2 3 2" xfId="27881"/>
    <cellStyle name="20 % - Markeringsfarve6 3 3 2 2 2 3 3" xfId="42847"/>
    <cellStyle name="20 % - Markeringsfarve6 3 3 2 2 2 4" xfId="20859"/>
    <cellStyle name="20 % - Markeringsfarve6 3 3 2 2 2 5" xfId="35848"/>
    <cellStyle name="20 % - Markeringsfarve6 3 3 2 2 3" xfId="6268"/>
    <cellStyle name="20 % - Markeringsfarve6 3 3 2 2 3 2" xfId="14185"/>
    <cellStyle name="20 % - Markeringsfarve6 3 3 2 2 3 2 2" xfId="30499"/>
    <cellStyle name="20 % - Markeringsfarve6 3 3 2 2 3 2 3" xfId="45463"/>
    <cellStyle name="20 % - Markeringsfarve6 3 3 2 2 3 3" xfId="23477"/>
    <cellStyle name="20 % - Markeringsfarve6 3 3 2 2 3 4" xfId="38464"/>
    <cellStyle name="20 % - Markeringsfarve6 3 3 2 2 4" xfId="11561"/>
    <cellStyle name="20 % - Markeringsfarve6 3 3 2 2 4 2" xfId="27880"/>
    <cellStyle name="20 % - Markeringsfarve6 3 3 2 2 4 3" xfId="42846"/>
    <cellStyle name="20 % - Markeringsfarve6 3 3 2 2 5" xfId="20858"/>
    <cellStyle name="20 % - Markeringsfarve6 3 3 2 2 6" xfId="35847"/>
    <cellStyle name="20 % - Markeringsfarve6 3 3 2 3" xfId="3006"/>
    <cellStyle name="20 % - Markeringsfarve6 3 3 2 3 2" xfId="6931"/>
    <cellStyle name="20 % - Markeringsfarve6 3 3 2 3 2 2" xfId="14842"/>
    <cellStyle name="20 % - Markeringsfarve6 3 3 2 3 2 2 2" xfId="31156"/>
    <cellStyle name="20 % - Markeringsfarve6 3 3 2 3 2 2 3" xfId="46120"/>
    <cellStyle name="20 % - Markeringsfarve6 3 3 2 3 2 3" xfId="24134"/>
    <cellStyle name="20 % - Markeringsfarve6 3 3 2 3 2 4" xfId="39121"/>
    <cellStyle name="20 % - Markeringsfarve6 3 3 2 3 3" xfId="11563"/>
    <cellStyle name="20 % - Markeringsfarve6 3 3 2 3 3 2" xfId="27882"/>
    <cellStyle name="20 % - Markeringsfarve6 3 3 2 3 3 3" xfId="42848"/>
    <cellStyle name="20 % - Markeringsfarve6 3 3 2 3 4" xfId="20860"/>
    <cellStyle name="20 % - Markeringsfarve6 3 3 2 3 5" xfId="35849"/>
    <cellStyle name="20 % - Markeringsfarve6 3 3 2 4" xfId="3007"/>
    <cellStyle name="20 % - Markeringsfarve6 3 3 2 4 2" xfId="8580"/>
    <cellStyle name="20 % - Markeringsfarve6 3 3 2 4 2 2" xfId="16467"/>
    <cellStyle name="20 % - Markeringsfarve6 3 3 2 4 2 2 2" xfId="32781"/>
    <cellStyle name="20 % - Markeringsfarve6 3 3 2 4 2 2 3" xfId="47745"/>
    <cellStyle name="20 % - Markeringsfarve6 3 3 2 4 2 3" xfId="25759"/>
    <cellStyle name="20 % - Markeringsfarve6 3 3 2 4 2 4" xfId="40746"/>
    <cellStyle name="20 % - Markeringsfarve6 3 3 2 4 3" xfId="11564"/>
    <cellStyle name="20 % - Markeringsfarve6 3 3 2 4 3 2" xfId="27883"/>
    <cellStyle name="20 % - Markeringsfarve6 3 3 2 4 3 3" xfId="42849"/>
    <cellStyle name="20 % - Markeringsfarve6 3 3 2 4 4" xfId="20861"/>
    <cellStyle name="20 % - Markeringsfarve6 3 3 2 4 5" xfId="35850"/>
    <cellStyle name="20 % - Markeringsfarve6 3 3 2 5" xfId="5710"/>
    <cellStyle name="20 % - Markeringsfarve6 3 3 2 5 2" xfId="13628"/>
    <cellStyle name="20 % - Markeringsfarve6 3 3 2 5 2 2" xfId="29942"/>
    <cellStyle name="20 % - Markeringsfarve6 3 3 2 5 2 3" xfId="44906"/>
    <cellStyle name="20 % - Markeringsfarve6 3 3 2 5 3" xfId="22920"/>
    <cellStyle name="20 % - Markeringsfarve6 3 3 2 5 4" xfId="37907"/>
    <cellStyle name="20 % - Markeringsfarve6 3 3 2 6" xfId="11560"/>
    <cellStyle name="20 % - Markeringsfarve6 3 3 2 6 2" xfId="27879"/>
    <cellStyle name="20 % - Markeringsfarve6 3 3 2 6 3" xfId="42845"/>
    <cellStyle name="20 % - Markeringsfarve6 3 3 2 7" xfId="20857"/>
    <cellStyle name="20 % - Markeringsfarve6 3 3 2 8" xfId="35846"/>
    <cellStyle name="20 % - Markeringsfarve6 3 3 3" xfId="3008"/>
    <cellStyle name="20 % - Markeringsfarve6 3 3 3 2" xfId="3009"/>
    <cellStyle name="20 % - Markeringsfarve6 3 3 3 2 2" xfId="3010"/>
    <cellStyle name="20 % - Markeringsfarve6 3 3 3 2 2 2" xfId="7768"/>
    <cellStyle name="20 % - Markeringsfarve6 3 3 3 2 2 2 2" xfId="15669"/>
    <cellStyle name="20 % - Markeringsfarve6 3 3 3 2 2 2 2 2" xfId="31983"/>
    <cellStyle name="20 % - Markeringsfarve6 3 3 3 2 2 2 2 3" xfId="46947"/>
    <cellStyle name="20 % - Markeringsfarve6 3 3 3 2 2 2 3" xfId="24961"/>
    <cellStyle name="20 % - Markeringsfarve6 3 3 3 2 2 2 4" xfId="39948"/>
    <cellStyle name="20 % - Markeringsfarve6 3 3 3 2 2 3" xfId="11567"/>
    <cellStyle name="20 % - Markeringsfarve6 3 3 3 2 2 3 2" xfId="27886"/>
    <cellStyle name="20 % - Markeringsfarve6 3 3 3 2 2 3 3" xfId="42852"/>
    <cellStyle name="20 % - Markeringsfarve6 3 3 3 2 2 4" xfId="20864"/>
    <cellStyle name="20 % - Markeringsfarve6 3 3 3 2 2 5" xfId="35853"/>
    <cellStyle name="20 % - Markeringsfarve6 3 3 3 2 3" xfId="6323"/>
    <cellStyle name="20 % - Markeringsfarve6 3 3 3 2 3 2" xfId="14240"/>
    <cellStyle name="20 % - Markeringsfarve6 3 3 3 2 3 2 2" xfId="30554"/>
    <cellStyle name="20 % - Markeringsfarve6 3 3 3 2 3 2 3" xfId="45518"/>
    <cellStyle name="20 % - Markeringsfarve6 3 3 3 2 3 3" xfId="23532"/>
    <cellStyle name="20 % - Markeringsfarve6 3 3 3 2 3 4" xfId="38519"/>
    <cellStyle name="20 % - Markeringsfarve6 3 3 3 2 4" xfId="11566"/>
    <cellStyle name="20 % - Markeringsfarve6 3 3 3 2 4 2" xfId="27885"/>
    <cellStyle name="20 % - Markeringsfarve6 3 3 3 2 4 3" xfId="42851"/>
    <cellStyle name="20 % - Markeringsfarve6 3 3 3 2 5" xfId="20863"/>
    <cellStyle name="20 % - Markeringsfarve6 3 3 3 2 6" xfId="35852"/>
    <cellStyle name="20 % - Markeringsfarve6 3 3 3 3" xfId="3011"/>
    <cellStyle name="20 % - Markeringsfarve6 3 3 3 3 2" xfId="6998"/>
    <cellStyle name="20 % - Markeringsfarve6 3 3 3 3 2 2" xfId="14909"/>
    <cellStyle name="20 % - Markeringsfarve6 3 3 3 3 2 2 2" xfId="31223"/>
    <cellStyle name="20 % - Markeringsfarve6 3 3 3 3 2 2 3" xfId="46187"/>
    <cellStyle name="20 % - Markeringsfarve6 3 3 3 3 2 3" xfId="24201"/>
    <cellStyle name="20 % - Markeringsfarve6 3 3 3 3 2 4" xfId="39188"/>
    <cellStyle name="20 % - Markeringsfarve6 3 3 3 3 3" xfId="11568"/>
    <cellStyle name="20 % - Markeringsfarve6 3 3 3 3 3 2" xfId="27887"/>
    <cellStyle name="20 % - Markeringsfarve6 3 3 3 3 3 3" xfId="42853"/>
    <cellStyle name="20 % - Markeringsfarve6 3 3 3 3 4" xfId="20865"/>
    <cellStyle name="20 % - Markeringsfarve6 3 3 3 3 5" xfId="35854"/>
    <cellStyle name="20 % - Markeringsfarve6 3 3 3 4" xfId="3012"/>
    <cellStyle name="20 % - Markeringsfarve6 3 3 3 4 2" xfId="8230"/>
    <cellStyle name="20 % - Markeringsfarve6 3 3 3 4 2 2" xfId="16127"/>
    <cellStyle name="20 % - Markeringsfarve6 3 3 3 4 2 2 2" xfId="32441"/>
    <cellStyle name="20 % - Markeringsfarve6 3 3 3 4 2 2 3" xfId="47405"/>
    <cellStyle name="20 % - Markeringsfarve6 3 3 3 4 2 3" xfId="25419"/>
    <cellStyle name="20 % - Markeringsfarve6 3 3 3 4 2 4" xfId="40406"/>
    <cellStyle name="20 % - Markeringsfarve6 3 3 3 4 3" xfId="11569"/>
    <cellStyle name="20 % - Markeringsfarve6 3 3 3 4 3 2" xfId="27888"/>
    <cellStyle name="20 % - Markeringsfarve6 3 3 3 4 3 3" xfId="42854"/>
    <cellStyle name="20 % - Markeringsfarve6 3 3 3 4 4" xfId="20866"/>
    <cellStyle name="20 % - Markeringsfarve6 3 3 3 4 5" xfId="35855"/>
    <cellStyle name="20 % - Markeringsfarve6 3 3 3 5" xfId="5711"/>
    <cellStyle name="20 % - Markeringsfarve6 3 3 3 5 2" xfId="13629"/>
    <cellStyle name="20 % - Markeringsfarve6 3 3 3 5 2 2" xfId="29943"/>
    <cellStyle name="20 % - Markeringsfarve6 3 3 3 5 2 3" xfId="44907"/>
    <cellStyle name="20 % - Markeringsfarve6 3 3 3 5 3" xfId="22921"/>
    <cellStyle name="20 % - Markeringsfarve6 3 3 3 5 4" xfId="37908"/>
    <cellStyle name="20 % - Markeringsfarve6 3 3 3 6" xfId="11565"/>
    <cellStyle name="20 % - Markeringsfarve6 3 3 3 6 2" xfId="27884"/>
    <cellStyle name="20 % - Markeringsfarve6 3 3 3 6 3" xfId="42850"/>
    <cellStyle name="20 % - Markeringsfarve6 3 3 3 7" xfId="20862"/>
    <cellStyle name="20 % - Markeringsfarve6 3 3 3 8" xfId="35851"/>
    <cellStyle name="20 % - Markeringsfarve6 3 3 4" xfId="3013"/>
    <cellStyle name="20 % - Markeringsfarve6 3 3 4 2" xfId="3014"/>
    <cellStyle name="20 % - Markeringsfarve6 3 3 4 2 2" xfId="3015"/>
    <cellStyle name="20 % - Markeringsfarve6 3 3 4 2 2 2" xfId="7939"/>
    <cellStyle name="20 % - Markeringsfarve6 3 3 4 2 2 2 2" xfId="15840"/>
    <cellStyle name="20 % - Markeringsfarve6 3 3 4 2 2 2 2 2" xfId="32154"/>
    <cellStyle name="20 % - Markeringsfarve6 3 3 4 2 2 2 2 3" xfId="47118"/>
    <cellStyle name="20 % - Markeringsfarve6 3 3 4 2 2 2 3" xfId="25132"/>
    <cellStyle name="20 % - Markeringsfarve6 3 3 4 2 2 2 4" xfId="40119"/>
    <cellStyle name="20 % - Markeringsfarve6 3 3 4 2 2 3" xfId="11572"/>
    <cellStyle name="20 % - Markeringsfarve6 3 3 4 2 2 3 2" xfId="27891"/>
    <cellStyle name="20 % - Markeringsfarve6 3 3 4 2 2 3 3" xfId="42857"/>
    <cellStyle name="20 % - Markeringsfarve6 3 3 4 2 2 4" xfId="20869"/>
    <cellStyle name="20 % - Markeringsfarve6 3 3 4 2 2 5" xfId="35858"/>
    <cellStyle name="20 % - Markeringsfarve6 3 3 4 2 3" xfId="6470"/>
    <cellStyle name="20 % - Markeringsfarve6 3 3 4 2 3 2" xfId="14384"/>
    <cellStyle name="20 % - Markeringsfarve6 3 3 4 2 3 2 2" xfId="30698"/>
    <cellStyle name="20 % - Markeringsfarve6 3 3 4 2 3 2 3" xfId="45662"/>
    <cellStyle name="20 % - Markeringsfarve6 3 3 4 2 3 3" xfId="23676"/>
    <cellStyle name="20 % - Markeringsfarve6 3 3 4 2 3 4" xfId="38663"/>
    <cellStyle name="20 % - Markeringsfarve6 3 3 4 2 4" xfId="11571"/>
    <cellStyle name="20 % - Markeringsfarve6 3 3 4 2 4 2" xfId="27890"/>
    <cellStyle name="20 % - Markeringsfarve6 3 3 4 2 4 3" xfId="42856"/>
    <cellStyle name="20 % - Markeringsfarve6 3 3 4 2 5" xfId="20868"/>
    <cellStyle name="20 % - Markeringsfarve6 3 3 4 2 6" xfId="35857"/>
    <cellStyle name="20 % - Markeringsfarve6 3 3 4 3" xfId="3016"/>
    <cellStyle name="20 % - Markeringsfarve6 3 3 4 3 2" xfId="7215"/>
    <cellStyle name="20 % - Markeringsfarve6 3 3 4 3 2 2" xfId="15125"/>
    <cellStyle name="20 % - Markeringsfarve6 3 3 4 3 2 2 2" xfId="31439"/>
    <cellStyle name="20 % - Markeringsfarve6 3 3 4 3 2 2 3" xfId="46403"/>
    <cellStyle name="20 % - Markeringsfarve6 3 3 4 3 2 3" xfId="24417"/>
    <cellStyle name="20 % - Markeringsfarve6 3 3 4 3 2 4" xfId="39404"/>
    <cellStyle name="20 % - Markeringsfarve6 3 3 4 3 3" xfId="11573"/>
    <cellStyle name="20 % - Markeringsfarve6 3 3 4 3 3 2" xfId="27892"/>
    <cellStyle name="20 % - Markeringsfarve6 3 3 4 3 3 3" xfId="42858"/>
    <cellStyle name="20 % - Markeringsfarve6 3 3 4 3 4" xfId="20870"/>
    <cellStyle name="20 % - Markeringsfarve6 3 3 4 3 5" xfId="35859"/>
    <cellStyle name="20 % - Markeringsfarve6 3 3 4 4" xfId="3017"/>
    <cellStyle name="20 % - Markeringsfarve6 3 3 4 4 2" xfId="6746"/>
    <cellStyle name="20 % - Markeringsfarve6 3 3 4 4 2 2" xfId="14657"/>
    <cellStyle name="20 % - Markeringsfarve6 3 3 4 4 2 2 2" xfId="30971"/>
    <cellStyle name="20 % - Markeringsfarve6 3 3 4 4 2 2 3" xfId="45935"/>
    <cellStyle name="20 % - Markeringsfarve6 3 3 4 4 2 3" xfId="23949"/>
    <cellStyle name="20 % - Markeringsfarve6 3 3 4 4 2 4" xfId="38936"/>
    <cellStyle name="20 % - Markeringsfarve6 3 3 4 4 3" xfId="11574"/>
    <cellStyle name="20 % - Markeringsfarve6 3 3 4 4 3 2" xfId="27893"/>
    <cellStyle name="20 % - Markeringsfarve6 3 3 4 4 3 3" xfId="42859"/>
    <cellStyle name="20 % - Markeringsfarve6 3 3 4 4 4" xfId="20871"/>
    <cellStyle name="20 % - Markeringsfarve6 3 3 4 4 5" xfId="35860"/>
    <cellStyle name="20 % - Markeringsfarve6 3 3 4 5" xfId="5712"/>
    <cellStyle name="20 % - Markeringsfarve6 3 3 4 5 2" xfId="13630"/>
    <cellStyle name="20 % - Markeringsfarve6 3 3 4 5 2 2" xfId="29944"/>
    <cellStyle name="20 % - Markeringsfarve6 3 3 4 5 2 3" xfId="44908"/>
    <cellStyle name="20 % - Markeringsfarve6 3 3 4 5 3" xfId="22922"/>
    <cellStyle name="20 % - Markeringsfarve6 3 3 4 5 4" xfId="37909"/>
    <cellStyle name="20 % - Markeringsfarve6 3 3 4 6" xfId="11570"/>
    <cellStyle name="20 % - Markeringsfarve6 3 3 4 6 2" xfId="27889"/>
    <cellStyle name="20 % - Markeringsfarve6 3 3 4 6 3" xfId="42855"/>
    <cellStyle name="20 % - Markeringsfarve6 3 3 4 7" xfId="20867"/>
    <cellStyle name="20 % - Markeringsfarve6 3 3 4 8" xfId="35856"/>
    <cellStyle name="20 % - Markeringsfarve6 3 3 5" xfId="3018"/>
    <cellStyle name="20 % - Markeringsfarve6 3 3 5 2" xfId="3019"/>
    <cellStyle name="20 % - Markeringsfarve6 3 3 5 2 2" xfId="3020"/>
    <cellStyle name="20 % - Markeringsfarve6 3 3 5 2 2 2" xfId="8056"/>
    <cellStyle name="20 % - Markeringsfarve6 3 3 5 2 2 2 2" xfId="15957"/>
    <cellStyle name="20 % - Markeringsfarve6 3 3 5 2 2 2 2 2" xfId="32271"/>
    <cellStyle name="20 % - Markeringsfarve6 3 3 5 2 2 2 2 3" xfId="47235"/>
    <cellStyle name="20 % - Markeringsfarve6 3 3 5 2 2 2 3" xfId="25249"/>
    <cellStyle name="20 % - Markeringsfarve6 3 3 5 2 2 2 4" xfId="40236"/>
    <cellStyle name="20 % - Markeringsfarve6 3 3 5 2 2 3" xfId="11577"/>
    <cellStyle name="20 % - Markeringsfarve6 3 3 5 2 2 3 2" xfId="27896"/>
    <cellStyle name="20 % - Markeringsfarve6 3 3 5 2 2 3 3" xfId="42862"/>
    <cellStyle name="20 % - Markeringsfarve6 3 3 5 2 2 4" xfId="20874"/>
    <cellStyle name="20 % - Markeringsfarve6 3 3 5 2 2 5" xfId="35863"/>
    <cellStyle name="20 % - Markeringsfarve6 3 3 5 2 3" xfId="6569"/>
    <cellStyle name="20 % - Markeringsfarve6 3 3 5 2 3 2" xfId="14483"/>
    <cellStyle name="20 % - Markeringsfarve6 3 3 5 2 3 2 2" xfId="30797"/>
    <cellStyle name="20 % - Markeringsfarve6 3 3 5 2 3 2 3" xfId="45761"/>
    <cellStyle name="20 % - Markeringsfarve6 3 3 5 2 3 3" xfId="23775"/>
    <cellStyle name="20 % - Markeringsfarve6 3 3 5 2 3 4" xfId="38762"/>
    <cellStyle name="20 % - Markeringsfarve6 3 3 5 2 4" xfId="11576"/>
    <cellStyle name="20 % - Markeringsfarve6 3 3 5 2 4 2" xfId="27895"/>
    <cellStyle name="20 % - Markeringsfarve6 3 3 5 2 4 3" xfId="42861"/>
    <cellStyle name="20 % - Markeringsfarve6 3 3 5 2 5" xfId="20873"/>
    <cellStyle name="20 % - Markeringsfarve6 3 3 5 2 6" xfId="35862"/>
    <cellStyle name="20 % - Markeringsfarve6 3 3 5 3" xfId="3021"/>
    <cellStyle name="20 % - Markeringsfarve6 3 3 5 3 2" xfId="7332"/>
    <cellStyle name="20 % - Markeringsfarve6 3 3 5 3 2 2" xfId="15242"/>
    <cellStyle name="20 % - Markeringsfarve6 3 3 5 3 2 2 2" xfId="31556"/>
    <cellStyle name="20 % - Markeringsfarve6 3 3 5 3 2 2 3" xfId="46520"/>
    <cellStyle name="20 % - Markeringsfarve6 3 3 5 3 2 3" xfId="24534"/>
    <cellStyle name="20 % - Markeringsfarve6 3 3 5 3 2 4" xfId="39521"/>
    <cellStyle name="20 % - Markeringsfarve6 3 3 5 3 3" xfId="11578"/>
    <cellStyle name="20 % - Markeringsfarve6 3 3 5 3 3 2" xfId="27897"/>
    <cellStyle name="20 % - Markeringsfarve6 3 3 5 3 3 3" xfId="42863"/>
    <cellStyle name="20 % - Markeringsfarve6 3 3 5 3 4" xfId="20875"/>
    <cellStyle name="20 % - Markeringsfarve6 3 3 5 3 5" xfId="35864"/>
    <cellStyle name="20 % - Markeringsfarve6 3 3 5 4" xfId="3022"/>
    <cellStyle name="20 % - Markeringsfarve6 3 3 5 4 2" xfId="8530"/>
    <cellStyle name="20 % - Markeringsfarve6 3 3 5 4 2 2" xfId="16418"/>
    <cellStyle name="20 % - Markeringsfarve6 3 3 5 4 2 2 2" xfId="32732"/>
    <cellStyle name="20 % - Markeringsfarve6 3 3 5 4 2 2 3" xfId="47696"/>
    <cellStyle name="20 % - Markeringsfarve6 3 3 5 4 2 3" xfId="25710"/>
    <cellStyle name="20 % - Markeringsfarve6 3 3 5 4 2 4" xfId="40697"/>
    <cellStyle name="20 % - Markeringsfarve6 3 3 5 4 3" xfId="11579"/>
    <cellStyle name="20 % - Markeringsfarve6 3 3 5 4 3 2" xfId="27898"/>
    <cellStyle name="20 % - Markeringsfarve6 3 3 5 4 3 3" xfId="42864"/>
    <cellStyle name="20 % - Markeringsfarve6 3 3 5 4 4" xfId="20876"/>
    <cellStyle name="20 % - Markeringsfarve6 3 3 5 4 5" xfId="35865"/>
    <cellStyle name="20 % - Markeringsfarve6 3 3 5 5" xfId="5713"/>
    <cellStyle name="20 % - Markeringsfarve6 3 3 5 5 2" xfId="13631"/>
    <cellStyle name="20 % - Markeringsfarve6 3 3 5 5 2 2" xfId="29945"/>
    <cellStyle name="20 % - Markeringsfarve6 3 3 5 5 2 3" xfId="44909"/>
    <cellStyle name="20 % - Markeringsfarve6 3 3 5 5 3" xfId="22923"/>
    <cellStyle name="20 % - Markeringsfarve6 3 3 5 5 4" xfId="37910"/>
    <cellStyle name="20 % - Markeringsfarve6 3 3 5 6" xfId="11575"/>
    <cellStyle name="20 % - Markeringsfarve6 3 3 5 6 2" xfId="27894"/>
    <cellStyle name="20 % - Markeringsfarve6 3 3 5 6 3" xfId="42860"/>
    <cellStyle name="20 % - Markeringsfarve6 3 3 5 7" xfId="20872"/>
    <cellStyle name="20 % - Markeringsfarve6 3 3 5 8" xfId="35861"/>
    <cellStyle name="20 % - Markeringsfarve6 3 3 6" xfId="3023"/>
    <cellStyle name="20 % - Markeringsfarve6 3 3 6 2" xfId="3024"/>
    <cellStyle name="20 % - Markeringsfarve6 3 3 6 2 2" xfId="3025"/>
    <cellStyle name="20 % - Markeringsfarve6 3 3 6 2 2 2" xfId="8122"/>
    <cellStyle name="20 % - Markeringsfarve6 3 3 6 2 2 2 2" xfId="16023"/>
    <cellStyle name="20 % - Markeringsfarve6 3 3 6 2 2 2 2 2" xfId="32337"/>
    <cellStyle name="20 % - Markeringsfarve6 3 3 6 2 2 2 2 3" xfId="47301"/>
    <cellStyle name="20 % - Markeringsfarve6 3 3 6 2 2 2 3" xfId="25315"/>
    <cellStyle name="20 % - Markeringsfarve6 3 3 6 2 2 2 4" xfId="40302"/>
    <cellStyle name="20 % - Markeringsfarve6 3 3 6 2 2 3" xfId="11582"/>
    <cellStyle name="20 % - Markeringsfarve6 3 3 6 2 2 3 2" xfId="27901"/>
    <cellStyle name="20 % - Markeringsfarve6 3 3 6 2 2 3 3" xfId="42867"/>
    <cellStyle name="20 % - Markeringsfarve6 3 3 6 2 2 4" xfId="20879"/>
    <cellStyle name="20 % - Markeringsfarve6 3 3 6 2 2 5" xfId="35868"/>
    <cellStyle name="20 % - Markeringsfarve6 3 3 6 2 3" xfId="6624"/>
    <cellStyle name="20 % - Markeringsfarve6 3 3 6 2 3 2" xfId="14538"/>
    <cellStyle name="20 % - Markeringsfarve6 3 3 6 2 3 2 2" xfId="30852"/>
    <cellStyle name="20 % - Markeringsfarve6 3 3 6 2 3 2 3" xfId="45816"/>
    <cellStyle name="20 % - Markeringsfarve6 3 3 6 2 3 3" xfId="23830"/>
    <cellStyle name="20 % - Markeringsfarve6 3 3 6 2 3 4" xfId="38817"/>
    <cellStyle name="20 % - Markeringsfarve6 3 3 6 2 4" xfId="11581"/>
    <cellStyle name="20 % - Markeringsfarve6 3 3 6 2 4 2" xfId="27900"/>
    <cellStyle name="20 % - Markeringsfarve6 3 3 6 2 4 3" xfId="42866"/>
    <cellStyle name="20 % - Markeringsfarve6 3 3 6 2 5" xfId="20878"/>
    <cellStyle name="20 % - Markeringsfarve6 3 3 6 2 6" xfId="35867"/>
    <cellStyle name="20 % - Markeringsfarve6 3 3 6 3" xfId="3026"/>
    <cellStyle name="20 % - Markeringsfarve6 3 3 6 3 2" xfId="7399"/>
    <cellStyle name="20 % - Markeringsfarve6 3 3 6 3 2 2" xfId="15309"/>
    <cellStyle name="20 % - Markeringsfarve6 3 3 6 3 2 2 2" xfId="31623"/>
    <cellStyle name="20 % - Markeringsfarve6 3 3 6 3 2 2 3" xfId="46587"/>
    <cellStyle name="20 % - Markeringsfarve6 3 3 6 3 2 3" xfId="24601"/>
    <cellStyle name="20 % - Markeringsfarve6 3 3 6 3 2 4" xfId="39588"/>
    <cellStyle name="20 % - Markeringsfarve6 3 3 6 3 3" xfId="11583"/>
    <cellStyle name="20 % - Markeringsfarve6 3 3 6 3 3 2" xfId="27902"/>
    <cellStyle name="20 % - Markeringsfarve6 3 3 6 3 3 3" xfId="42868"/>
    <cellStyle name="20 % - Markeringsfarve6 3 3 6 3 4" xfId="20880"/>
    <cellStyle name="20 % - Markeringsfarve6 3 3 6 3 5" xfId="35869"/>
    <cellStyle name="20 % - Markeringsfarve6 3 3 6 4" xfId="3027"/>
    <cellStyle name="20 % - Markeringsfarve6 3 3 6 4 2" xfId="8770"/>
    <cellStyle name="20 % - Markeringsfarve6 3 3 6 4 2 2" xfId="16646"/>
    <cellStyle name="20 % - Markeringsfarve6 3 3 6 4 2 2 2" xfId="32960"/>
    <cellStyle name="20 % - Markeringsfarve6 3 3 6 4 2 2 3" xfId="47924"/>
    <cellStyle name="20 % - Markeringsfarve6 3 3 6 4 2 3" xfId="25938"/>
    <cellStyle name="20 % - Markeringsfarve6 3 3 6 4 2 4" xfId="40925"/>
    <cellStyle name="20 % - Markeringsfarve6 3 3 6 4 3" xfId="11584"/>
    <cellStyle name="20 % - Markeringsfarve6 3 3 6 4 3 2" xfId="27903"/>
    <cellStyle name="20 % - Markeringsfarve6 3 3 6 4 3 3" xfId="42869"/>
    <cellStyle name="20 % - Markeringsfarve6 3 3 6 4 4" xfId="20881"/>
    <cellStyle name="20 % - Markeringsfarve6 3 3 6 4 5" xfId="35870"/>
    <cellStyle name="20 % - Markeringsfarve6 3 3 6 5" xfId="5714"/>
    <cellStyle name="20 % - Markeringsfarve6 3 3 6 5 2" xfId="13632"/>
    <cellStyle name="20 % - Markeringsfarve6 3 3 6 5 2 2" xfId="29946"/>
    <cellStyle name="20 % - Markeringsfarve6 3 3 6 5 2 3" xfId="44910"/>
    <cellStyle name="20 % - Markeringsfarve6 3 3 6 5 3" xfId="22924"/>
    <cellStyle name="20 % - Markeringsfarve6 3 3 6 5 4" xfId="37911"/>
    <cellStyle name="20 % - Markeringsfarve6 3 3 6 6" xfId="11580"/>
    <cellStyle name="20 % - Markeringsfarve6 3 3 6 6 2" xfId="27899"/>
    <cellStyle name="20 % - Markeringsfarve6 3 3 6 6 3" xfId="42865"/>
    <cellStyle name="20 % - Markeringsfarve6 3 3 6 7" xfId="20877"/>
    <cellStyle name="20 % - Markeringsfarve6 3 3 6 8" xfId="35866"/>
    <cellStyle name="20 % - Markeringsfarve6 3 3 7" xfId="3028"/>
    <cellStyle name="20 % - Markeringsfarve6 3 3 7 2" xfId="3029"/>
    <cellStyle name="20 % - Markeringsfarve6 3 3 7 2 2" xfId="7582"/>
    <cellStyle name="20 % - Markeringsfarve6 3 3 7 2 2 2" xfId="15483"/>
    <cellStyle name="20 % - Markeringsfarve6 3 3 7 2 2 2 2" xfId="31797"/>
    <cellStyle name="20 % - Markeringsfarve6 3 3 7 2 2 2 3" xfId="46761"/>
    <cellStyle name="20 % - Markeringsfarve6 3 3 7 2 2 3" xfId="24775"/>
    <cellStyle name="20 % - Markeringsfarve6 3 3 7 2 2 4" xfId="39762"/>
    <cellStyle name="20 % - Markeringsfarve6 3 3 7 2 3" xfId="11586"/>
    <cellStyle name="20 % - Markeringsfarve6 3 3 7 2 3 2" xfId="27905"/>
    <cellStyle name="20 % - Markeringsfarve6 3 3 7 2 3 3" xfId="42871"/>
    <cellStyle name="20 % - Markeringsfarve6 3 3 7 2 4" xfId="20883"/>
    <cellStyle name="20 % - Markeringsfarve6 3 3 7 2 5" xfId="35872"/>
    <cellStyle name="20 % - Markeringsfarve6 3 3 7 3" xfId="6169"/>
    <cellStyle name="20 % - Markeringsfarve6 3 3 7 3 2" xfId="14086"/>
    <cellStyle name="20 % - Markeringsfarve6 3 3 7 3 2 2" xfId="30400"/>
    <cellStyle name="20 % - Markeringsfarve6 3 3 7 3 2 3" xfId="45364"/>
    <cellStyle name="20 % - Markeringsfarve6 3 3 7 3 3" xfId="23378"/>
    <cellStyle name="20 % - Markeringsfarve6 3 3 7 3 4" xfId="38365"/>
    <cellStyle name="20 % - Markeringsfarve6 3 3 7 4" xfId="11585"/>
    <cellStyle name="20 % - Markeringsfarve6 3 3 7 4 2" xfId="27904"/>
    <cellStyle name="20 % - Markeringsfarve6 3 3 7 4 3" xfId="42870"/>
    <cellStyle name="20 % - Markeringsfarve6 3 3 7 5" xfId="20882"/>
    <cellStyle name="20 % - Markeringsfarve6 3 3 7 6" xfId="35871"/>
    <cellStyle name="20 % - Markeringsfarve6 3 3 8" xfId="3030"/>
    <cellStyle name="20 % - Markeringsfarve6 3 3 8 2" xfId="6810"/>
    <cellStyle name="20 % - Markeringsfarve6 3 3 8 2 2" xfId="14721"/>
    <cellStyle name="20 % - Markeringsfarve6 3 3 8 2 2 2" xfId="31035"/>
    <cellStyle name="20 % - Markeringsfarve6 3 3 8 2 2 3" xfId="45999"/>
    <cellStyle name="20 % - Markeringsfarve6 3 3 8 2 3" xfId="24013"/>
    <cellStyle name="20 % - Markeringsfarve6 3 3 8 2 4" xfId="39000"/>
    <cellStyle name="20 % - Markeringsfarve6 3 3 8 3" xfId="11587"/>
    <cellStyle name="20 % - Markeringsfarve6 3 3 8 3 2" xfId="27906"/>
    <cellStyle name="20 % - Markeringsfarve6 3 3 8 3 3" xfId="42872"/>
    <cellStyle name="20 % - Markeringsfarve6 3 3 8 4" xfId="20884"/>
    <cellStyle name="20 % - Markeringsfarve6 3 3 8 5" xfId="35873"/>
    <cellStyle name="20 % - Markeringsfarve6 3 3 9" xfId="3031"/>
    <cellStyle name="20 % - Markeringsfarve6 3 3 9 2" xfId="8289"/>
    <cellStyle name="20 % - Markeringsfarve6 3 3 9 2 2" xfId="16183"/>
    <cellStyle name="20 % - Markeringsfarve6 3 3 9 2 2 2" xfId="32497"/>
    <cellStyle name="20 % - Markeringsfarve6 3 3 9 2 2 3" xfId="47461"/>
    <cellStyle name="20 % - Markeringsfarve6 3 3 9 2 3" xfId="25475"/>
    <cellStyle name="20 % - Markeringsfarve6 3 3 9 2 4" xfId="40462"/>
    <cellStyle name="20 % - Markeringsfarve6 3 3 9 3" xfId="11588"/>
    <cellStyle name="20 % - Markeringsfarve6 3 3 9 3 2" xfId="27907"/>
    <cellStyle name="20 % - Markeringsfarve6 3 3 9 3 3" xfId="42873"/>
    <cellStyle name="20 % - Markeringsfarve6 3 3 9 4" xfId="20885"/>
    <cellStyle name="20 % - Markeringsfarve6 3 3 9 5" xfId="35874"/>
    <cellStyle name="20 % - Markeringsfarve6 3 4" xfId="3032"/>
    <cellStyle name="20 % - Markeringsfarve6 3 4 2" xfId="3033"/>
    <cellStyle name="20 % - Markeringsfarve6 3 4 2 2" xfId="3034"/>
    <cellStyle name="20 % - Markeringsfarve6 3 4 2 2 2" xfId="7623"/>
    <cellStyle name="20 % - Markeringsfarve6 3 4 2 2 2 2" xfId="15524"/>
    <cellStyle name="20 % - Markeringsfarve6 3 4 2 2 2 2 2" xfId="31838"/>
    <cellStyle name="20 % - Markeringsfarve6 3 4 2 2 2 2 3" xfId="46802"/>
    <cellStyle name="20 % - Markeringsfarve6 3 4 2 2 2 3" xfId="24816"/>
    <cellStyle name="20 % - Markeringsfarve6 3 4 2 2 2 4" xfId="39803"/>
    <cellStyle name="20 % - Markeringsfarve6 3 4 2 2 3" xfId="11591"/>
    <cellStyle name="20 % - Markeringsfarve6 3 4 2 2 3 2" xfId="27910"/>
    <cellStyle name="20 % - Markeringsfarve6 3 4 2 2 3 3" xfId="42876"/>
    <cellStyle name="20 % - Markeringsfarve6 3 4 2 2 4" xfId="20888"/>
    <cellStyle name="20 % - Markeringsfarve6 3 4 2 2 5" xfId="35877"/>
    <cellStyle name="20 % - Markeringsfarve6 3 4 2 3" xfId="6202"/>
    <cellStyle name="20 % - Markeringsfarve6 3 4 2 3 2" xfId="14119"/>
    <cellStyle name="20 % - Markeringsfarve6 3 4 2 3 2 2" xfId="30433"/>
    <cellStyle name="20 % - Markeringsfarve6 3 4 2 3 2 3" xfId="45397"/>
    <cellStyle name="20 % - Markeringsfarve6 3 4 2 3 3" xfId="23411"/>
    <cellStyle name="20 % - Markeringsfarve6 3 4 2 3 4" xfId="38398"/>
    <cellStyle name="20 % - Markeringsfarve6 3 4 2 4" xfId="11590"/>
    <cellStyle name="20 % - Markeringsfarve6 3 4 2 4 2" xfId="27909"/>
    <cellStyle name="20 % - Markeringsfarve6 3 4 2 4 3" xfId="42875"/>
    <cellStyle name="20 % - Markeringsfarve6 3 4 2 5" xfId="20887"/>
    <cellStyle name="20 % - Markeringsfarve6 3 4 2 6" xfId="35876"/>
    <cellStyle name="20 % - Markeringsfarve6 3 4 3" xfId="3035"/>
    <cellStyle name="20 % - Markeringsfarve6 3 4 3 2" xfId="6853"/>
    <cellStyle name="20 % - Markeringsfarve6 3 4 3 2 2" xfId="14764"/>
    <cellStyle name="20 % - Markeringsfarve6 3 4 3 2 2 2" xfId="31078"/>
    <cellStyle name="20 % - Markeringsfarve6 3 4 3 2 2 3" xfId="46042"/>
    <cellStyle name="20 % - Markeringsfarve6 3 4 3 2 3" xfId="24056"/>
    <cellStyle name="20 % - Markeringsfarve6 3 4 3 2 4" xfId="39043"/>
    <cellStyle name="20 % - Markeringsfarve6 3 4 3 3" xfId="11592"/>
    <cellStyle name="20 % - Markeringsfarve6 3 4 3 3 2" xfId="27911"/>
    <cellStyle name="20 % - Markeringsfarve6 3 4 3 3 3" xfId="42877"/>
    <cellStyle name="20 % - Markeringsfarve6 3 4 3 4" xfId="20889"/>
    <cellStyle name="20 % - Markeringsfarve6 3 4 3 5" xfId="35878"/>
    <cellStyle name="20 % - Markeringsfarve6 3 4 4" xfId="3036"/>
    <cellStyle name="20 % - Markeringsfarve6 3 4 4 2" xfId="8490"/>
    <cellStyle name="20 % - Markeringsfarve6 3 4 4 2 2" xfId="16379"/>
    <cellStyle name="20 % - Markeringsfarve6 3 4 4 2 2 2" xfId="32693"/>
    <cellStyle name="20 % - Markeringsfarve6 3 4 4 2 2 3" xfId="47657"/>
    <cellStyle name="20 % - Markeringsfarve6 3 4 4 2 3" xfId="25671"/>
    <cellStyle name="20 % - Markeringsfarve6 3 4 4 2 4" xfId="40658"/>
    <cellStyle name="20 % - Markeringsfarve6 3 4 4 3" xfId="11593"/>
    <cellStyle name="20 % - Markeringsfarve6 3 4 4 3 2" xfId="27912"/>
    <cellStyle name="20 % - Markeringsfarve6 3 4 4 3 3" xfId="42878"/>
    <cellStyle name="20 % - Markeringsfarve6 3 4 4 4" xfId="20890"/>
    <cellStyle name="20 % - Markeringsfarve6 3 4 4 5" xfId="35879"/>
    <cellStyle name="20 % - Markeringsfarve6 3 4 5" xfId="5715"/>
    <cellStyle name="20 % - Markeringsfarve6 3 4 5 2" xfId="13633"/>
    <cellStyle name="20 % - Markeringsfarve6 3 4 5 2 2" xfId="29947"/>
    <cellStyle name="20 % - Markeringsfarve6 3 4 5 2 3" xfId="44911"/>
    <cellStyle name="20 % - Markeringsfarve6 3 4 5 3" xfId="22925"/>
    <cellStyle name="20 % - Markeringsfarve6 3 4 5 4" xfId="37912"/>
    <cellStyle name="20 % - Markeringsfarve6 3 4 6" xfId="11589"/>
    <cellStyle name="20 % - Markeringsfarve6 3 4 6 2" xfId="27908"/>
    <cellStyle name="20 % - Markeringsfarve6 3 4 6 3" xfId="42874"/>
    <cellStyle name="20 % - Markeringsfarve6 3 4 7" xfId="20886"/>
    <cellStyle name="20 % - Markeringsfarve6 3 4 8" xfId="35875"/>
    <cellStyle name="20 % - Markeringsfarve6 3 5" xfId="3037"/>
    <cellStyle name="20 % - Markeringsfarve6 3 5 2" xfId="3038"/>
    <cellStyle name="20 % - Markeringsfarve6 3 5 2 2" xfId="3039"/>
    <cellStyle name="20 % - Markeringsfarve6 3 5 2 2 2" xfId="7766"/>
    <cellStyle name="20 % - Markeringsfarve6 3 5 2 2 2 2" xfId="15667"/>
    <cellStyle name="20 % - Markeringsfarve6 3 5 2 2 2 2 2" xfId="31981"/>
    <cellStyle name="20 % - Markeringsfarve6 3 5 2 2 2 2 3" xfId="46945"/>
    <cellStyle name="20 % - Markeringsfarve6 3 5 2 2 2 3" xfId="24959"/>
    <cellStyle name="20 % - Markeringsfarve6 3 5 2 2 2 4" xfId="39946"/>
    <cellStyle name="20 % - Markeringsfarve6 3 5 2 2 3" xfId="11596"/>
    <cellStyle name="20 % - Markeringsfarve6 3 5 2 2 3 2" xfId="27915"/>
    <cellStyle name="20 % - Markeringsfarve6 3 5 2 2 3 3" xfId="42881"/>
    <cellStyle name="20 % - Markeringsfarve6 3 5 2 2 4" xfId="20893"/>
    <cellStyle name="20 % - Markeringsfarve6 3 5 2 2 5" xfId="35882"/>
    <cellStyle name="20 % - Markeringsfarve6 3 5 2 3" xfId="6321"/>
    <cellStyle name="20 % - Markeringsfarve6 3 5 2 3 2" xfId="14238"/>
    <cellStyle name="20 % - Markeringsfarve6 3 5 2 3 2 2" xfId="30552"/>
    <cellStyle name="20 % - Markeringsfarve6 3 5 2 3 2 3" xfId="45516"/>
    <cellStyle name="20 % - Markeringsfarve6 3 5 2 3 3" xfId="23530"/>
    <cellStyle name="20 % - Markeringsfarve6 3 5 2 3 4" xfId="38517"/>
    <cellStyle name="20 % - Markeringsfarve6 3 5 2 4" xfId="11595"/>
    <cellStyle name="20 % - Markeringsfarve6 3 5 2 4 2" xfId="27914"/>
    <cellStyle name="20 % - Markeringsfarve6 3 5 2 4 3" xfId="42880"/>
    <cellStyle name="20 % - Markeringsfarve6 3 5 2 5" xfId="20892"/>
    <cellStyle name="20 % - Markeringsfarve6 3 5 2 6" xfId="35881"/>
    <cellStyle name="20 % - Markeringsfarve6 3 5 3" xfId="3040"/>
    <cellStyle name="20 % - Markeringsfarve6 3 5 3 2" xfId="6996"/>
    <cellStyle name="20 % - Markeringsfarve6 3 5 3 2 2" xfId="14907"/>
    <cellStyle name="20 % - Markeringsfarve6 3 5 3 2 2 2" xfId="31221"/>
    <cellStyle name="20 % - Markeringsfarve6 3 5 3 2 2 3" xfId="46185"/>
    <cellStyle name="20 % - Markeringsfarve6 3 5 3 2 3" xfId="24199"/>
    <cellStyle name="20 % - Markeringsfarve6 3 5 3 2 4" xfId="39186"/>
    <cellStyle name="20 % - Markeringsfarve6 3 5 3 3" xfId="11597"/>
    <cellStyle name="20 % - Markeringsfarve6 3 5 3 3 2" xfId="27916"/>
    <cellStyle name="20 % - Markeringsfarve6 3 5 3 3 3" xfId="42882"/>
    <cellStyle name="20 % - Markeringsfarve6 3 5 3 4" xfId="20894"/>
    <cellStyle name="20 % - Markeringsfarve6 3 5 3 5" xfId="35883"/>
    <cellStyle name="20 % - Markeringsfarve6 3 5 4" xfId="3041"/>
    <cellStyle name="20 % - Markeringsfarve6 3 5 4 2" xfId="8704"/>
    <cellStyle name="20 % - Markeringsfarve6 3 5 4 2 2" xfId="16584"/>
    <cellStyle name="20 % - Markeringsfarve6 3 5 4 2 2 2" xfId="32898"/>
    <cellStyle name="20 % - Markeringsfarve6 3 5 4 2 2 3" xfId="47862"/>
    <cellStyle name="20 % - Markeringsfarve6 3 5 4 2 3" xfId="25876"/>
    <cellStyle name="20 % - Markeringsfarve6 3 5 4 2 4" xfId="40863"/>
    <cellStyle name="20 % - Markeringsfarve6 3 5 4 3" xfId="11598"/>
    <cellStyle name="20 % - Markeringsfarve6 3 5 4 3 2" xfId="27917"/>
    <cellStyle name="20 % - Markeringsfarve6 3 5 4 3 3" xfId="42883"/>
    <cellStyle name="20 % - Markeringsfarve6 3 5 4 4" xfId="20895"/>
    <cellStyle name="20 % - Markeringsfarve6 3 5 4 5" xfId="35884"/>
    <cellStyle name="20 % - Markeringsfarve6 3 5 5" xfId="5716"/>
    <cellStyle name="20 % - Markeringsfarve6 3 5 5 2" xfId="13634"/>
    <cellStyle name="20 % - Markeringsfarve6 3 5 5 2 2" xfId="29948"/>
    <cellStyle name="20 % - Markeringsfarve6 3 5 5 2 3" xfId="44912"/>
    <cellStyle name="20 % - Markeringsfarve6 3 5 5 3" xfId="22926"/>
    <cellStyle name="20 % - Markeringsfarve6 3 5 5 4" xfId="37913"/>
    <cellStyle name="20 % - Markeringsfarve6 3 5 6" xfId="11594"/>
    <cellStyle name="20 % - Markeringsfarve6 3 5 6 2" xfId="27913"/>
    <cellStyle name="20 % - Markeringsfarve6 3 5 6 3" xfId="42879"/>
    <cellStyle name="20 % - Markeringsfarve6 3 5 7" xfId="20891"/>
    <cellStyle name="20 % - Markeringsfarve6 3 5 8" xfId="35880"/>
    <cellStyle name="20 % - Markeringsfarve6 3 6" xfId="3042"/>
    <cellStyle name="20 % - Markeringsfarve6 3 6 2" xfId="3043"/>
    <cellStyle name="20 % - Markeringsfarve6 3 6 2 2" xfId="3044"/>
    <cellStyle name="20 % - Markeringsfarve6 3 6 2 2 2" xfId="7861"/>
    <cellStyle name="20 % - Markeringsfarve6 3 6 2 2 2 2" xfId="15762"/>
    <cellStyle name="20 % - Markeringsfarve6 3 6 2 2 2 2 2" xfId="32076"/>
    <cellStyle name="20 % - Markeringsfarve6 3 6 2 2 2 2 3" xfId="47040"/>
    <cellStyle name="20 % - Markeringsfarve6 3 6 2 2 2 3" xfId="25054"/>
    <cellStyle name="20 % - Markeringsfarve6 3 6 2 2 2 4" xfId="40041"/>
    <cellStyle name="20 % - Markeringsfarve6 3 6 2 2 3" xfId="11601"/>
    <cellStyle name="20 % - Markeringsfarve6 3 6 2 2 3 2" xfId="27920"/>
    <cellStyle name="20 % - Markeringsfarve6 3 6 2 2 3 3" xfId="42886"/>
    <cellStyle name="20 % - Markeringsfarve6 3 6 2 2 4" xfId="20898"/>
    <cellStyle name="20 % - Markeringsfarve6 3 6 2 2 5" xfId="35887"/>
    <cellStyle name="20 % - Markeringsfarve6 3 6 2 3" xfId="6404"/>
    <cellStyle name="20 % - Markeringsfarve6 3 6 2 3 2" xfId="14318"/>
    <cellStyle name="20 % - Markeringsfarve6 3 6 2 3 2 2" xfId="30632"/>
    <cellStyle name="20 % - Markeringsfarve6 3 6 2 3 2 3" xfId="45596"/>
    <cellStyle name="20 % - Markeringsfarve6 3 6 2 3 3" xfId="23610"/>
    <cellStyle name="20 % - Markeringsfarve6 3 6 2 3 4" xfId="38597"/>
    <cellStyle name="20 % - Markeringsfarve6 3 6 2 4" xfId="11600"/>
    <cellStyle name="20 % - Markeringsfarve6 3 6 2 4 2" xfId="27919"/>
    <cellStyle name="20 % - Markeringsfarve6 3 6 2 4 3" xfId="42885"/>
    <cellStyle name="20 % - Markeringsfarve6 3 6 2 5" xfId="20897"/>
    <cellStyle name="20 % - Markeringsfarve6 3 6 2 6" xfId="35886"/>
    <cellStyle name="20 % - Markeringsfarve6 3 6 3" xfId="3045"/>
    <cellStyle name="20 % - Markeringsfarve6 3 6 3 2" xfId="7137"/>
    <cellStyle name="20 % - Markeringsfarve6 3 6 3 2 2" xfId="15047"/>
    <cellStyle name="20 % - Markeringsfarve6 3 6 3 2 2 2" xfId="31361"/>
    <cellStyle name="20 % - Markeringsfarve6 3 6 3 2 2 3" xfId="46325"/>
    <cellStyle name="20 % - Markeringsfarve6 3 6 3 2 3" xfId="24339"/>
    <cellStyle name="20 % - Markeringsfarve6 3 6 3 2 4" xfId="39326"/>
    <cellStyle name="20 % - Markeringsfarve6 3 6 3 3" xfId="11602"/>
    <cellStyle name="20 % - Markeringsfarve6 3 6 3 3 2" xfId="27921"/>
    <cellStyle name="20 % - Markeringsfarve6 3 6 3 3 3" xfId="42887"/>
    <cellStyle name="20 % - Markeringsfarve6 3 6 3 4" xfId="20899"/>
    <cellStyle name="20 % - Markeringsfarve6 3 6 3 5" xfId="35888"/>
    <cellStyle name="20 % - Markeringsfarve6 3 6 4" xfId="3046"/>
    <cellStyle name="20 % - Markeringsfarve6 3 6 4 2" xfId="8428"/>
    <cellStyle name="20 % - Markeringsfarve6 3 6 4 2 2" xfId="16320"/>
    <cellStyle name="20 % - Markeringsfarve6 3 6 4 2 2 2" xfId="32634"/>
    <cellStyle name="20 % - Markeringsfarve6 3 6 4 2 2 3" xfId="47598"/>
    <cellStyle name="20 % - Markeringsfarve6 3 6 4 2 3" xfId="25612"/>
    <cellStyle name="20 % - Markeringsfarve6 3 6 4 2 4" xfId="40599"/>
    <cellStyle name="20 % - Markeringsfarve6 3 6 4 3" xfId="11603"/>
    <cellStyle name="20 % - Markeringsfarve6 3 6 4 3 2" xfId="27922"/>
    <cellStyle name="20 % - Markeringsfarve6 3 6 4 3 3" xfId="42888"/>
    <cellStyle name="20 % - Markeringsfarve6 3 6 4 4" xfId="20900"/>
    <cellStyle name="20 % - Markeringsfarve6 3 6 4 5" xfId="35889"/>
    <cellStyle name="20 % - Markeringsfarve6 3 6 5" xfId="5717"/>
    <cellStyle name="20 % - Markeringsfarve6 3 6 5 2" xfId="13635"/>
    <cellStyle name="20 % - Markeringsfarve6 3 6 5 2 2" xfId="29949"/>
    <cellStyle name="20 % - Markeringsfarve6 3 6 5 2 3" xfId="44913"/>
    <cellStyle name="20 % - Markeringsfarve6 3 6 5 3" xfId="22927"/>
    <cellStyle name="20 % - Markeringsfarve6 3 6 5 4" xfId="37914"/>
    <cellStyle name="20 % - Markeringsfarve6 3 6 6" xfId="11599"/>
    <cellStyle name="20 % - Markeringsfarve6 3 6 6 2" xfId="27918"/>
    <cellStyle name="20 % - Markeringsfarve6 3 6 6 3" xfId="42884"/>
    <cellStyle name="20 % - Markeringsfarve6 3 6 7" xfId="20896"/>
    <cellStyle name="20 % - Markeringsfarve6 3 6 8" xfId="35885"/>
    <cellStyle name="20 % - Markeringsfarve6 3 7" xfId="3047"/>
    <cellStyle name="20 % - Markeringsfarve6 3 7 2" xfId="3048"/>
    <cellStyle name="20 % - Markeringsfarve6 3 7 2 2" xfId="3049"/>
    <cellStyle name="20 % - Markeringsfarve6 3 7 2 2 2" xfId="7978"/>
    <cellStyle name="20 % - Markeringsfarve6 3 7 2 2 2 2" xfId="15879"/>
    <cellStyle name="20 % - Markeringsfarve6 3 7 2 2 2 2 2" xfId="32193"/>
    <cellStyle name="20 % - Markeringsfarve6 3 7 2 2 2 2 3" xfId="47157"/>
    <cellStyle name="20 % - Markeringsfarve6 3 7 2 2 2 3" xfId="25171"/>
    <cellStyle name="20 % - Markeringsfarve6 3 7 2 2 2 4" xfId="40158"/>
    <cellStyle name="20 % - Markeringsfarve6 3 7 2 2 3" xfId="11606"/>
    <cellStyle name="20 % - Markeringsfarve6 3 7 2 2 3 2" xfId="27925"/>
    <cellStyle name="20 % - Markeringsfarve6 3 7 2 2 3 3" xfId="42891"/>
    <cellStyle name="20 % - Markeringsfarve6 3 7 2 2 4" xfId="20903"/>
    <cellStyle name="20 % - Markeringsfarve6 3 7 2 2 5" xfId="35892"/>
    <cellStyle name="20 % - Markeringsfarve6 3 7 2 3" xfId="6503"/>
    <cellStyle name="20 % - Markeringsfarve6 3 7 2 3 2" xfId="14417"/>
    <cellStyle name="20 % - Markeringsfarve6 3 7 2 3 2 2" xfId="30731"/>
    <cellStyle name="20 % - Markeringsfarve6 3 7 2 3 2 3" xfId="45695"/>
    <cellStyle name="20 % - Markeringsfarve6 3 7 2 3 3" xfId="23709"/>
    <cellStyle name="20 % - Markeringsfarve6 3 7 2 3 4" xfId="38696"/>
    <cellStyle name="20 % - Markeringsfarve6 3 7 2 4" xfId="11605"/>
    <cellStyle name="20 % - Markeringsfarve6 3 7 2 4 2" xfId="27924"/>
    <cellStyle name="20 % - Markeringsfarve6 3 7 2 4 3" xfId="42890"/>
    <cellStyle name="20 % - Markeringsfarve6 3 7 2 5" xfId="20902"/>
    <cellStyle name="20 % - Markeringsfarve6 3 7 2 6" xfId="35891"/>
    <cellStyle name="20 % - Markeringsfarve6 3 7 3" xfId="3050"/>
    <cellStyle name="20 % - Markeringsfarve6 3 7 3 2" xfId="7254"/>
    <cellStyle name="20 % - Markeringsfarve6 3 7 3 2 2" xfId="15164"/>
    <cellStyle name="20 % - Markeringsfarve6 3 7 3 2 2 2" xfId="31478"/>
    <cellStyle name="20 % - Markeringsfarve6 3 7 3 2 2 3" xfId="46442"/>
    <cellStyle name="20 % - Markeringsfarve6 3 7 3 2 3" xfId="24456"/>
    <cellStyle name="20 % - Markeringsfarve6 3 7 3 2 4" xfId="39443"/>
    <cellStyle name="20 % - Markeringsfarve6 3 7 3 3" xfId="11607"/>
    <cellStyle name="20 % - Markeringsfarve6 3 7 3 3 2" xfId="27926"/>
    <cellStyle name="20 % - Markeringsfarve6 3 7 3 3 3" xfId="42892"/>
    <cellStyle name="20 % - Markeringsfarve6 3 7 3 4" xfId="20904"/>
    <cellStyle name="20 % - Markeringsfarve6 3 7 3 5" xfId="35893"/>
    <cellStyle name="20 % - Markeringsfarve6 3 7 4" xfId="3051"/>
    <cellStyle name="20 % - Markeringsfarve6 3 7 4 2" xfId="8663"/>
    <cellStyle name="20 % - Markeringsfarve6 3 7 4 2 2" xfId="16545"/>
    <cellStyle name="20 % - Markeringsfarve6 3 7 4 2 2 2" xfId="32859"/>
    <cellStyle name="20 % - Markeringsfarve6 3 7 4 2 2 3" xfId="47823"/>
    <cellStyle name="20 % - Markeringsfarve6 3 7 4 2 3" xfId="25837"/>
    <cellStyle name="20 % - Markeringsfarve6 3 7 4 2 4" xfId="40824"/>
    <cellStyle name="20 % - Markeringsfarve6 3 7 4 3" xfId="11608"/>
    <cellStyle name="20 % - Markeringsfarve6 3 7 4 3 2" xfId="27927"/>
    <cellStyle name="20 % - Markeringsfarve6 3 7 4 3 3" xfId="42893"/>
    <cellStyle name="20 % - Markeringsfarve6 3 7 4 4" xfId="20905"/>
    <cellStyle name="20 % - Markeringsfarve6 3 7 4 5" xfId="35894"/>
    <cellStyle name="20 % - Markeringsfarve6 3 7 5" xfId="5718"/>
    <cellStyle name="20 % - Markeringsfarve6 3 7 5 2" xfId="13636"/>
    <cellStyle name="20 % - Markeringsfarve6 3 7 5 2 2" xfId="29950"/>
    <cellStyle name="20 % - Markeringsfarve6 3 7 5 2 3" xfId="44914"/>
    <cellStyle name="20 % - Markeringsfarve6 3 7 5 3" xfId="22928"/>
    <cellStyle name="20 % - Markeringsfarve6 3 7 5 4" xfId="37915"/>
    <cellStyle name="20 % - Markeringsfarve6 3 7 6" xfId="11604"/>
    <cellStyle name="20 % - Markeringsfarve6 3 7 6 2" xfId="27923"/>
    <cellStyle name="20 % - Markeringsfarve6 3 7 6 3" xfId="42889"/>
    <cellStyle name="20 % - Markeringsfarve6 3 7 7" xfId="20901"/>
    <cellStyle name="20 % - Markeringsfarve6 3 7 8" xfId="35890"/>
    <cellStyle name="20 % - Markeringsfarve6 3 8" xfId="3052"/>
    <cellStyle name="20 % - Markeringsfarve6 3 8 2" xfId="3053"/>
    <cellStyle name="20 % - Markeringsfarve6 3 8 2 2" xfId="3054"/>
    <cellStyle name="20 % - Markeringsfarve6 3 8 2 2 2" xfId="8120"/>
    <cellStyle name="20 % - Markeringsfarve6 3 8 2 2 2 2" xfId="16021"/>
    <cellStyle name="20 % - Markeringsfarve6 3 8 2 2 2 2 2" xfId="32335"/>
    <cellStyle name="20 % - Markeringsfarve6 3 8 2 2 2 2 3" xfId="47299"/>
    <cellStyle name="20 % - Markeringsfarve6 3 8 2 2 2 3" xfId="25313"/>
    <cellStyle name="20 % - Markeringsfarve6 3 8 2 2 2 4" xfId="40300"/>
    <cellStyle name="20 % - Markeringsfarve6 3 8 2 2 3" xfId="11611"/>
    <cellStyle name="20 % - Markeringsfarve6 3 8 2 2 3 2" xfId="27930"/>
    <cellStyle name="20 % - Markeringsfarve6 3 8 2 2 3 3" xfId="42896"/>
    <cellStyle name="20 % - Markeringsfarve6 3 8 2 2 4" xfId="20908"/>
    <cellStyle name="20 % - Markeringsfarve6 3 8 2 2 5" xfId="35897"/>
    <cellStyle name="20 % - Markeringsfarve6 3 8 2 3" xfId="6622"/>
    <cellStyle name="20 % - Markeringsfarve6 3 8 2 3 2" xfId="14536"/>
    <cellStyle name="20 % - Markeringsfarve6 3 8 2 3 2 2" xfId="30850"/>
    <cellStyle name="20 % - Markeringsfarve6 3 8 2 3 2 3" xfId="45814"/>
    <cellStyle name="20 % - Markeringsfarve6 3 8 2 3 3" xfId="23828"/>
    <cellStyle name="20 % - Markeringsfarve6 3 8 2 3 4" xfId="38815"/>
    <cellStyle name="20 % - Markeringsfarve6 3 8 2 4" xfId="11610"/>
    <cellStyle name="20 % - Markeringsfarve6 3 8 2 4 2" xfId="27929"/>
    <cellStyle name="20 % - Markeringsfarve6 3 8 2 4 3" xfId="42895"/>
    <cellStyle name="20 % - Markeringsfarve6 3 8 2 5" xfId="20907"/>
    <cellStyle name="20 % - Markeringsfarve6 3 8 2 6" xfId="35896"/>
    <cellStyle name="20 % - Markeringsfarve6 3 8 3" xfId="3055"/>
    <cellStyle name="20 % - Markeringsfarve6 3 8 3 2" xfId="7397"/>
    <cellStyle name="20 % - Markeringsfarve6 3 8 3 2 2" xfId="15307"/>
    <cellStyle name="20 % - Markeringsfarve6 3 8 3 2 2 2" xfId="31621"/>
    <cellStyle name="20 % - Markeringsfarve6 3 8 3 2 2 3" xfId="46585"/>
    <cellStyle name="20 % - Markeringsfarve6 3 8 3 2 3" xfId="24599"/>
    <cellStyle name="20 % - Markeringsfarve6 3 8 3 2 4" xfId="39586"/>
    <cellStyle name="20 % - Markeringsfarve6 3 8 3 3" xfId="11612"/>
    <cellStyle name="20 % - Markeringsfarve6 3 8 3 3 2" xfId="27931"/>
    <cellStyle name="20 % - Markeringsfarve6 3 8 3 3 3" xfId="42897"/>
    <cellStyle name="20 % - Markeringsfarve6 3 8 3 4" xfId="20909"/>
    <cellStyle name="20 % - Markeringsfarve6 3 8 3 5" xfId="35898"/>
    <cellStyle name="20 % - Markeringsfarve6 3 8 4" xfId="3056"/>
    <cellStyle name="20 % - Markeringsfarve6 3 8 4 2" xfId="8386"/>
    <cellStyle name="20 % - Markeringsfarve6 3 8 4 2 2" xfId="16279"/>
    <cellStyle name="20 % - Markeringsfarve6 3 8 4 2 2 2" xfId="32593"/>
    <cellStyle name="20 % - Markeringsfarve6 3 8 4 2 2 3" xfId="47557"/>
    <cellStyle name="20 % - Markeringsfarve6 3 8 4 2 3" xfId="25571"/>
    <cellStyle name="20 % - Markeringsfarve6 3 8 4 2 4" xfId="40558"/>
    <cellStyle name="20 % - Markeringsfarve6 3 8 4 3" xfId="11613"/>
    <cellStyle name="20 % - Markeringsfarve6 3 8 4 3 2" xfId="27932"/>
    <cellStyle name="20 % - Markeringsfarve6 3 8 4 3 3" xfId="42898"/>
    <cellStyle name="20 % - Markeringsfarve6 3 8 4 4" xfId="20910"/>
    <cellStyle name="20 % - Markeringsfarve6 3 8 4 5" xfId="35899"/>
    <cellStyle name="20 % - Markeringsfarve6 3 8 5" xfId="5719"/>
    <cellStyle name="20 % - Markeringsfarve6 3 8 5 2" xfId="13637"/>
    <cellStyle name="20 % - Markeringsfarve6 3 8 5 2 2" xfId="29951"/>
    <cellStyle name="20 % - Markeringsfarve6 3 8 5 2 3" xfId="44915"/>
    <cellStyle name="20 % - Markeringsfarve6 3 8 5 3" xfId="22929"/>
    <cellStyle name="20 % - Markeringsfarve6 3 8 5 4" xfId="37916"/>
    <cellStyle name="20 % - Markeringsfarve6 3 8 6" xfId="11609"/>
    <cellStyle name="20 % - Markeringsfarve6 3 8 6 2" xfId="27928"/>
    <cellStyle name="20 % - Markeringsfarve6 3 8 6 3" xfId="42894"/>
    <cellStyle name="20 % - Markeringsfarve6 3 8 7" xfId="20906"/>
    <cellStyle name="20 % - Markeringsfarve6 3 8 8" xfId="35895"/>
    <cellStyle name="20 % - Markeringsfarve6 3 9" xfId="3057"/>
    <cellStyle name="20 % - Markeringsfarve6 3 9 2" xfId="3058"/>
    <cellStyle name="20 % - Markeringsfarve6 3 9 2 2" xfId="7504"/>
    <cellStyle name="20 % - Markeringsfarve6 3 9 2 2 2" xfId="15405"/>
    <cellStyle name="20 % - Markeringsfarve6 3 9 2 2 2 2" xfId="31719"/>
    <cellStyle name="20 % - Markeringsfarve6 3 9 2 2 2 3" xfId="46683"/>
    <cellStyle name="20 % - Markeringsfarve6 3 9 2 2 3" xfId="24697"/>
    <cellStyle name="20 % - Markeringsfarve6 3 9 2 2 4" xfId="39684"/>
    <cellStyle name="20 % - Markeringsfarve6 3 9 2 3" xfId="11615"/>
    <cellStyle name="20 % - Markeringsfarve6 3 9 2 3 2" xfId="27934"/>
    <cellStyle name="20 % - Markeringsfarve6 3 9 2 3 3" xfId="42900"/>
    <cellStyle name="20 % - Markeringsfarve6 3 9 2 4" xfId="20912"/>
    <cellStyle name="20 % - Markeringsfarve6 3 9 2 5" xfId="35901"/>
    <cellStyle name="20 % - Markeringsfarve6 3 9 3" xfId="6103"/>
    <cellStyle name="20 % - Markeringsfarve6 3 9 3 2" xfId="14020"/>
    <cellStyle name="20 % - Markeringsfarve6 3 9 3 2 2" xfId="30334"/>
    <cellStyle name="20 % - Markeringsfarve6 3 9 3 2 3" xfId="45298"/>
    <cellStyle name="20 % - Markeringsfarve6 3 9 3 3" xfId="23312"/>
    <cellStyle name="20 % - Markeringsfarve6 3 9 3 4" xfId="38299"/>
    <cellStyle name="20 % - Markeringsfarve6 3 9 4" xfId="11614"/>
    <cellStyle name="20 % - Markeringsfarve6 3 9 4 2" xfId="27933"/>
    <cellStyle name="20 % - Markeringsfarve6 3 9 4 3" xfId="42899"/>
    <cellStyle name="20 % - Markeringsfarve6 3 9 5" xfId="20911"/>
    <cellStyle name="20 % - Markeringsfarve6 3 9 6" xfId="35900"/>
    <cellStyle name="20 % - Markeringsfarve6 4" xfId="3059"/>
    <cellStyle name="20 % - Markeringsfarve6 4 10" xfId="5720"/>
    <cellStyle name="20 % - Markeringsfarve6 4 10 2" xfId="13638"/>
    <cellStyle name="20 % - Markeringsfarve6 4 10 2 2" xfId="29952"/>
    <cellStyle name="20 % - Markeringsfarve6 4 10 2 3" xfId="44916"/>
    <cellStyle name="20 % - Markeringsfarve6 4 10 3" xfId="22930"/>
    <cellStyle name="20 % - Markeringsfarve6 4 10 4" xfId="37917"/>
    <cellStyle name="20 % - Markeringsfarve6 4 11" xfId="11616"/>
    <cellStyle name="20 % - Markeringsfarve6 4 11 2" xfId="27935"/>
    <cellStyle name="20 % - Markeringsfarve6 4 11 3" xfId="42901"/>
    <cellStyle name="20 % - Markeringsfarve6 4 12" xfId="20913"/>
    <cellStyle name="20 % - Markeringsfarve6 4 13" xfId="35902"/>
    <cellStyle name="20 % - Markeringsfarve6 4 14" xfId="53334"/>
    <cellStyle name="20 % - Markeringsfarve6 4 2" xfId="3060"/>
    <cellStyle name="20 % - Markeringsfarve6 4 2 2" xfId="3061"/>
    <cellStyle name="20 % - Markeringsfarve6 4 2 2 2" xfId="3062"/>
    <cellStyle name="20 % - Markeringsfarve6 4 2 2 2 2" xfId="7648"/>
    <cellStyle name="20 % - Markeringsfarve6 4 2 2 2 2 2" xfId="15549"/>
    <cellStyle name="20 % - Markeringsfarve6 4 2 2 2 2 2 2" xfId="31863"/>
    <cellStyle name="20 % - Markeringsfarve6 4 2 2 2 2 2 3" xfId="46827"/>
    <cellStyle name="20 % - Markeringsfarve6 4 2 2 2 2 3" xfId="24841"/>
    <cellStyle name="20 % - Markeringsfarve6 4 2 2 2 2 4" xfId="39828"/>
    <cellStyle name="20 % - Markeringsfarve6 4 2 2 2 3" xfId="11619"/>
    <cellStyle name="20 % - Markeringsfarve6 4 2 2 2 3 2" xfId="27938"/>
    <cellStyle name="20 % - Markeringsfarve6 4 2 2 2 3 3" xfId="42904"/>
    <cellStyle name="20 % - Markeringsfarve6 4 2 2 2 4" xfId="20916"/>
    <cellStyle name="20 % - Markeringsfarve6 4 2 2 2 5" xfId="35905"/>
    <cellStyle name="20 % - Markeringsfarve6 4 2 2 3" xfId="6223"/>
    <cellStyle name="20 % - Markeringsfarve6 4 2 2 3 2" xfId="14140"/>
    <cellStyle name="20 % - Markeringsfarve6 4 2 2 3 2 2" xfId="30454"/>
    <cellStyle name="20 % - Markeringsfarve6 4 2 2 3 2 3" xfId="45418"/>
    <cellStyle name="20 % - Markeringsfarve6 4 2 2 3 3" xfId="23432"/>
    <cellStyle name="20 % - Markeringsfarve6 4 2 2 3 4" xfId="38419"/>
    <cellStyle name="20 % - Markeringsfarve6 4 2 2 4" xfId="11618"/>
    <cellStyle name="20 % - Markeringsfarve6 4 2 2 4 2" xfId="27937"/>
    <cellStyle name="20 % - Markeringsfarve6 4 2 2 4 3" xfId="42903"/>
    <cellStyle name="20 % - Markeringsfarve6 4 2 2 5" xfId="20915"/>
    <cellStyle name="20 % - Markeringsfarve6 4 2 2 6" xfId="35904"/>
    <cellStyle name="20 % - Markeringsfarve6 4 2 2 7" xfId="57138"/>
    <cellStyle name="20 % - Markeringsfarve6 4 2 3" xfId="3063"/>
    <cellStyle name="20 % - Markeringsfarve6 4 2 3 2" xfId="6878"/>
    <cellStyle name="20 % - Markeringsfarve6 4 2 3 2 2" xfId="14789"/>
    <cellStyle name="20 % - Markeringsfarve6 4 2 3 2 2 2" xfId="31103"/>
    <cellStyle name="20 % - Markeringsfarve6 4 2 3 2 2 3" xfId="46067"/>
    <cellStyle name="20 % - Markeringsfarve6 4 2 3 2 3" xfId="24081"/>
    <cellStyle name="20 % - Markeringsfarve6 4 2 3 2 4" xfId="39068"/>
    <cellStyle name="20 % - Markeringsfarve6 4 2 3 3" xfId="11620"/>
    <cellStyle name="20 % - Markeringsfarve6 4 2 3 3 2" xfId="27939"/>
    <cellStyle name="20 % - Markeringsfarve6 4 2 3 3 3" xfId="42905"/>
    <cellStyle name="20 % - Markeringsfarve6 4 2 3 4" xfId="20917"/>
    <cellStyle name="20 % - Markeringsfarve6 4 2 3 5" xfId="35906"/>
    <cellStyle name="20 % - Markeringsfarve6 4 2 4" xfId="3064"/>
    <cellStyle name="20 % - Markeringsfarve6 4 2 4 2" xfId="8286"/>
    <cellStyle name="20 % - Markeringsfarve6 4 2 4 2 2" xfId="16180"/>
    <cellStyle name="20 % - Markeringsfarve6 4 2 4 2 2 2" xfId="32494"/>
    <cellStyle name="20 % - Markeringsfarve6 4 2 4 2 2 3" xfId="47458"/>
    <cellStyle name="20 % - Markeringsfarve6 4 2 4 2 3" xfId="25472"/>
    <cellStyle name="20 % - Markeringsfarve6 4 2 4 2 4" xfId="40459"/>
    <cellStyle name="20 % - Markeringsfarve6 4 2 4 3" xfId="11621"/>
    <cellStyle name="20 % - Markeringsfarve6 4 2 4 3 2" xfId="27940"/>
    <cellStyle name="20 % - Markeringsfarve6 4 2 4 3 3" xfId="42906"/>
    <cellStyle name="20 % - Markeringsfarve6 4 2 4 4" xfId="20918"/>
    <cellStyle name="20 % - Markeringsfarve6 4 2 4 5" xfId="35907"/>
    <cellStyle name="20 % - Markeringsfarve6 4 2 5" xfId="5721"/>
    <cellStyle name="20 % - Markeringsfarve6 4 2 5 2" xfId="13639"/>
    <cellStyle name="20 % - Markeringsfarve6 4 2 5 2 2" xfId="29953"/>
    <cellStyle name="20 % - Markeringsfarve6 4 2 5 2 3" xfId="44917"/>
    <cellStyle name="20 % - Markeringsfarve6 4 2 5 3" xfId="22931"/>
    <cellStyle name="20 % - Markeringsfarve6 4 2 5 4" xfId="37918"/>
    <cellStyle name="20 % - Markeringsfarve6 4 2 6" xfId="11617"/>
    <cellStyle name="20 % - Markeringsfarve6 4 2 6 2" xfId="27936"/>
    <cellStyle name="20 % - Markeringsfarve6 4 2 6 3" xfId="42902"/>
    <cellStyle name="20 % - Markeringsfarve6 4 2 7" xfId="20914"/>
    <cellStyle name="20 % - Markeringsfarve6 4 2 8" xfId="35903"/>
    <cellStyle name="20 % - Markeringsfarve6 4 2 9" xfId="53971"/>
    <cellStyle name="20 % - Markeringsfarve6 4 3" xfId="3065"/>
    <cellStyle name="20 % - Markeringsfarve6 4 3 2" xfId="3066"/>
    <cellStyle name="20 % - Markeringsfarve6 4 3 2 2" xfId="3067"/>
    <cellStyle name="20 % - Markeringsfarve6 4 3 2 2 2" xfId="7769"/>
    <cellStyle name="20 % - Markeringsfarve6 4 3 2 2 2 2" xfId="15670"/>
    <cellStyle name="20 % - Markeringsfarve6 4 3 2 2 2 2 2" xfId="31984"/>
    <cellStyle name="20 % - Markeringsfarve6 4 3 2 2 2 2 3" xfId="46948"/>
    <cellStyle name="20 % - Markeringsfarve6 4 3 2 2 2 3" xfId="24962"/>
    <cellStyle name="20 % - Markeringsfarve6 4 3 2 2 2 4" xfId="39949"/>
    <cellStyle name="20 % - Markeringsfarve6 4 3 2 2 3" xfId="11624"/>
    <cellStyle name="20 % - Markeringsfarve6 4 3 2 2 3 2" xfId="27943"/>
    <cellStyle name="20 % - Markeringsfarve6 4 3 2 2 3 3" xfId="42909"/>
    <cellStyle name="20 % - Markeringsfarve6 4 3 2 2 4" xfId="20921"/>
    <cellStyle name="20 % - Markeringsfarve6 4 3 2 2 5" xfId="35910"/>
    <cellStyle name="20 % - Markeringsfarve6 4 3 2 3" xfId="6324"/>
    <cellStyle name="20 % - Markeringsfarve6 4 3 2 3 2" xfId="14241"/>
    <cellStyle name="20 % - Markeringsfarve6 4 3 2 3 2 2" xfId="30555"/>
    <cellStyle name="20 % - Markeringsfarve6 4 3 2 3 2 3" xfId="45519"/>
    <cellStyle name="20 % - Markeringsfarve6 4 3 2 3 3" xfId="23533"/>
    <cellStyle name="20 % - Markeringsfarve6 4 3 2 3 4" xfId="38520"/>
    <cellStyle name="20 % - Markeringsfarve6 4 3 2 4" xfId="11623"/>
    <cellStyle name="20 % - Markeringsfarve6 4 3 2 4 2" xfId="27942"/>
    <cellStyle name="20 % - Markeringsfarve6 4 3 2 4 3" xfId="42908"/>
    <cellStyle name="20 % - Markeringsfarve6 4 3 2 5" xfId="20920"/>
    <cellStyle name="20 % - Markeringsfarve6 4 3 2 6" xfId="35909"/>
    <cellStyle name="20 % - Markeringsfarve6 4 3 3" xfId="3068"/>
    <cellStyle name="20 % - Markeringsfarve6 4 3 3 2" xfId="6999"/>
    <cellStyle name="20 % - Markeringsfarve6 4 3 3 2 2" xfId="14910"/>
    <cellStyle name="20 % - Markeringsfarve6 4 3 3 2 2 2" xfId="31224"/>
    <cellStyle name="20 % - Markeringsfarve6 4 3 3 2 2 3" xfId="46188"/>
    <cellStyle name="20 % - Markeringsfarve6 4 3 3 2 3" xfId="24202"/>
    <cellStyle name="20 % - Markeringsfarve6 4 3 3 2 4" xfId="39189"/>
    <cellStyle name="20 % - Markeringsfarve6 4 3 3 3" xfId="11625"/>
    <cellStyle name="20 % - Markeringsfarve6 4 3 3 3 2" xfId="27944"/>
    <cellStyle name="20 % - Markeringsfarve6 4 3 3 3 3" xfId="42910"/>
    <cellStyle name="20 % - Markeringsfarve6 4 3 3 4" xfId="20922"/>
    <cellStyle name="20 % - Markeringsfarve6 4 3 3 5" xfId="35911"/>
    <cellStyle name="20 % - Markeringsfarve6 4 3 4" xfId="3069"/>
    <cellStyle name="20 % - Markeringsfarve6 4 3 4 2" xfId="8571"/>
    <cellStyle name="20 % - Markeringsfarve6 4 3 4 2 2" xfId="16458"/>
    <cellStyle name="20 % - Markeringsfarve6 4 3 4 2 2 2" xfId="32772"/>
    <cellStyle name="20 % - Markeringsfarve6 4 3 4 2 2 3" xfId="47736"/>
    <cellStyle name="20 % - Markeringsfarve6 4 3 4 2 3" xfId="25750"/>
    <cellStyle name="20 % - Markeringsfarve6 4 3 4 2 4" xfId="40737"/>
    <cellStyle name="20 % - Markeringsfarve6 4 3 4 3" xfId="11626"/>
    <cellStyle name="20 % - Markeringsfarve6 4 3 4 3 2" xfId="27945"/>
    <cellStyle name="20 % - Markeringsfarve6 4 3 4 3 3" xfId="42911"/>
    <cellStyle name="20 % - Markeringsfarve6 4 3 4 4" xfId="20923"/>
    <cellStyle name="20 % - Markeringsfarve6 4 3 4 5" xfId="35912"/>
    <cellStyle name="20 % - Markeringsfarve6 4 3 5" xfId="5722"/>
    <cellStyle name="20 % - Markeringsfarve6 4 3 5 2" xfId="13640"/>
    <cellStyle name="20 % - Markeringsfarve6 4 3 5 2 2" xfId="29954"/>
    <cellStyle name="20 % - Markeringsfarve6 4 3 5 2 3" xfId="44918"/>
    <cellStyle name="20 % - Markeringsfarve6 4 3 5 3" xfId="22932"/>
    <cellStyle name="20 % - Markeringsfarve6 4 3 5 4" xfId="37919"/>
    <cellStyle name="20 % - Markeringsfarve6 4 3 6" xfId="11622"/>
    <cellStyle name="20 % - Markeringsfarve6 4 3 6 2" xfId="27941"/>
    <cellStyle name="20 % - Markeringsfarve6 4 3 6 3" xfId="42907"/>
    <cellStyle name="20 % - Markeringsfarve6 4 3 7" xfId="20919"/>
    <cellStyle name="20 % - Markeringsfarve6 4 3 8" xfId="35908"/>
    <cellStyle name="20 % - Markeringsfarve6 4 3 9" xfId="56515"/>
    <cellStyle name="20 % - Markeringsfarve6 4 4" xfId="3070"/>
    <cellStyle name="20 % - Markeringsfarve6 4 4 2" xfId="3071"/>
    <cellStyle name="20 % - Markeringsfarve6 4 4 2 2" xfId="3072"/>
    <cellStyle name="20 % - Markeringsfarve6 4 4 2 2 2" xfId="7886"/>
    <cellStyle name="20 % - Markeringsfarve6 4 4 2 2 2 2" xfId="15787"/>
    <cellStyle name="20 % - Markeringsfarve6 4 4 2 2 2 2 2" xfId="32101"/>
    <cellStyle name="20 % - Markeringsfarve6 4 4 2 2 2 2 3" xfId="47065"/>
    <cellStyle name="20 % - Markeringsfarve6 4 4 2 2 2 3" xfId="25079"/>
    <cellStyle name="20 % - Markeringsfarve6 4 4 2 2 2 4" xfId="40066"/>
    <cellStyle name="20 % - Markeringsfarve6 4 4 2 2 3" xfId="11629"/>
    <cellStyle name="20 % - Markeringsfarve6 4 4 2 2 3 2" xfId="27948"/>
    <cellStyle name="20 % - Markeringsfarve6 4 4 2 2 3 3" xfId="42914"/>
    <cellStyle name="20 % - Markeringsfarve6 4 4 2 2 4" xfId="20926"/>
    <cellStyle name="20 % - Markeringsfarve6 4 4 2 2 5" xfId="35915"/>
    <cellStyle name="20 % - Markeringsfarve6 4 4 2 3" xfId="6425"/>
    <cellStyle name="20 % - Markeringsfarve6 4 4 2 3 2" xfId="14339"/>
    <cellStyle name="20 % - Markeringsfarve6 4 4 2 3 2 2" xfId="30653"/>
    <cellStyle name="20 % - Markeringsfarve6 4 4 2 3 2 3" xfId="45617"/>
    <cellStyle name="20 % - Markeringsfarve6 4 4 2 3 3" xfId="23631"/>
    <cellStyle name="20 % - Markeringsfarve6 4 4 2 3 4" xfId="38618"/>
    <cellStyle name="20 % - Markeringsfarve6 4 4 2 4" xfId="11628"/>
    <cellStyle name="20 % - Markeringsfarve6 4 4 2 4 2" xfId="27947"/>
    <cellStyle name="20 % - Markeringsfarve6 4 4 2 4 3" xfId="42913"/>
    <cellStyle name="20 % - Markeringsfarve6 4 4 2 5" xfId="20925"/>
    <cellStyle name="20 % - Markeringsfarve6 4 4 2 6" xfId="35914"/>
    <cellStyle name="20 % - Markeringsfarve6 4 4 3" xfId="3073"/>
    <cellStyle name="20 % - Markeringsfarve6 4 4 3 2" xfId="7162"/>
    <cellStyle name="20 % - Markeringsfarve6 4 4 3 2 2" xfId="15072"/>
    <cellStyle name="20 % - Markeringsfarve6 4 4 3 2 2 2" xfId="31386"/>
    <cellStyle name="20 % - Markeringsfarve6 4 4 3 2 2 3" xfId="46350"/>
    <cellStyle name="20 % - Markeringsfarve6 4 4 3 2 3" xfId="24364"/>
    <cellStyle name="20 % - Markeringsfarve6 4 4 3 2 4" xfId="39351"/>
    <cellStyle name="20 % - Markeringsfarve6 4 4 3 3" xfId="11630"/>
    <cellStyle name="20 % - Markeringsfarve6 4 4 3 3 2" xfId="27949"/>
    <cellStyle name="20 % - Markeringsfarve6 4 4 3 3 3" xfId="42915"/>
    <cellStyle name="20 % - Markeringsfarve6 4 4 3 4" xfId="20927"/>
    <cellStyle name="20 % - Markeringsfarve6 4 4 3 5" xfId="35916"/>
    <cellStyle name="20 % - Markeringsfarve6 4 4 4" xfId="3074"/>
    <cellStyle name="20 % - Markeringsfarve6 4 4 4 2" xfId="8220"/>
    <cellStyle name="20 % - Markeringsfarve6 4 4 4 2 2" xfId="16117"/>
    <cellStyle name="20 % - Markeringsfarve6 4 4 4 2 2 2" xfId="32431"/>
    <cellStyle name="20 % - Markeringsfarve6 4 4 4 2 2 3" xfId="47395"/>
    <cellStyle name="20 % - Markeringsfarve6 4 4 4 2 3" xfId="25409"/>
    <cellStyle name="20 % - Markeringsfarve6 4 4 4 2 4" xfId="40396"/>
    <cellStyle name="20 % - Markeringsfarve6 4 4 4 3" xfId="11631"/>
    <cellStyle name="20 % - Markeringsfarve6 4 4 4 3 2" xfId="27950"/>
    <cellStyle name="20 % - Markeringsfarve6 4 4 4 3 3" xfId="42916"/>
    <cellStyle name="20 % - Markeringsfarve6 4 4 4 4" xfId="20928"/>
    <cellStyle name="20 % - Markeringsfarve6 4 4 4 5" xfId="35917"/>
    <cellStyle name="20 % - Markeringsfarve6 4 4 5" xfId="5723"/>
    <cellStyle name="20 % - Markeringsfarve6 4 4 5 2" xfId="13641"/>
    <cellStyle name="20 % - Markeringsfarve6 4 4 5 2 2" xfId="29955"/>
    <cellStyle name="20 % - Markeringsfarve6 4 4 5 2 3" xfId="44919"/>
    <cellStyle name="20 % - Markeringsfarve6 4 4 5 3" xfId="22933"/>
    <cellStyle name="20 % - Markeringsfarve6 4 4 5 4" xfId="37920"/>
    <cellStyle name="20 % - Markeringsfarve6 4 4 6" xfId="11627"/>
    <cellStyle name="20 % - Markeringsfarve6 4 4 6 2" xfId="27946"/>
    <cellStyle name="20 % - Markeringsfarve6 4 4 6 3" xfId="42912"/>
    <cellStyle name="20 % - Markeringsfarve6 4 4 7" xfId="20924"/>
    <cellStyle name="20 % - Markeringsfarve6 4 4 8" xfId="35913"/>
    <cellStyle name="20 % - Markeringsfarve6 4 5" xfId="3075"/>
    <cellStyle name="20 % - Markeringsfarve6 4 5 2" xfId="3076"/>
    <cellStyle name="20 % - Markeringsfarve6 4 5 2 2" xfId="3077"/>
    <cellStyle name="20 % - Markeringsfarve6 4 5 2 2 2" xfId="8003"/>
    <cellStyle name="20 % - Markeringsfarve6 4 5 2 2 2 2" xfId="15904"/>
    <cellStyle name="20 % - Markeringsfarve6 4 5 2 2 2 2 2" xfId="32218"/>
    <cellStyle name="20 % - Markeringsfarve6 4 5 2 2 2 2 3" xfId="47182"/>
    <cellStyle name="20 % - Markeringsfarve6 4 5 2 2 2 3" xfId="25196"/>
    <cellStyle name="20 % - Markeringsfarve6 4 5 2 2 2 4" xfId="40183"/>
    <cellStyle name="20 % - Markeringsfarve6 4 5 2 2 3" xfId="11634"/>
    <cellStyle name="20 % - Markeringsfarve6 4 5 2 2 3 2" xfId="27953"/>
    <cellStyle name="20 % - Markeringsfarve6 4 5 2 2 3 3" xfId="42919"/>
    <cellStyle name="20 % - Markeringsfarve6 4 5 2 2 4" xfId="20931"/>
    <cellStyle name="20 % - Markeringsfarve6 4 5 2 2 5" xfId="35920"/>
    <cellStyle name="20 % - Markeringsfarve6 4 5 2 3" xfId="6524"/>
    <cellStyle name="20 % - Markeringsfarve6 4 5 2 3 2" xfId="14438"/>
    <cellStyle name="20 % - Markeringsfarve6 4 5 2 3 2 2" xfId="30752"/>
    <cellStyle name="20 % - Markeringsfarve6 4 5 2 3 2 3" xfId="45716"/>
    <cellStyle name="20 % - Markeringsfarve6 4 5 2 3 3" xfId="23730"/>
    <cellStyle name="20 % - Markeringsfarve6 4 5 2 3 4" xfId="38717"/>
    <cellStyle name="20 % - Markeringsfarve6 4 5 2 4" xfId="11633"/>
    <cellStyle name="20 % - Markeringsfarve6 4 5 2 4 2" xfId="27952"/>
    <cellStyle name="20 % - Markeringsfarve6 4 5 2 4 3" xfId="42918"/>
    <cellStyle name="20 % - Markeringsfarve6 4 5 2 5" xfId="20930"/>
    <cellStyle name="20 % - Markeringsfarve6 4 5 2 6" xfId="35919"/>
    <cellStyle name="20 % - Markeringsfarve6 4 5 3" xfId="3078"/>
    <cellStyle name="20 % - Markeringsfarve6 4 5 3 2" xfId="7279"/>
    <cellStyle name="20 % - Markeringsfarve6 4 5 3 2 2" xfId="15189"/>
    <cellStyle name="20 % - Markeringsfarve6 4 5 3 2 2 2" xfId="31503"/>
    <cellStyle name="20 % - Markeringsfarve6 4 5 3 2 2 3" xfId="46467"/>
    <cellStyle name="20 % - Markeringsfarve6 4 5 3 2 3" xfId="24481"/>
    <cellStyle name="20 % - Markeringsfarve6 4 5 3 2 4" xfId="39468"/>
    <cellStyle name="20 % - Markeringsfarve6 4 5 3 3" xfId="11635"/>
    <cellStyle name="20 % - Markeringsfarve6 4 5 3 3 2" xfId="27954"/>
    <cellStyle name="20 % - Markeringsfarve6 4 5 3 3 3" xfId="42920"/>
    <cellStyle name="20 % - Markeringsfarve6 4 5 3 4" xfId="20932"/>
    <cellStyle name="20 % - Markeringsfarve6 4 5 3 5" xfId="35921"/>
    <cellStyle name="20 % - Markeringsfarve6 4 5 4" xfId="3079"/>
    <cellStyle name="20 % - Markeringsfarve6 4 5 4 2" xfId="8557"/>
    <cellStyle name="20 % - Markeringsfarve6 4 5 4 2 2" xfId="16444"/>
    <cellStyle name="20 % - Markeringsfarve6 4 5 4 2 2 2" xfId="32758"/>
    <cellStyle name="20 % - Markeringsfarve6 4 5 4 2 2 3" xfId="47722"/>
    <cellStyle name="20 % - Markeringsfarve6 4 5 4 2 3" xfId="25736"/>
    <cellStyle name="20 % - Markeringsfarve6 4 5 4 2 4" xfId="40723"/>
    <cellStyle name="20 % - Markeringsfarve6 4 5 4 3" xfId="11636"/>
    <cellStyle name="20 % - Markeringsfarve6 4 5 4 3 2" xfId="27955"/>
    <cellStyle name="20 % - Markeringsfarve6 4 5 4 3 3" xfId="42921"/>
    <cellStyle name="20 % - Markeringsfarve6 4 5 4 4" xfId="20933"/>
    <cellStyle name="20 % - Markeringsfarve6 4 5 4 5" xfId="35922"/>
    <cellStyle name="20 % - Markeringsfarve6 4 5 5" xfId="5724"/>
    <cellStyle name="20 % - Markeringsfarve6 4 5 5 2" xfId="13642"/>
    <cellStyle name="20 % - Markeringsfarve6 4 5 5 2 2" xfId="29956"/>
    <cellStyle name="20 % - Markeringsfarve6 4 5 5 2 3" xfId="44920"/>
    <cellStyle name="20 % - Markeringsfarve6 4 5 5 3" xfId="22934"/>
    <cellStyle name="20 % - Markeringsfarve6 4 5 5 4" xfId="37921"/>
    <cellStyle name="20 % - Markeringsfarve6 4 5 6" xfId="11632"/>
    <cellStyle name="20 % - Markeringsfarve6 4 5 6 2" xfId="27951"/>
    <cellStyle name="20 % - Markeringsfarve6 4 5 6 3" xfId="42917"/>
    <cellStyle name="20 % - Markeringsfarve6 4 5 7" xfId="20929"/>
    <cellStyle name="20 % - Markeringsfarve6 4 5 8" xfId="35918"/>
    <cellStyle name="20 % - Markeringsfarve6 4 6" xfId="3080"/>
    <cellStyle name="20 % - Markeringsfarve6 4 6 2" xfId="3081"/>
    <cellStyle name="20 % - Markeringsfarve6 4 6 2 2" xfId="3082"/>
    <cellStyle name="20 % - Markeringsfarve6 4 6 2 2 2" xfId="8123"/>
    <cellStyle name="20 % - Markeringsfarve6 4 6 2 2 2 2" xfId="16024"/>
    <cellStyle name="20 % - Markeringsfarve6 4 6 2 2 2 2 2" xfId="32338"/>
    <cellStyle name="20 % - Markeringsfarve6 4 6 2 2 2 2 3" xfId="47302"/>
    <cellStyle name="20 % - Markeringsfarve6 4 6 2 2 2 3" xfId="25316"/>
    <cellStyle name="20 % - Markeringsfarve6 4 6 2 2 2 4" xfId="40303"/>
    <cellStyle name="20 % - Markeringsfarve6 4 6 2 2 3" xfId="11639"/>
    <cellStyle name="20 % - Markeringsfarve6 4 6 2 2 3 2" xfId="27958"/>
    <cellStyle name="20 % - Markeringsfarve6 4 6 2 2 3 3" xfId="42924"/>
    <cellStyle name="20 % - Markeringsfarve6 4 6 2 2 4" xfId="20936"/>
    <cellStyle name="20 % - Markeringsfarve6 4 6 2 2 5" xfId="35925"/>
    <cellStyle name="20 % - Markeringsfarve6 4 6 2 3" xfId="6625"/>
    <cellStyle name="20 % - Markeringsfarve6 4 6 2 3 2" xfId="14539"/>
    <cellStyle name="20 % - Markeringsfarve6 4 6 2 3 2 2" xfId="30853"/>
    <cellStyle name="20 % - Markeringsfarve6 4 6 2 3 2 3" xfId="45817"/>
    <cellStyle name="20 % - Markeringsfarve6 4 6 2 3 3" xfId="23831"/>
    <cellStyle name="20 % - Markeringsfarve6 4 6 2 3 4" xfId="38818"/>
    <cellStyle name="20 % - Markeringsfarve6 4 6 2 4" xfId="11638"/>
    <cellStyle name="20 % - Markeringsfarve6 4 6 2 4 2" xfId="27957"/>
    <cellStyle name="20 % - Markeringsfarve6 4 6 2 4 3" xfId="42923"/>
    <cellStyle name="20 % - Markeringsfarve6 4 6 2 5" xfId="20935"/>
    <cellStyle name="20 % - Markeringsfarve6 4 6 2 6" xfId="35924"/>
    <cellStyle name="20 % - Markeringsfarve6 4 6 3" xfId="3083"/>
    <cellStyle name="20 % - Markeringsfarve6 4 6 3 2" xfId="7400"/>
    <cellStyle name="20 % - Markeringsfarve6 4 6 3 2 2" xfId="15310"/>
    <cellStyle name="20 % - Markeringsfarve6 4 6 3 2 2 2" xfId="31624"/>
    <cellStyle name="20 % - Markeringsfarve6 4 6 3 2 2 3" xfId="46588"/>
    <cellStyle name="20 % - Markeringsfarve6 4 6 3 2 3" xfId="24602"/>
    <cellStyle name="20 % - Markeringsfarve6 4 6 3 2 4" xfId="39589"/>
    <cellStyle name="20 % - Markeringsfarve6 4 6 3 3" xfId="11640"/>
    <cellStyle name="20 % - Markeringsfarve6 4 6 3 3 2" xfId="27959"/>
    <cellStyle name="20 % - Markeringsfarve6 4 6 3 3 3" xfId="42925"/>
    <cellStyle name="20 % - Markeringsfarve6 4 6 3 4" xfId="20937"/>
    <cellStyle name="20 % - Markeringsfarve6 4 6 3 5" xfId="35926"/>
    <cellStyle name="20 % - Markeringsfarve6 4 6 4" xfId="3084"/>
    <cellStyle name="20 % - Markeringsfarve6 4 6 4 2" xfId="8772"/>
    <cellStyle name="20 % - Markeringsfarve6 4 6 4 2 2" xfId="16648"/>
    <cellStyle name="20 % - Markeringsfarve6 4 6 4 2 2 2" xfId="32962"/>
    <cellStyle name="20 % - Markeringsfarve6 4 6 4 2 2 3" xfId="47926"/>
    <cellStyle name="20 % - Markeringsfarve6 4 6 4 2 3" xfId="25940"/>
    <cellStyle name="20 % - Markeringsfarve6 4 6 4 2 4" xfId="40927"/>
    <cellStyle name="20 % - Markeringsfarve6 4 6 4 3" xfId="11641"/>
    <cellStyle name="20 % - Markeringsfarve6 4 6 4 3 2" xfId="27960"/>
    <cellStyle name="20 % - Markeringsfarve6 4 6 4 3 3" xfId="42926"/>
    <cellStyle name="20 % - Markeringsfarve6 4 6 4 4" xfId="20938"/>
    <cellStyle name="20 % - Markeringsfarve6 4 6 4 5" xfId="35927"/>
    <cellStyle name="20 % - Markeringsfarve6 4 6 5" xfId="5725"/>
    <cellStyle name="20 % - Markeringsfarve6 4 6 5 2" xfId="13643"/>
    <cellStyle name="20 % - Markeringsfarve6 4 6 5 2 2" xfId="29957"/>
    <cellStyle name="20 % - Markeringsfarve6 4 6 5 2 3" xfId="44921"/>
    <cellStyle name="20 % - Markeringsfarve6 4 6 5 3" xfId="22935"/>
    <cellStyle name="20 % - Markeringsfarve6 4 6 5 4" xfId="37922"/>
    <cellStyle name="20 % - Markeringsfarve6 4 6 6" xfId="11637"/>
    <cellStyle name="20 % - Markeringsfarve6 4 6 6 2" xfId="27956"/>
    <cellStyle name="20 % - Markeringsfarve6 4 6 6 3" xfId="42922"/>
    <cellStyle name="20 % - Markeringsfarve6 4 6 7" xfId="20934"/>
    <cellStyle name="20 % - Markeringsfarve6 4 6 8" xfId="35923"/>
    <cellStyle name="20 % - Markeringsfarve6 4 7" xfId="3085"/>
    <cellStyle name="20 % - Markeringsfarve6 4 7 2" xfId="3086"/>
    <cellStyle name="20 % - Markeringsfarve6 4 7 2 2" xfId="7529"/>
    <cellStyle name="20 % - Markeringsfarve6 4 7 2 2 2" xfId="15430"/>
    <cellStyle name="20 % - Markeringsfarve6 4 7 2 2 2 2" xfId="31744"/>
    <cellStyle name="20 % - Markeringsfarve6 4 7 2 2 2 3" xfId="46708"/>
    <cellStyle name="20 % - Markeringsfarve6 4 7 2 2 3" xfId="24722"/>
    <cellStyle name="20 % - Markeringsfarve6 4 7 2 2 4" xfId="39709"/>
    <cellStyle name="20 % - Markeringsfarve6 4 7 2 3" xfId="11643"/>
    <cellStyle name="20 % - Markeringsfarve6 4 7 2 3 2" xfId="27962"/>
    <cellStyle name="20 % - Markeringsfarve6 4 7 2 3 3" xfId="42928"/>
    <cellStyle name="20 % - Markeringsfarve6 4 7 2 4" xfId="20940"/>
    <cellStyle name="20 % - Markeringsfarve6 4 7 2 5" xfId="35929"/>
    <cellStyle name="20 % - Markeringsfarve6 4 7 3" xfId="6124"/>
    <cellStyle name="20 % - Markeringsfarve6 4 7 3 2" xfId="14041"/>
    <cellStyle name="20 % - Markeringsfarve6 4 7 3 2 2" xfId="30355"/>
    <cellStyle name="20 % - Markeringsfarve6 4 7 3 2 3" xfId="45319"/>
    <cellStyle name="20 % - Markeringsfarve6 4 7 3 3" xfId="23333"/>
    <cellStyle name="20 % - Markeringsfarve6 4 7 3 4" xfId="38320"/>
    <cellStyle name="20 % - Markeringsfarve6 4 7 4" xfId="11642"/>
    <cellStyle name="20 % - Markeringsfarve6 4 7 4 2" xfId="27961"/>
    <cellStyle name="20 % - Markeringsfarve6 4 7 4 3" xfId="42927"/>
    <cellStyle name="20 % - Markeringsfarve6 4 7 5" xfId="20939"/>
    <cellStyle name="20 % - Markeringsfarve6 4 7 6" xfId="35928"/>
    <cellStyle name="20 % - Markeringsfarve6 4 8" xfId="3087"/>
    <cellStyle name="20 % - Markeringsfarve6 4 8 2" xfId="6757"/>
    <cellStyle name="20 % - Markeringsfarve6 4 8 2 2" xfId="14668"/>
    <cellStyle name="20 % - Markeringsfarve6 4 8 2 2 2" xfId="30982"/>
    <cellStyle name="20 % - Markeringsfarve6 4 8 2 2 3" xfId="45946"/>
    <cellStyle name="20 % - Markeringsfarve6 4 8 2 3" xfId="23960"/>
    <cellStyle name="20 % - Markeringsfarve6 4 8 2 4" xfId="38947"/>
    <cellStyle name="20 % - Markeringsfarve6 4 8 3" xfId="11644"/>
    <cellStyle name="20 % - Markeringsfarve6 4 8 3 2" xfId="27963"/>
    <cellStyle name="20 % - Markeringsfarve6 4 8 3 3" xfId="42929"/>
    <cellStyle name="20 % - Markeringsfarve6 4 8 4" xfId="20941"/>
    <cellStyle name="20 % - Markeringsfarve6 4 8 5" xfId="35930"/>
    <cellStyle name="20 % - Markeringsfarve6 4 9" xfId="3088"/>
    <cellStyle name="20 % - Markeringsfarve6 4 9 2" xfId="8637"/>
    <cellStyle name="20 % - Markeringsfarve6 4 9 2 2" xfId="16520"/>
    <cellStyle name="20 % - Markeringsfarve6 4 9 2 2 2" xfId="32834"/>
    <cellStyle name="20 % - Markeringsfarve6 4 9 2 2 3" xfId="47798"/>
    <cellStyle name="20 % - Markeringsfarve6 4 9 2 3" xfId="25812"/>
    <cellStyle name="20 % - Markeringsfarve6 4 9 2 4" xfId="40799"/>
    <cellStyle name="20 % - Markeringsfarve6 4 9 3" xfId="11645"/>
    <cellStyle name="20 % - Markeringsfarve6 4 9 3 2" xfId="27964"/>
    <cellStyle name="20 % - Markeringsfarve6 4 9 3 3" xfId="42930"/>
    <cellStyle name="20 % - Markeringsfarve6 4 9 4" xfId="20942"/>
    <cellStyle name="20 % - Markeringsfarve6 4 9 5" xfId="35931"/>
    <cellStyle name="20 % - Markeringsfarve6 5" xfId="3089"/>
    <cellStyle name="20 % - Markeringsfarve6 5 10" xfId="5726"/>
    <cellStyle name="20 % - Markeringsfarve6 5 10 2" xfId="13644"/>
    <cellStyle name="20 % - Markeringsfarve6 5 10 2 2" xfId="29958"/>
    <cellStyle name="20 % - Markeringsfarve6 5 10 2 3" xfId="44922"/>
    <cellStyle name="20 % - Markeringsfarve6 5 10 3" xfId="22936"/>
    <cellStyle name="20 % - Markeringsfarve6 5 10 4" xfId="37923"/>
    <cellStyle name="20 % - Markeringsfarve6 5 11" xfId="11646"/>
    <cellStyle name="20 % - Markeringsfarve6 5 11 2" xfId="27965"/>
    <cellStyle name="20 % - Markeringsfarve6 5 11 3" xfId="42931"/>
    <cellStyle name="20 % - Markeringsfarve6 5 12" xfId="20943"/>
    <cellStyle name="20 % - Markeringsfarve6 5 13" xfId="35932"/>
    <cellStyle name="20 % - Markeringsfarve6 5 14" xfId="53333"/>
    <cellStyle name="20 % - Markeringsfarve6 5 2" xfId="3090"/>
    <cellStyle name="20 % - Markeringsfarve6 5 2 2" xfId="3091"/>
    <cellStyle name="20 % - Markeringsfarve6 5 2 2 2" xfId="3092"/>
    <cellStyle name="20 % - Markeringsfarve6 5 2 2 2 2" xfId="7687"/>
    <cellStyle name="20 % - Markeringsfarve6 5 2 2 2 2 2" xfId="15588"/>
    <cellStyle name="20 % - Markeringsfarve6 5 2 2 2 2 2 2" xfId="31902"/>
    <cellStyle name="20 % - Markeringsfarve6 5 2 2 2 2 2 3" xfId="46866"/>
    <cellStyle name="20 % - Markeringsfarve6 5 2 2 2 2 3" xfId="24880"/>
    <cellStyle name="20 % - Markeringsfarve6 5 2 2 2 2 4" xfId="39867"/>
    <cellStyle name="20 % - Markeringsfarve6 5 2 2 2 3" xfId="11649"/>
    <cellStyle name="20 % - Markeringsfarve6 5 2 2 2 3 2" xfId="27968"/>
    <cellStyle name="20 % - Markeringsfarve6 5 2 2 2 3 3" xfId="42934"/>
    <cellStyle name="20 % - Markeringsfarve6 5 2 2 2 4" xfId="20946"/>
    <cellStyle name="20 % - Markeringsfarve6 5 2 2 2 5" xfId="35935"/>
    <cellStyle name="20 % - Markeringsfarve6 5 2 2 3" xfId="6256"/>
    <cellStyle name="20 % - Markeringsfarve6 5 2 2 3 2" xfId="14173"/>
    <cellStyle name="20 % - Markeringsfarve6 5 2 2 3 2 2" xfId="30487"/>
    <cellStyle name="20 % - Markeringsfarve6 5 2 2 3 2 3" xfId="45451"/>
    <cellStyle name="20 % - Markeringsfarve6 5 2 2 3 3" xfId="23465"/>
    <cellStyle name="20 % - Markeringsfarve6 5 2 2 3 4" xfId="38452"/>
    <cellStyle name="20 % - Markeringsfarve6 5 2 2 4" xfId="11648"/>
    <cellStyle name="20 % - Markeringsfarve6 5 2 2 4 2" xfId="27967"/>
    <cellStyle name="20 % - Markeringsfarve6 5 2 2 4 3" xfId="42933"/>
    <cellStyle name="20 % - Markeringsfarve6 5 2 2 5" xfId="20945"/>
    <cellStyle name="20 % - Markeringsfarve6 5 2 2 6" xfId="35934"/>
    <cellStyle name="20 % - Markeringsfarve6 5 2 2 7" xfId="57137"/>
    <cellStyle name="20 % - Markeringsfarve6 5 2 3" xfId="3093"/>
    <cellStyle name="20 % - Markeringsfarve6 5 2 3 2" xfId="6917"/>
    <cellStyle name="20 % - Markeringsfarve6 5 2 3 2 2" xfId="14828"/>
    <cellStyle name="20 % - Markeringsfarve6 5 2 3 2 2 2" xfId="31142"/>
    <cellStyle name="20 % - Markeringsfarve6 5 2 3 2 2 3" xfId="46106"/>
    <cellStyle name="20 % - Markeringsfarve6 5 2 3 2 3" xfId="24120"/>
    <cellStyle name="20 % - Markeringsfarve6 5 2 3 2 4" xfId="39107"/>
    <cellStyle name="20 % - Markeringsfarve6 5 2 3 3" xfId="11650"/>
    <cellStyle name="20 % - Markeringsfarve6 5 2 3 3 2" xfId="27969"/>
    <cellStyle name="20 % - Markeringsfarve6 5 2 3 3 3" xfId="42935"/>
    <cellStyle name="20 % - Markeringsfarve6 5 2 3 4" xfId="20947"/>
    <cellStyle name="20 % - Markeringsfarve6 5 2 3 5" xfId="35936"/>
    <cellStyle name="20 % - Markeringsfarve6 5 2 4" xfId="3094"/>
    <cellStyle name="20 % - Markeringsfarve6 5 2 4 2" xfId="8731"/>
    <cellStyle name="20 % - Markeringsfarve6 5 2 4 2 2" xfId="16610"/>
    <cellStyle name="20 % - Markeringsfarve6 5 2 4 2 2 2" xfId="32924"/>
    <cellStyle name="20 % - Markeringsfarve6 5 2 4 2 2 3" xfId="47888"/>
    <cellStyle name="20 % - Markeringsfarve6 5 2 4 2 3" xfId="25902"/>
    <cellStyle name="20 % - Markeringsfarve6 5 2 4 2 4" xfId="40889"/>
    <cellStyle name="20 % - Markeringsfarve6 5 2 4 3" xfId="11651"/>
    <cellStyle name="20 % - Markeringsfarve6 5 2 4 3 2" xfId="27970"/>
    <cellStyle name="20 % - Markeringsfarve6 5 2 4 3 3" xfId="42936"/>
    <cellStyle name="20 % - Markeringsfarve6 5 2 4 4" xfId="20948"/>
    <cellStyle name="20 % - Markeringsfarve6 5 2 4 5" xfId="35937"/>
    <cellStyle name="20 % - Markeringsfarve6 5 2 5" xfId="5727"/>
    <cellStyle name="20 % - Markeringsfarve6 5 2 5 2" xfId="13645"/>
    <cellStyle name="20 % - Markeringsfarve6 5 2 5 2 2" xfId="29959"/>
    <cellStyle name="20 % - Markeringsfarve6 5 2 5 2 3" xfId="44923"/>
    <cellStyle name="20 % - Markeringsfarve6 5 2 5 3" xfId="22937"/>
    <cellStyle name="20 % - Markeringsfarve6 5 2 5 4" xfId="37924"/>
    <cellStyle name="20 % - Markeringsfarve6 5 2 6" xfId="11647"/>
    <cellStyle name="20 % - Markeringsfarve6 5 2 6 2" xfId="27966"/>
    <cellStyle name="20 % - Markeringsfarve6 5 2 6 3" xfId="42932"/>
    <cellStyle name="20 % - Markeringsfarve6 5 2 7" xfId="20944"/>
    <cellStyle name="20 % - Markeringsfarve6 5 2 8" xfId="35933"/>
    <cellStyle name="20 % - Markeringsfarve6 5 2 9" xfId="53970"/>
    <cellStyle name="20 % - Markeringsfarve6 5 3" xfId="3095"/>
    <cellStyle name="20 % - Markeringsfarve6 5 3 2" xfId="3096"/>
    <cellStyle name="20 % - Markeringsfarve6 5 3 2 2" xfId="3097"/>
    <cellStyle name="20 % - Markeringsfarve6 5 3 2 2 2" xfId="7770"/>
    <cellStyle name="20 % - Markeringsfarve6 5 3 2 2 2 2" xfId="15671"/>
    <cellStyle name="20 % - Markeringsfarve6 5 3 2 2 2 2 2" xfId="31985"/>
    <cellStyle name="20 % - Markeringsfarve6 5 3 2 2 2 2 3" xfId="46949"/>
    <cellStyle name="20 % - Markeringsfarve6 5 3 2 2 2 3" xfId="24963"/>
    <cellStyle name="20 % - Markeringsfarve6 5 3 2 2 2 4" xfId="39950"/>
    <cellStyle name="20 % - Markeringsfarve6 5 3 2 2 3" xfId="11654"/>
    <cellStyle name="20 % - Markeringsfarve6 5 3 2 2 3 2" xfId="27973"/>
    <cellStyle name="20 % - Markeringsfarve6 5 3 2 2 3 3" xfId="42939"/>
    <cellStyle name="20 % - Markeringsfarve6 5 3 2 2 4" xfId="20951"/>
    <cellStyle name="20 % - Markeringsfarve6 5 3 2 2 5" xfId="35940"/>
    <cellStyle name="20 % - Markeringsfarve6 5 3 2 3" xfId="6325"/>
    <cellStyle name="20 % - Markeringsfarve6 5 3 2 3 2" xfId="14242"/>
    <cellStyle name="20 % - Markeringsfarve6 5 3 2 3 2 2" xfId="30556"/>
    <cellStyle name="20 % - Markeringsfarve6 5 3 2 3 2 3" xfId="45520"/>
    <cellStyle name="20 % - Markeringsfarve6 5 3 2 3 3" xfId="23534"/>
    <cellStyle name="20 % - Markeringsfarve6 5 3 2 3 4" xfId="38521"/>
    <cellStyle name="20 % - Markeringsfarve6 5 3 2 4" xfId="11653"/>
    <cellStyle name="20 % - Markeringsfarve6 5 3 2 4 2" xfId="27972"/>
    <cellStyle name="20 % - Markeringsfarve6 5 3 2 4 3" xfId="42938"/>
    <cellStyle name="20 % - Markeringsfarve6 5 3 2 5" xfId="20950"/>
    <cellStyle name="20 % - Markeringsfarve6 5 3 2 6" xfId="35939"/>
    <cellStyle name="20 % - Markeringsfarve6 5 3 3" xfId="3098"/>
    <cellStyle name="20 % - Markeringsfarve6 5 3 3 2" xfId="7000"/>
    <cellStyle name="20 % - Markeringsfarve6 5 3 3 2 2" xfId="14911"/>
    <cellStyle name="20 % - Markeringsfarve6 5 3 3 2 2 2" xfId="31225"/>
    <cellStyle name="20 % - Markeringsfarve6 5 3 3 2 2 3" xfId="46189"/>
    <cellStyle name="20 % - Markeringsfarve6 5 3 3 2 3" xfId="24203"/>
    <cellStyle name="20 % - Markeringsfarve6 5 3 3 2 4" xfId="39190"/>
    <cellStyle name="20 % - Markeringsfarve6 5 3 3 3" xfId="11655"/>
    <cellStyle name="20 % - Markeringsfarve6 5 3 3 3 2" xfId="27974"/>
    <cellStyle name="20 % - Markeringsfarve6 5 3 3 3 3" xfId="42940"/>
    <cellStyle name="20 % - Markeringsfarve6 5 3 3 4" xfId="20952"/>
    <cellStyle name="20 % - Markeringsfarve6 5 3 3 5" xfId="35941"/>
    <cellStyle name="20 % - Markeringsfarve6 5 3 4" xfId="3099"/>
    <cellStyle name="20 % - Markeringsfarve6 5 3 4 2" xfId="8455"/>
    <cellStyle name="20 % - Markeringsfarve6 5 3 4 2 2" xfId="16346"/>
    <cellStyle name="20 % - Markeringsfarve6 5 3 4 2 2 2" xfId="32660"/>
    <cellStyle name="20 % - Markeringsfarve6 5 3 4 2 2 3" xfId="47624"/>
    <cellStyle name="20 % - Markeringsfarve6 5 3 4 2 3" xfId="25638"/>
    <cellStyle name="20 % - Markeringsfarve6 5 3 4 2 4" xfId="40625"/>
    <cellStyle name="20 % - Markeringsfarve6 5 3 4 3" xfId="11656"/>
    <cellStyle name="20 % - Markeringsfarve6 5 3 4 3 2" xfId="27975"/>
    <cellStyle name="20 % - Markeringsfarve6 5 3 4 3 3" xfId="42941"/>
    <cellStyle name="20 % - Markeringsfarve6 5 3 4 4" xfId="20953"/>
    <cellStyle name="20 % - Markeringsfarve6 5 3 4 5" xfId="35942"/>
    <cellStyle name="20 % - Markeringsfarve6 5 3 5" xfId="5728"/>
    <cellStyle name="20 % - Markeringsfarve6 5 3 5 2" xfId="13646"/>
    <cellStyle name="20 % - Markeringsfarve6 5 3 5 2 2" xfId="29960"/>
    <cellStyle name="20 % - Markeringsfarve6 5 3 5 2 3" xfId="44924"/>
    <cellStyle name="20 % - Markeringsfarve6 5 3 5 3" xfId="22938"/>
    <cellStyle name="20 % - Markeringsfarve6 5 3 5 4" xfId="37925"/>
    <cellStyle name="20 % - Markeringsfarve6 5 3 6" xfId="11652"/>
    <cellStyle name="20 % - Markeringsfarve6 5 3 6 2" xfId="27971"/>
    <cellStyle name="20 % - Markeringsfarve6 5 3 6 3" xfId="42937"/>
    <cellStyle name="20 % - Markeringsfarve6 5 3 7" xfId="20949"/>
    <cellStyle name="20 % - Markeringsfarve6 5 3 8" xfId="35938"/>
    <cellStyle name="20 % - Markeringsfarve6 5 3 9" xfId="56514"/>
    <cellStyle name="20 % - Markeringsfarve6 5 4" xfId="3100"/>
    <cellStyle name="20 % - Markeringsfarve6 5 4 2" xfId="3101"/>
    <cellStyle name="20 % - Markeringsfarve6 5 4 2 2" xfId="3102"/>
    <cellStyle name="20 % - Markeringsfarve6 5 4 2 2 2" xfId="7925"/>
    <cellStyle name="20 % - Markeringsfarve6 5 4 2 2 2 2" xfId="15826"/>
    <cellStyle name="20 % - Markeringsfarve6 5 4 2 2 2 2 2" xfId="32140"/>
    <cellStyle name="20 % - Markeringsfarve6 5 4 2 2 2 2 3" xfId="47104"/>
    <cellStyle name="20 % - Markeringsfarve6 5 4 2 2 2 3" xfId="25118"/>
    <cellStyle name="20 % - Markeringsfarve6 5 4 2 2 2 4" xfId="40105"/>
    <cellStyle name="20 % - Markeringsfarve6 5 4 2 2 3" xfId="11659"/>
    <cellStyle name="20 % - Markeringsfarve6 5 4 2 2 3 2" xfId="27978"/>
    <cellStyle name="20 % - Markeringsfarve6 5 4 2 2 3 3" xfId="42944"/>
    <cellStyle name="20 % - Markeringsfarve6 5 4 2 2 4" xfId="20956"/>
    <cellStyle name="20 % - Markeringsfarve6 5 4 2 2 5" xfId="35945"/>
    <cellStyle name="20 % - Markeringsfarve6 5 4 2 3" xfId="6458"/>
    <cellStyle name="20 % - Markeringsfarve6 5 4 2 3 2" xfId="14372"/>
    <cellStyle name="20 % - Markeringsfarve6 5 4 2 3 2 2" xfId="30686"/>
    <cellStyle name="20 % - Markeringsfarve6 5 4 2 3 2 3" xfId="45650"/>
    <cellStyle name="20 % - Markeringsfarve6 5 4 2 3 3" xfId="23664"/>
    <cellStyle name="20 % - Markeringsfarve6 5 4 2 3 4" xfId="38651"/>
    <cellStyle name="20 % - Markeringsfarve6 5 4 2 4" xfId="11658"/>
    <cellStyle name="20 % - Markeringsfarve6 5 4 2 4 2" xfId="27977"/>
    <cellStyle name="20 % - Markeringsfarve6 5 4 2 4 3" xfId="42943"/>
    <cellStyle name="20 % - Markeringsfarve6 5 4 2 5" xfId="20955"/>
    <cellStyle name="20 % - Markeringsfarve6 5 4 2 6" xfId="35944"/>
    <cellStyle name="20 % - Markeringsfarve6 5 4 3" xfId="3103"/>
    <cellStyle name="20 % - Markeringsfarve6 5 4 3 2" xfId="7201"/>
    <cellStyle name="20 % - Markeringsfarve6 5 4 3 2 2" xfId="15111"/>
    <cellStyle name="20 % - Markeringsfarve6 5 4 3 2 2 2" xfId="31425"/>
    <cellStyle name="20 % - Markeringsfarve6 5 4 3 2 2 3" xfId="46389"/>
    <cellStyle name="20 % - Markeringsfarve6 5 4 3 2 3" xfId="24403"/>
    <cellStyle name="20 % - Markeringsfarve6 5 4 3 2 4" xfId="39390"/>
    <cellStyle name="20 % - Markeringsfarve6 5 4 3 3" xfId="11660"/>
    <cellStyle name="20 % - Markeringsfarve6 5 4 3 3 2" xfId="27979"/>
    <cellStyle name="20 % - Markeringsfarve6 5 4 3 3 3" xfId="42945"/>
    <cellStyle name="20 % - Markeringsfarve6 5 4 3 4" xfId="20957"/>
    <cellStyle name="20 % - Markeringsfarve6 5 4 3 5" xfId="35946"/>
    <cellStyle name="20 % - Markeringsfarve6 5 4 4" xfId="3104"/>
    <cellStyle name="20 % - Markeringsfarve6 5 4 4 2" xfId="8689"/>
    <cellStyle name="20 % - Markeringsfarve6 5 4 4 2 2" xfId="16570"/>
    <cellStyle name="20 % - Markeringsfarve6 5 4 4 2 2 2" xfId="32884"/>
    <cellStyle name="20 % - Markeringsfarve6 5 4 4 2 2 3" xfId="47848"/>
    <cellStyle name="20 % - Markeringsfarve6 5 4 4 2 3" xfId="25862"/>
    <cellStyle name="20 % - Markeringsfarve6 5 4 4 2 4" xfId="40849"/>
    <cellStyle name="20 % - Markeringsfarve6 5 4 4 3" xfId="11661"/>
    <cellStyle name="20 % - Markeringsfarve6 5 4 4 3 2" xfId="27980"/>
    <cellStyle name="20 % - Markeringsfarve6 5 4 4 3 3" xfId="42946"/>
    <cellStyle name="20 % - Markeringsfarve6 5 4 4 4" xfId="20958"/>
    <cellStyle name="20 % - Markeringsfarve6 5 4 4 5" xfId="35947"/>
    <cellStyle name="20 % - Markeringsfarve6 5 4 5" xfId="5729"/>
    <cellStyle name="20 % - Markeringsfarve6 5 4 5 2" xfId="13647"/>
    <cellStyle name="20 % - Markeringsfarve6 5 4 5 2 2" xfId="29961"/>
    <cellStyle name="20 % - Markeringsfarve6 5 4 5 2 3" xfId="44925"/>
    <cellStyle name="20 % - Markeringsfarve6 5 4 5 3" xfId="22939"/>
    <cellStyle name="20 % - Markeringsfarve6 5 4 5 4" xfId="37926"/>
    <cellStyle name="20 % - Markeringsfarve6 5 4 6" xfId="11657"/>
    <cellStyle name="20 % - Markeringsfarve6 5 4 6 2" xfId="27976"/>
    <cellStyle name="20 % - Markeringsfarve6 5 4 6 3" xfId="42942"/>
    <cellStyle name="20 % - Markeringsfarve6 5 4 7" xfId="20954"/>
    <cellStyle name="20 % - Markeringsfarve6 5 4 8" xfId="35943"/>
    <cellStyle name="20 % - Markeringsfarve6 5 5" xfId="3105"/>
    <cellStyle name="20 % - Markeringsfarve6 5 5 2" xfId="3106"/>
    <cellStyle name="20 % - Markeringsfarve6 5 5 2 2" xfId="3107"/>
    <cellStyle name="20 % - Markeringsfarve6 5 5 2 2 2" xfId="8042"/>
    <cellStyle name="20 % - Markeringsfarve6 5 5 2 2 2 2" xfId="15943"/>
    <cellStyle name="20 % - Markeringsfarve6 5 5 2 2 2 2 2" xfId="32257"/>
    <cellStyle name="20 % - Markeringsfarve6 5 5 2 2 2 2 3" xfId="47221"/>
    <cellStyle name="20 % - Markeringsfarve6 5 5 2 2 2 3" xfId="25235"/>
    <cellStyle name="20 % - Markeringsfarve6 5 5 2 2 2 4" xfId="40222"/>
    <cellStyle name="20 % - Markeringsfarve6 5 5 2 2 3" xfId="11664"/>
    <cellStyle name="20 % - Markeringsfarve6 5 5 2 2 3 2" xfId="27983"/>
    <cellStyle name="20 % - Markeringsfarve6 5 5 2 2 3 3" xfId="42949"/>
    <cellStyle name="20 % - Markeringsfarve6 5 5 2 2 4" xfId="20961"/>
    <cellStyle name="20 % - Markeringsfarve6 5 5 2 2 5" xfId="35950"/>
    <cellStyle name="20 % - Markeringsfarve6 5 5 2 3" xfId="6557"/>
    <cellStyle name="20 % - Markeringsfarve6 5 5 2 3 2" xfId="14471"/>
    <cellStyle name="20 % - Markeringsfarve6 5 5 2 3 2 2" xfId="30785"/>
    <cellStyle name="20 % - Markeringsfarve6 5 5 2 3 2 3" xfId="45749"/>
    <cellStyle name="20 % - Markeringsfarve6 5 5 2 3 3" xfId="23763"/>
    <cellStyle name="20 % - Markeringsfarve6 5 5 2 3 4" xfId="38750"/>
    <cellStyle name="20 % - Markeringsfarve6 5 5 2 4" xfId="11663"/>
    <cellStyle name="20 % - Markeringsfarve6 5 5 2 4 2" xfId="27982"/>
    <cellStyle name="20 % - Markeringsfarve6 5 5 2 4 3" xfId="42948"/>
    <cellStyle name="20 % - Markeringsfarve6 5 5 2 5" xfId="20960"/>
    <cellStyle name="20 % - Markeringsfarve6 5 5 2 6" xfId="35949"/>
    <cellStyle name="20 % - Markeringsfarve6 5 5 3" xfId="3108"/>
    <cellStyle name="20 % - Markeringsfarve6 5 5 3 2" xfId="7318"/>
    <cellStyle name="20 % - Markeringsfarve6 5 5 3 2 2" xfId="15228"/>
    <cellStyle name="20 % - Markeringsfarve6 5 5 3 2 2 2" xfId="31542"/>
    <cellStyle name="20 % - Markeringsfarve6 5 5 3 2 2 3" xfId="46506"/>
    <cellStyle name="20 % - Markeringsfarve6 5 5 3 2 3" xfId="24520"/>
    <cellStyle name="20 % - Markeringsfarve6 5 5 3 2 4" xfId="39507"/>
    <cellStyle name="20 % - Markeringsfarve6 5 5 3 3" xfId="11665"/>
    <cellStyle name="20 % - Markeringsfarve6 5 5 3 3 2" xfId="27984"/>
    <cellStyle name="20 % - Markeringsfarve6 5 5 3 3 3" xfId="42950"/>
    <cellStyle name="20 % - Markeringsfarve6 5 5 3 4" xfId="20962"/>
    <cellStyle name="20 % - Markeringsfarve6 5 5 3 5" xfId="35951"/>
    <cellStyle name="20 % - Markeringsfarve6 5 5 4" xfId="3109"/>
    <cellStyle name="20 % - Markeringsfarve6 5 5 4 2" xfId="8414"/>
    <cellStyle name="20 % - Markeringsfarve6 5 5 4 2 2" xfId="16307"/>
    <cellStyle name="20 % - Markeringsfarve6 5 5 4 2 2 2" xfId="32621"/>
    <cellStyle name="20 % - Markeringsfarve6 5 5 4 2 2 3" xfId="47585"/>
    <cellStyle name="20 % - Markeringsfarve6 5 5 4 2 3" xfId="25599"/>
    <cellStyle name="20 % - Markeringsfarve6 5 5 4 2 4" xfId="40586"/>
    <cellStyle name="20 % - Markeringsfarve6 5 5 4 3" xfId="11666"/>
    <cellStyle name="20 % - Markeringsfarve6 5 5 4 3 2" xfId="27985"/>
    <cellStyle name="20 % - Markeringsfarve6 5 5 4 3 3" xfId="42951"/>
    <cellStyle name="20 % - Markeringsfarve6 5 5 4 4" xfId="20963"/>
    <cellStyle name="20 % - Markeringsfarve6 5 5 4 5" xfId="35952"/>
    <cellStyle name="20 % - Markeringsfarve6 5 5 5" xfId="5730"/>
    <cellStyle name="20 % - Markeringsfarve6 5 5 5 2" xfId="13648"/>
    <cellStyle name="20 % - Markeringsfarve6 5 5 5 2 2" xfId="29962"/>
    <cellStyle name="20 % - Markeringsfarve6 5 5 5 2 3" xfId="44926"/>
    <cellStyle name="20 % - Markeringsfarve6 5 5 5 3" xfId="22940"/>
    <cellStyle name="20 % - Markeringsfarve6 5 5 5 4" xfId="37927"/>
    <cellStyle name="20 % - Markeringsfarve6 5 5 6" xfId="11662"/>
    <cellStyle name="20 % - Markeringsfarve6 5 5 6 2" xfId="27981"/>
    <cellStyle name="20 % - Markeringsfarve6 5 5 6 3" xfId="42947"/>
    <cellStyle name="20 % - Markeringsfarve6 5 5 7" xfId="20959"/>
    <cellStyle name="20 % - Markeringsfarve6 5 5 8" xfId="35948"/>
    <cellStyle name="20 % - Markeringsfarve6 5 6" xfId="3110"/>
    <cellStyle name="20 % - Markeringsfarve6 5 6 2" xfId="3111"/>
    <cellStyle name="20 % - Markeringsfarve6 5 6 2 2" xfId="3112"/>
    <cellStyle name="20 % - Markeringsfarve6 5 6 2 2 2" xfId="8124"/>
    <cellStyle name="20 % - Markeringsfarve6 5 6 2 2 2 2" xfId="16025"/>
    <cellStyle name="20 % - Markeringsfarve6 5 6 2 2 2 2 2" xfId="32339"/>
    <cellStyle name="20 % - Markeringsfarve6 5 6 2 2 2 2 3" xfId="47303"/>
    <cellStyle name="20 % - Markeringsfarve6 5 6 2 2 2 3" xfId="25317"/>
    <cellStyle name="20 % - Markeringsfarve6 5 6 2 2 2 4" xfId="40304"/>
    <cellStyle name="20 % - Markeringsfarve6 5 6 2 2 3" xfId="11669"/>
    <cellStyle name="20 % - Markeringsfarve6 5 6 2 2 3 2" xfId="27988"/>
    <cellStyle name="20 % - Markeringsfarve6 5 6 2 2 3 3" xfId="42954"/>
    <cellStyle name="20 % - Markeringsfarve6 5 6 2 2 4" xfId="20966"/>
    <cellStyle name="20 % - Markeringsfarve6 5 6 2 2 5" xfId="35955"/>
    <cellStyle name="20 % - Markeringsfarve6 5 6 2 3" xfId="6626"/>
    <cellStyle name="20 % - Markeringsfarve6 5 6 2 3 2" xfId="14540"/>
    <cellStyle name="20 % - Markeringsfarve6 5 6 2 3 2 2" xfId="30854"/>
    <cellStyle name="20 % - Markeringsfarve6 5 6 2 3 2 3" xfId="45818"/>
    <cellStyle name="20 % - Markeringsfarve6 5 6 2 3 3" xfId="23832"/>
    <cellStyle name="20 % - Markeringsfarve6 5 6 2 3 4" xfId="38819"/>
    <cellStyle name="20 % - Markeringsfarve6 5 6 2 4" xfId="11668"/>
    <cellStyle name="20 % - Markeringsfarve6 5 6 2 4 2" xfId="27987"/>
    <cellStyle name="20 % - Markeringsfarve6 5 6 2 4 3" xfId="42953"/>
    <cellStyle name="20 % - Markeringsfarve6 5 6 2 5" xfId="20965"/>
    <cellStyle name="20 % - Markeringsfarve6 5 6 2 6" xfId="35954"/>
    <cellStyle name="20 % - Markeringsfarve6 5 6 3" xfId="3113"/>
    <cellStyle name="20 % - Markeringsfarve6 5 6 3 2" xfId="7401"/>
    <cellStyle name="20 % - Markeringsfarve6 5 6 3 2 2" xfId="15311"/>
    <cellStyle name="20 % - Markeringsfarve6 5 6 3 2 2 2" xfId="31625"/>
    <cellStyle name="20 % - Markeringsfarve6 5 6 3 2 2 3" xfId="46589"/>
    <cellStyle name="20 % - Markeringsfarve6 5 6 3 2 3" xfId="24603"/>
    <cellStyle name="20 % - Markeringsfarve6 5 6 3 2 4" xfId="39590"/>
    <cellStyle name="20 % - Markeringsfarve6 5 6 3 3" xfId="11670"/>
    <cellStyle name="20 % - Markeringsfarve6 5 6 3 3 2" xfId="27989"/>
    <cellStyle name="20 % - Markeringsfarve6 5 6 3 3 3" xfId="42955"/>
    <cellStyle name="20 % - Markeringsfarve6 5 6 3 4" xfId="20967"/>
    <cellStyle name="20 % - Markeringsfarve6 5 6 3 5" xfId="35956"/>
    <cellStyle name="20 % - Markeringsfarve6 5 6 4" xfId="3114"/>
    <cellStyle name="20 % - Markeringsfarve6 5 6 4 2" xfId="8639"/>
    <cellStyle name="20 % - Markeringsfarve6 5 6 4 2 2" xfId="16522"/>
    <cellStyle name="20 % - Markeringsfarve6 5 6 4 2 2 2" xfId="32836"/>
    <cellStyle name="20 % - Markeringsfarve6 5 6 4 2 2 3" xfId="47800"/>
    <cellStyle name="20 % - Markeringsfarve6 5 6 4 2 3" xfId="25814"/>
    <cellStyle name="20 % - Markeringsfarve6 5 6 4 2 4" xfId="40801"/>
    <cellStyle name="20 % - Markeringsfarve6 5 6 4 3" xfId="11671"/>
    <cellStyle name="20 % - Markeringsfarve6 5 6 4 3 2" xfId="27990"/>
    <cellStyle name="20 % - Markeringsfarve6 5 6 4 3 3" xfId="42956"/>
    <cellStyle name="20 % - Markeringsfarve6 5 6 4 4" xfId="20968"/>
    <cellStyle name="20 % - Markeringsfarve6 5 6 4 5" xfId="35957"/>
    <cellStyle name="20 % - Markeringsfarve6 5 6 5" xfId="5731"/>
    <cellStyle name="20 % - Markeringsfarve6 5 6 5 2" xfId="13649"/>
    <cellStyle name="20 % - Markeringsfarve6 5 6 5 2 2" xfId="29963"/>
    <cellStyle name="20 % - Markeringsfarve6 5 6 5 2 3" xfId="44927"/>
    <cellStyle name="20 % - Markeringsfarve6 5 6 5 3" xfId="22941"/>
    <cellStyle name="20 % - Markeringsfarve6 5 6 5 4" xfId="37928"/>
    <cellStyle name="20 % - Markeringsfarve6 5 6 6" xfId="11667"/>
    <cellStyle name="20 % - Markeringsfarve6 5 6 6 2" xfId="27986"/>
    <cellStyle name="20 % - Markeringsfarve6 5 6 6 3" xfId="42952"/>
    <cellStyle name="20 % - Markeringsfarve6 5 6 7" xfId="20964"/>
    <cellStyle name="20 % - Markeringsfarve6 5 6 8" xfId="35953"/>
    <cellStyle name="20 % - Markeringsfarve6 5 7" xfId="3115"/>
    <cellStyle name="20 % - Markeringsfarve6 5 7 2" xfId="3116"/>
    <cellStyle name="20 % - Markeringsfarve6 5 7 2 2" xfId="7568"/>
    <cellStyle name="20 % - Markeringsfarve6 5 7 2 2 2" xfId="15469"/>
    <cellStyle name="20 % - Markeringsfarve6 5 7 2 2 2 2" xfId="31783"/>
    <cellStyle name="20 % - Markeringsfarve6 5 7 2 2 2 3" xfId="46747"/>
    <cellStyle name="20 % - Markeringsfarve6 5 7 2 2 3" xfId="24761"/>
    <cellStyle name="20 % - Markeringsfarve6 5 7 2 2 4" xfId="39748"/>
    <cellStyle name="20 % - Markeringsfarve6 5 7 2 3" xfId="11673"/>
    <cellStyle name="20 % - Markeringsfarve6 5 7 2 3 2" xfId="27992"/>
    <cellStyle name="20 % - Markeringsfarve6 5 7 2 3 3" xfId="42958"/>
    <cellStyle name="20 % - Markeringsfarve6 5 7 2 4" xfId="20970"/>
    <cellStyle name="20 % - Markeringsfarve6 5 7 2 5" xfId="35959"/>
    <cellStyle name="20 % - Markeringsfarve6 5 7 3" xfId="6157"/>
    <cellStyle name="20 % - Markeringsfarve6 5 7 3 2" xfId="14074"/>
    <cellStyle name="20 % - Markeringsfarve6 5 7 3 2 2" xfId="30388"/>
    <cellStyle name="20 % - Markeringsfarve6 5 7 3 2 3" xfId="45352"/>
    <cellStyle name="20 % - Markeringsfarve6 5 7 3 3" xfId="23366"/>
    <cellStyle name="20 % - Markeringsfarve6 5 7 3 4" xfId="38353"/>
    <cellStyle name="20 % - Markeringsfarve6 5 7 4" xfId="11672"/>
    <cellStyle name="20 % - Markeringsfarve6 5 7 4 2" xfId="27991"/>
    <cellStyle name="20 % - Markeringsfarve6 5 7 4 3" xfId="42957"/>
    <cellStyle name="20 % - Markeringsfarve6 5 7 5" xfId="20969"/>
    <cellStyle name="20 % - Markeringsfarve6 5 7 6" xfId="35958"/>
    <cellStyle name="20 % - Markeringsfarve6 5 8" xfId="3117"/>
    <cellStyle name="20 % - Markeringsfarve6 5 8 2" xfId="6796"/>
    <cellStyle name="20 % - Markeringsfarve6 5 8 2 2" xfId="14707"/>
    <cellStyle name="20 % - Markeringsfarve6 5 8 2 2 2" xfId="31021"/>
    <cellStyle name="20 % - Markeringsfarve6 5 8 2 2 3" xfId="45985"/>
    <cellStyle name="20 % - Markeringsfarve6 5 8 2 3" xfId="23999"/>
    <cellStyle name="20 % - Markeringsfarve6 5 8 2 4" xfId="38986"/>
    <cellStyle name="20 % - Markeringsfarve6 5 8 3" xfId="11674"/>
    <cellStyle name="20 % - Markeringsfarve6 5 8 3 2" xfId="27993"/>
    <cellStyle name="20 % - Markeringsfarve6 5 8 3 3" xfId="42959"/>
    <cellStyle name="20 % - Markeringsfarve6 5 8 4" xfId="20971"/>
    <cellStyle name="20 % - Markeringsfarve6 5 8 5" xfId="35960"/>
    <cellStyle name="20 % - Markeringsfarve6 5 9" xfId="3118"/>
    <cellStyle name="20 % - Markeringsfarve6 5 9 2" xfId="8492"/>
    <cellStyle name="20 % - Markeringsfarve6 5 9 2 2" xfId="16381"/>
    <cellStyle name="20 % - Markeringsfarve6 5 9 2 2 2" xfId="32695"/>
    <cellStyle name="20 % - Markeringsfarve6 5 9 2 2 3" xfId="47659"/>
    <cellStyle name="20 % - Markeringsfarve6 5 9 2 3" xfId="25673"/>
    <cellStyle name="20 % - Markeringsfarve6 5 9 2 4" xfId="40660"/>
    <cellStyle name="20 % - Markeringsfarve6 5 9 3" xfId="11675"/>
    <cellStyle name="20 % - Markeringsfarve6 5 9 3 2" xfId="27994"/>
    <cellStyle name="20 % - Markeringsfarve6 5 9 3 3" xfId="42960"/>
    <cellStyle name="20 % - Markeringsfarve6 5 9 4" xfId="20972"/>
    <cellStyle name="20 % - Markeringsfarve6 5 9 5" xfId="35961"/>
    <cellStyle name="20 % - Markeringsfarve6 6" xfId="3119"/>
    <cellStyle name="20 % - Markeringsfarve6 6 2" xfId="3120"/>
    <cellStyle name="20 % - Markeringsfarve6 6 2 2" xfId="3121"/>
    <cellStyle name="20 % - Markeringsfarve6 6 2 2 2" xfId="7609"/>
    <cellStyle name="20 % - Markeringsfarve6 6 2 2 2 2" xfId="15510"/>
    <cellStyle name="20 % - Markeringsfarve6 6 2 2 2 2 2" xfId="31824"/>
    <cellStyle name="20 % - Markeringsfarve6 6 2 2 2 2 3" xfId="46788"/>
    <cellStyle name="20 % - Markeringsfarve6 6 2 2 2 3" xfId="24802"/>
    <cellStyle name="20 % - Markeringsfarve6 6 2 2 2 4" xfId="39789"/>
    <cellStyle name="20 % - Markeringsfarve6 6 2 2 3" xfId="11678"/>
    <cellStyle name="20 % - Markeringsfarve6 6 2 2 3 2" xfId="27997"/>
    <cellStyle name="20 % - Markeringsfarve6 6 2 2 3 3" xfId="42963"/>
    <cellStyle name="20 % - Markeringsfarve6 6 2 2 4" xfId="20975"/>
    <cellStyle name="20 % - Markeringsfarve6 6 2 2 5" xfId="35964"/>
    <cellStyle name="20 % - Markeringsfarve6 6 2 2 6" xfId="57136"/>
    <cellStyle name="20 % - Markeringsfarve6 6 2 3" xfId="6190"/>
    <cellStyle name="20 % - Markeringsfarve6 6 2 3 2" xfId="14107"/>
    <cellStyle name="20 % - Markeringsfarve6 6 2 3 2 2" xfId="30421"/>
    <cellStyle name="20 % - Markeringsfarve6 6 2 3 2 3" xfId="45385"/>
    <cellStyle name="20 % - Markeringsfarve6 6 2 3 3" xfId="23399"/>
    <cellStyle name="20 % - Markeringsfarve6 6 2 3 4" xfId="38386"/>
    <cellStyle name="20 % - Markeringsfarve6 6 2 4" xfId="11677"/>
    <cellStyle name="20 % - Markeringsfarve6 6 2 4 2" xfId="27996"/>
    <cellStyle name="20 % - Markeringsfarve6 6 2 4 3" xfId="42962"/>
    <cellStyle name="20 % - Markeringsfarve6 6 2 5" xfId="20974"/>
    <cellStyle name="20 % - Markeringsfarve6 6 2 6" xfId="35963"/>
    <cellStyle name="20 % - Markeringsfarve6 6 2 7" xfId="53969"/>
    <cellStyle name="20 % - Markeringsfarve6 6 3" xfId="3122"/>
    <cellStyle name="20 % - Markeringsfarve6 6 3 2" xfId="6839"/>
    <cellStyle name="20 % - Markeringsfarve6 6 3 2 2" xfId="14750"/>
    <cellStyle name="20 % - Markeringsfarve6 6 3 2 2 2" xfId="31064"/>
    <cellStyle name="20 % - Markeringsfarve6 6 3 2 2 3" xfId="46028"/>
    <cellStyle name="20 % - Markeringsfarve6 6 3 2 3" xfId="24042"/>
    <cellStyle name="20 % - Markeringsfarve6 6 3 2 4" xfId="39029"/>
    <cellStyle name="20 % - Markeringsfarve6 6 3 3" xfId="11679"/>
    <cellStyle name="20 % - Markeringsfarve6 6 3 3 2" xfId="27998"/>
    <cellStyle name="20 % - Markeringsfarve6 6 3 3 3" xfId="42964"/>
    <cellStyle name="20 % - Markeringsfarve6 6 3 4" xfId="20976"/>
    <cellStyle name="20 % - Markeringsfarve6 6 3 5" xfId="35965"/>
    <cellStyle name="20 % - Markeringsfarve6 6 3 6" xfId="56513"/>
    <cellStyle name="20 % - Markeringsfarve6 6 4" xfId="3123"/>
    <cellStyle name="20 % - Markeringsfarve6 6 4 2" xfId="8288"/>
    <cellStyle name="20 % - Markeringsfarve6 6 4 2 2" xfId="16182"/>
    <cellStyle name="20 % - Markeringsfarve6 6 4 2 2 2" xfId="32496"/>
    <cellStyle name="20 % - Markeringsfarve6 6 4 2 2 3" xfId="47460"/>
    <cellStyle name="20 % - Markeringsfarve6 6 4 2 3" xfId="25474"/>
    <cellStyle name="20 % - Markeringsfarve6 6 4 2 4" xfId="40461"/>
    <cellStyle name="20 % - Markeringsfarve6 6 4 3" xfId="11680"/>
    <cellStyle name="20 % - Markeringsfarve6 6 4 3 2" xfId="27999"/>
    <cellStyle name="20 % - Markeringsfarve6 6 4 3 3" xfId="42965"/>
    <cellStyle name="20 % - Markeringsfarve6 6 4 4" xfId="20977"/>
    <cellStyle name="20 % - Markeringsfarve6 6 4 5" xfId="35966"/>
    <cellStyle name="20 % - Markeringsfarve6 6 5" xfId="5732"/>
    <cellStyle name="20 % - Markeringsfarve6 6 5 2" xfId="13650"/>
    <cellStyle name="20 % - Markeringsfarve6 6 5 2 2" xfId="29964"/>
    <cellStyle name="20 % - Markeringsfarve6 6 5 2 3" xfId="44928"/>
    <cellStyle name="20 % - Markeringsfarve6 6 5 3" xfId="22942"/>
    <cellStyle name="20 % - Markeringsfarve6 6 5 4" xfId="37929"/>
    <cellStyle name="20 % - Markeringsfarve6 6 6" xfId="11676"/>
    <cellStyle name="20 % - Markeringsfarve6 6 6 2" xfId="27995"/>
    <cellStyle name="20 % - Markeringsfarve6 6 6 3" xfId="42961"/>
    <cellStyle name="20 % - Markeringsfarve6 6 7" xfId="20973"/>
    <cellStyle name="20 % - Markeringsfarve6 6 8" xfId="35962"/>
    <cellStyle name="20 % - Markeringsfarve6 6 9" xfId="53332"/>
    <cellStyle name="20 % - Markeringsfarve6 7" xfId="3124"/>
    <cellStyle name="20 % - Markeringsfarve6 7 2" xfId="3125"/>
    <cellStyle name="20 % - Markeringsfarve6 7 2 2" xfId="3126"/>
    <cellStyle name="20 % - Markeringsfarve6 7 2 2 2" xfId="7762"/>
    <cellStyle name="20 % - Markeringsfarve6 7 2 2 2 2" xfId="15663"/>
    <cellStyle name="20 % - Markeringsfarve6 7 2 2 2 2 2" xfId="31977"/>
    <cellStyle name="20 % - Markeringsfarve6 7 2 2 2 2 3" xfId="46941"/>
    <cellStyle name="20 % - Markeringsfarve6 7 2 2 2 3" xfId="24955"/>
    <cellStyle name="20 % - Markeringsfarve6 7 2 2 2 4" xfId="39942"/>
    <cellStyle name="20 % - Markeringsfarve6 7 2 2 3" xfId="11683"/>
    <cellStyle name="20 % - Markeringsfarve6 7 2 2 3 2" xfId="28002"/>
    <cellStyle name="20 % - Markeringsfarve6 7 2 2 3 3" xfId="42968"/>
    <cellStyle name="20 % - Markeringsfarve6 7 2 2 4" xfId="20980"/>
    <cellStyle name="20 % - Markeringsfarve6 7 2 2 5" xfId="35969"/>
    <cellStyle name="20 % - Markeringsfarve6 7 2 3" xfId="6317"/>
    <cellStyle name="20 % - Markeringsfarve6 7 2 3 2" xfId="14234"/>
    <cellStyle name="20 % - Markeringsfarve6 7 2 3 2 2" xfId="30548"/>
    <cellStyle name="20 % - Markeringsfarve6 7 2 3 2 3" xfId="45512"/>
    <cellStyle name="20 % - Markeringsfarve6 7 2 3 3" xfId="23526"/>
    <cellStyle name="20 % - Markeringsfarve6 7 2 3 4" xfId="38513"/>
    <cellStyle name="20 % - Markeringsfarve6 7 2 4" xfId="11682"/>
    <cellStyle name="20 % - Markeringsfarve6 7 2 4 2" xfId="28001"/>
    <cellStyle name="20 % - Markeringsfarve6 7 2 4 3" xfId="42967"/>
    <cellStyle name="20 % - Markeringsfarve6 7 2 5" xfId="20979"/>
    <cellStyle name="20 % - Markeringsfarve6 7 2 6" xfId="35968"/>
    <cellStyle name="20 % - Markeringsfarve6 7 2 7" xfId="57113"/>
    <cellStyle name="20 % - Markeringsfarve6 7 3" xfId="3127"/>
    <cellStyle name="20 % - Markeringsfarve6 7 3 2" xfId="6992"/>
    <cellStyle name="20 % - Markeringsfarve6 7 3 2 2" xfId="14903"/>
    <cellStyle name="20 % - Markeringsfarve6 7 3 2 2 2" xfId="31217"/>
    <cellStyle name="20 % - Markeringsfarve6 7 3 2 2 3" xfId="46181"/>
    <cellStyle name="20 % - Markeringsfarve6 7 3 2 3" xfId="24195"/>
    <cellStyle name="20 % - Markeringsfarve6 7 3 2 4" xfId="39182"/>
    <cellStyle name="20 % - Markeringsfarve6 7 3 3" xfId="11684"/>
    <cellStyle name="20 % - Markeringsfarve6 7 3 3 2" xfId="28003"/>
    <cellStyle name="20 % - Markeringsfarve6 7 3 3 3" xfId="42969"/>
    <cellStyle name="20 % - Markeringsfarve6 7 3 4" xfId="20981"/>
    <cellStyle name="20 % - Markeringsfarve6 7 3 5" xfId="35970"/>
    <cellStyle name="20 % - Markeringsfarve6 7 4" xfId="3128"/>
    <cellStyle name="20 % - Markeringsfarve6 7 4 2" xfId="8600"/>
    <cellStyle name="20 % - Markeringsfarve6 7 4 2 2" xfId="16486"/>
    <cellStyle name="20 % - Markeringsfarve6 7 4 2 2 2" xfId="32800"/>
    <cellStyle name="20 % - Markeringsfarve6 7 4 2 2 3" xfId="47764"/>
    <cellStyle name="20 % - Markeringsfarve6 7 4 2 3" xfId="25778"/>
    <cellStyle name="20 % - Markeringsfarve6 7 4 2 4" xfId="40765"/>
    <cellStyle name="20 % - Markeringsfarve6 7 4 3" xfId="11685"/>
    <cellStyle name="20 % - Markeringsfarve6 7 4 3 2" xfId="28004"/>
    <cellStyle name="20 % - Markeringsfarve6 7 4 3 3" xfId="42970"/>
    <cellStyle name="20 % - Markeringsfarve6 7 4 4" xfId="20982"/>
    <cellStyle name="20 % - Markeringsfarve6 7 4 5" xfId="35971"/>
    <cellStyle name="20 % - Markeringsfarve6 7 5" xfId="5733"/>
    <cellStyle name="20 % - Markeringsfarve6 7 5 2" xfId="13651"/>
    <cellStyle name="20 % - Markeringsfarve6 7 5 2 2" xfId="29965"/>
    <cellStyle name="20 % - Markeringsfarve6 7 5 2 3" xfId="44929"/>
    <cellStyle name="20 % - Markeringsfarve6 7 5 3" xfId="22943"/>
    <cellStyle name="20 % - Markeringsfarve6 7 5 4" xfId="37930"/>
    <cellStyle name="20 % - Markeringsfarve6 7 6" xfId="11681"/>
    <cellStyle name="20 % - Markeringsfarve6 7 6 2" xfId="28000"/>
    <cellStyle name="20 % - Markeringsfarve6 7 6 3" xfId="42966"/>
    <cellStyle name="20 % - Markeringsfarve6 7 7" xfId="20978"/>
    <cellStyle name="20 % - Markeringsfarve6 7 8" xfId="35967"/>
    <cellStyle name="20 % - Markeringsfarve6 7 9" xfId="53946"/>
    <cellStyle name="20 % - Markeringsfarve6 8" xfId="3129"/>
    <cellStyle name="20 % - Markeringsfarve6 8 2" xfId="3130"/>
    <cellStyle name="20 % - Markeringsfarve6 8 2 2" xfId="3131"/>
    <cellStyle name="20 % - Markeringsfarve6 8 2 2 2" xfId="7847"/>
    <cellStyle name="20 % - Markeringsfarve6 8 2 2 2 2" xfId="15748"/>
    <cellStyle name="20 % - Markeringsfarve6 8 2 2 2 2 2" xfId="32062"/>
    <cellStyle name="20 % - Markeringsfarve6 8 2 2 2 2 3" xfId="47026"/>
    <cellStyle name="20 % - Markeringsfarve6 8 2 2 2 3" xfId="25040"/>
    <cellStyle name="20 % - Markeringsfarve6 8 2 2 2 4" xfId="40027"/>
    <cellStyle name="20 % - Markeringsfarve6 8 2 2 3" xfId="11688"/>
    <cellStyle name="20 % - Markeringsfarve6 8 2 2 3 2" xfId="28007"/>
    <cellStyle name="20 % - Markeringsfarve6 8 2 2 3 3" xfId="42973"/>
    <cellStyle name="20 % - Markeringsfarve6 8 2 2 4" xfId="20985"/>
    <cellStyle name="20 % - Markeringsfarve6 8 2 2 5" xfId="35974"/>
    <cellStyle name="20 % - Markeringsfarve6 8 2 3" xfId="6392"/>
    <cellStyle name="20 % - Markeringsfarve6 8 2 3 2" xfId="14306"/>
    <cellStyle name="20 % - Markeringsfarve6 8 2 3 2 2" xfId="30620"/>
    <cellStyle name="20 % - Markeringsfarve6 8 2 3 2 3" xfId="45584"/>
    <cellStyle name="20 % - Markeringsfarve6 8 2 3 3" xfId="23598"/>
    <cellStyle name="20 % - Markeringsfarve6 8 2 3 4" xfId="38585"/>
    <cellStyle name="20 % - Markeringsfarve6 8 2 4" xfId="11687"/>
    <cellStyle name="20 % - Markeringsfarve6 8 2 4 2" xfId="28006"/>
    <cellStyle name="20 % - Markeringsfarve6 8 2 4 3" xfId="42972"/>
    <cellStyle name="20 % - Markeringsfarve6 8 2 5" xfId="20984"/>
    <cellStyle name="20 % - Markeringsfarve6 8 2 6" xfId="35973"/>
    <cellStyle name="20 % - Markeringsfarve6 8 3" xfId="3132"/>
    <cellStyle name="20 % - Markeringsfarve6 8 3 2" xfId="7123"/>
    <cellStyle name="20 % - Markeringsfarve6 8 3 2 2" xfId="15033"/>
    <cellStyle name="20 % - Markeringsfarve6 8 3 2 2 2" xfId="31347"/>
    <cellStyle name="20 % - Markeringsfarve6 8 3 2 2 3" xfId="46311"/>
    <cellStyle name="20 % - Markeringsfarve6 8 3 2 3" xfId="24325"/>
    <cellStyle name="20 % - Markeringsfarve6 8 3 2 4" xfId="39312"/>
    <cellStyle name="20 % - Markeringsfarve6 8 3 3" xfId="11689"/>
    <cellStyle name="20 % - Markeringsfarve6 8 3 3 2" xfId="28008"/>
    <cellStyle name="20 % - Markeringsfarve6 8 3 3 3" xfId="42974"/>
    <cellStyle name="20 % - Markeringsfarve6 8 3 4" xfId="20986"/>
    <cellStyle name="20 % - Markeringsfarve6 8 3 5" xfId="35975"/>
    <cellStyle name="20 % - Markeringsfarve6 8 4" xfId="3133"/>
    <cellStyle name="20 % - Markeringsfarve6 8 4 2" xfId="8250"/>
    <cellStyle name="20 % - Markeringsfarve6 8 4 2 2" xfId="16146"/>
    <cellStyle name="20 % - Markeringsfarve6 8 4 2 2 2" xfId="32460"/>
    <cellStyle name="20 % - Markeringsfarve6 8 4 2 2 3" xfId="47424"/>
    <cellStyle name="20 % - Markeringsfarve6 8 4 2 3" xfId="25438"/>
    <cellStyle name="20 % - Markeringsfarve6 8 4 2 4" xfId="40425"/>
    <cellStyle name="20 % - Markeringsfarve6 8 4 3" xfId="11690"/>
    <cellStyle name="20 % - Markeringsfarve6 8 4 3 2" xfId="28009"/>
    <cellStyle name="20 % - Markeringsfarve6 8 4 3 3" xfId="42975"/>
    <cellStyle name="20 % - Markeringsfarve6 8 4 4" xfId="20987"/>
    <cellStyle name="20 % - Markeringsfarve6 8 4 5" xfId="35976"/>
    <cellStyle name="20 % - Markeringsfarve6 8 5" xfId="5734"/>
    <cellStyle name="20 % - Markeringsfarve6 8 5 2" xfId="13652"/>
    <cellStyle name="20 % - Markeringsfarve6 8 5 2 2" xfId="29966"/>
    <cellStyle name="20 % - Markeringsfarve6 8 5 2 3" xfId="44930"/>
    <cellStyle name="20 % - Markeringsfarve6 8 5 3" xfId="22944"/>
    <cellStyle name="20 % - Markeringsfarve6 8 5 4" xfId="37931"/>
    <cellStyle name="20 % - Markeringsfarve6 8 6" xfId="11686"/>
    <cellStyle name="20 % - Markeringsfarve6 8 6 2" xfId="28005"/>
    <cellStyle name="20 % - Markeringsfarve6 8 6 3" xfId="42971"/>
    <cellStyle name="20 % - Markeringsfarve6 8 7" xfId="20983"/>
    <cellStyle name="20 % - Markeringsfarve6 8 8" xfId="35972"/>
    <cellStyle name="20 % - Markeringsfarve6 9" xfId="3134"/>
    <cellStyle name="20 % - Markeringsfarve6 9 2" xfId="3135"/>
    <cellStyle name="20 % - Markeringsfarve6 9 2 2" xfId="3136"/>
    <cellStyle name="20 % - Markeringsfarve6 9 2 2 2" xfId="7964"/>
    <cellStyle name="20 % - Markeringsfarve6 9 2 2 2 2" xfId="15865"/>
    <cellStyle name="20 % - Markeringsfarve6 9 2 2 2 2 2" xfId="32179"/>
    <cellStyle name="20 % - Markeringsfarve6 9 2 2 2 2 3" xfId="47143"/>
    <cellStyle name="20 % - Markeringsfarve6 9 2 2 2 3" xfId="25157"/>
    <cellStyle name="20 % - Markeringsfarve6 9 2 2 2 4" xfId="40144"/>
    <cellStyle name="20 % - Markeringsfarve6 9 2 2 3" xfId="11693"/>
    <cellStyle name="20 % - Markeringsfarve6 9 2 2 3 2" xfId="28012"/>
    <cellStyle name="20 % - Markeringsfarve6 9 2 2 3 3" xfId="42978"/>
    <cellStyle name="20 % - Markeringsfarve6 9 2 2 4" xfId="20990"/>
    <cellStyle name="20 % - Markeringsfarve6 9 2 2 5" xfId="35979"/>
    <cellStyle name="20 % - Markeringsfarve6 9 2 3" xfId="6491"/>
    <cellStyle name="20 % - Markeringsfarve6 9 2 3 2" xfId="14405"/>
    <cellStyle name="20 % - Markeringsfarve6 9 2 3 2 2" xfId="30719"/>
    <cellStyle name="20 % - Markeringsfarve6 9 2 3 2 3" xfId="45683"/>
    <cellStyle name="20 % - Markeringsfarve6 9 2 3 3" xfId="23697"/>
    <cellStyle name="20 % - Markeringsfarve6 9 2 3 4" xfId="38684"/>
    <cellStyle name="20 % - Markeringsfarve6 9 2 4" xfId="11692"/>
    <cellStyle name="20 % - Markeringsfarve6 9 2 4 2" xfId="28011"/>
    <cellStyle name="20 % - Markeringsfarve6 9 2 4 3" xfId="42977"/>
    <cellStyle name="20 % - Markeringsfarve6 9 2 5" xfId="20989"/>
    <cellStyle name="20 % - Markeringsfarve6 9 2 6" xfId="35978"/>
    <cellStyle name="20 % - Markeringsfarve6 9 3" xfId="3137"/>
    <cellStyle name="20 % - Markeringsfarve6 9 3 2" xfId="7240"/>
    <cellStyle name="20 % - Markeringsfarve6 9 3 2 2" xfId="15150"/>
    <cellStyle name="20 % - Markeringsfarve6 9 3 2 2 2" xfId="31464"/>
    <cellStyle name="20 % - Markeringsfarve6 9 3 2 2 3" xfId="46428"/>
    <cellStyle name="20 % - Markeringsfarve6 9 3 2 3" xfId="24442"/>
    <cellStyle name="20 % - Markeringsfarve6 9 3 2 4" xfId="39429"/>
    <cellStyle name="20 % - Markeringsfarve6 9 3 3" xfId="11694"/>
    <cellStyle name="20 % - Markeringsfarve6 9 3 3 2" xfId="28013"/>
    <cellStyle name="20 % - Markeringsfarve6 9 3 3 3" xfId="42979"/>
    <cellStyle name="20 % - Markeringsfarve6 9 3 4" xfId="20991"/>
    <cellStyle name="20 % - Markeringsfarve6 9 3 5" xfId="35980"/>
    <cellStyle name="20 % - Markeringsfarve6 9 4" xfId="3138"/>
    <cellStyle name="20 % - Markeringsfarve6 9 4 2" xfId="8203"/>
    <cellStyle name="20 % - Markeringsfarve6 9 4 2 2" xfId="16100"/>
    <cellStyle name="20 % - Markeringsfarve6 9 4 2 2 2" xfId="32414"/>
    <cellStyle name="20 % - Markeringsfarve6 9 4 2 2 3" xfId="47378"/>
    <cellStyle name="20 % - Markeringsfarve6 9 4 2 3" xfId="25392"/>
    <cellStyle name="20 % - Markeringsfarve6 9 4 2 4" xfId="40379"/>
    <cellStyle name="20 % - Markeringsfarve6 9 4 3" xfId="11695"/>
    <cellStyle name="20 % - Markeringsfarve6 9 4 3 2" xfId="28014"/>
    <cellStyle name="20 % - Markeringsfarve6 9 4 3 3" xfId="42980"/>
    <cellStyle name="20 % - Markeringsfarve6 9 4 4" xfId="20992"/>
    <cellStyle name="20 % - Markeringsfarve6 9 4 5" xfId="35981"/>
    <cellStyle name="20 % - Markeringsfarve6 9 5" xfId="5735"/>
    <cellStyle name="20 % - Markeringsfarve6 9 5 2" xfId="13653"/>
    <cellStyle name="20 % - Markeringsfarve6 9 5 2 2" xfId="29967"/>
    <cellStyle name="20 % - Markeringsfarve6 9 5 2 3" xfId="44931"/>
    <cellStyle name="20 % - Markeringsfarve6 9 5 3" xfId="22945"/>
    <cellStyle name="20 % - Markeringsfarve6 9 5 4" xfId="37932"/>
    <cellStyle name="20 % - Markeringsfarve6 9 6" xfId="11691"/>
    <cellStyle name="20 % - Markeringsfarve6 9 6 2" xfId="28010"/>
    <cellStyle name="20 % - Markeringsfarve6 9 6 3" xfId="42976"/>
    <cellStyle name="20 % - Markeringsfarve6 9 7" xfId="20988"/>
    <cellStyle name="20 % - Markeringsfarve6 9 8" xfId="35977"/>
    <cellStyle name="20% - Accent1" xfId="15" builtinId="30" customBuiltin="1"/>
    <cellStyle name="20% - Accent1 10" xfId="51054"/>
    <cellStyle name="20% - Accent1 11" xfId="51657"/>
    <cellStyle name="20% - Accent1 12" xfId="52076"/>
    <cellStyle name="20% - Accent1 13" xfId="53136"/>
    <cellStyle name="20% - Accent1 14" xfId="1535"/>
    <cellStyle name="20% - Accent1 2" xfId="8920"/>
    <cellStyle name="20% - Accent1 2 2" xfId="16696"/>
    <cellStyle name="20% - Accent1 2 2 2" xfId="33009"/>
    <cellStyle name="20% - Accent1 2 2 3" xfId="47973"/>
    <cellStyle name="20% - Accent1 2 3" xfId="25987"/>
    <cellStyle name="20% - Accent1 2 4" xfId="40974"/>
    <cellStyle name="20% - Accent1 2 5" xfId="53174"/>
    <cellStyle name="20% - Accent1 3" xfId="9705"/>
    <cellStyle name="20% - Accent1 3 2" xfId="26035"/>
    <cellStyle name="20% - Accent1 3 3" xfId="41015"/>
    <cellStyle name="20% - Accent1 3 4" xfId="56410"/>
    <cellStyle name="20% - Accent1 4" xfId="19016"/>
    <cellStyle name="20% - Accent1 5" xfId="34013"/>
    <cellStyle name="20% - Accent1 6" xfId="49277"/>
    <cellStyle name="20% - Accent1 7" xfId="49682"/>
    <cellStyle name="20% - Accent1 8" xfId="50091"/>
    <cellStyle name="20% - Accent1 9" xfId="50496"/>
    <cellStyle name="20% - Accent2" xfId="19" builtinId="34" customBuiltin="1"/>
    <cellStyle name="20% - Accent2 10" xfId="51057"/>
    <cellStyle name="20% - Accent2 11" xfId="51659"/>
    <cellStyle name="20% - Accent2 12" xfId="52078"/>
    <cellStyle name="20% - Accent2 13" xfId="53138"/>
    <cellStyle name="20% - Accent2 14" xfId="1537"/>
    <cellStyle name="20% - Accent2 2" xfId="8922"/>
    <cellStyle name="20% - Accent2 2 2" xfId="16698"/>
    <cellStyle name="20% - Accent2 2 2 2" xfId="33011"/>
    <cellStyle name="20% - Accent2 2 2 3" xfId="47975"/>
    <cellStyle name="20% - Accent2 2 3" xfId="25989"/>
    <cellStyle name="20% - Accent2 2 4" xfId="40976"/>
    <cellStyle name="20% - Accent2 2 5" xfId="53175"/>
    <cellStyle name="20% - Accent2 3" xfId="9707"/>
    <cellStyle name="20% - Accent2 3 2" xfId="26037"/>
    <cellStyle name="20% - Accent2 3 3" xfId="41017"/>
    <cellStyle name="20% - Accent2 3 4" xfId="56412"/>
    <cellStyle name="20% - Accent2 4" xfId="19018"/>
    <cellStyle name="20% - Accent2 5" xfId="34015"/>
    <cellStyle name="20% - Accent2 6" xfId="49279"/>
    <cellStyle name="20% - Accent2 7" xfId="49684"/>
    <cellStyle name="20% - Accent2 8" xfId="50093"/>
    <cellStyle name="20% - Accent2 9" xfId="50498"/>
    <cellStyle name="20% - Accent3" xfId="23" builtinId="38" customBuiltin="1"/>
    <cellStyle name="20% - Accent3 10" xfId="51059"/>
    <cellStyle name="20% - Accent3 11" xfId="51661"/>
    <cellStyle name="20% - Accent3 12" xfId="52080"/>
    <cellStyle name="20% - Accent3 13" xfId="53140"/>
    <cellStyle name="20% - Accent3 14" xfId="1539"/>
    <cellStyle name="20% - Accent3 2" xfId="8924"/>
    <cellStyle name="20% - Accent3 2 2" xfId="16700"/>
    <cellStyle name="20% - Accent3 2 2 2" xfId="33013"/>
    <cellStyle name="20% - Accent3 2 2 3" xfId="47977"/>
    <cellStyle name="20% - Accent3 2 3" xfId="25991"/>
    <cellStyle name="20% - Accent3 2 4" xfId="40978"/>
    <cellStyle name="20% - Accent3 2 5" xfId="53176"/>
    <cellStyle name="20% - Accent3 3" xfId="9709"/>
    <cellStyle name="20% - Accent3 3 2" xfId="26039"/>
    <cellStyle name="20% - Accent3 3 3" xfId="41019"/>
    <cellStyle name="20% - Accent3 3 4" xfId="56414"/>
    <cellStyle name="20% - Accent3 4" xfId="19020"/>
    <cellStyle name="20% - Accent3 5" xfId="34017"/>
    <cellStyle name="20% - Accent3 6" xfId="49281"/>
    <cellStyle name="20% - Accent3 7" xfId="49686"/>
    <cellStyle name="20% - Accent3 8" xfId="50095"/>
    <cellStyle name="20% - Accent3 9" xfId="50500"/>
    <cellStyle name="20% - Accent4" xfId="27" builtinId="42" customBuiltin="1"/>
    <cellStyle name="20% - Accent4 10" xfId="51061"/>
    <cellStyle name="20% - Accent4 11" xfId="51663"/>
    <cellStyle name="20% - Accent4 12" xfId="52082"/>
    <cellStyle name="20% - Accent4 13" xfId="53142"/>
    <cellStyle name="20% - Accent4 14" xfId="1541"/>
    <cellStyle name="20% - Accent4 2" xfId="8926"/>
    <cellStyle name="20% - Accent4 2 2" xfId="16702"/>
    <cellStyle name="20% - Accent4 2 2 2" xfId="33015"/>
    <cellStyle name="20% - Accent4 2 2 3" xfId="47979"/>
    <cellStyle name="20% - Accent4 2 3" xfId="25993"/>
    <cellStyle name="20% - Accent4 2 4" xfId="40980"/>
    <cellStyle name="20% - Accent4 2 5" xfId="53177"/>
    <cellStyle name="20% - Accent4 3" xfId="9711"/>
    <cellStyle name="20% - Accent4 3 2" xfId="26041"/>
    <cellStyle name="20% - Accent4 3 3" xfId="41021"/>
    <cellStyle name="20% - Accent4 3 4" xfId="56416"/>
    <cellStyle name="20% - Accent4 4" xfId="19022"/>
    <cellStyle name="20% - Accent4 5" xfId="34019"/>
    <cellStyle name="20% - Accent4 6" xfId="49283"/>
    <cellStyle name="20% - Accent4 7" xfId="49688"/>
    <cellStyle name="20% - Accent4 8" xfId="50097"/>
    <cellStyle name="20% - Accent4 9" xfId="50502"/>
    <cellStyle name="20% - Accent5" xfId="31" builtinId="46" customBuiltin="1"/>
    <cellStyle name="20% - Accent5 10" xfId="50504"/>
    <cellStyle name="20% - Accent5 11" xfId="51064"/>
    <cellStyle name="20% - Accent5 12" xfId="51665"/>
    <cellStyle name="20% - Accent5 13" xfId="52084"/>
    <cellStyle name="20% - Accent5 14" xfId="53144"/>
    <cellStyle name="20% - Accent5 15" xfId="1543"/>
    <cellStyle name="20% - Accent5 2" xfId="1571"/>
    <cellStyle name="20% - Accent5 2 2" xfId="10134"/>
    <cellStyle name="20% - Accent5 2 2 2" xfId="26453"/>
    <cellStyle name="20% - Accent5 2 2 3" xfId="41419"/>
    <cellStyle name="20% - Accent5 2 3" xfId="19431"/>
    <cellStyle name="20% - Accent5 2 4" xfId="34420"/>
    <cellStyle name="20% - Accent5 2 5" xfId="53178"/>
    <cellStyle name="20% - Accent5 3" xfId="8928"/>
    <cellStyle name="20% - Accent5 3 2" xfId="16704"/>
    <cellStyle name="20% - Accent5 3 2 2" xfId="33017"/>
    <cellStyle name="20% - Accent5 3 2 3" xfId="47981"/>
    <cellStyle name="20% - Accent5 3 3" xfId="25995"/>
    <cellStyle name="20% - Accent5 3 4" xfId="40982"/>
    <cellStyle name="20% - Accent5 3 5" xfId="56418"/>
    <cellStyle name="20% - Accent5 4" xfId="9713"/>
    <cellStyle name="20% - Accent5 4 2" xfId="26043"/>
    <cellStyle name="20% - Accent5 4 3" xfId="41023"/>
    <cellStyle name="20% - Accent5 5" xfId="19024"/>
    <cellStyle name="20% - Accent5 6" xfId="34021"/>
    <cellStyle name="20% - Accent5 7" xfId="49285"/>
    <cellStyle name="20% - Accent5 8" xfId="49690"/>
    <cellStyle name="20% - Accent5 9" xfId="50099"/>
    <cellStyle name="20% - Accent6" xfId="35" builtinId="50" customBuiltin="1"/>
    <cellStyle name="20% - Accent6 10" xfId="51066"/>
    <cellStyle name="20% - Accent6 11" xfId="51667"/>
    <cellStyle name="20% - Accent6 12" xfId="52086"/>
    <cellStyle name="20% - Accent6 13" xfId="53146"/>
    <cellStyle name="20% - Accent6 14" xfId="1545"/>
    <cellStyle name="20% - Accent6 2" xfId="8930"/>
    <cellStyle name="20% - Accent6 2 2" xfId="16706"/>
    <cellStyle name="20% - Accent6 2 2 2" xfId="33019"/>
    <cellStyle name="20% - Accent6 2 2 3" xfId="47983"/>
    <cellStyle name="20% - Accent6 2 3" xfId="25997"/>
    <cellStyle name="20% - Accent6 2 4" xfId="40984"/>
    <cellStyle name="20% - Accent6 2 5" xfId="53179"/>
    <cellStyle name="20% - Accent6 3" xfId="9715"/>
    <cellStyle name="20% - Accent6 3 2" xfId="26045"/>
    <cellStyle name="20% - Accent6 3 3" xfId="41025"/>
    <cellStyle name="20% - Accent6 3 4" xfId="56420"/>
    <cellStyle name="20% - Accent6 4" xfId="19026"/>
    <cellStyle name="20% - Accent6 5" xfId="34023"/>
    <cellStyle name="20% - Accent6 6" xfId="49287"/>
    <cellStyle name="20% - Accent6 7" xfId="49692"/>
    <cellStyle name="20% - Accent6 8" xfId="50101"/>
    <cellStyle name="20% - Accent6 9" xfId="50506"/>
    <cellStyle name="20% - Colore 1" xfId="39"/>
    <cellStyle name="20% - Colore 2" xfId="40"/>
    <cellStyle name="20% - Colore 3" xfId="41"/>
    <cellStyle name="20% - Colore 4" xfId="42"/>
    <cellStyle name="20% - Colore 5" xfId="43"/>
    <cellStyle name="20% - Colore 6" xfId="44"/>
    <cellStyle name="2x indented GHG Textfiels" xfId="3139"/>
    <cellStyle name="2x indented GHG Textfiels 2" xfId="11696"/>
    <cellStyle name="2x indented GHG Textfiels 2 2" xfId="28015"/>
    <cellStyle name="2x indented GHG Textfiels 3" xfId="20993"/>
    <cellStyle name="40 % - Markeringsfarve1 10" xfId="3141"/>
    <cellStyle name="40 % - Markeringsfarve1 10 2" xfId="3142"/>
    <cellStyle name="40 % - Markeringsfarve1 10 2 2" xfId="3143"/>
    <cellStyle name="40 % - Markeringsfarve1 10 2 2 2" xfId="8125"/>
    <cellStyle name="40 % - Markeringsfarve1 10 2 2 2 2" xfId="16026"/>
    <cellStyle name="40 % - Markeringsfarve1 10 2 2 2 2 2" xfId="32340"/>
    <cellStyle name="40 % - Markeringsfarve1 10 2 2 2 2 3" xfId="47304"/>
    <cellStyle name="40 % - Markeringsfarve1 10 2 2 2 3" xfId="25318"/>
    <cellStyle name="40 % - Markeringsfarve1 10 2 2 2 4" xfId="40305"/>
    <cellStyle name="40 % - Markeringsfarve1 10 2 2 3" xfId="11700"/>
    <cellStyle name="40 % - Markeringsfarve1 10 2 2 3 2" xfId="28019"/>
    <cellStyle name="40 % - Markeringsfarve1 10 2 2 3 3" xfId="42984"/>
    <cellStyle name="40 % - Markeringsfarve1 10 2 2 4" xfId="20997"/>
    <cellStyle name="40 % - Markeringsfarve1 10 2 2 5" xfId="35985"/>
    <cellStyle name="40 % - Markeringsfarve1 10 2 3" xfId="6627"/>
    <cellStyle name="40 % - Markeringsfarve1 10 2 3 2" xfId="14541"/>
    <cellStyle name="40 % - Markeringsfarve1 10 2 3 2 2" xfId="30855"/>
    <cellStyle name="40 % - Markeringsfarve1 10 2 3 2 3" xfId="45819"/>
    <cellStyle name="40 % - Markeringsfarve1 10 2 3 3" xfId="23833"/>
    <cellStyle name="40 % - Markeringsfarve1 10 2 3 4" xfId="38820"/>
    <cellStyle name="40 % - Markeringsfarve1 10 2 4" xfId="11699"/>
    <cellStyle name="40 % - Markeringsfarve1 10 2 4 2" xfId="28018"/>
    <cellStyle name="40 % - Markeringsfarve1 10 2 4 3" xfId="42983"/>
    <cellStyle name="40 % - Markeringsfarve1 10 2 5" xfId="20996"/>
    <cellStyle name="40 % - Markeringsfarve1 10 2 6" xfId="35984"/>
    <cellStyle name="40 % - Markeringsfarve1 10 3" xfId="3144"/>
    <cellStyle name="40 % - Markeringsfarve1 10 3 2" xfId="7402"/>
    <cellStyle name="40 % - Markeringsfarve1 10 3 2 2" xfId="15312"/>
    <cellStyle name="40 % - Markeringsfarve1 10 3 2 2 2" xfId="31626"/>
    <cellStyle name="40 % - Markeringsfarve1 10 3 2 2 3" xfId="46590"/>
    <cellStyle name="40 % - Markeringsfarve1 10 3 2 3" xfId="24604"/>
    <cellStyle name="40 % - Markeringsfarve1 10 3 2 4" xfId="39591"/>
    <cellStyle name="40 % - Markeringsfarve1 10 3 3" xfId="11701"/>
    <cellStyle name="40 % - Markeringsfarve1 10 3 3 2" xfId="28020"/>
    <cellStyle name="40 % - Markeringsfarve1 10 3 3 3" xfId="42985"/>
    <cellStyle name="40 % - Markeringsfarve1 10 3 4" xfId="20998"/>
    <cellStyle name="40 % - Markeringsfarve1 10 3 5" xfId="35986"/>
    <cellStyle name="40 % - Markeringsfarve1 10 4" xfId="3145"/>
    <cellStyle name="40 % - Markeringsfarve1 10 4 2" xfId="8491"/>
    <cellStyle name="40 % - Markeringsfarve1 10 4 2 2" xfId="16380"/>
    <cellStyle name="40 % - Markeringsfarve1 10 4 2 2 2" xfId="32694"/>
    <cellStyle name="40 % - Markeringsfarve1 10 4 2 2 3" xfId="47658"/>
    <cellStyle name="40 % - Markeringsfarve1 10 4 2 3" xfId="25672"/>
    <cellStyle name="40 % - Markeringsfarve1 10 4 2 4" xfId="40659"/>
    <cellStyle name="40 % - Markeringsfarve1 10 4 3" xfId="11702"/>
    <cellStyle name="40 % - Markeringsfarve1 10 4 3 2" xfId="28021"/>
    <cellStyle name="40 % - Markeringsfarve1 10 4 3 3" xfId="42986"/>
    <cellStyle name="40 % - Markeringsfarve1 10 4 4" xfId="20999"/>
    <cellStyle name="40 % - Markeringsfarve1 10 4 5" xfId="35987"/>
    <cellStyle name="40 % - Markeringsfarve1 10 5" xfId="5737"/>
    <cellStyle name="40 % - Markeringsfarve1 10 5 2" xfId="13655"/>
    <cellStyle name="40 % - Markeringsfarve1 10 5 2 2" xfId="29969"/>
    <cellStyle name="40 % - Markeringsfarve1 10 5 2 3" xfId="44933"/>
    <cellStyle name="40 % - Markeringsfarve1 10 5 3" xfId="22947"/>
    <cellStyle name="40 % - Markeringsfarve1 10 5 4" xfId="37934"/>
    <cellStyle name="40 % - Markeringsfarve1 10 6" xfId="11698"/>
    <cellStyle name="40 % - Markeringsfarve1 10 6 2" xfId="28017"/>
    <cellStyle name="40 % - Markeringsfarve1 10 6 3" xfId="42982"/>
    <cellStyle name="40 % - Markeringsfarve1 10 7" xfId="20995"/>
    <cellStyle name="40 % - Markeringsfarve1 10 8" xfId="35983"/>
    <cellStyle name="40 % - Markeringsfarve1 11" xfId="3146"/>
    <cellStyle name="40 % - Markeringsfarve1 11 2" xfId="3147"/>
    <cellStyle name="40 % - Markeringsfarve1 11 2 2" xfId="7480"/>
    <cellStyle name="40 % - Markeringsfarve1 11 2 2 2" xfId="15381"/>
    <cellStyle name="40 % - Markeringsfarve1 11 2 2 2 2" xfId="31695"/>
    <cellStyle name="40 % - Markeringsfarve1 11 2 2 2 3" xfId="46659"/>
    <cellStyle name="40 % - Markeringsfarve1 11 2 2 3" xfId="24673"/>
    <cellStyle name="40 % - Markeringsfarve1 11 2 2 4" xfId="39660"/>
    <cellStyle name="40 % - Markeringsfarve1 11 2 3" xfId="11704"/>
    <cellStyle name="40 % - Markeringsfarve1 11 2 3 2" xfId="28023"/>
    <cellStyle name="40 % - Markeringsfarve1 11 2 3 3" xfId="42988"/>
    <cellStyle name="40 % - Markeringsfarve1 11 2 4" xfId="21001"/>
    <cellStyle name="40 % - Markeringsfarve1 11 2 5" xfId="35989"/>
    <cellStyle name="40 % - Markeringsfarve1 11 3" xfId="3148"/>
    <cellStyle name="40 % - Markeringsfarve1 11 3 2" xfId="8717"/>
    <cellStyle name="40 % - Markeringsfarve1 11 3 2 2" xfId="16597"/>
    <cellStyle name="40 % - Markeringsfarve1 11 3 2 2 2" xfId="32911"/>
    <cellStyle name="40 % - Markeringsfarve1 11 3 2 2 3" xfId="47875"/>
    <cellStyle name="40 % - Markeringsfarve1 11 3 2 3" xfId="25889"/>
    <cellStyle name="40 % - Markeringsfarve1 11 3 2 4" xfId="40876"/>
    <cellStyle name="40 % - Markeringsfarve1 11 3 3" xfId="11705"/>
    <cellStyle name="40 % - Markeringsfarve1 11 3 3 2" xfId="28024"/>
    <cellStyle name="40 % - Markeringsfarve1 11 3 3 3" xfId="42989"/>
    <cellStyle name="40 % - Markeringsfarve1 11 3 4" xfId="21002"/>
    <cellStyle name="40 % - Markeringsfarve1 11 3 5" xfId="35990"/>
    <cellStyle name="40 % - Markeringsfarve1 11 4" xfId="5738"/>
    <cellStyle name="40 % - Markeringsfarve1 11 4 2" xfId="13656"/>
    <cellStyle name="40 % - Markeringsfarve1 11 4 2 2" xfId="29970"/>
    <cellStyle name="40 % - Markeringsfarve1 11 4 2 3" xfId="44934"/>
    <cellStyle name="40 % - Markeringsfarve1 11 4 3" xfId="22948"/>
    <cellStyle name="40 % - Markeringsfarve1 11 4 4" xfId="37935"/>
    <cellStyle name="40 % - Markeringsfarve1 11 5" xfId="11703"/>
    <cellStyle name="40 % - Markeringsfarve1 11 5 2" xfId="28022"/>
    <cellStyle name="40 % - Markeringsfarve1 11 5 3" xfId="42987"/>
    <cellStyle name="40 % - Markeringsfarve1 11 6" xfId="21000"/>
    <cellStyle name="40 % - Markeringsfarve1 11 7" xfId="35988"/>
    <cellStyle name="40 % - Markeringsfarve1 12" xfId="3149"/>
    <cellStyle name="40 % - Markeringsfarve1 12 2" xfId="3150"/>
    <cellStyle name="40 % - Markeringsfarve1 12 2 2" xfId="8442"/>
    <cellStyle name="40 % - Markeringsfarve1 12 2 2 2" xfId="16334"/>
    <cellStyle name="40 % - Markeringsfarve1 12 2 2 2 2" xfId="32648"/>
    <cellStyle name="40 % - Markeringsfarve1 12 2 2 2 3" xfId="47612"/>
    <cellStyle name="40 % - Markeringsfarve1 12 2 2 3" xfId="25626"/>
    <cellStyle name="40 % - Markeringsfarve1 12 2 2 4" xfId="40613"/>
    <cellStyle name="40 % - Markeringsfarve1 12 2 3" xfId="11707"/>
    <cellStyle name="40 % - Markeringsfarve1 12 2 3 2" xfId="28026"/>
    <cellStyle name="40 % - Markeringsfarve1 12 2 3 3" xfId="42991"/>
    <cellStyle name="40 % - Markeringsfarve1 12 2 4" xfId="21004"/>
    <cellStyle name="40 % - Markeringsfarve1 12 2 5" xfId="35992"/>
    <cellStyle name="40 % - Markeringsfarve1 12 3" xfId="5739"/>
    <cellStyle name="40 % - Markeringsfarve1 12 3 2" xfId="13657"/>
    <cellStyle name="40 % - Markeringsfarve1 12 3 2 2" xfId="29971"/>
    <cellStyle name="40 % - Markeringsfarve1 12 3 2 3" xfId="44935"/>
    <cellStyle name="40 % - Markeringsfarve1 12 3 3" xfId="22949"/>
    <cellStyle name="40 % - Markeringsfarve1 12 3 4" xfId="37936"/>
    <cellStyle name="40 % - Markeringsfarve1 12 4" xfId="11706"/>
    <cellStyle name="40 % - Markeringsfarve1 12 4 2" xfId="28025"/>
    <cellStyle name="40 % - Markeringsfarve1 12 4 3" xfId="42990"/>
    <cellStyle name="40 % - Markeringsfarve1 12 5" xfId="21003"/>
    <cellStyle name="40 % - Markeringsfarve1 12 6" xfId="35991"/>
    <cellStyle name="40 % - Markeringsfarve1 13" xfId="3151"/>
    <cellStyle name="40 % - Markeringsfarve1 13 2" xfId="3152"/>
    <cellStyle name="40 % - Markeringsfarve1 13 2 2" xfId="8677"/>
    <cellStyle name="40 % - Markeringsfarve1 13 2 2 2" xfId="16558"/>
    <cellStyle name="40 % - Markeringsfarve1 13 2 2 2 2" xfId="32872"/>
    <cellStyle name="40 % - Markeringsfarve1 13 2 2 2 3" xfId="47836"/>
    <cellStyle name="40 % - Markeringsfarve1 13 2 2 3" xfId="25850"/>
    <cellStyle name="40 % - Markeringsfarve1 13 2 2 4" xfId="40837"/>
    <cellStyle name="40 % - Markeringsfarve1 13 2 3" xfId="11709"/>
    <cellStyle name="40 % - Markeringsfarve1 13 2 3 2" xfId="28028"/>
    <cellStyle name="40 % - Markeringsfarve1 13 2 3 3" xfId="42993"/>
    <cellStyle name="40 % - Markeringsfarve1 13 2 4" xfId="21006"/>
    <cellStyle name="40 % - Markeringsfarve1 13 2 5" xfId="35994"/>
    <cellStyle name="40 % - Markeringsfarve1 13 3" xfId="5740"/>
    <cellStyle name="40 % - Markeringsfarve1 13 3 2" xfId="13658"/>
    <cellStyle name="40 % - Markeringsfarve1 13 3 2 2" xfId="29972"/>
    <cellStyle name="40 % - Markeringsfarve1 13 3 2 3" xfId="44936"/>
    <cellStyle name="40 % - Markeringsfarve1 13 3 3" xfId="22950"/>
    <cellStyle name="40 % - Markeringsfarve1 13 3 4" xfId="37937"/>
    <cellStyle name="40 % - Markeringsfarve1 13 4" xfId="11708"/>
    <cellStyle name="40 % - Markeringsfarve1 13 4 2" xfId="28027"/>
    <cellStyle name="40 % - Markeringsfarve1 13 4 3" xfId="42992"/>
    <cellStyle name="40 % - Markeringsfarve1 13 5" xfId="21005"/>
    <cellStyle name="40 % - Markeringsfarve1 13 6" xfId="35993"/>
    <cellStyle name="40 % - Markeringsfarve1 14" xfId="3153"/>
    <cellStyle name="40 % - Markeringsfarve1 14 2" xfId="3154"/>
    <cellStyle name="40 % - Markeringsfarve1 14 2 2" xfId="6699"/>
    <cellStyle name="40 % - Markeringsfarve1 14 2 2 2" xfId="14612"/>
    <cellStyle name="40 % - Markeringsfarve1 14 2 2 2 2" xfId="30926"/>
    <cellStyle name="40 % - Markeringsfarve1 14 2 2 2 3" xfId="45890"/>
    <cellStyle name="40 % - Markeringsfarve1 14 2 2 3" xfId="23904"/>
    <cellStyle name="40 % - Markeringsfarve1 14 2 2 4" xfId="38891"/>
    <cellStyle name="40 % - Markeringsfarve1 14 2 3" xfId="11711"/>
    <cellStyle name="40 % - Markeringsfarve1 14 2 3 2" xfId="28030"/>
    <cellStyle name="40 % - Markeringsfarve1 14 2 3 3" xfId="42995"/>
    <cellStyle name="40 % - Markeringsfarve1 14 2 4" xfId="21008"/>
    <cellStyle name="40 % - Markeringsfarve1 14 2 5" xfId="35996"/>
    <cellStyle name="40 % - Markeringsfarve1 14 3" xfId="5736"/>
    <cellStyle name="40 % - Markeringsfarve1 14 3 2" xfId="13654"/>
    <cellStyle name="40 % - Markeringsfarve1 14 3 2 2" xfId="29968"/>
    <cellStyle name="40 % - Markeringsfarve1 14 3 2 3" xfId="44932"/>
    <cellStyle name="40 % - Markeringsfarve1 14 3 3" xfId="22946"/>
    <cellStyle name="40 % - Markeringsfarve1 14 3 4" xfId="37933"/>
    <cellStyle name="40 % - Markeringsfarve1 14 4" xfId="11710"/>
    <cellStyle name="40 % - Markeringsfarve1 14 4 2" xfId="28029"/>
    <cellStyle name="40 % - Markeringsfarve1 14 4 3" xfId="42994"/>
    <cellStyle name="40 % - Markeringsfarve1 14 5" xfId="21007"/>
    <cellStyle name="40 % - Markeringsfarve1 14 6" xfId="35995"/>
    <cellStyle name="40 % - Markeringsfarve1 15" xfId="3155"/>
    <cellStyle name="40 % - Markeringsfarve1 15 2" xfId="6701"/>
    <cellStyle name="40 % - Markeringsfarve1 15 2 2" xfId="14614"/>
    <cellStyle name="40 % - Markeringsfarve1 15 2 2 2" xfId="30928"/>
    <cellStyle name="40 % - Markeringsfarve1 15 2 2 3" xfId="45892"/>
    <cellStyle name="40 % - Markeringsfarve1 15 2 3" xfId="23906"/>
    <cellStyle name="40 % - Markeringsfarve1 15 2 4" xfId="38893"/>
    <cellStyle name="40 % - Markeringsfarve1 15 3" xfId="11712"/>
    <cellStyle name="40 % - Markeringsfarve1 15 3 2" xfId="28031"/>
    <cellStyle name="40 % - Markeringsfarve1 15 3 3" xfId="42996"/>
    <cellStyle name="40 % - Markeringsfarve1 15 4" xfId="21009"/>
    <cellStyle name="40 % - Markeringsfarve1 15 5" xfId="35997"/>
    <cellStyle name="40 % - Markeringsfarve1 16" xfId="3156"/>
    <cellStyle name="40 % - Markeringsfarve1 16 2" xfId="8214"/>
    <cellStyle name="40 % - Markeringsfarve1 16 2 2" xfId="16111"/>
    <cellStyle name="40 % - Markeringsfarve1 16 2 2 2" xfId="32425"/>
    <cellStyle name="40 % - Markeringsfarve1 16 2 2 3" xfId="47389"/>
    <cellStyle name="40 % - Markeringsfarve1 16 2 3" xfId="25403"/>
    <cellStyle name="40 % - Markeringsfarve1 16 2 4" xfId="40390"/>
    <cellStyle name="40 % - Markeringsfarve1 16 3" xfId="11713"/>
    <cellStyle name="40 % - Markeringsfarve1 16 3 2" xfId="28032"/>
    <cellStyle name="40 % - Markeringsfarve1 16 3 3" xfId="42997"/>
    <cellStyle name="40 % - Markeringsfarve1 16 4" xfId="21010"/>
    <cellStyle name="40 % - Markeringsfarve1 16 5" xfId="35998"/>
    <cellStyle name="40 % - Markeringsfarve1 17" xfId="3157"/>
    <cellStyle name="40 % - Markeringsfarve1 17 2" xfId="8771"/>
    <cellStyle name="40 % - Markeringsfarve1 17 2 2" xfId="16647"/>
    <cellStyle name="40 % - Markeringsfarve1 17 2 2 2" xfId="32961"/>
    <cellStyle name="40 % - Markeringsfarve1 17 2 2 3" xfId="47925"/>
    <cellStyle name="40 % - Markeringsfarve1 17 2 3" xfId="25939"/>
    <cellStyle name="40 % - Markeringsfarve1 17 2 4" xfId="40926"/>
    <cellStyle name="40 % - Markeringsfarve1 17 3" xfId="11714"/>
    <cellStyle name="40 % - Markeringsfarve1 17 3 2" xfId="28033"/>
    <cellStyle name="40 % - Markeringsfarve1 17 3 3" xfId="42998"/>
    <cellStyle name="40 % - Markeringsfarve1 17 4" xfId="21011"/>
    <cellStyle name="40 % - Markeringsfarve1 17 5" xfId="35999"/>
    <cellStyle name="40 % - Markeringsfarve1 18" xfId="5376"/>
    <cellStyle name="40 % - Markeringsfarve1 18 2" xfId="13304"/>
    <cellStyle name="40 % - Markeringsfarve1 18 2 2" xfId="29618"/>
    <cellStyle name="40 % - Markeringsfarve1 18 2 3" xfId="44582"/>
    <cellStyle name="40 % - Markeringsfarve1 18 3" xfId="22596"/>
    <cellStyle name="40 % - Markeringsfarve1 18 4" xfId="37583"/>
    <cellStyle name="40 % - Markeringsfarve1 19" xfId="3140"/>
    <cellStyle name="40 % - Markeringsfarve1 19 2" xfId="11697"/>
    <cellStyle name="40 % - Markeringsfarve1 19 2 2" xfId="28016"/>
    <cellStyle name="40 % - Markeringsfarve1 19 2 3" xfId="42981"/>
    <cellStyle name="40 % - Markeringsfarve1 19 3" xfId="20994"/>
    <cellStyle name="40 % - Markeringsfarve1 19 4" xfId="35982"/>
    <cellStyle name="40 % - Markeringsfarve1 2" xfId="3158"/>
    <cellStyle name="40 % - Markeringsfarve1 2 10" xfId="3159"/>
    <cellStyle name="40 % - Markeringsfarve1 2 10 2" xfId="6734"/>
    <cellStyle name="40 % - Markeringsfarve1 2 10 2 2" xfId="14645"/>
    <cellStyle name="40 % - Markeringsfarve1 2 10 2 2 2" xfId="30959"/>
    <cellStyle name="40 % - Markeringsfarve1 2 10 2 2 3" xfId="45923"/>
    <cellStyle name="40 % - Markeringsfarve1 2 10 2 3" xfId="23937"/>
    <cellStyle name="40 % - Markeringsfarve1 2 10 2 4" xfId="38924"/>
    <cellStyle name="40 % - Markeringsfarve1 2 10 3" xfId="11716"/>
    <cellStyle name="40 % - Markeringsfarve1 2 10 3 2" xfId="28035"/>
    <cellStyle name="40 % - Markeringsfarve1 2 10 3 3" xfId="43000"/>
    <cellStyle name="40 % - Markeringsfarve1 2 10 4" xfId="21013"/>
    <cellStyle name="40 % - Markeringsfarve1 2 10 5" xfId="36001"/>
    <cellStyle name="40 % - Markeringsfarve1 2 11" xfId="3160"/>
    <cellStyle name="40 % - Markeringsfarve1 2 11 2" xfId="8401"/>
    <cellStyle name="40 % - Markeringsfarve1 2 11 2 2" xfId="16294"/>
    <cellStyle name="40 % - Markeringsfarve1 2 11 2 2 2" xfId="32608"/>
    <cellStyle name="40 % - Markeringsfarve1 2 11 2 2 3" xfId="47572"/>
    <cellStyle name="40 % - Markeringsfarve1 2 11 2 3" xfId="25586"/>
    <cellStyle name="40 % - Markeringsfarve1 2 11 2 4" xfId="40573"/>
    <cellStyle name="40 % - Markeringsfarve1 2 11 3" xfId="11717"/>
    <cellStyle name="40 % - Markeringsfarve1 2 11 3 2" xfId="28036"/>
    <cellStyle name="40 % - Markeringsfarve1 2 11 3 3" xfId="43001"/>
    <cellStyle name="40 % - Markeringsfarve1 2 11 4" xfId="21014"/>
    <cellStyle name="40 % - Markeringsfarve1 2 11 5" xfId="36002"/>
    <cellStyle name="40 % - Markeringsfarve1 2 12" xfId="5741"/>
    <cellStyle name="40 % - Markeringsfarve1 2 12 2" xfId="13659"/>
    <cellStyle name="40 % - Markeringsfarve1 2 12 2 2" xfId="29973"/>
    <cellStyle name="40 % - Markeringsfarve1 2 12 2 3" xfId="44937"/>
    <cellStyle name="40 % - Markeringsfarve1 2 12 3" xfId="22951"/>
    <cellStyle name="40 % - Markeringsfarve1 2 12 4" xfId="37938"/>
    <cellStyle name="40 % - Markeringsfarve1 2 13" xfId="11715"/>
    <cellStyle name="40 % - Markeringsfarve1 2 13 2" xfId="28034"/>
    <cellStyle name="40 % - Markeringsfarve1 2 13 3" xfId="42999"/>
    <cellStyle name="40 % - Markeringsfarve1 2 14" xfId="21012"/>
    <cellStyle name="40 % - Markeringsfarve1 2 15" xfId="36000"/>
    <cellStyle name="40 % - Markeringsfarve1 2 16" xfId="53331"/>
    <cellStyle name="40 % - Markeringsfarve1 2 2" xfId="3161"/>
    <cellStyle name="40 % - Markeringsfarve1 2 2 10" xfId="5742"/>
    <cellStyle name="40 % - Markeringsfarve1 2 2 10 2" xfId="13660"/>
    <cellStyle name="40 % - Markeringsfarve1 2 2 10 2 2" xfId="29974"/>
    <cellStyle name="40 % - Markeringsfarve1 2 2 10 2 3" xfId="44938"/>
    <cellStyle name="40 % - Markeringsfarve1 2 2 10 3" xfId="22952"/>
    <cellStyle name="40 % - Markeringsfarve1 2 2 10 4" xfId="37939"/>
    <cellStyle name="40 % - Markeringsfarve1 2 2 11" xfId="11718"/>
    <cellStyle name="40 % - Markeringsfarve1 2 2 11 2" xfId="28037"/>
    <cellStyle name="40 % - Markeringsfarve1 2 2 11 3" xfId="43002"/>
    <cellStyle name="40 % - Markeringsfarve1 2 2 12" xfId="21015"/>
    <cellStyle name="40 % - Markeringsfarve1 2 2 13" xfId="36003"/>
    <cellStyle name="40 % - Markeringsfarve1 2 2 14" xfId="53330"/>
    <cellStyle name="40 % - Markeringsfarve1 2 2 2" xfId="3162"/>
    <cellStyle name="40 % - Markeringsfarve1 2 2 2 2" xfId="3163"/>
    <cellStyle name="40 % - Markeringsfarve1 2 2 2 2 2" xfId="3164"/>
    <cellStyle name="40 % - Markeringsfarve1 2 2 2 2 2 2" xfId="7665"/>
    <cellStyle name="40 % - Markeringsfarve1 2 2 2 2 2 2 2" xfId="15566"/>
    <cellStyle name="40 % - Markeringsfarve1 2 2 2 2 2 2 2 2" xfId="31880"/>
    <cellStyle name="40 % - Markeringsfarve1 2 2 2 2 2 2 2 3" xfId="46844"/>
    <cellStyle name="40 % - Markeringsfarve1 2 2 2 2 2 2 3" xfId="24858"/>
    <cellStyle name="40 % - Markeringsfarve1 2 2 2 2 2 2 4" xfId="39845"/>
    <cellStyle name="40 % - Markeringsfarve1 2 2 2 2 2 3" xfId="11721"/>
    <cellStyle name="40 % - Markeringsfarve1 2 2 2 2 2 3 2" xfId="28040"/>
    <cellStyle name="40 % - Markeringsfarve1 2 2 2 2 2 3 3" xfId="43005"/>
    <cellStyle name="40 % - Markeringsfarve1 2 2 2 2 2 4" xfId="21018"/>
    <cellStyle name="40 % - Markeringsfarve1 2 2 2 2 2 5" xfId="36006"/>
    <cellStyle name="40 % - Markeringsfarve1 2 2 2 2 3" xfId="6238"/>
    <cellStyle name="40 % - Markeringsfarve1 2 2 2 2 3 2" xfId="14155"/>
    <cellStyle name="40 % - Markeringsfarve1 2 2 2 2 3 2 2" xfId="30469"/>
    <cellStyle name="40 % - Markeringsfarve1 2 2 2 2 3 2 3" xfId="45433"/>
    <cellStyle name="40 % - Markeringsfarve1 2 2 2 2 3 3" xfId="23447"/>
    <cellStyle name="40 % - Markeringsfarve1 2 2 2 2 3 4" xfId="38434"/>
    <cellStyle name="40 % - Markeringsfarve1 2 2 2 2 4" xfId="11720"/>
    <cellStyle name="40 % - Markeringsfarve1 2 2 2 2 4 2" xfId="28039"/>
    <cellStyle name="40 % - Markeringsfarve1 2 2 2 2 4 3" xfId="43004"/>
    <cellStyle name="40 % - Markeringsfarve1 2 2 2 2 5" xfId="21017"/>
    <cellStyle name="40 % - Markeringsfarve1 2 2 2 2 6" xfId="36005"/>
    <cellStyle name="40 % - Markeringsfarve1 2 2 2 2 7" xfId="57134"/>
    <cellStyle name="40 % - Markeringsfarve1 2 2 2 3" xfId="3165"/>
    <cellStyle name="40 % - Markeringsfarve1 2 2 2 3 2" xfId="6895"/>
    <cellStyle name="40 % - Markeringsfarve1 2 2 2 3 2 2" xfId="14806"/>
    <cellStyle name="40 % - Markeringsfarve1 2 2 2 3 2 2 2" xfId="31120"/>
    <cellStyle name="40 % - Markeringsfarve1 2 2 2 3 2 2 3" xfId="46084"/>
    <cellStyle name="40 % - Markeringsfarve1 2 2 2 3 2 3" xfId="24098"/>
    <cellStyle name="40 % - Markeringsfarve1 2 2 2 3 2 4" xfId="39085"/>
    <cellStyle name="40 % - Markeringsfarve1 2 2 2 3 3" xfId="11722"/>
    <cellStyle name="40 % - Markeringsfarve1 2 2 2 3 3 2" xfId="28041"/>
    <cellStyle name="40 % - Markeringsfarve1 2 2 2 3 3 3" xfId="43006"/>
    <cellStyle name="40 % - Markeringsfarve1 2 2 2 3 4" xfId="21019"/>
    <cellStyle name="40 % - Markeringsfarve1 2 2 2 3 5" xfId="36007"/>
    <cellStyle name="40 % - Markeringsfarve1 2 2 2 4" xfId="3166"/>
    <cellStyle name="40 % - Markeringsfarve1 2 2 2 4 2" xfId="8287"/>
    <cellStyle name="40 % - Markeringsfarve1 2 2 2 4 2 2" xfId="16181"/>
    <cellStyle name="40 % - Markeringsfarve1 2 2 2 4 2 2 2" xfId="32495"/>
    <cellStyle name="40 % - Markeringsfarve1 2 2 2 4 2 2 3" xfId="47459"/>
    <cellStyle name="40 % - Markeringsfarve1 2 2 2 4 2 3" xfId="25473"/>
    <cellStyle name="40 % - Markeringsfarve1 2 2 2 4 2 4" xfId="40460"/>
    <cellStyle name="40 % - Markeringsfarve1 2 2 2 4 3" xfId="11723"/>
    <cellStyle name="40 % - Markeringsfarve1 2 2 2 4 3 2" xfId="28042"/>
    <cellStyle name="40 % - Markeringsfarve1 2 2 2 4 3 3" xfId="43007"/>
    <cellStyle name="40 % - Markeringsfarve1 2 2 2 4 4" xfId="21020"/>
    <cellStyle name="40 % - Markeringsfarve1 2 2 2 4 5" xfId="36008"/>
    <cellStyle name="40 % - Markeringsfarve1 2 2 2 5" xfId="5743"/>
    <cellStyle name="40 % - Markeringsfarve1 2 2 2 5 2" xfId="13661"/>
    <cellStyle name="40 % - Markeringsfarve1 2 2 2 5 2 2" xfId="29975"/>
    <cellStyle name="40 % - Markeringsfarve1 2 2 2 5 2 3" xfId="44939"/>
    <cellStyle name="40 % - Markeringsfarve1 2 2 2 5 3" xfId="22953"/>
    <cellStyle name="40 % - Markeringsfarve1 2 2 2 5 4" xfId="37940"/>
    <cellStyle name="40 % - Markeringsfarve1 2 2 2 6" xfId="11719"/>
    <cellStyle name="40 % - Markeringsfarve1 2 2 2 6 2" xfId="28038"/>
    <cellStyle name="40 % - Markeringsfarve1 2 2 2 6 3" xfId="43003"/>
    <cellStyle name="40 % - Markeringsfarve1 2 2 2 7" xfId="21016"/>
    <cellStyle name="40 % - Markeringsfarve1 2 2 2 8" xfId="36004"/>
    <cellStyle name="40 % - Markeringsfarve1 2 2 2 9" xfId="53967"/>
    <cellStyle name="40 % - Markeringsfarve1 2 2 3" xfId="3167"/>
    <cellStyle name="40 % - Markeringsfarve1 2 2 3 2" xfId="3168"/>
    <cellStyle name="40 % - Markeringsfarve1 2 2 3 2 2" xfId="3169"/>
    <cellStyle name="40 % - Markeringsfarve1 2 2 3 2 2 2" xfId="7773"/>
    <cellStyle name="40 % - Markeringsfarve1 2 2 3 2 2 2 2" xfId="15674"/>
    <cellStyle name="40 % - Markeringsfarve1 2 2 3 2 2 2 2 2" xfId="31988"/>
    <cellStyle name="40 % - Markeringsfarve1 2 2 3 2 2 2 2 3" xfId="46952"/>
    <cellStyle name="40 % - Markeringsfarve1 2 2 3 2 2 2 3" xfId="24966"/>
    <cellStyle name="40 % - Markeringsfarve1 2 2 3 2 2 2 4" xfId="39953"/>
    <cellStyle name="40 % - Markeringsfarve1 2 2 3 2 2 3" xfId="11726"/>
    <cellStyle name="40 % - Markeringsfarve1 2 2 3 2 2 3 2" xfId="28045"/>
    <cellStyle name="40 % - Markeringsfarve1 2 2 3 2 2 3 3" xfId="43010"/>
    <cellStyle name="40 % - Markeringsfarve1 2 2 3 2 2 4" xfId="21023"/>
    <cellStyle name="40 % - Markeringsfarve1 2 2 3 2 2 5" xfId="36011"/>
    <cellStyle name="40 % - Markeringsfarve1 2 2 3 2 3" xfId="6328"/>
    <cellStyle name="40 % - Markeringsfarve1 2 2 3 2 3 2" xfId="14245"/>
    <cellStyle name="40 % - Markeringsfarve1 2 2 3 2 3 2 2" xfId="30559"/>
    <cellStyle name="40 % - Markeringsfarve1 2 2 3 2 3 2 3" xfId="45523"/>
    <cellStyle name="40 % - Markeringsfarve1 2 2 3 2 3 3" xfId="23537"/>
    <cellStyle name="40 % - Markeringsfarve1 2 2 3 2 3 4" xfId="38524"/>
    <cellStyle name="40 % - Markeringsfarve1 2 2 3 2 4" xfId="11725"/>
    <cellStyle name="40 % - Markeringsfarve1 2 2 3 2 4 2" xfId="28044"/>
    <cellStyle name="40 % - Markeringsfarve1 2 2 3 2 4 3" xfId="43009"/>
    <cellStyle name="40 % - Markeringsfarve1 2 2 3 2 5" xfId="21022"/>
    <cellStyle name="40 % - Markeringsfarve1 2 2 3 2 6" xfId="36010"/>
    <cellStyle name="40 % - Markeringsfarve1 2 2 3 3" xfId="3170"/>
    <cellStyle name="40 % - Markeringsfarve1 2 2 3 3 2" xfId="7003"/>
    <cellStyle name="40 % - Markeringsfarve1 2 2 3 3 2 2" xfId="14914"/>
    <cellStyle name="40 % - Markeringsfarve1 2 2 3 3 2 2 2" xfId="31228"/>
    <cellStyle name="40 % - Markeringsfarve1 2 2 3 3 2 2 3" xfId="46192"/>
    <cellStyle name="40 % - Markeringsfarve1 2 2 3 3 2 3" xfId="24206"/>
    <cellStyle name="40 % - Markeringsfarve1 2 2 3 3 2 4" xfId="39193"/>
    <cellStyle name="40 % - Markeringsfarve1 2 2 3 3 3" xfId="11727"/>
    <cellStyle name="40 % - Markeringsfarve1 2 2 3 3 3 2" xfId="28046"/>
    <cellStyle name="40 % - Markeringsfarve1 2 2 3 3 3 3" xfId="43011"/>
    <cellStyle name="40 % - Markeringsfarve1 2 2 3 3 4" xfId="21024"/>
    <cellStyle name="40 % - Markeringsfarve1 2 2 3 3 5" xfId="36012"/>
    <cellStyle name="40 % - Markeringsfarve1 2 2 3 4" xfId="3171"/>
    <cellStyle name="40 % - Markeringsfarve1 2 2 3 4 2" xfId="8585"/>
    <cellStyle name="40 % - Markeringsfarve1 2 2 3 4 2 2" xfId="16472"/>
    <cellStyle name="40 % - Markeringsfarve1 2 2 3 4 2 2 2" xfId="32786"/>
    <cellStyle name="40 % - Markeringsfarve1 2 2 3 4 2 2 3" xfId="47750"/>
    <cellStyle name="40 % - Markeringsfarve1 2 2 3 4 2 3" xfId="25764"/>
    <cellStyle name="40 % - Markeringsfarve1 2 2 3 4 2 4" xfId="40751"/>
    <cellStyle name="40 % - Markeringsfarve1 2 2 3 4 3" xfId="11728"/>
    <cellStyle name="40 % - Markeringsfarve1 2 2 3 4 3 2" xfId="28047"/>
    <cellStyle name="40 % - Markeringsfarve1 2 2 3 4 3 3" xfId="43012"/>
    <cellStyle name="40 % - Markeringsfarve1 2 2 3 4 4" xfId="21025"/>
    <cellStyle name="40 % - Markeringsfarve1 2 2 3 4 5" xfId="36013"/>
    <cellStyle name="40 % - Markeringsfarve1 2 2 3 5" xfId="5744"/>
    <cellStyle name="40 % - Markeringsfarve1 2 2 3 5 2" xfId="13662"/>
    <cellStyle name="40 % - Markeringsfarve1 2 2 3 5 2 2" xfId="29976"/>
    <cellStyle name="40 % - Markeringsfarve1 2 2 3 5 2 3" xfId="44940"/>
    <cellStyle name="40 % - Markeringsfarve1 2 2 3 5 3" xfId="22954"/>
    <cellStyle name="40 % - Markeringsfarve1 2 2 3 5 4" xfId="37941"/>
    <cellStyle name="40 % - Markeringsfarve1 2 2 3 6" xfId="11724"/>
    <cellStyle name="40 % - Markeringsfarve1 2 2 3 6 2" xfId="28043"/>
    <cellStyle name="40 % - Markeringsfarve1 2 2 3 6 3" xfId="43008"/>
    <cellStyle name="40 % - Markeringsfarve1 2 2 3 7" xfId="21021"/>
    <cellStyle name="40 % - Markeringsfarve1 2 2 3 8" xfId="36009"/>
    <cellStyle name="40 % - Markeringsfarve1 2 2 3 9" xfId="56511"/>
    <cellStyle name="40 % - Markeringsfarve1 2 2 4" xfId="3172"/>
    <cellStyle name="40 % - Markeringsfarve1 2 2 4 2" xfId="3173"/>
    <cellStyle name="40 % - Markeringsfarve1 2 2 4 2 2" xfId="3174"/>
    <cellStyle name="40 % - Markeringsfarve1 2 2 4 2 2 2" xfId="7903"/>
    <cellStyle name="40 % - Markeringsfarve1 2 2 4 2 2 2 2" xfId="15804"/>
    <cellStyle name="40 % - Markeringsfarve1 2 2 4 2 2 2 2 2" xfId="32118"/>
    <cellStyle name="40 % - Markeringsfarve1 2 2 4 2 2 2 2 3" xfId="47082"/>
    <cellStyle name="40 % - Markeringsfarve1 2 2 4 2 2 2 3" xfId="25096"/>
    <cellStyle name="40 % - Markeringsfarve1 2 2 4 2 2 2 4" xfId="40083"/>
    <cellStyle name="40 % - Markeringsfarve1 2 2 4 2 2 3" xfId="11731"/>
    <cellStyle name="40 % - Markeringsfarve1 2 2 4 2 2 3 2" xfId="28050"/>
    <cellStyle name="40 % - Markeringsfarve1 2 2 4 2 2 3 3" xfId="43015"/>
    <cellStyle name="40 % - Markeringsfarve1 2 2 4 2 2 4" xfId="21028"/>
    <cellStyle name="40 % - Markeringsfarve1 2 2 4 2 2 5" xfId="36016"/>
    <cellStyle name="40 % - Markeringsfarve1 2 2 4 2 3" xfId="6440"/>
    <cellStyle name="40 % - Markeringsfarve1 2 2 4 2 3 2" xfId="14354"/>
    <cellStyle name="40 % - Markeringsfarve1 2 2 4 2 3 2 2" xfId="30668"/>
    <cellStyle name="40 % - Markeringsfarve1 2 2 4 2 3 2 3" xfId="45632"/>
    <cellStyle name="40 % - Markeringsfarve1 2 2 4 2 3 3" xfId="23646"/>
    <cellStyle name="40 % - Markeringsfarve1 2 2 4 2 3 4" xfId="38633"/>
    <cellStyle name="40 % - Markeringsfarve1 2 2 4 2 4" xfId="11730"/>
    <cellStyle name="40 % - Markeringsfarve1 2 2 4 2 4 2" xfId="28049"/>
    <cellStyle name="40 % - Markeringsfarve1 2 2 4 2 4 3" xfId="43014"/>
    <cellStyle name="40 % - Markeringsfarve1 2 2 4 2 5" xfId="21027"/>
    <cellStyle name="40 % - Markeringsfarve1 2 2 4 2 6" xfId="36015"/>
    <cellStyle name="40 % - Markeringsfarve1 2 2 4 3" xfId="3175"/>
    <cellStyle name="40 % - Markeringsfarve1 2 2 4 3 2" xfId="7179"/>
    <cellStyle name="40 % - Markeringsfarve1 2 2 4 3 2 2" xfId="15089"/>
    <cellStyle name="40 % - Markeringsfarve1 2 2 4 3 2 2 2" xfId="31403"/>
    <cellStyle name="40 % - Markeringsfarve1 2 2 4 3 2 2 3" xfId="46367"/>
    <cellStyle name="40 % - Markeringsfarve1 2 2 4 3 2 3" xfId="24381"/>
    <cellStyle name="40 % - Markeringsfarve1 2 2 4 3 2 4" xfId="39368"/>
    <cellStyle name="40 % - Markeringsfarve1 2 2 4 3 3" xfId="11732"/>
    <cellStyle name="40 % - Markeringsfarve1 2 2 4 3 3 2" xfId="28051"/>
    <cellStyle name="40 % - Markeringsfarve1 2 2 4 3 3 3" xfId="43016"/>
    <cellStyle name="40 % - Markeringsfarve1 2 2 4 3 4" xfId="21029"/>
    <cellStyle name="40 % - Markeringsfarve1 2 2 4 3 5" xfId="36017"/>
    <cellStyle name="40 % - Markeringsfarve1 2 2 4 4" xfId="3176"/>
    <cellStyle name="40 % - Markeringsfarve1 2 2 4 4 2" xfId="8236"/>
    <cellStyle name="40 % - Markeringsfarve1 2 2 4 4 2 2" xfId="16133"/>
    <cellStyle name="40 % - Markeringsfarve1 2 2 4 4 2 2 2" xfId="32447"/>
    <cellStyle name="40 % - Markeringsfarve1 2 2 4 4 2 2 3" xfId="47411"/>
    <cellStyle name="40 % - Markeringsfarve1 2 2 4 4 2 3" xfId="25425"/>
    <cellStyle name="40 % - Markeringsfarve1 2 2 4 4 2 4" xfId="40412"/>
    <cellStyle name="40 % - Markeringsfarve1 2 2 4 4 3" xfId="11733"/>
    <cellStyle name="40 % - Markeringsfarve1 2 2 4 4 3 2" xfId="28052"/>
    <cellStyle name="40 % - Markeringsfarve1 2 2 4 4 3 3" xfId="43017"/>
    <cellStyle name="40 % - Markeringsfarve1 2 2 4 4 4" xfId="21030"/>
    <cellStyle name="40 % - Markeringsfarve1 2 2 4 4 5" xfId="36018"/>
    <cellStyle name="40 % - Markeringsfarve1 2 2 4 5" xfId="5745"/>
    <cellStyle name="40 % - Markeringsfarve1 2 2 4 5 2" xfId="13663"/>
    <cellStyle name="40 % - Markeringsfarve1 2 2 4 5 2 2" xfId="29977"/>
    <cellStyle name="40 % - Markeringsfarve1 2 2 4 5 2 3" xfId="44941"/>
    <cellStyle name="40 % - Markeringsfarve1 2 2 4 5 3" xfId="22955"/>
    <cellStyle name="40 % - Markeringsfarve1 2 2 4 5 4" xfId="37942"/>
    <cellStyle name="40 % - Markeringsfarve1 2 2 4 6" xfId="11729"/>
    <cellStyle name="40 % - Markeringsfarve1 2 2 4 6 2" xfId="28048"/>
    <cellStyle name="40 % - Markeringsfarve1 2 2 4 6 3" xfId="43013"/>
    <cellStyle name="40 % - Markeringsfarve1 2 2 4 7" xfId="21026"/>
    <cellStyle name="40 % - Markeringsfarve1 2 2 4 8" xfId="36014"/>
    <cellStyle name="40 % - Markeringsfarve1 2 2 5" xfId="3177"/>
    <cellStyle name="40 % - Markeringsfarve1 2 2 5 2" xfId="3178"/>
    <cellStyle name="40 % - Markeringsfarve1 2 2 5 2 2" xfId="3179"/>
    <cellStyle name="40 % - Markeringsfarve1 2 2 5 2 2 2" xfId="8020"/>
    <cellStyle name="40 % - Markeringsfarve1 2 2 5 2 2 2 2" xfId="15921"/>
    <cellStyle name="40 % - Markeringsfarve1 2 2 5 2 2 2 2 2" xfId="32235"/>
    <cellStyle name="40 % - Markeringsfarve1 2 2 5 2 2 2 2 3" xfId="47199"/>
    <cellStyle name="40 % - Markeringsfarve1 2 2 5 2 2 2 3" xfId="25213"/>
    <cellStyle name="40 % - Markeringsfarve1 2 2 5 2 2 2 4" xfId="40200"/>
    <cellStyle name="40 % - Markeringsfarve1 2 2 5 2 2 3" xfId="11736"/>
    <cellStyle name="40 % - Markeringsfarve1 2 2 5 2 2 3 2" xfId="28055"/>
    <cellStyle name="40 % - Markeringsfarve1 2 2 5 2 2 3 3" xfId="43020"/>
    <cellStyle name="40 % - Markeringsfarve1 2 2 5 2 2 4" xfId="21033"/>
    <cellStyle name="40 % - Markeringsfarve1 2 2 5 2 2 5" xfId="36021"/>
    <cellStyle name="40 % - Markeringsfarve1 2 2 5 2 3" xfId="6539"/>
    <cellStyle name="40 % - Markeringsfarve1 2 2 5 2 3 2" xfId="14453"/>
    <cellStyle name="40 % - Markeringsfarve1 2 2 5 2 3 2 2" xfId="30767"/>
    <cellStyle name="40 % - Markeringsfarve1 2 2 5 2 3 2 3" xfId="45731"/>
    <cellStyle name="40 % - Markeringsfarve1 2 2 5 2 3 3" xfId="23745"/>
    <cellStyle name="40 % - Markeringsfarve1 2 2 5 2 3 4" xfId="38732"/>
    <cellStyle name="40 % - Markeringsfarve1 2 2 5 2 4" xfId="11735"/>
    <cellStyle name="40 % - Markeringsfarve1 2 2 5 2 4 2" xfId="28054"/>
    <cellStyle name="40 % - Markeringsfarve1 2 2 5 2 4 3" xfId="43019"/>
    <cellStyle name="40 % - Markeringsfarve1 2 2 5 2 5" xfId="21032"/>
    <cellStyle name="40 % - Markeringsfarve1 2 2 5 2 6" xfId="36020"/>
    <cellStyle name="40 % - Markeringsfarve1 2 2 5 3" xfId="3180"/>
    <cellStyle name="40 % - Markeringsfarve1 2 2 5 3 2" xfId="7296"/>
    <cellStyle name="40 % - Markeringsfarve1 2 2 5 3 2 2" xfId="15206"/>
    <cellStyle name="40 % - Markeringsfarve1 2 2 5 3 2 2 2" xfId="31520"/>
    <cellStyle name="40 % - Markeringsfarve1 2 2 5 3 2 2 3" xfId="46484"/>
    <cellStyle name="40 % - Markeringsfarve1 2 2 5 3 2 3" xfId="24498"/>
    <cellStyle name="40 % - Markeringsfarve1 2 2 5 3 2 4" xfId="39485"/>
    <cellStyle name="40 % - Markeringsfarve1 2 2 5 3 3" xfId="11737"/>
    <cellStyle name="40 % - Markeringsfarve1 2 2 5 3 3 2" xfId="28056"/>
    <cellStyle name="40 % - Markeringsfarve1 2 2 5 3 3 3" xfId="43021"/>
    <cellStyle name="40 % - Markeringsfarve1 2 2 5 3 4" xfId="21034"/>
    <cellStyle name="40 % - Markeringsfarve1 2 2 5 3 5" xfId="36022"/>
    <cellStyle name="40 % - Markeringsfarve1 2 2 5 4" xfId="3181"/>
    <cellStyle name="40 % - Markeringsfarve1 2 2 5 4 2" xfId="6697"/>
    <cellStyle name="40 % - Markeringsfarve1 2 2 5 4 2 2" xfId="14610"/>
    <cellStyle name="40 % - Markeringsfarve1 2 2 5 4 2 2 2" xfId="30924"/>
    <cellStyle name="40 % - Markeringsfarve1 2 2 5 4 2 2 3" xfId="45888"/>
    <cellStyle name="40 % - Markeringsfarve1 2 2 5 4 2 3" xfId="23902"/>
    <cellStyle name="40 % - Markeringsfarve1 2 2 5 4 2 4" xfId="38889"/>
    <cellStyle name="40 % - Markeringsfarve1 2 2 5 4 3" xfId="11738"/>
    <cellStyle name="40 % - Markeringsfarve1 2 2 5 4 3 2" xfId="28057"/>
    <cellStyle name="40 % - Markeringsfarve1 2 2 5 4 3 3" xfId="43022"/>
    <cellStyle name="40 % - Markeringsfarve1 2 2 5 4 4" xfId="21035"/>
    <cellStyle name="40 % - Markeringsfarve1 2 2 5 4 5" xfId="36023"/>
    <cellStyle name="40 % - Markeringsfarve1 2 2 5 5" xfId="5746"/>
    <cellStyle name="40 % - Markeringsfarve1 2 2 5 5 2" xfId="13664"/>
    <cellStyle name="40 % - Markeringsfarve1 2 2 5 5 2 2" xfId="29978"/>
    <cellStyle name="40 % - Markeringsfarve1 2 2 5 5 2 3" xfId="44942"/>
    <cellStyle name="40 % - Markeringsfarve1 2 2 5 5 3" xfId="22956"/>
    <cellStyle name="40 % - Markeringsfarve1 2 2 5 5 4" xfId="37943"/>
    <cellStyle name="40 % - Markeringsfarve1 2 2 5 6" xfId="11734"/>
    <cellStyle name="40 % - Markeringsfarve1 2 2 5 6 2" xfId="28053"/>
    <cellStyle name="40 % - Markeringsfarve1 2 2 5 6 3" xfId="43018"/>
    <cellStyle name="40 % - Markeringsfarve1 2 2 5 7" xfId="21031"/>
    <cellStyle name="40 % - Markeringsfarve1 2 2 5 8" xfId="36019"/>
    <cellStyle name="40 % - Markeringsfarve1 2 2 6" xfId="3182"/>
    <cellStyle name="40 % - Markeringsfarve1 2 2 6 2" xfId="3183"/>
    <cellStyle name="40 % - Markeringsfarve1 2 2 6 2 2" xfId="3184"/>
    <cellStyle name="40 % - Markeringsfarve1 2 2 6 2 2 2" xfId="8127"/>
    <cellStyle name="40 % - Markeringsfarve1 2 2 6 2 2 2 2" xfId="16028"/>
    <cellStyle name="40 % - Markeringsfarve1 2 2 6 2 2 2 2 2" xfId="32342"/>
    <cellStyle name="40 % - Markeringsfarve1 2 2 6 2 2 2 2 3" xfId="47306"/>
    <cellStyle name="40 % - Markeringsfarve1 2 2 6 2 2 2 3" xfId="25320"/>
    <cellStyle name="40 % - Markeringsfarve1 2 2 6 2 2 2 4" xfId="40307"/>
    <cellStyle name="40 % - Markeringsfarve1 2 2 6 2 2 3" xfId="11741"/>
    <cellStyle name="40 % - Markeringsfarve1 2 2 6 2 2 3 2" xfId="28060"/>
    <cellStyle name="40 % - Markeringsfarve1 2 2 6 2 2 3 3" xfId="43025"/>
    <cellStyle name="40 % - Markeringsfarve1 2 2 6 2 2 4" xfId="21038"/>
    <cellStyle name="40 % - Markeringsfarve1 2 2 6 2 2 5" xfId="36026"/>
    <cellStyle name="40 % - Markeringsfarve1 2 2 6 2 3" xfId="6629"/>
    <cellStyle name="40 % - Markeringsfarve1 2 2 6 2 3 2" xfId="14543"/>
    <cellStyle name="40 % - Markeringsfarve1 2 2 6 2 3 2 2" xfId="30857"/>
    <cellStyle name="40 % - Markeringsfarve1 2 2 6 2 3 2 3" xfId="45821"/>
    <cellStyle name="40 % - Markeringsfarve1 2 2 6 2 3 3" xfId="23835"/>
    <cellStyle name="40 % - Markeringsfarve1 2 2 6 2 3 4" xfId="38822"/>
    <cellStyle name="40 % - Markeringsfarve1 2 2 6 2 4" xfId="11740"/>
    <cellStyle name="40 % - Markeringsfarve1 2 2 6 2 4 2" xfId="28059"/>
    <cellStyle name="40 % - Markeringsfarve1 2 2 6 2 4 3" xfId="43024"/>
    <cellStyle name="40 % - Markeringsfarve1 2 2 6 2 5" xfId="21037"/>
    <cellStyle name="40 % - Markeringsfarve1 2 2 6 2 6" xfId="36025"/>
    <cellStyle name="40 % - Markeringsfarve1 2 2 6 3" xfId="3185"/>
    <cellStyle name="40 % - Markeringsfarve1 2 2 6 3 2" xfId="7404"/>
    <cellStyle name="40 % - Markeringsfarve1 2 2 6 3 2 2" xfId="15314"/>
    <cellStyle name="40 % - Markeringsfarve1 2 2 6 3 2 2 2" xfId="31628"/>
    <cellStyle name="40 % - Markeringsfarve1 2 2 6 3 2 2 3" xfId="46592"/>
    <cellStyle name="40 % - Markeringsfarve1 2 2 6 3 2 3" xfId="24606"/>
    <cellStyle name="40 % - Markeringsfarve1 2 2 6 3 2 4" xfId="39593"/>
    <cellStyle name="40 % - Markeringsfarve1 2 2 6 3 3" xfId="11742"/>
    <cellStyle name="40 % - Markeringsfarve1 2 2 6 3 3 2" xfId="28061"/>
    <cellStyle name="40 % - Markeringsfarve1 2 2 6 3 3 3" xfId="43026"/>
    <cellStyle name="40 % - Markeringsfarve1 2 2 6 3 4" xfId="21039"/>
    <cellStyle name="40 % - Markeringsfarve1 2 2 6 3 5" xfId="36027"/>
    <cellStyle name="40 % - Markeringsfarve1 2 2 6 4" xfId="3186"/>
    <cellStyle name="40 % - Markeringsfarve1 2 2 6 4 2" xfId="7074"/>
    <cellStyle name="40 % - Markeringsfarve1 2 2 6 4 2 2" xfId="14985"/>
    <cellStyle name="40 % - Markeringsfarve1 2 2 6 4 2 2 2" xfId="31299"/>
    <cellStyle name="40 % - Markeringsfarve1 2 2 6 4 2 2 3" xfId="46263"/>
    <cellStyle name="40 % - Markeringsfarve1 2 2 6 4 2 3" xfId="24277"/>
    <cellStyle name="40 % - Markeringsfarve1 2 2 6 4 2 4" xfId="39264"/>
    <cellStyle name="40 % - Markeringsfarve1 2 2 6 4 3" xfId="11743"/>
    <cellStyle name="40 % - Markeringsfarve1 2 2 6 4 3 2" xfId="28062"/>
    <cellStyle name="40 % - Markeringsfarve1 2 2 6 4 3 3" xfId="43027"/>
    <cellStyle name="40 % - Markeringsfarve1 2 2 6 4 4" xfId="21040"/>
    <cellStyle name="40 % - Markeringsfarve1 2 2 6 4 5" xfId="36028"/>
    <cellStyle name="40 % - Markeringsfarve1 2 2 6 5" xfId="5747"/>
    <cellStyle name="40 % - Markeringsfarve1 2 2 6 5 2" xfId="13665"/>
    <cellStyle name="40 % - Markeringsfarve1 2 2 6 5 2 2" xfId="29979"/>
    <cellStyle name="40 % - Markeringsfarve1 2 2 6 5 2 3" xfId="44943"/>
    <cellStyle name="40 % - Markeringsfarve1 2 2 6 5 3" xfId="22957"/>
    <cellStyle name="40 % - Markeringsfarve1 2 2 6 5 4" xfId="37944"/>
    <cellStyle name="40 % - Markeringsfarve1 2 2 6 6" xfId="11739"/>
    <cellStyle name="40 % - Markeringsfarve1 2 2 6 6 2" xfId="28058"/>
    <cellStyle name="40 % - Markeringsfarve1 2 2 6 6 3" xfId="43023"/>
    <cellStyle name="40 % - Markeringsfarve1 2 2 6 7" xfId="21036"/>
    <cellStyle name="40 % - Markeringsfarve1 2 2 6 8" xfId="36024"/>
    <cellStyle name="40 % - Markeringsfarve1 2 2 7" xfId="3187"/>
    <cellStyle name="40 % - Markeringsfarve1 2 2 7 2" xfId="3188"/>
    <cellStyle name="40 % - Markeringsfarve1 2 2 7 2 2" xfId="7546"/>
    <cellStyle name="40 % - Markeringsfarve1 2 2 7 2 2 2" xfId="15447"/>
    <cellStyle name="40 % - Markeringsfarve1 2 2 7 2 2 2 2" xfId="31761"/>
    <cellStyle name="40 % - Markeringsfarve1 2 2 7 2 2 2 3" xfId="46725"/>
    <cellStyle name="40 % - Markeringsfarve1 2 2 7 2 2 3" xfId="24739"/>
    <cellStyle name="40 % - Markeringsfarve1 2 2 7 2 2 4" xfId="39726"/>
    <cellStyle name="40 % - Markeringsfarve1 2 2 7 2 3" xfId="11745"/>
    <cellStyle name="40 % - Markeringsfarve1 2 2 7 2 3 2" xfId="28064"/>
    <cellStyle name="40 % - Markeringsfarve1 2 2 7 2 3 3" xfId="43029"/>
    <cellStyle name="40 % - Markeringsfarve1 2 2 7 2 4" xfId="21042"/>
    <cellStyle name="40 % - Markeringsfarve1 2 2 7 2 5" xfId="36030"/>
    <cellStyle name="40 % - Markeringsfarve1 2 2 7 3" xfId="6139"/>
    <cellStyle name="40 % - Markeringsfarve1 2 2 7 3 2" xfId="14056"/>
    <cellStyle name="40 % - Markeringsfarve1 2 2 7 3 2 2" xfId="30370"/>
    <cellStyle name="40 % - Markeringsfarve1 2 2 7 3 2 3" xfId="45334"/>
    <cellStyle name="40 % - Markeringsfarve1 2 2 7 3 3" xfId="23348"/>
    <cellStyle name="40 % - Markeringsfarve1 2 2 7 3 4" xfId="38335"/>
    <cellStyle name="40 % - Markeringsfarve1 2 2 7 4" xfId="11744"/>
    <cellStyle name="40 % - Markeringsfarve1 2 2 7 4 2" xfId="28063"/>
    <cellStyle name="40 % - Markeringsfarve1 2 2 7 4 3" xfId="43028"/>
    <cellStyle name="40 % - Markeringsfarve1 2 2 7 5" xfId="21041"/>
    <cellStyle name="40 % - Markeringsfarve1 2 2 7 6" xfId="36029"/>
    <cellStyle name="40 % - Markeringsfarve1 2 2 8" xfId="3189"/>
    <cellStyle name="40 % - Markeringsfarve1 2 2 8 2" xfId="6774"/>
    <cellStyle name="40 % - Markeringsfarve1 2 2 8 2 2" xfId="14685"/>
    <cellStyle name="40 % - Markeringsfarve1 2 2 8 2 2 2" xfId="30999"/>
    <cellStyle name="40 % - Markeringsfarve1 2 2 8 2 2 3" xfId="45963"/>
    <cellStyle name="40 % - Markeringsfarve1 2 2 8 2 3" xfId="23977"/>
    <cellStyle name="40 % - Markeringsfarve1 2 2 8 2 4" xfId="38964"/>
    <cellStyle name="40 % - Markeringsfarve1 2 2 8 3" xfId="11746"/>
    <cellStyle name="40 % - Markeringsfarve1 2 2 8 3 2" xfId="28065"/>
    <cellStyle name="40 % - Markeringsfarve1 2 2 8 3 3" xfId="43030"/>
    <cellStyle name="40 % - Markeringsfarve1 2 2 8 4" xfId="21043"/>
    <cellStyle name="40 % - Markeringsfarve1 2 2 8 5" xfId="36031"/>
    <cellStyle name="40 % - Markeringsfarve1 2 2 9" xfId="3190"/>
    <cellStyle name="40 % - Markeringsfarve1 2 2 9 2" xfId="8638"/>
    <cellStyle name="40 % - Markeringsfarve1 2 2 9 2 2" xfId="16521"/>
    <cellStyle name="40 % - Markeringsfarve1 2 2 9 2 2 2" xfId="32835"/>
    <cellStyle name="40 % - Markeringsfarve1 2 2 9 2 2 3" xfId="47799"/>
    <cellStyle name="40 % - Markeringsfarve1 2 2 9 2 3" xfId="25813"/>
    <cellStyle name="40 % - Markeringsfarve1 2 2 9 2 4" xfId="40800"/>
    <cellStyle name="40 % - Markeringsfarve1 2 2 9 3" xfId="11747"/>
    <cellStyle name="40 % - Markeringsfarve1 2 2 9 3 2" xfId="28066"/>
    <cellStyle name="40 % - Markeringsfarve1 2 2 9 3 3" xfId="43031"/>
    <cellStyle name="40 % - Markeringsfarve1 2 2 9 4" xfId="21044"/>
    <cellStyle name="40 % - Markeringsfarve1 2 2 9 5" xfId="36032"/>
    <cellStyle name="40 % - Markeringsfarve1 2 3" xfId="3191"/>
    <cellStyle name="40 % - Markeringsfarve1 2 3 10" xfId="5748"/>
    <cellStyle name="40 % - Markeringsfarve1 2 3 10 2" xfId="13666"/>
    <cellStyle name="40 % - Markeringsfarve1 2 3 10 2 2" xfId="29980"/>
    <cellStyle name="40 % - Markeringsfarve1 2 3 10 2 3" xfId="44944"/>
    <cellStyle name="40 % - Markeringsfarve1 2 3 10 3" xfId="22958"/>
    <cellStyle name="40 % - Markeringsfarve1 2 3 10 4" xfId="37945"/>
    <cellStyle name="40 % - Markeringsfarve1 2 3 11" xfId="11748"/>
    <cellStyle name="40 % - Markeringsfarve1 2 3 11 2" xfId="28067"/>
    <cellStyle name="40 % - Markeringsfarve1 2 3 11 3" xfId="43032"/>
    <cellStyle name="40 % - Markeringsfarve1 2 3 12" xfId="21045"/>
    <cellStyle name="40 % - Markeringsfarve1 2 3 13" xfId="36033"/>
    <cellStyle name="40 % - Markeringsfarve1 2 3 14" xfId="53329"/>
    <cellStyle name="40 % - Markeringsfarve1 2 3 2" xfId="3192"/>
    <cellStyle name="40 % - Markeringsfarve1 2 3 2 2" xfId="3193"/>
    <cellStyle name="40 % - Markeringsfarve1 2 3 2 2 2" xfId="3194"/>
    <cellStyle name="40 % - Markeringsfarve1 2 3 2 2 2 2" xfId="7704"/>
    <cellStyle name="40 % - Markeringsfarve1 2 3 2 2 2 2 2" xfId="15605"/>
    <cellStyle name="40 % - Markeringsfarve1 2 3 2 2 2 2 2 2" xfId="31919"/>
    <cellStyle name="40 % - Markeringsfarve1 2 3 2 2 2 2 2 3" xfId="46883"/>
    <cellStyle name="40 % - Markeringsfarve1 2 3 2 2 2 2 3" xfId="24897"/>
    <cellStyle name="40 % - Markeringsfarve1 2 3 2 2 2 2 4" xfId="39884"/>
    <cellStyle name="40 % - Markeringsfarve1 2 3 2 2 2 3" xfId="11751"/>
    <cellStyle name="40 % - Markeringsfarve1 2 3 2 2 2 3 2" xfId="28070"/>
    <cellStyle name="40 % - Markeringsfarve1 2 3 2 2 2 3 3" xfId="43035"/>
    <cellStyle name="40 % - Markeringsfarve1 2 3 2 2 2 4" xfId="21048"/>
    <cellStyle name="40 % - Markeringsfarve1 2 3 2 2 2 5" xfId="36036"/>
    <cellStyle name="40 % - Markeringsfarve1 2 3 2 2 3" xfId="6271"/>
    <cellStyle name="40 % - Markeringsfarve1 2 3 2 2 3 2" xfId="14188"/>
    <cellStyle name="40 % - Markeringsfarve1 2 3 2 2 3 2 2" xfId="30502"/>
    <cellStyle name="40 % - Markeringsfarve1 2 3 2 2 3 2 3" xfId="45466"/>
    <cellStyle name="40 % - Markeringsfarve1 2 3 2 2 3 3" xfId="23480"/>
    <cellStyle name="40 % - Markeringsfarve1 2 3 2 2 3 4" xfId="38467"/>
    <cellStyle name="40 % - Markeringsfarve1 2 3 2 2 4" xfId="11750"/>
    <cellStyle name="40 % - Markeringsfarve1 2 3 2 2 4 2" xfId="28069"/>
    <cellStyle name="40 % - Markeringsfarve1 2 3 2 2 4 3" xfId="43034"/>
    <cellStyle name="40 % - Markeringsfarve1 2 3 2 2 5" xfId="21047"/>
    <cellStyle name="40 % - Markeringsfarve1 2 3 2 2 6" xfId="36035"/>
    <cellStyle name="40 % - Markeringsfarve1 2 3 2 2 7" xfId="57133"/>
    <cellStyle name="40 % - Markeringsfarve1 2 3 2 3" xfId="3195"/>
    <cellStyle name="40 % - Markeringsfarve1 2 3 2 3 2" xfId="6934"/>
    <cellStyle name="40 % - Markeringsfarve1 2 3 2 3 2 2" xfId="14845"/>
    <cellStyle name="40 % - Markeringsfarve1 2 3 2 3 2 2 2" xfId="31159"/>
    <cellStyle name="40 % - Markeringsfarve1 2 3 2 3 2 2 3" xfId="46123"/>
    <cellStyle name="40 % - Markeringsfarve1 2 3 2 3 2 3" xfId="24137"/>
    <cellStyle name="40 % - Markeringsfarve1 2 3 2 3 2 4" xfId="39124"/>
    <cellStyle name="40 % - Markeringsfarve1 2 3 2 3 3" xfId="11752"/>
    <cellStyle name="40 % - Markeringsfarve1 2 3 2 3 3 2" xfId="28071"/>
    <cellStyle name="40 % - Markeringsfarve1 2 3 2 3 3 3" xfId="43036"/>
    <cellStyle name="40 % - Markeringsfarve1 2 3 2 3 4" xfId="21049"/>
    <cellStyle name="40 % - Markeringsfarve1 2 3 2 3 5" xfId="36037"/>
    <cellStyle name="40 % - Markeringsfarve1 2 3 2 4" xfId="3196"/>
    <cellStyle name="40 % - Markeringsfarve1 2 3 2 4 2" xfId="8767"/>
    <cellStyle name="40 % - Markeringsfarve1 2 3 2 4 2 2" xfId="16643"/>
    <cellStyle name="40 % - Markeringsfarve1 2 3 2 4 2 2 2" xfId="32957"/>
    <cellStyle name="40 % - Markeringsfarve1 2 3 2 4 2 2 3" xfId="47921"/>
    <cellStyle name="40 % - Markeringsfarve1 2 3 2 4 2 3" xfId="25935"/>
    <cellStyle name="40 % - Markeringsfarve1 2 3 2 4 2 4" xfId="40922"/>
    <cellStyle name="40 % - Markeringsfarve1 2 3 2 4 3" xfId="11753"/>
    <cellStyle name="40 % - Markeringsfarve1 2 3 2 4 3 2" xfId="28072"/>
    <cellStyle name="40 % - Markeringsfarve1 2 3 2 4 3 3" xfId="43037"/>
    <cellStyle name="40 % - Markeringsfarve1 2 3 2 4 4" xfId="21050"/>
    <cellStyle name="40 % - Markeringsfarve1 2 3 2 4 5" xfId="36038"/>
    <cellStyle name="40 % - Markeringsfarve1 2 3 2 5" xfId="5749"/>
    <cellStyle name="40 % - Markeringsfarve1 2 3 2 5 2" xfId="13667"/>
    <cellStyle name="40 % - Markeringsfarve1 2 3 2 5 2 2" xfId="29981"/>
    <cellStyle name="40 % - Markeringsfarve1 2 3 2 5 2 3" xfId="44945"/>
    <cellStyle name="40 % - Markeringsfarve1 2 3 2 5 3" xfId="22959"/>
    <cellStyle name="40 % - Markeringsfarve1 2 3 2 5 4" xfId="37946"/>
    <cellStyle name="40 % - Markeringsfarve1 2 3 2 6" xfId="11749"/>
    <cellStyle name="40 % - Markeringsfarve1 2 3 2 6 2" xfId="28068"/>
    <cellStyle name="40 % - Markeringsfarve1 2 3 2 6 3" xfId="43033"/>
    <cellStyle name="40 % - Markeringsfarve1 2 3 2 7" xfId="21046"/>
    <cellStyle name="40 % - Markeringsfarve1 2 3 2 8" xfId="36034"/>
    <cellStyle name="40 % - Markeringsfarve1 2 3 2 9" xfId="53966"/>
    <cellStyle name="40 % - Markeringsfarve1 2 3 3" xfId="3197"/>
    <cellStyle name="40 % - Markeringsfarve1 2 3 3 2" xfId="3198"/>
    <cellStyle name="40 % - Markeringsfarve1 2 3 3 2 2" xfId="3199"/>
    <cellStyle name="40 % - Markeringsfarve1 2 3 3 2 2 2" xfId="7774"/>
    <cellStyle name="40 % - Markeringsfarve1 2 3 3 2 2 2 2" xfId="15675"/>
    <cellStyle name="40 % - Markeringsfarve1 2 3 3 2 2 2 2 2" xfId="31989"/>
    <cellStyle name="40 % - Markeringsfarve1 2 3 3 2 2 2 2 3" xfId="46953"/>
    <cellStyle name="40 % - Markeringsfarve1 2 3 3 2 2 2 3" xfId="24967"/>
    <cellStyle name="40 % - Markeringsfarve1 2 3 3 2 2 2 4" xfId="39954"/>
    <cellStyle name="40 % - Markeringsfarve1 2 3 3 2 2 3" xfId="11756"/>
    <cellStyle name="40 % - Markeringsfarve1 2 3 3 2 2 3 2" xfId="28075"/>
    <cellStyle name="40 % - Markeringsfarve1 2 3 3 2 2 3 3" xfId="43040"/>
    <cellStyle name="40 % - Markeringsfarve1 2 3 3 2 2 4" xfId="21053"/>
    <cellStyle name="40 % - Markeringsfarve1 2 3 3 2 2 5" xfId="36041"/>
    <cellStyle name="40 % - Markeringsfarve1 2 3 3 2 3" xfId="6329"/>
    <cellStyle name="40 % - Markeringsfarve1 2 3 3 2 3 2" xfId="14246"/>
    <cellStyle name="40 % - Markeringsfarve1 2 3 3 2 3 2 2" xfId="30560"/>
    <cellStyle name="40 % - Markeringsfarve1 2 3 3 2 3 2 3" xfId="45524"/>
    <cellStyle name="40 % - Markeringsfarve1 2 3 3 2 3 3" xfId="23538"/>
    <cellStyle name="40 % - Markeringsfarve1 2 3 3 2 3 4" xfId="38525"/>
    <cellStyle name="40 % - Markeringsfarve1 2 3 3 2 4" xfId="11755"/>
    <cellStyle name="40 % - Markeringsfarve1 2 3 3 2 4 2" xfId="28074"/>
    <cellStyle name="40 % - Markeringsfarve1 2 3 3 2 4 3" xfId="43039"/>
    <cellStyle name="40 % - Markeringsfarve1 2 3 3 2 5" xfId="21052"/>
    <cellStyle name="40 % - Markeringsfarve1 2 3 3 2 6" xfId="36040"/>
    <cellStyle name="40 % - Markeringsfarve1 2 3 3 3" xfId="3200"/>
    <cellStyle name="40 % - Markeringsfarve1 2 3 3 3 2" xfId="7004"/>
    <cellStyle name="40 % - Markeringsfarve1 2 3 3 3 2 2" xfId="14915"/>
    <cellStyle name="40 % - Markeringsfarve1 2 3 3 3 2 2 2" xfId="31229"/>
    <cellStyle name="40 % - Markeringsfarve1 2 3 3 3 2 2 3" xfId="46193"/>
    <cellStyle name="40 % - Markeringsfarve1 2 3 3 3 2 3" xfId="24207"/>
    <cellStyle name="40 % - Markeringsfarve1 2 3 3 3 2 4" xfId="39194"/>
    <cellStyle name="40 % - Markeringsfarve1 2 3 3 3 3" xfId="11757"/>
    <cellStyle name="40 % - Markeringsfarve1 2 3 3 3 3 2" xfId="28076"/>
    <cellStyle name="40 % - Markeringsfarve1 2 3 3 3 3 3" xfId="43041"/>
    <cellStyle name="40 % - Markeringsfarve1 2 3 3 3 4" xfId="21054"/>
    <cellStyle name="40 % - Markeringsfarve1 2 3 3 3 5" xfId="36042"/>
    <cellStyle name="40 % - Markeringsfarve1 2 3 3 4" xfId="3201"/>
    <cellStyle name="40 % - Markeringsfarve1 2 3 3 4 2" xfId="8487"/>
    <cellStyle name="40 % - Markeringsfarve1 2 3 3 4 2 2" xfId="16376"/>
    <cellStyle name="40 % - Markeringsfarve1 2 3 3 4 2 2 2" xfId="32690"/>
    <cellStyle name="40 % - Markeringsfarve1 2 3 3 4 2 2 3" xfId="47654"/>
    <cellStyle name="40 % - Markeringsfarve1 2 3 3 4 2 3" xfId="25668"/>
    <cellStyle name="40 % - Markeringsfarve1 2 3 3 4 2 4" xfId="40655"/>
    <cellStyle name="40 % - Markeringsfarve1 2 3 3 4 3" xfId="11758"/>
    <cellStyle name="40 % - Markeringsfarve1 2 3 3 4 3 2" xfId="28077"/>
    <cellStyle name="40 % - Markeringsfarve1 2 3 3 4 3 3" xfId="43042"/>
    <cellStyle name="40 % - Markeringsfarve1 2 3 3 4 4" xfId="21055"/>
    <cellStyle name="40 % - Markeringsfarve1 2 3 3 4 5" xfId="36043"/>
    <cellStyle name="40 % - Markeringsfarve1 2 3 3 5" xfId="5750"/>
    <cellStyle name="40 % - Markeringsfarve1 2 3 3 5 2" xfId="13668"/>
    <cellStyle name="40 % - Markeringsfarve1 2 3 3 5 2 2" xfId="29982"/>
    <cellStyle name="40 % - Markeringsfarve1 2 3 3 5 2 3" xfId="44946"/>
    <cellStyle name="40 % - Markeringsfarve1 2 3 3 5 3" xfId="22960"/>
    <cellStyle name="40 % - Markeringsfarve1 2 3 3 5 4" xfId="37947"/>
    <cellStyle name="40 % - Markeringsfarve1 2 3 3 6" xfId="11754"/>
    <cellStyle name="40 % - Markeringsfarve1 2 3 3 6 2" xfId="28073"/>
    <cellStyle name="40 % - Markeringsfarve1 2 3 3 6 3" xfId="43038"/>
    <cellStyle name="40 % - Markeringsfarve1 2 3 3 7" xfId="21051"/>
    <cellStyle name="40 % - Markeringsfarve1 2 3 3 8" xfId="36039"/>
    <cellStyle name="40 % - Markeringsfarve1 2 3 3 9" xfId="56510"/>
    <cellStyle name="40 % - Markeringsfarve1 2 3 4" xfId="3202"/>
    <cellStyle name="40 % - Markeringsfarve1 2 3 4 2" xfId="3203"/>
    <cellStyle name="40 % - Markeringsfarve1 2 3 4 2 2" xfId="3204"/>
    <cellStyle name="40 % - Markeringsfarve1 2 3 4 2 2 2" xfId="7942"/>
    <cellStyle name="40 % - Markeringsfarve1 2 3 4 2 2 2 2" xfId="15843"/>
    <cellStyle name="40 % - Markeringsfarve1 2 3 4 2 2 2 2 2" xfId="32157"/>
    <cellStyle name="40 % - Markeringsfarve1 2 3 4 2 2 2 2 3" xfId="47121"/>
    <cellStyle name="40 % - Markeringsfarve1 2 3 4 2 2 2 3" xfId="25135"/>
    <cellStyle name="40 % - Markeringsfarve1 2 3 4 2 2 2 4" xfId="40122"/>
    <cellStyle name="40 % - Markeringsfarve1 2 3 4 2 2 3" xfId="11761"/>
    <cellStyle name="40 % - Markeringsfarve1 2 3 4 2 2 3 2" xfId="28080"/>
    <cellStyle name="40 % - Markeringsfarve1 2 3 4 2 2 3 3" xfId="43045"/>
    <cellStyle name="40 % - Markeringsfarve1 2 3 4 2 2 4" xfId="21058"/>
    <cellStyle name="40 % - Markeringsfarve1 2 3 4 2 2 5" xfId="36046"/>
    <cellStyle name="40 % - Markeringsfarve1 2 3 4 2 3" xfId="6473"/>
    <cellStyle name="40 % - Markeringsfarve1 2 3 4 2 3 2" xfId="14387"/>
    <cellStyle name="40 % - Markeringsfarve1 2 3 4 2 3 2 2" xfId="30701"/>
    <cellStyle name="40 % - Markeringsfarve1 2 3 4 2 3 2 3" xfId="45665"/>
    <cellStyle name="40 % - Markeringsfarve1 2 3 4 2 3 3" xfId="23679"/>
    <cellStyle name="40 % - Markeringsfarve1 2 3 4 2 3 4" xfId="38666"/>
    <cellStyle name="40 % - Markeringsfarve1 2 3 4 2 4" xfId="11760"/>
    <cellStyle name="40 % - Markeringsfarve1 2 3 4 2 4 2" xfId="28079"/>
    <cellStyle name="40 % - Markeringsfarve1 2 3 4 2 4 3" xfId="43044"/>
    <cellStyle name="40 % - Markeringsfarve1 2 3 4 2 5" xfId="21057"/>
    <cellStyle name="40 % - Markeringsfarve1 2 3 4 2 6" xfId="36045"/>
    <cellStyle name="40 % - Markeringsfarve1 2 3 4 3" xfId="3205"/>
    <cellStyle name="40 % - Markeringsfarve1 2 3 4 3 2" xfId="7218"/>
    <cellStyle name="40 % - Markeringsfarve1 2 3 4 3 2 2" xfId="15128"/>
    <cellStyle name="40 % - Markeringsfarve1 2 3 4 3 2 2 2" xfId="31442"/>
    <cellStyle name="40 % - Markeringsfarve1 2 3 4 3 2 2 3" xfId="46406"/>
    <cellStyle name="40 % - Markeringsfarve1 2 3 4 3 2 3" xfId="24420"/>
    <cellStyle name="40 % - Markeringsfarve1 2 3 4 3 2 4" xfId="39407"/>
    <cellStyle name="40 % - Markeringsfarve1 2 3 4 3 3" xfId="11762"/>
    <cellStyle name="40 % - Markeringsfarve1 2 3 4 3 3 2" xfId="28081"/>
    <cellStyle name="40 % - Markeringsfarve1 2 3 4 3 3 3" xfId="43046"/>
    <cellStyle name="40 % - Markeringsfarve1 2 3 4 3 4" xfId="21059"/>
    <cellStyle name="40 % - Markeringsfarve1 2 3 4 3 5" xfId="36047"/>
    <cellStyle name="40 % - Markeringsfarve1 2 3 4 4" xfId="3206"/>
    <cellStyle name="40 % - Markeringsfarve1 2 3 4 4 2" xfId="8708"/>
    <cellStyle name="40 % - Markeringsfarve1 2 3 4 4 2 2" xfId="16588"/>
    <cellStyle name="40 % - Markeringsfarve1 2 3 4 4 2 2 2" xfId="32902"/>
    <cellStyle name="40 % - Markeringsfarve1 2 3 4 4 2 2 3" xfId="47866"/>
    <cellStyle name="40 % - Markeringsfarve1 2 3 4 4 2 3" xfId="25880"/>
    <cellStyle name="40 % - Markeringsfarve1 2 3 4 4 2 4" xfId="40867"/>
    <cellStyle name="40 % - Markeringsfarve1 2 3 4 4 3" xfId="11763"/>
    <cellStyle name="40 % - Markeringsfarve1 2 3 4 4 3 2" xfId="28082"/>
    <cellStyle name="40 % - Markeringsfarve1 2 3 4 4 3 3" xfId="43047"/>
    <cellStyle name="40 % - Markeringsfarve1 2 3 4 4 4" xfId="21060"/>
    <cellStyle name="40 % - Markeringsfarve1 2 3 4 4 5" xfId="36048"/>
    <cellStyle name="40 % - Markeringsfarve1 2 3 4 5" xfId="5751"/>
    <cellStyle name="40 % - Markeringsfarve1 2 3 4 5 2" xfId="13669"/>
    <cellStyle name="40 % - Markeringsfarve1 2 3 4 5 2 2" xfId="29983"/>
    <cellStyle name="40 % - Markeringsfarve1 2 3 4 5 2 3" xfId="44947"/>
    <cellStyle name="40 % - Markeringsfarve1 2 3 4 5 3" xfId="22961"/>
    <cellStyle name="40 % - Markeringsfarve1 2 3 4 5 4" xfId="37948"/>
    <cellStyle name="40 % - Markeringsfarve1 2 3 4 6" xfId="11759"/>
    <cellStyle name="40 % - Markeringsfarve1 2 3 4 6 2" xfId="28078"/>
    <cellStyle name="40 % - Markeringsfarve1 2 3 4 6 3" xfId="43043"/>
    <cellStyle name="40 % - Markeringsfarve1 2 3 4 7" xfId="21056"/>
    <cellStyle name="40 % - Markeringsfarve1 2 3 4 8" xfId="36044"/>
    <cellStyle name="40 % - Markeringsfarve1 2 3 5" xfId="3207"/>
    <cellStyle name="40 % - Markeringsfarve1 2 3 5 2" xfId="3208"/>
    <cellStyle name="40 % - Markeringsfarve1 2 3 5 2 2" xfId="3209"/>
    <cellStyle name="40 % - Markeringsfarve1 2 3 5 2 2 2" xfId="8059"/>
    <cellStyle name="40 % - Markeringsfarve1 2 3 5 2 2 2 2" xfId="15960"/>
    <cellStyle name="40 % - Markeringsfarve1 2 3 5 2 2 2 2 2" xfId="32274"/>
    <cellStyle name="40 % - Markeringsfarve1 2 3 5 2 2 2 2 3" xfId="47238"/>
    <cellStyle name="40 % - Markeringsfarve1 2 3 5 2 2 2 3" xfId="25252"/>
    <cellStyle name="40 % - Markeringsfarve1 2 3 5 2 2 2 4" xfId="40239"/>
    <cellStyle name="40 % - Markeringsfarve1 2 3 5 2 2 3" xfId="11766"/>
    <cellStyle name="40 % - Markeringsfarve1 2 3 5 2 2 3 2" xfId="28085"/>
    <cellStyle name="40 % - Markeringsfarve1 2 3 5 2 2 3 3" xfId="43050"/>
    <cellStyle name="40 % - Markeringsfarve1 2 3 5 2 2 4" xfId="21063"/>
    <cellStyle name="40 % - Markeringsfarve1 2 3 5 2 2 5" xfId="36051"/>
    <cellStyle name="40 % - Markeringsfarve1 2 3 5 2 3" xfId="6572"/>
    <cellStyle name="40 % - Markeringsfarve1 2 3 5 2 3 2" xfId="14486"/>
    <cellStyle name="40 % - Markeringsfarve1 2 3 5 2 3 2 2" xfId="30800"/>
    <cellStyle name="40 % - Markeringsfarve1 2 3 5 2 3 2 3" xfId="45764"/>
    <cellStyle name="40 % - Markeringsfarve1 2 3 5 2 3 3" xfId="23778"/>
    <cellStyle name="40 % - Markeringsfarve1 2 3 5 2 3 4" xfId="38765"/>
    <cellStyle name="40 % - Markeringsfarve1 2 3 5 2 4" xfId="11765"/>
    <cellStyle name="40 % - Markeringsfarve1 2 3 5 2 4 2" xfId="28084"/>
    <cellStyle name="40 % - Markeringsfarve1 2 3 5 2 4 3" xfId="43049"/>
    <cellStyle name="40 % - Markeringsfarve1 2 3 5 2 5" xfId="21062"/>
    <cellStyle name="40 % - Markeringsfarve1 2 3 5 2 6" xfId="36050"/>
    <cellStyle name="40 % - Markeringsfarve1 2 3 5 3" xfId="3210"/>
    <cellStyle name="40 % - Markeringsfarve1 2 3 5 3 2" xfId="7335"/>
    <cellStyle name="40 % - Markeringsfarve1 2 3 5 3 2 2" xfId="15245"/>
    <cellStyle name="40 % - Markeringsfarve1 2 3 5 3 2 2 2" xfId="31559"/>
    <cellStyle name="40 % - Markeringsfarve1 2 3 5 3 2 2 3" xfId="46523"/>
    <cellStyle name="40 % - Markeringsfarve1 2 3 5 3 2 3" xfId="24537"/>
    <cellStyle name="40 % - Markeringsfarve1 2 3 5 3 2 4" xfId="39524"/>
    <cellStyle name="40 % - Markeringsfarve1 2 3 5 3 3" xfId="11767"/>
    <cellStyle name="40 % - Markeringsfarve1 2 3 5 3 3 2" xfId="28086"/>
    <cellStyle name="40 % - Markeringsfarve1 2 3 5 3 3 3" xfId="43051"/>
    <cellStyle name="40 % - Markeringsfarve1 2 3 5 3 4" xfId="21064"/>
    <cellStyle name="40 % - Markeringsfarve1 2 3 5 3 5" xfId="36052"/>
    <cellStyle name="40 % - Markeringsfarve1 2 3 5 4" xfId="3211"/>
    <cellStyle name="40 % - Markeringsfarve1 2 3 5 4 2" xfId="8431"/>
    <cellStyle name="40 % - Markeringsfarve1 2 3 5 4 2 2" xfId="16323"/>
    <cellStyle name="40 % - Markeringsfarve1 2 3 5 4 2 2 2" xfId="32637"/>
    <cellStyle name="40 % - Markeringsfarve1 2 3 5 4 2 2 3" xfId="47601"/>
    <cellStyle name="40 % - Markeringsfarve1 2 3 5 4 2 3" xfId="25615"/>
    <cellStyle name="40 % - Markeringsfarve1 2 3 5 4 2 4" xfId="40602"/>
    <cellStyle name="40 % - Markeringsfarve1 2 3 5 4 3" xfId="11768"/>
    <cellStyle name="40 % - Markeringsfarve1 2 3 5 4 3 2" xfId="28087"/>
    <cellStyle name="40 % - Markeringsfarve1 2 3 5 4 3 3" xfId="43052"/>
    <cellStyle name="40 % - Markeringsfarve1 2 3 5 4 4" xfId="21065"/>
    <cellStyle name="40 % - Markeringsfarve1 2 3 5 4 5" xfId="36053"/>
    <cellStyle name="40 % - Markeringsfarve1 2 3 5 5" xfId="5752"/>
    <cellStyle name="40 % - Markeringsfarve1 2 3 5 5 2" xfId="13670"/>
    <cellStyle name="40 % - Markeringsfarve1 2 3 5 5 2 2" xfId="29984"/>
    <cellStyle name="40 % - Markeringsfarve1 2 3 5 5 2 3" xfId="44948"/>
    <cellStyle name="40 % - Markeringsfarve1 2 3 5 5 3" xfId="22962"/>
    <cellStyle name="40 % - Markeringsfarve1 2 3 5 5 4" xfId="37949"/>
    <cellStyle name="40 % - Markeringsfarve1 2 3 5 6" xfId="11764"/>
    <cellStyle name="40 % - Markeringsfarve1 2 3 5 6 2" xfId="28083"/>
    <cellStyle name="40 % - Markeringsfarve1 2 3 5 6 3" xfId="43048"/>
    <cellStyle name="40 % - Markeringsfarve1 2 3 5 7" xfId="21061"/>
    <cellStyle name="40 % - Markeringsfarve1 2 3 5 8" xfId="36049"/>
    <cellStyle name="40 % - Markeringsfarve1 2 3 6" xfId="3212"/>
    <cellStyle name="40 % - Markeringsfarve1 2 3 6 2" xfId="3213"/>
    <cellStyle name="40 % - Markeringsfarve1 2 3 6 2 2" xfId="3214"/>
    <cellStyle name="40 % - Markeringsfarve1 2 3 6 2 2 2" xfId="8128"/>
    <cellStyle name="40 % - Markeringsfarve1 2 3 6 2 2 2 2" xfId="16029"/>
    <cellStyle name="40 % - Markeringsfarve1 2 3 6 2 2 2 2 2" xfId="32343"/>
    <cellStyle name="40 % - Markeringsfarve1 2 3 6 2 2 2 2 3" xfId="47307"/>
    <cellStyle name="40 % - Markeringsfarve1 2 3 6 2 2 2 3" xfId="25321"/>
    <cellStyle name="40 % - Markeringsfarve1 2 3 6 2 2 2 4" xfId="40308"/>
    <cellStyle name="40 % - Markeringsfarve1 2 3 6 2 2 3" xfId="11771"/>
    <cellStyle name="40 % - Markeringsfarve1 2 3 6 2 2 3 2" xfId="28090"/>
    <cellStyle name="40 % - Markeringsfarve1 2 3 6 2 2 3 3" xfId="43055"/>
    <cellStyle name="40 % - Markeringsfarve1 2 3 6 2 2 4" xfId="21068"/>
    <cellStyle name="40 % - Markeringsfarve1 2 3 6 2 2 5" xfId="36056"/>
    <cellStyle name="40 % - Markeringsfarve1 2 3 6 2 3" xfId="6630"/>
    <cellStyle name="40 % - Markeringsfarve1 2 3 6 2 3 2" xfId="14544"/>
    <cellStyle name="40 % - Markeringsfarve1 2 3 6 2 3 2 2" xfId="30858"/>
    <cellStyle name="40 % - Markeringsfarve1 2 3 6 2 3 2 3" xfId="45822"/>
    <cellStyle name="40 % - Markeringsfarve1 2 3 6 2 3 3" xfId="23836"/>
    <cellStyle name="40 % - Markeringsfarve1 2 3 6 2 3 4" xfId="38823"/>
    <cellStyle name="40 % - Markeringsfarve1 2 3 6 2 4" xfId="11770"/>
    <cellStyle name="40 % - Markeringsfarve1 2 3 6 2 4 2" xfId="28089"/>
    <cellStyle name="40 % - Markeringsfarve1 2 3 6 2 4 3" xfId="43054"/>
    <cellStyle name="40 % - Markeringsfarve1 2 3 6 2 5" xfId="21067"/>
    <cellStyle name="40 % - Markeringsfarve1 2 3 6 2 6" xfId="36055"/>
    <cellStyle name="40 % - Markeringsfarve1 2 3 6 3" xfId="3215"/>
    <cellStyle name="40 % - Markeringsfarve1 2 3 6 3 2" xfId="7405"/>
    <cellStyle name="40 % - Markeringsfarve1 2 3 6 3 2 2" xfId="15315"/>
    <cellStyle name="40 % - Markeringsfarve1 2 3 6 3 2 2 2" xfId="31629"/>
    <cellStyle name="40 % - Markeringsfarve1 2 3 6 3 2 2 3" xfId="46593"/>
    <cellStyle name="40 % - Markeringsfarve1 2 3 6 3 2 3" xfId="24607"/>
    <cellStyle name="40 % - Markeringsfarve1 2 3 6 3 2 4" xfId="39594"/>
    <cellStyle name="40 % - Markeringsfarve1 2 3 6 3 3" xfId="11772"/>
    <cellStyle name="40 % - Markeringsfarve1 2 3 6 3 3 2" xfId="28091"/>
    <cellStyle name="40 % - Markeringsfarve1 2 3 6 3 3 3" xfId="43056"/>
    <cellStyle name="40 % - Markeringsfarve1 2 3 6 3 4" xfId="21069"/>
    <cellStyle name="40 % - Markeringsfarve1 2 3 6 3 5" xfId="36057"/>
    <cellStyle name="40 % - Markeringsfarve1 2 3 6 4" xfId="3216"/>
    <cellStyle name="40 % - Markeringsfarve1 2 3 6 4 2" xfId="8666"/>
    <cellStyle name="40 % - Markeringsfarve1 2 3 6 4 2 2" xfId="16548"/>
    <cellStyle name="40 % - Markeringsfarve1 2 3 6 4 2 2 2" xfId="32862"/>
    <cellStyle name="40 % - Markeringsfarve1 2 3 6 4 2 2 3" xfId="47826"/>
    <cellStyle name="40 % - Markeringsfarve1 2 3 6 4 2 3" xfId="25840"/>
    <cellStyle name="40 % - Markeringsfarve1 2 3 6 4 2 4" xfId="40827"/>
    <cellStyle name="40 % - Markeringsfarve1 2 3 6 4 3" xfId="11773"/>
    <cellStyle name="40 % - Markeringsfarve1 2 3 6 4 3 2" xfId="28092"/>
    <cellStyle name="40 % - Markeringsfarve1 2 3 6 4 3 3" xfId="43057"/>
    <cellStyle name="40 % - Markeringsfarve1 2 3 6 4 4" xfId="21070"/>
    <cellStyle name="40 % - Markeringsfarve1 2 3 6 4 5" xfId="36058"/>
    <cellStyle name="40 % - Markeringsfarve1 2 3 6 5" xfId="5753"/>
    <cellStyle name="40 % - Markeringsfarve1 2 3 6 5 2" xfId="13671"/>
    <cellStyle name="40 % - Markeringsfarve1 2 3 6 5 2 2" xfId="29985"/>
    <cellStyle name="40 % - Markeringsfarve1 2 3 6 5 2 3" xfId="44949"/>
    <cellStyle name="40 % - Markeringsfarve1 2 3 6 5 3" xfId="22963"/>
    <cellStyle name="40 % - Markeringsfarve1 2 3 6 5 4" xfId="37950"/>
    <cellStyle name="40 % - Markeringsfarve1 2 3 6 6" xfId="11769"/>
    <cellStyle name="40 % - Markeringsfarve1 2 3 6 6 2" xfId="28088"/>
    <cellStyle name="40 % - Markeringsfarve1 2 3 6 6 3" xfId="43053"/>
    <cellStyle name="40 % - Markeringsfarve1 2 3 6 7" xfId="21066"/>
    <cellStyle name="40 % - Markeringsfarve1 2 3 6 8" xfId="36054"/>
    <cellStyle name="40 % - Markeringsfarve1 2 3 7" xfId="3217"/>
    <cellStyle name="40 % - Markeringsfarve1 2 3 7 2" xfId="3218"/>
    <cellStyle name="40 % - Markeringsfarve1 2 3 7 2 2" xfId="7585"/>
    <cellStyle name="40 % - Markeringsfarve1 2 3 7 2 2 2" xfId="15486"/>
    <cellStyle name="40 % - Markeringsfarve1 2 3 7 2 2 2 2" xfId="31800"/>
    <cellStyle name="40 % - Markeringsfarve1 2 3 7 2 2 2 3" xfId="46764"/>
    <cellStyle name="40 % - Markeringsfarve1 2 3 7 2 2 3" xfId="24778"/>
    <cellStyle name="40 % - Markeringsfarve1 2 3 7 2 2 4" xfId="39765"/>
    <cellStyle name="40 % - Markeringsfarve1 2 3 7 2 3" xfId="11775"/>
    <cellStyle name="40 % - Markeringsfarve1 2 3 7 2 3 2" xfId="28094"/>
    <cellStyle name="40 % - Markeringsfarve1 2 3 7 2 3 3" xfId="43059"/>
    <cellStyle name="40 % - Markeringsfarve1 2 3 7 2 4" xfId="21072"/>
    <cellStyle name="40 % - Markeringsfarve1 2 3 7 2 5" xfId="36060"/>
    <cellStyle name="40 % - Markeringsfarve1 2 3 7 3" xfId="6172"/>
    <cellStyle name="40 % - Markeringsfarve1 2 3 7 3 2" xfId="14089"/>
    <cellStyle name="40 % - Markeringsfarve1 2 3 7 3 2 2" xfId="30403"/>
    <cellStyle name="40 % - Markeringsfarve1 2 3 7 3 2 3" xfId="45367"/>
    <cellStyle name="40 % - Markeringsfarve1 2 3 7 3 3" xfId="23381"/>
    <cellStyle name="40 % - Markeringsfarve1 2 3 7 3 4" xfId="38368"/>
    <cellStyle name="40 % - Markeringsfarve1 2 3 7 4" xfId="11774"/>
    <cellStyle name="40 % - Markeringsfarve1 2 3 7 4 2" xfId="28093"/>
    <cellStyle name="40 % - Markeringsfarve1 2 3 7 4 3" xfId="43058"/>
    <cellStyle name="40 % - Markeringsfarve1 2 3 7 5" xfId="21071"/>
    <cellStyle name="40 % - Markeringsfarve1 2 3 7 6" xfId="36059"/>
    <cellStyle name="40 % - Markeringsfarve1 2 3 8" xfId="3219"/>
    <cellStyle name="40 % - Markeringsfarve1 2 3 8 2" xfId="6813"/>
    <cellStyle name="40 % - Markeringsfarve1 2 3 8 2 2" xfId="14724"/>
    <cellStyle name="40 % - Markeringsfarve1 2 3 8 2 2 2" xfId="31038"/>
    <cellStyle name="40 % - Markeringsfarve1 2 3 8 2 2 3" xfId="46002"/>
    <cellStyle name="40 % - Markeringsfarve1 2 3 8 2 3" xfId="24016"/>
    <cellStyle name="40 % - Markeringsfarve1 2 3 8 2 4" xfId="39003"/>
    <cellStyle name="40 % - Markeringsfarve1 2 3 8 3" xfId="11776"/>
    <cellStyle name="40 % - Markeringsfarve1 2 3 8 3 2" xfId="28095"/>
    <cellStyle name="40 % - Markeringsfarve1 2 3 8 3 3" xfId="43060"/>
    <cellStyle name="40 % - Markeringsfarve1 2 3 8 4" xfId="21073"/>
    <cellStyle name="40 % - Markeringsfarve1 2 3 8 5" xfId="36061"/>
    <cellStyle name="40 % - Markeringsfarve1 2 3 9" xfId="3220"/>
    <cellStyle name="40 % - Markeringsfarve1 2 3 9 2" xfId="8535"/>
    <cellStyle name="40 % - Markeringsfarve1 2 3 9 2 2" xfId="16423"/>
    <cellStyle name="40 % - Markeringsfarve1 2 3 9 2 2 2" xfId="32737"/>
    <cellStyle name="40 % - Markeringsfarve1 2 3 9 2 2 3" xfId="47701"/>
    <cellStyle name="40 % - Markeringsfarve1 2 3 9 2 3" xfId="25715"/>
    <cellStyle name="40 % - Markeringsfarve1 2 3 9 2 4" xfId="40702"/>
    <cellStyle name="40 % - Markeringsfarve1 2 3 9 3" xfId="11777"/>
    <cellStyle name="40 % - Markeringsfarve1 2 3 9 3 2" xfId="28096"/>
    <cellStyle name="40 % - Markeringsfarve1 2 3 9 3 3" xfId="43061"/>
    <cellStyle name="40 % - Markeringsfarve1 2 3 9 4" xfId="21074"/>
    <cellStyle name="40 % - Markeringsfarve1 2 3 9 5" xfId="36062"/>
    <cellStyle name="40 % - Markeringsfarve1 2 4" xfId="3221"/>
    <cellStyle name="40 % - Markeringsfarve1 2 4 2" xfId="3222"/>
    <cellStyle name="40 % - Markeringsfarve1 2 4 2 2" xfId="3223"/>
    <cellStyle name="40 % - Markeringsfarve1 2 4 2 2 2" xfId="7626"/>
    <cellStyle name="40 % - Markeringsfarve1 2 4 2 2 2 2" xfId="15527"/>
    <cellStyle name="40 % - Markeringsfarve1 2 4 2 2 2 2 2" xfId="31841"/>
    <cellStyle name="40 % - Markeringsfarve1 2 4 2 2 2 2 3" xfId="46805"/>
    <cellStyle name="40 % - Markeringsfarve1 2 4 2 2 2 3" xfId="24819"/>
    <cellStyle name="40 % - Markeringsfarve1 2 4 2 2 2 4" xfId="39806"/>
    <cellStyle name="40 % - Markeringsfarve1 2 4 2 2 3" xfId="11780"/>
    <cellStyle name="40 % - Markeringsfarve1 2 4 2 2 3 2" xfId="28099"/>
    <cellStyle name="40 % - Markeringsfarve1 2 4 2 2 3 3" xfId="43064"/>
    <cellStyle name="40 % - Markeringsfarve1 2 4 2 2 4" xfId="21077"/>
    <cellStyle name="40 % - Markeringsfarve1 2 4 2 2 5" xfId="36065"/>
    <cellStyle name="40 % - Markeringsfarve1 2 4 2 3" xfId="6205"/>
    <cellStyle name="40 % - Markeringsfarve1 2 4 2 3 2" xfId="14122"/>
    <cellStyle name="40 % - Markeringsfarve1 2 4 2 3 2 2" xfId="30436"/>
    <cellStyle name="40 % - Markeringsfarve1 2 4 2 3 2 3" xfId="45400"/>
    <cellStyle name="40 % - Markeringsfarve1 2 4 2 3 3" xfId="23414"/>
    <cellStyle name="40 % - Markeringsfarve1 2 4 2 3 4" xfId="38401"/>
    <cellStyle name="40 % - Markeringsfarve1 2 4 2 4" xfId="11779"/>
    <cellStyle name="40 % - Markeringsfarve1 2 4 2 4 2" xfId="28098"/>
    <cellStyle name="40 % - Markeringsfarve1 2 4 2 4 3" xfId="43063"/>
    <cellStyle name="40 % - Markeringsfarve1 2 4 2 5" xfId="21076"/>
    <cellStyle name="40 % - Markeringsfarve1 2 4 2 6" xfId="36064"/>
    <cellStyle name="40 % - Markeringsfarve1 2 4 2 7" xfId="57135"/>
    <cellStyle name="40 % - Markeringsfarve1 2 4 3" xfId="3224"/>
    <cellStyle name="40 % - Markeringsfarve1 2 4 3 2" xfId="6856"/>
    <cellStyle name="40 % - Markeringsfarve1 2 4 3 2 2" xfId="14767"/>
    <cellStyle name="40 % - Markeringsfarve1 2 4 3 2 2 2" xfId="31081"/>
    <cellStyle name="40 % - Markeringsfarve1 2 4 3 2 2 3" xfId="46045"/>
    <cellStyle name="40 % - Markeringsfarve1 2 4 3 2 3" xfId="24059"/>
    <cellStyle name="40 % - Markeringsfarve1 2 4 3 2 4" xfId="39046"/>
    <cellStyle name="40 % - Markeringsfarve1 2 4 3 3" xfId="11781"/>
    <cellStyle name="40 % - Markeringsfarve1 2 4 3 3 2" xfId="28100"/>
    <cellStyle name="40 % - Markeringsfarve1 2 4 3 3 3" xfId="43065"/>
    <cellStyle name="40 % - Markeringsfarve1 2 4 3 4" xfId="21078"/>
    <cellStyle name="40 % - Markeringsfarve1 2 4 3 5" xfId="36066"/>
    <cellStyle name="40 % - Markeringsfarve1 2 4 4" xfId="3225"/>
    <cellStyle name="40 % - Markeringsfarve1 2 4 4 2" xfId="8390"/>
    <cellStyle name="40 % - Markeringsfarve1 2 4 4 2 2" xfId="16283"/>
    <cellStyle name="40 % - Markeringsfarve1 2 4 4 2 2 2" xfId="32597"/>
    <cellStyle name="40 % - Markeringsfarve1 2 4 4 2 2 3" xfId="47561"/>
    <cellStyle name="40 % - Markeringsfarve1 2 4 4 2 3" xfId="25575"/>
    <cellStyle name="40 % - Markeringsfarve1 2 4 4 2 4" xfId="40562"/>
    <cellStyle name="40 % - Markeringsfarve1 2 4 4 3" xfId="11782"/>
    <cellStyle name="40 % - Markeringsfarve1 2 4 4 3 2" xfId="28101"/>
    <cellStyle name="40 % - Markeringsfarve1 2 4 4 3 3" xfId="43066"/>
    <cellStyle name="40 % - Markeringsfarve1 2 4 4 4" xfId="21079"/>
    <cellStyle name="40 % - Markeringsfarve1 2 4 4 5" xfId="36067"/>
    <cellStyle name="40 % - Markeringsfarve1 2 4 5" xfId="5754"/>
    <cellStyle name="40 % - Markeringsfarve1 2 4 5 2" xfId="13672"/>
    <cellStyle name="40 % - Markeringsfarve1 2 4 5 2 2" xfId="29986"/>
    <cellStyle name="40 % - Markeringsfarve1 2 4 5 2 3" xfId="44950"/>
    <cellStyle name="40 % - Markeringsfarve1 2 4 5 3" xfId="22964"/>
    <cellStyle name="40 % - Markeringsfarve1 2 4 5 4" xfId="37951"/>
    <cellStyle name="40 % - Markeringsfarve1 2 4 6" xfId="11778"/>
    <cellStyle name="40 % - Markeringsfarve1 2 4 6 2" xfId="28097"/>
    <cellStyle name="40 % - Markeringsfarve1 2 4 6 3" xfId="43062"/>
    <cellStyle name="40 % - Markeringsfarve1 2 4 7" xfId="21075"/>
    <cellStyle name="40 % - Markeringsfarve1 2 4 8" xfId="36063"/>
    <cellStyle name="40 % - Markeringsfarve1 2 4 9" xfId="53968"/>
    <cellStyle name="40 % - Markeringsfarve1 2 5" xfId="3226"/>
    <cellStyle name="40 % - Markeringsfarve1 2 5 2" xfId="3227"/>
    <cellStyle name="40 % - Markeringsfarve1 2 5 2 2" xfId="3228"/>
    <cellStyle name="40 % - Markeringsfarve1 2 5 2 2 2" xfId="7772"/>
    <cellStyle name="40 % - Markeringsfarve1 2 5 2 2 2 2" xfId="15673"/>
    <cellStyle name="40 % - Markeringsfarve1 2 5 2 2 2 2 2" xfId="31987"/>
    <cellStyle name="40 % - Markeringsfarve1 2 5 2 2 2 2 3" xfId="46951"/>
    <cellStyle name="40 % - Markeringsfarve1 2 5 2 2 2 3" xfId="24965"/>
    <cellStyle name="40 % - Markeringsfarve1 2 5 2 2 2 4" xfId="39952"/>
    <cellStyle name="40 % - Markeringsfarve1 2 5 2 2 3" xfId="11785"/>
    <cellStyle name="40 % - Markeringsfarve1 2 5 2 2 3 2" xfId="28104"/>
    <cellStyle name="40 % - Markeringsfarve1 2 5 2 2 3 3" xfId="43069"/>
    <cellStyle name="40 % - Markeringsfarve1 2 5 2 2 4" xfId="21082"/>
    <cellStyle name="40 % - Markeringsfarve1 2 5 2 2 5" xfId="36070"/>
    <cellStyle name="40 % - Markeringsfarve1 2 5 2 3" xfId="6327"/>
    <cellStyle name="40 % - Markeringsfarve1 2 5 2 3 2" xfId="14244"/>
    <cellStyle name="40 % - Markeringsfarve1 2 5 2 3 2 2" xfId="30558"/>
    <cellStyle name="40 % - Markeringsfarve1 2 5 2 3 2 3" xfId="45522"/>
    <cellStyle name="40 % - Markeringsfarve1 2 5 2 3 3" xfId="23536"/>
    <cellStyle name="40 % - Markeringsfarve1 2 5 2 3 4" xfId="38523"/>
    <cellStyle name="40 % - Markeringsfarve1 2 5 2 4" xfId="11784"/>
    <cellStyle name="40 % - Markeringsfarve1 2 5 2 4 2" xfId="28103"/>
    <cellStyle name="40 % - Markeringsfarve1 2 5 2 4 3" xfId="43068"/>
    <cellStyle name="40 % - Markeringsfarve1 2 5 2 5" xfId="21081"/>
    <cellStyle name="40 % - Markeringsfarve1 2 5 2 6" xfId="36069"/>
    <cellStyle name="40 % - Markeringsfarve1 2 5 3" xfId="3229"/>
    <cellStyle name="40 % - Markeringsfarve1 2 5 3 2" xfId="7002"/>
    <cellStyle name="40 % - Markeringsfarve1 2 5 3 2 2" xfId="14913"/>
    <cellStyle name="40 % - Markeringsfarve1 2 5 3 2 2 2" xfId="31227"/>
    <cellStyle name="40 % - Markeringsfarve1 2 5 3 2 2 3" xfId="46191"/>
    <cellStyle name="40 % - Markeringsfarve1 2 5 3 2 3" xfId="24205"/>
    <cellStyle name="40 % - Markeringsfarve1 2 5 3 2 4" xfId="39192"/>
    <cellStyle name="40 % - Markeringsfarve1 2 5 3 3" xfId="11786"/>
    <cellStyle name="40 % - Markeringsfarve1 2 5 3 3 2" xfId="28105"/>
    <cellStyle name="40 % - Markeringsfarve1 2 5 3 3 3" xfId="43070"/>
    <cellStyle name="40 % - Markeringsfarve1 2 5 3 4" xfId="21083"/>
    <cellStyle name="40 % - Markeringsfarve1 2 5 3 5" xfId="36071"/>
    <cellStyle name="40 % - Markeringsfarve1 2 5 4" xfId="3230"/>
    <cellStyle name="40 % - Markeringsfarve1 2 5 4 2" xfId="8634"/>
    <cellStyle name="40 % - Markeringsfarve1 2 5 4 2 2" xfId="16517"/>
    <cellStyle name="40 % - Markeringsfarve1 2 5 4 2 2 2" xfId="32831"/>
    <cellStyle name="40 % - Markeringsfarve1 2 5 4 2 2 3" xfId="47795"/>
    <cellStyle name="40 % - Markeringsfarve1 2 5 4 2 3" xfId="25809"/>
    <cellStyle name="40 % - Markeringsfarve1 2 5 4 2 4" xfId="40796"/>
    <cellStyle name="40 % - Markeringsfarve1 2 5 4 3" xfId="11787"/>
    <cellStyle name="40 % - Markeringsfarve1 2 5 4 3 2" xfId="28106"/>
    <cellStyle name="40 % - Markeringsfarve1 2 5 4 3 3" xfId="43071"/>
    <cellStyle name="40 % - Markeringsfarve1 2 5 4 4" xfId="21084"/>
    <cellStyle name="40 % - Markeringsfarve1 2 5 4 5" xfId="36072"/>
    <cellStyle name="40 % - Markeringsfarve1 2 5 5" xfId="5755"/>
    <cellStyle name="40 % - Markeringsfarve1 2 5 5 2" xfId="13673"/>
    <cellStyle name="40 % - Markeringsfarve1 2 5 5 2 2" xfId="29987"/>
    <cellStyle name="40 % - Markeringsfarve1 2 5 5 2 3" xfId="44951"/>
    <cellStyle name="40 % - Markeringsfarve1 2 5 5 3" xfId="22965"/>
    <cellStyle name="40 % - Markeringsfarve1 2 5 5 4" xfId="37952"/>
    <cellStyle name="40 % - Markeringsfarve1 2 5 6" xfId="11783"/>
    <cellStyle name="40 % - Markeringsfarve1 2 5 6 2" xfId="28102"/>
    <cellStyle name="40 % - Markeringsfarve1 2 5 6 3" xfId="43067"/>
    <cellStyle name="40 % - Markeringsfarve1 2 5 7" xfId="21080"/>
    <cellStyle name="40 % - Markeringsfarve1 2 5 8" xfId="36068"/>
    <cellStyle name="40 % - Markeringsfarve1 2 5 9" xfId="56512"/>
    <cellStyle name="40 % - Markeringsfarve1 2 6" xfId="3231"/>
    <cellStyle name="40 % - Markeringsfarve1 2 6 2" xfId="3232"/>
    <cellStyle name="40 % - Markeringsfarve1 2 6 2 2" xfId="3233"/>
    <cellStyle name="40 % - Markeringsfarve1 2 6 2 2 2" xfId="7864"/>
    <cellStyle name="40 % - Markeringsfarve1 2 6 2 2 2 2" xfId="15765"/>
    <cellStyle name="40 % - Markeringsfarve1 2 6 2 2 2 2 2" xfId="32079"/>
    <cellStyle name="40 % - Markeringsfarve1 2 6 2 2 2 2 3" xfId="47043"/>
    <cellStyle name="40 % - Markeringsfarve1 2 6 2 2 2 3" xfId="25057"/>
    <cellStyle name="40 % - Markeringsfarve1 2 6 2 2 2 4" xfId="40044"/>
    <cellStyle name="40 % - Markeringsfarve1 2 6 2 2 3" xfId="11790"/>
    <cellStyle name="40 % - Markeringsfarve1 2 6 2 2 3 2" xfId="28109"/>
    <cellStyle name="40 % - Markeringsfarve1 2 6 2 2 3 3" xfId="43074"/>
    <cellStyle name="40 % - Markeringsfarve1 2 6 2 2 4" xfId="21087"/>
    <cellStyle name="40 % - Markeringsfarve1 2 6 2 2 5" xfId="36075"/>
    <cellStyle name="40 % - Markeringsfarve1 2 6 2 3" xfId="6407"/>
    <cellStyle name="40 % - Markeringsfarve1 2 6 2 3 2" xfId="14321"/>
    <cellStyle name="40 % - Markeringsfarve1 2 6 2 3 2 2" xfId="30635"/>
    <cellStyle name="40 % - Markeringsfarve1 2 6 2 3 2 3" xfId="45599"/>
    <cellStyle name="40 % - Markeringsfarve1 2 6 2 3 3" xfId="23613"/>
    <cellStyle name="40 % - Markeringsfarve1 2 6 2 3 4" xfId="38600"/>
    <cellStyle name="40 % - Markeringsfarve1 2 6 2 4" xfId="11789"/>
    <cellStyle name="40 % - Markeringsfarve1 2 6 2 4 2" xfId="28108"/>
    <cellStyle name="40 % - Markeringsfarve1 2 6 2 4 3" xfId="43073"/>
    <cellStyle name="40 % - Markeringsfarve1 2 6 2 5" xfId="21086"/>
    <cellStyle name="40 % - Markeringsfarve1 2 6 2 6" xfId="36074"/>
    <cellStyle name="40 % - Markeringsfarve1 2 6 3" xfId="3234"/>
    <cellStyle name="40 % - Markeringsfarve1 2 6 3 2" xfId="7140"/>
    <cellStyle name="40 % - Markeringsfarve1 2 6 3 2 2" xfId="15050"/>
    <cellStyle name="40 % - Markeringsfarve1 2 6 3 2 2 2" xfId="31364"/>
    <cellStyle name="40 % - Markeringsfarve1 2 6 3 2 2 3" xfId="46328"/>
    <cellStyle name="40 % - Markeringsfarve1 2 6 3 2 3" xfId="24342"/>
    <cellStyle name="40 % - Markeringsfarve1 2 6 3 2 4" xfId="39329"/>
    <cellStyle name="40 % - Markeringsfarve1 2 6 3 3" xfId="11791"/>
    <cellStyle name="40 % - Markeringsfarve1 2 6 3 3 2" xfId="28110"/>
    <cellStyle name="40 % - Markeringsfarve1 2 6 3 3 3" xfId="43075"/>
    <cellStyle name="40 % - Markeringsfarve1 2 6 3 4" xfId="21088"/>
    <cellStyle name="40 % - Markeringsfarve1 2 6 3 5" xfId="36076"/>
    <cellStyle name="40 % - Markeringsfarve1 2 6 4" xfId="3235"/>
    <cellStyle name="40 % - Markeringsfarve1 2 6 4 2" xfId="8283"/>
    <cellStyle name="40 % - Markeringsfarve1 2 6 4 2 2" xfId="16177"/>
    <cellStyle name="40 % - Markeringsfarve1 2 6 4 2 2 2" xfId="32491"/>
    <cellStyle name="40 % - Markeringsfarve1 2 6 4 2 2 3" xfId="47455"/>
    <cellStyle name="40 % - Markeringsfarve1 2 6 4 2 3" xfId="25469"/>
    <cellStyle name="40 % - Markeringsfarve1 2 6 4 2 4" xfId="40456"/>
    <cellStyle name="40 % - Markeringsfarve1 2 6 4 3" xfId="11792"/>
    <cellStyle name="40 % - Markeringsfarve1 2 6 4 3 2" xfId="28111"/>
    <cellStyle name="40 % - Markeringsfarve1 2 6 4 3 3" xfId="43076"/>
    <cellStyle name="40 % - Markeringsfarve1 2 6 4 4" xfId="21089"/>
    <cellStyle name="40 % - Markeringsfarve1 2 6 4 5" xfId="36077"/>
    <cellStyle name="40 % - Markeringsfarve1 2 6 5" xfId="5756"/>
    <cellStyle name="40 % - Markeringsfarve1 2 6 5 2" xfId="13674"/>
    <cellStyle name="40 % - Markeringsfarve1 2 6 5 2 2" xfId="29988"/>
    <cellStyle name="40 % - Markeringsfarve1 2 6 5 2 3" xfId="44952"/>
    <cellStyle name="40 % - Markeringsfarve1 2 6 5 3" xfId="22966"/>
    <cellStyle name="40 % - Markeringsfarve1 2 6 5 4" xfId="37953"/>
    <cellStyle name="40 % - Markeringsfarve1 2 6 6" xfId="11788"/>
    <cellStyle name="40 % - Markeringsfarve1 2 6 6 2" xfId="28107"/>
    <cellStyle name="40 % - Markeringsfarve1 2 6 6 3" xfId="43072"/>
    <cellStyle name="40 % - Markeringsfarve1 2 6 7" xfId="21085"/>
    <cellStyle name="40 % - Markeringsfarve1 2 6 8" xfId="36073"/>
    <cellStyle name="40 % - Markeringsfarve1 2 7" xfId="3236"/>
    <cellStyle name="40 % - Markeringsfarve1 2 7 2" xfId="3237"/>
    <cellStyle name="40 % - Markeringsfarve1 2 7 2 2" xfId="3238"/>
    <cellStyle name="40 % - Markeringsfarve1 2 7 2 2 2" xfId="7981"/>
    <cellStyle name="40 % - Markeringsfarve1 2 7 2 2 2 2" xfId="15882"/>
    <cellStyle name="40 % - Markeringsfarve1 2 7 2 2 2 2 2" xfId="32196"/>
    <cellStyle name="40 % - Markeringsfarve1 2 7 2 2 2 2 3" xfId="47160"/>
    <cellStyle name="40 % - Markeringsfarve1 2 7 2 2 2 3" xfId="25174"/>
    <cellStyle name="40 % - Markeringsfarve1 2 7 2 2 2 4" xfId="40161"/>
    <cellStyle name="40 % - Markeringsfarve1 2 7 2 2 3" xfId="11795"/>
    <cellStyle name="40 % - Markeringsfarve1 2 7 2 2 3 2" xfId="28114"/>
    <cellStyle name="40 % - Markeringsfarve1 2 7 2 2 3 3" xfId="43079"/>
    <cellStyle name="40 % - Markeringsfarve1 2 7 2 2 4" xfId="21092"/>
    <cellStyle name="40 % - Markeringsfarve1 2 7 2 2 5" xfId="36080"/>
    <cellStyle name="40 % - Markeringsfarve1 2 7 2 3" xfId="6506"/>
    <cellStyle name="40 % - Markeringsfarve1 2 7 2 3 2" xfId="14420"/>
    <cellStyle name="40 % - Markeringsfarve1 2 7 2 3 2 2" xfId="30734"/>
    <cellStyle name="40 % - Markeringsfarve1 2 7 2 3 2 3" xfId="45698"/>
    <cellStyle name="40 % - Markeringsfarve1 2 7 2 3 3" xfId="23712"/>
    <cellStyle name="40 % - Markeringsfarve1 2 7 2 3 4" xfId="38699"/>
    <cellStyle name="40 % - Markeringsfarve1 2 7 2 4" xfId="11794"/>
    <cellStyle name="40 % - Markeringsfarve1 2 7 2 4 2" xfId="28113"/>
    <cellStyle name="40 % - Markeringsfarve1 2 7 2 4 3" xfId="43078"/>
    <cellStyle name="40 % - Markeringsfarve1 2 7 2 5" xfId="21091"/>
    <cellStyle name="40 % - Markeringsfarve1 2 7 2 6" xfId="36079"/>
    <cellStyle name="40 % - Markeringsfarve1 2 7 3" xfId="3239"/>
    <cellStyle name="40 % - Markeringsfarve1 2 7 3 2" xfId="7257"/>
    <cellStyle name="40 % - Markeringsfarve1 2 7 3 2 2" xfId="15167"/>
    <cellStyle name="40 % - Markeringsfarve1 2 7 3 2 2 2" xfId="31481"/>
    <cellStyle name="40 % - Markeringsfarve1 2 7 3 2 2 3" xfId="46445"/>
    <cellStyle name="40 % - Markeringsfarve1 2 7 3 2 3" xfId="24459"/>
    <cellStyle name="40 % - Markeringsfarve1 2 7 3 2 4" xfId="39446"/>
    <cellStyle name="40 % - Markeringsfarve1 2 7 3 3" xfId="11796"/>
    <cellStyle name="40 % - Markeringsfarve1 2 7 3 3 2" xfId="28115"/>
    <cellStyle name="40 % - Markeringsfarve1 2 7 3 3 3" xfId="43080"/>
    <cellStyle name="40 % - Markeringsfarve1 2 7 3 4" xfId="21093"/>
    <cellStyle name="40 % - Markeringsfarve1 2 7 3 5" xfId="36081"/>
    <cellStyle name="40 % - Markeringsfarve1 2 7 4" xfId="3240"/>
    <cellStyle name="40 % - Markeringsfarve1 2 7 4 2" xfId="8575"/>
    <cellStyle name="40 % - Markeringsfarve1 2 7 4 2 2" xfId="16462"/>
    <cellStyle name="40 % - Markeringsfarve1 2 7 4 2 2 2" xfId="32776"/>
    <cellStyle name="40 % - Markeringsfarve1 2 7 4 2 2 3" xfId="47740"/>
    <cellStyle name="40 % - Markeringsfarve1 2 7 4 2 3" xfId="25754"/>
    <cellStyle name="40 % - Markeringsfarve1 2 7 4 2 4" xfId="40741"/>
    <cellStyle name="40 % - Markeringsfarve1 2 7 4 3" xfId="11797"/>
    <cellStyle name="40 % - Markeringsfarve1 2 7 4 3 2" xfId="28116"/>
    <cellStyle name="40 % - Markeringsfarve1 2 7 4 3 3" xfId="43081"/>
    <cellStyle name="40 % - Markeringsfarve1 2 7 4 4" xfId="21094"/>
    <cellStyle name="40 % - Markeringsfarve1 2 7 4 5" xfId="36082"/>
    <cellStyle name="40 % - Markeringsfarve1 2 7 5" xfId="5757"/>
    <cellStyle name="40 % - Markeringsfarve1 2 7 5 2" xfId="13675"/>
    <cellStyle name="40 % - Markeringsfarve1 2 7 5 2 2" xfId="29989"/>
    <cellStyle name="40 % - Markeringsfarve1 2 7 5 2 3" xfId="44953"/>
    <cellStyle name="40 % - Markeringsfarve1 2 7 5 3" xfId="22967"/>
    <cellStyle name="40 % - Markeringsfarve1 2 7 5 4" xfId="37954"/>
    <cellStyle name="40 % - Markeringsfarve1 2 7 6" xfId="11793"/>
    <cellStyle name="40 % - Markeringsfarve1 2 7 6 2" xfId="28112"/>
    <cellStyle name="40 % - Markeringsfarve1 2 7 6 3" xfId="43077"/>
    <cellStyle name="40 % - Markeringsfarve1 2 7 7" xfId="21090"/>
    <cellStyle name="40 % - Markeringsfarve1 2 7 8" xfId="36078"/>
    <cellStyle name="40 % - Markeringsfarve1 2 8" xfId="3241"/>
    <cellStyle name="40 % - Markeringsfarve1 2 8 2" xfId="3242"/>
    <cellStyle name="40 % - Markeringsfarve1 2 8 2 2" xfId="3243"/>
    <cellStyle name="40 % - Markeringsfarve1 2 8 2 2 2" xfId="8126"/>
    <cellStyle name="40 % - Markeringsfarve1 2 8 2 2 2 2" xfId="16027"/>
    <cellStyle name="40 % - Markeringsfarve1 2 8 2 2 2 2 2" xfId="32341"/>
    <cellStyle name="40 % - Markeringsfarve1 2 8 2 2 2 2 3" xfId="47305"/>
    <cellStyle name="40 % - Markeringsfarve1 2 8 2 2 2 3" xfId="25319"/>
    <cellStyle name="40 % - Markeringsfarve1 2 8 2 2 2 4" xfId="40306"/>
    <cellStyle name="40 % - Markeringsfarve1 2 8 2 2 3" xfId="11800"/>
    <cellStyle name="40 % - Markeringsfarve1 2 8 2 2 3 2" xfId="28119"/>
    <cellStyle name="40 % - Markeringsfarve1 2 8 2 2 3 3" xfId="43084"/>
    <cellStyle name="40 % - Markeringsfarve1 2 8 2 2 4" xfId="21097"/>
    <cellStyle name="40 % - Markeringsfarve1 2 8 2 2 5" xfId="36085"/>
    <cellStyle name="40 % - Markeringsfarve1 2 8 2 3" xfId="6628"/>
    <cellStyle name="40 % - Markeringsfarve1 2 8 2 3 2" xfId="14542"/>
    <cellStyle name="40 % - Markeringsfarve1 2 8 2 3 2 2" xfId="30856"/>
    <cellStyle name="40 % - Markeringsfarve1 2 8 2 3 2 3" xfId="45820"/>
    <cellStyle name="40 % - Markeringsfarve1 2 8 2 3 3" xfId="23834"/>
    <cellStyle name="40 % - Markeringsfarve1 2 8 2 3 4" xfId="38821"/>
    <cellStyle name="40 % - Markeringsfarve1 2 8 2 4" xfId="11799"/>
    <cellStyle name="40 % - Markeringsfarve1 2 8 2 4 2" xfId="28118"/>
    <cellStyle name="40 % - Markeringsfarve1 2 8 2 4 3" xfId="43083"/>
    <cellStyle name="40 % - Markeringsfarve1 2 8 2 5" xfId="21096"/>
    <cellStyle name="40 % - Markeringsfarve1 2 8 2 6" xfId="36084"/>
    <cellStyle name="40 % - Markeringsfarve1 2 8 3" xfId="3244"/>
    <cellStyle name="40 % - Markeringsfarve1 2 8 3 2" xfId="7403"/>
    <cellStyle name="40 % - Markeringsfarve1 2 8 3 2 2" xfId="15313"/>
    <cellStyle name="40 % - Markeringsfarve1 2 8 3 2 2 2" xfId="31627"/>
    <cellStyle name="40 % - Markeringsfarve1 2 8 3 2 2 3" xfId="46591"/>
    <cellStyle name="40 % - Markeringsfarve1 2 8 3 2 3" xfId="24605"/>
    <cellStyle name="40 % - Markeringsfarve1 2 8 3 2 4" xfId="39592"/>
    <cellStyle name="40 % - Markeringsfarve1 2 8 3 3" xfId="11801"/>
    <cellStyle name="40 % - Markeringsfarve1 2 8 3 3 2" xfId="28120"/>
    <cellStyle name="40 % - Markeringsfarve1 2 8 3 3 3" xfId="43085"/>
    <cellStyle name="40 % - Markeringsfarve1 2 8 3 4" xfId="21098"/>
    <cellStyle name="40 % - Markeringsfarve1 2 8 3 5" xfId="36086"/>
    <cellStyle name="40 % - Markeringsfarve1 2 8 4" xfId="3245"/>
    <cellStyle name="40 % - Markeringsfarve1 2 8 4 2" xfId="8225"/>
    <cellStyle name="40 % - Markeringsfarve1 2 8 4 2 2" xfId="16122"/>
    <cellStyle name="40 % - Markeringsfarve1 2 8 4 2 2 2" xfId="32436"/>
    <cellStyle name="40 % - Markeringsfarve1 2 8 4 2 2 3" xfId="47400"/>
    <cellStyle name="40 % - Markeringsfarve1 2 8 4 2 3" xfId="25414"/>
    <cellStyle name="40 % - Markeringsfarve1 2 8 4 2 4" xfId="40401"/>
    <cellStyle name="40 % - Markeringsfarve1 2 8 4 3" xfId="11802"/>
    <cellStyle name="40 % - Markeringsfarve1 2 8 4 3 2" xfId="28121"/>
    <cellStyle name="40 % - Markeringsfarve1 2 8 4 3 3" xfId="43086"/>
    <cellStyle name="40 % - Markeringsfarve1 2 8 4 4" xfId="21099"/>
    <cellStyle name="40 % - Markeringsfarve1 2 8 4 5" xfId="36087"/>
    <cellStyle name="40 % - Markeringsfarve1 2 8 5" xfId="5758"/>
    <cellStyle name="40 % - Markeringsfarve1 2 8 5 2" xfId="13676"/>
    <cellStyle name="40 % - Markeringsfarve1 2 8 5 2 2" xfId="29990"/>
    <cellStyle name="40 % - Markeringsfarve1 2 8 5 2 3" xfId="44954"/>
    <cellStyle name="40 % - Markeringsfarve1 2 8 5 3" xfId="22968"/>
    <cellStyle name="40 % - Markeringsfarve1 2 8 5 4" xfId="37955"/>
    <cellStyle name="40 % - Markeringsfarve1 2 8 6" xfId="11798"/>
    <cellStyle name="40 % - Markeringsfarve1 2 8 6 2" xfId="28117"/>
    <cellStyle name="40 % - Markeringsfarve1 2 8 6 3" xfId="43082"/>
    <cellStyle name="40 % - Markeringsfarve1 2 8 7" xfId="21095"/>
    <cellStyle name="40 % - Markeringsfarve1 2 8 8" xfId="36083"/>
    <cellStyle name="40 % - Markeringsfarve1 2 9" xfId="3246"/>
    <cellStyle name="40 % - Markeringsfarve1 2 9 2" xfId="3247"/>
    <cellStyle name="40 % - Markeringsfarve1 2 9 2 2" xfId="7507"/>
    <cellStyle name="40 % - Markeringsfarve1 2 9 2 2 2" xfId="15408"/>
    <cellStyle name="40 % - Markeringsfarve1 2 9 2 2 2 2" xfId="31722"/>
    <cellStyle name="40 % - Markeringsfarve1 2 9 2 2 2 3" xfId="46686"/>
    <cellStyle name="40 % - Markeringsfarve1 2 9 2 2 3" xfId="24700"/>
    <cellStyle name="40 % - Markeringsfarve1 2 9 2 2 4" xfId="39687"/>
    <cellStyle name="40 % - Markeringsfarve1 2 9 2 3" xfId="11804"/>
    <cellStyle name="40 % - Markeringsfarve1 2 9 2 3 2" xfId="28123"/>
    <cellStyle name="40 % - Markeringsfarve1 2 9 2 3 3" xfId="43088"/>
    <cellStyle name="40 % - Markeringsfarve1 2 9 2 4" xfId="21101"/>
    <cellStyle name="40 % - Markeringsfarve1 2 9 2 5" xfId="36089"/>
    <cellStyle name="40 % - Markeringsfarve1 2 9 3" xfId="6106"/>
    <cellStyle name="40 % - Markeringsfarve1 2 9 3 2" xfId="14023"/>
    <cellStyle name="40 % - Markeringsfarve1 2 9 3 2 2" xfId="30337"/>
    <cellStyle name="40 % - Markeringsfarve1 2 9 3 2 3" xfId="45301"/>
    <cellStyle name="40 % - Markeringsfarve1 2 9 3 3" xfId="23315"/>
    <cellStyle name="40 % - Markeringsfarve1 2 9 3 4" xfId="38302"/>
    <cellStyle name="40 % - Markeringsfarve1 2 9 4" xfId="11803"/>
    <cellStyle name="40 % - Markeringsfarve1 2 9 4 2" xfId="28122"/>
    <cellStyle name="40 % - Markeringsfarve1 2 9 4 3" xfId="43087"/>
    <cellStyle name="40 % - Markeringsfarve1 2 9 5" xfId="21100"/>
    <cellStyle name="40 % - Markeringsfarve1 2 9 6" xfId="36088"/>
    <cellStyle name="40 % - Markeringsfarve1 3" xfId="3248"/>
    <cellStyle name="40 % - Markeringsfarve1 3 10" xfId="3249"/>
    <cellStyle name="40 % - Markeringsfarve1 3 10 2" xfId="6720"/>
    <cellStyle name="40 % - Markeringsfarve1 3 10 2 2" xfId="14632"/>
    <cellStyle name="40 % - Markeringsfarve1 3 10 2 2 2" xfId="30946"/>
    <cellStyle name="40 % - Markeringsfarve1 3 10 2 2 3" xfId="45910"/>
    <cellStyle name="40 % - Markeringsfarve1 3 10 2 3" xfId="23924"/>
    <cellStyle name="40 % - Markeringsfarve1 3 10 2 4" xfId="38911"/>
    <cellStyle name="40 % - Markeringsfarve1 3 10 3" xfId="11806"/>
    <cellStyle name="40 % - Markeringsfarve1 3 10 3 2" xfId="28125"/>
    <cellStyle name="40 % - Markeringsfarve1 3 10 3 3" xfId="43090"/>
    <cellStyle name="40 % - Markeringsfarve1 3 10 4" xfId="21103"/>
    <cellStyle name="40 % - Markeringsfarve1 3 10 5" xfId="36091"/>
    <cellStyle name="40 % - Markeringsfarve1 3 11" xfId="3250"/>
    <cellStyle name="40 % - Markeringsfarve1 3 11 2" xfId="8560"/>
    <cellStyle name="40 % - Markeringsfarve1 3 11 2 2" xfId="16447"/>
    <cellStyle name="40 % - Markeringsfarve1 3 11 2 2 2" xfId="32761"/>
    <cellStyle name="40 % - Markeringsfarve1 3 11 2 2 3" xfId="47725"/>
    <cellStyle name="40 % - Markeringsfarve1 3 11 2 3" xfId="25739"/>
    <cellStyle name="40 % - Markeringsfarve1 3 11 2 4" xfId="40726"/>
    <cellStyle name="40 % - Markeringsfarve1 3 11 3" xfId="11807"/>
    <cellStyle name="40 % - Markeringsfarve1 3 11 3 2" xfId="28126"/>
    <cellStyle name="40 % - Markeringsfarve1 3 11 3 3" xfId="43091"/>
    <cellStyle name="40 % - Markeringsfarve1 3 11 4" xfId="21104"/>
    <cellStyle name="40 % - Markeringsfarve1 3 11 5" xfId="36092"/>
    <cellStyle name="40 % - Markeringsfarve1 3 12" xfId="5759"/>
    <cellStyle name="40 % - Markeringsfarve1 3 12 2" xfId="13677"/>
    <cellStyle name="40 % - Markeringsfarve1 3 12 2 2" xfId="29991"/>
    <cellStyle name="40 % - Markeringsfarve1 3 12 2 3" xfId="44955"/>
    <cellStyle name="40 % - Markeringsfarve1 3 12 3" xfId="22969"/>
    <cellStyle name="40 % - Markeringsfarve1 3 12 4" xfId="37956"/>
    <cellStyle name="40 % - Markeringsfarve1 3 13" xfId="11805"/>
    <cellStyle name="40 % - Markeringsfarve1 3 13 2" xfId="28124"/>
    <cellStyle name="40 % - Markeringsfarve1 3 13 3" xfId="43089"/>
    <cellStyle name="40 % - Markeringsfarve1 3 14" xfId="21102"/>
    <cellStyle name="40 % - Markeringsfarve1 3 15" xfId="36090"/>
    <cellStyle name="40 % - Markeringsfarve1 3 16" xfId="53328"/>
    <cellStyle name="40 % - Markeringsfarve1 3 2" xfId="3251"/>
    <cellStyle name="40 % - Markeringsfarve1 3 2 10" xfId="5760"/>
    <cellStyle name="40 % - Markeringsfarve1 3 2 10 2" xfId="13678"/>
    <cellStyle name="40 % - Markeringsfarve1 3 2 10 2 2" xfId="29992"/>
    <cellStyle name="40 % - Markeringsfarve1 3 2 10 2 3" xfId="44956"/>
    <cellStyle name="40 % - Markeringsfarve1 3 2 10 3" xfId="22970"/>
    <cellStyle name="40 % - Markeringsfarve1 3 2 10 4" xfId="37957"/>
    <cellStyle name="40 % - Markeringsfarve1 3 2 11" xfId="11808"/>
    <cellStyle name="40 % - Markeringsfarve1 3 2 11 2" xfId="28127"/>
    <cellStyle name="40 % - Markeringsfarve1 3 2 11 3" xfId="43092"/>
    <cellStyle name="40 % - Markeringsfarve1 3 2 12" xfId="21105"/>
    <cellStyle name="40 % - Markeringsfarve1 3 2 13" xfId="36093"/>
    <cellStyle name="40 % - Markeringsfarve1 3 2 14" xfId="53965"/>
    <cellStyle name="40 % - Markeringsfarve1 3 2 2" xfId="3252"/>
    <cellStyle name="40 % - Markeringsfarve1 3 2 2 2" xfId="3253"/>
    <cellStyle name="40 % - Markeringsfarve1 3 2 2 2 2" xfId="3254"/>
    <cellStyle name="40 % - Markeringsfarve1 3 2 2 2 2 2" xfId="7653"/>
    <cellStyle name="40 % - Markeringsfarve1 3 2 2 2 2 2 2" xfId="15554"/>
    <cellStyle name="40 % - Markeringsfarve1 3 2 2 2 2 2 2 2" xfId="31868"/>
    <cellStyle name="40 % - Markeringsfarve1 3 2 2 2 2 2 2 3" xfId="46832"/>
    <cellStyle name="40 % - Markeringsfarve1 3 2 2 2 2 2 3" xfId="24846"/>
    <cellStyle name="40 % - Markeringsfarve1 3 2 2 2 2 2 4" xfId="39833"/>
    <cellStyle name="40 % - Markeringsfarve1 3 2 2 2 2 3" xfId="11811"/>
    <cellStyle name="40 % - Markeringsfarve1 3 2 2 2 2 3 2" xfId="28130"/>
    <cellStyle name="40 % - Markeringsfarve1 3 2 2 2 2 3 3" xfId="43095"/>
    <cellStyle name="40 % - Markeringsfarve1 3 2 2 2 2 4" xfId="21108"/>
    <cellStyle name="40 % - Markeringsfarve1 3 2 2 2 2 5" xfId="36096"/>
    <cellStyle name="40 % - Markeringsfarve1 3 2 2 2 3" xfId="6228"/>
    <cellStyle name="40 % - Markeringsfarve1 3 2 2 2 3 2" xfId="14145"/>
    <cellStyle name="40 % - Markeringsfarve1 3 2 2 2 3 2 2" xfId="30459"/>
    <cellStyle name="40 % - Markeringsfarve1 3 2 2 2 3 2 3" xfId="45423"/>
    <cellStyle name="40 % - Markeringsfarve1 3 2 2 2 3 3" xfId="23437"/>
    <cellStyle name="40 % - Markeringsfarve1 3 2 2 2 3 4" xfId="38424"/>
    <cellStyle name="40 % - Markeringsfarve1 3 2 2 2 4" xfId="11810"/>
    <cellStyle name="40 % - Markeringsfarve1 3 2 2 2 4 2" xfId="28129"/>
    <cellStyle name="40 % - Markeringsfarve1 3 2 2 2 4 3" xfId="43094"/>
    <cellStyle name="40 % - Markeringsfarve1 3 2 2 2 5" xfId="21107"/>
    <cellStyle name="40 % - Markeringsfarve1 3 2 2 2 6" xfId="36095"/>
    <cellStyle name="40 % - Markeringsfarve1 3 2 2 3" xfId="3255"/>
    <cellStyle name="40 % - Markeringsfarve1 3 2 2 3 2" xfId="6883"/>
    <cellStyle name="40 % - Markeringsfarve1 3 2 2 3 2 2" xfId="14794"/>
    <cellStyle name="40 % - Markeringsfarve1 3 2 2 3 2 2 2" xfId="31108"/>
    <cellStyle name="40 % - Markeringsfarve1 3 2 2 3 2 2 3" xfId="46072"/>
    <cellStyle name="40 % - Markeringsfarve1 3 2 2 3 2 3" xfId="24086"/>
    <cellStyle name="40 % - Markeringsfarve1 3 2 2 3 2 4" xfId="39073"/>
    <cellStyle name="40 % - Markeringsfarve1 3 2 2 3 3" xfId="11812"/>
    <cellStyle name="40 % - Markeringsfarve1 3 2 2 3 3 2" xfId="28131"/>
    <cellStyle name="40 % - Markeringsfarve1 3 2 2 3 3 3" xfId="43096"/>
    <cellStyle name="40 % - Markeringsfarve1 3 2 2 3 4" xfId="21109"/>
    <cellStyle name="40 % - Markeringsfarve1 3 2 2 3 5" xfId="36097"/>
    <cellStyle name="40 % - Markeringsfarve1 3 2 2 4" xfId="3256"/>
    <cellStyle name="40 % - Markeringsfarve1 3 2 2 4 2" xfId="8489"/>
    <cellStyle name="40 % - Markeringsfarve1 3 2 2 4 2 2" xfId="16378"/>
    <cellStyle name="40 % - Markeringsfarve1 3 2 2 4 2 2 2" xfId="32692"/>
    <cellStyle name="40 % - Markeringsfarve1 3 2 2 4 2 2 3" xfId="47656"/>
    <cellStyle name="40 % - Markeringsfarve1 3 2 2 4 2 3" xfId="25670"/>
    <cellStyle name="40 % - Markeringsfarve1 3 2 2 4 2 4" xfId="40657"/>
    <cellStyle name="40 % - Markeringsfarve1 3 2 2 4 3" xfId="11813"/>
    <cellStyle name="40 % - Markeringsfarve1 3 2 2 4 3 2" xfId="28132"/>
    <cellStyle name="40 % - Markeringsfarve1 3 2 2 4 3 3" xfId="43097"/>
    <cellStyle name="40 % - Markeringsfarve1 3 2 2 4 4" xfId="21110"/>
    <cellStyle name="40 % - Markeringsfarve1 3 2 2 4 5" xfId="36098"/>
    <cellStyle name="40 % - Markeringsfarve1 3 2 2 5" xfId="5761"/>
    <cellStyle name="40 % - Markeringsfarve1 3 2 2 5 2" xfId="13679"/>
    <cellStyle name="40 % - Markeringsfarve1 3 2 2 5 2 2" xfId="29993"/>
    <cellStyle name="40 % - Markeringsfarve1 3 2 2 5 2 3" xfId="44957"/>
    <cellStyle name="40 % - Markeringsfarve1 3 2 2 5 3" xfId="22971"/>
    <cellStyle name="40 % - Markeringsfarve1 3 2 2 5 4" xfId="37958"/>
    <cellStyle name="40 % - Markeringsfarve1 3 2 2 6" xfId="11809"/>
    <cellStyle name="40 % - Markeringsfarve1 3 2 2 6 2" xfId="28128"/>
    <cellStyle name="40 % - Markeringsfarve1 3 2 2 6 3" xfId="43093"/>
    <cellStyle name="40 % - Markeringsfarve1 3 2 2 7" xfId="21106"/>
    <cellStyle name="40 % - Markeringsfarve1 3 2 2 8" xfId="36094"/>
    <cellStyle name="40 % - Markeringsfarve1 3 2 2 9" xfId="57132"/>
    <cellStyle name="40 % - Markeringsfarve1 3 2 3" xfId="3257"/>
    <cellStyle name="40 % - Markeringsfarve1 3 2 3 2" xfId="3258"/>
    <cellStyle name="40 % - Markeringsfarve1 3 2 3 2 2" xfId="3259"/>
    <cellStyle name="40 % - Markeringsfarve1 3 2 3 2 2 2" xfId="7776"/>
    <cellStyle name="40 % - Markeringsfarve1 3 2 3 2 2 2 2" xfId="15677"/>
    <cellStyle name="40 % - Markeringsfarve1 3 2 3 2 2 2 2 2" xfId="31991"/>
    <cellStyle name="40 % - Markeringsfarve1 3 2 3 2 2 2 2 3" xfId="46955"/>
    <cellStyle name="40 % - Markeringsfarve1 3 2 3 2 2 2 3" xfId="24969"/>
    <cellStyle name="40 % - Markeringsfarve1 3 2 3 2 2 2 4" xfId="39956"/>
    <cellStyle name="40 % - Markeringsfarve1 3 2 3 2 2 3" xfId="11816"/>
    <cellStyle name="40 % - Markeringsfarve1 3 2 3 2 2 3 2" xfId="28135"/>
    <cellStyle name="40 % - Markeringsfarve1 3 2 3 2 2 3 3" xfId="43100"/>
    <cellStyle name="40 % - Markeringsfarve1 3 2 3 2 2 4" xfId="21113"/>
    <cellStyle name="40 % - Markeringsfarve1 3 2 3 2 2 5" xfId="36101"/>
    <cellStyle name="40 % - Markeringsfarve1 3 2 3 2 3" xfId="6331"/>
    <cellStyle name="40 % - Markeringsfarve1 3 2 3 2 3 2" xfId="14248"/>
    <cellStyle name="40 % - Markeringsfarve1 3 2 3 2 3 2 2" xfId="30562"/>
    <cellStyle name="40 % - Markeringsfarve1 3 2 3 2 3 2 3" xfId="45526"/>
    <cellStyle name="40 % - Markeringsfarve1 3 2 3 2 3 3" xfId="23540"/>
    <cellStyle name="40 % - Markeringsfarve1 3 2 3 2 3 4" xfId="38527"/>
    <cellStyle name="40 % - Markeringsfarve1 3 2 3 2 4" xfId="11815"/>
    <cellStyle name="40 % - Markeringsfarve1 3 2 3 2 4 2" xfId="28134"/>
    <cellStyle name="40 % - Markeringsfarve1 3 2 3 2 4 3" xfId="43099"/>
    <cellStyle name="40 % - Markeringsfarve1 3 2 3 2 5" xfId="21112"/>
    <cellStyle name="40 % - Markeringsfarve1 3 2 3 2 6" xfId="36100"/>
    <cellStyle name="40 % - Markeringsfarve1 3 2 3 3" xfId="3260"/>
    <cellStyle name="40 % - Markeringsfarve1 3 2 3 3 2" xfId="7006"/>
    <cellStyle name="40 % - Markeringsfarve1 3 2 3 3 2 2" xfId="14917"/>
    <cellStyle name="40 % - Markeringsfarve1 3 2 3 3 2 2 2" xfId="31231"/>
    <cellStyle name="40 % - Markeringsfarve1 3 2 3 3 2 2 3" xfId="46195"/>
    <cellStyle name="40 % - Markeringsfarve1 3 2 3 3 2 3" xfId="24209"/>
    <cellStyle name="40 % - Markeringsfarve1 3 2 3 3 2 4" xfId="39196"/>
    <cellStyle name="40 % - Markeringsfarve1 3 2 3 3 3" xfId="11817"/>
    <cellStyle name="40 % - Markeringsfarve1 3 2 3 3 3 2" xfId="28136"/>
    <cellStyle name="40 % - Markeringsfarve1 3 2 3 3 3 3" xfId="43101"/>
    <cellStyle name="40 % - Markeringsfarve1 3 2 3 3 4" xfId="21114"/>
    <cellStyle name="40 % - Markeringsfarve1 3 2 3 3 5" xfId="36102"/>
    <cellStyle name="40 % - Markeringsfarve1 3 2 3 4" xfId="3261"/>
    <cellStyle name="40 % - Markeringsfarve1 3 2 3 4 2" xfId="8734"/>
    <cellStyle name="40 % - Markeringsfarve1 3 2 3 4 2 2" xfId="16613"/>
    <cellStyle name="40 % - Markeringsfarve1 3 2 3 4 2 2 2" xfId="32927"/>
    <cellStyle name="40 % - Markeringsfarve1 3 2 3 4 2 2 3" xfId="47891"/>
    <cellStyle name="40 % - Markeringsfarve1 3 2 3 4 2 3" xfId="25905"/>
    <cellStyle name="40 % - Markeringsfarve1 3 2 3 4 2 4" xfId="40892"/>
    <cellStyle name="40 % - Markeringsfarve1 3 2 3 4 3" xfId="11818"/>
    <cellStyle name="40 % - Markeringsfarve1 3 2 3 4 3 2" xfId="28137"/>
    <cellStyle name="40 % - Markeringsfarve1 3 2 3 4 3 3" xfId="43102"/>
    <cellStyle name="40 % - Markeringsfarve1 3 2 3 4 4" xfId="21115"/>
    <cellStyle name="40 % - Markeringsfarve1 3 2 3 4 5" xfId="36103"/>
    <cellStyle name="40 % - Markeringsfarve1 3 2 3 5" xfId="5762"/>
    <cellStyle name="40 % - Markeringsfarve1 3 2 3 5 2" xfId="13680"/>
    <cellStyle name="40 % - Markeringsfarve1 3 2 3 5 2 2" xfId="29994"/>
    <cellStyle name="40 % - Markeringsfarve1 3 2 3 5 2 3" xfId="44958"/>
    <cellStyle name="40 % - Markeringsfarve1 3 2 3 5 3" xfId="22972"/>
    <cellStyle name="40 % - Markeringsfarve1 3 2 3 5 4" xfId="37959"/>
    <cellStyle name="40 % - Markeringsfarve1 3 2 3 6" xfId="11814"/>
    <cellStyle name="40 % - Markeringsfarve1 3 2 3 6 2" xfId="28133"/>
    <cellStyle name="40 % - Markeringsfarve1 3 2 3 6 3" xfId="43098"/>
    <cellStyle name="40 % - Markeringsfarve1 3 2 3 7" xfId="21111"/>
    <cellStyle name="40 % - Markeringsfarve1 3 2 3 8" xfId="36099"/>
    <cellStyle name="40 % - Markeringsfarve1 3 2 4" xfId="3262"/>
    <cellStyle name="40 % - Markeringsfarve1 3 2 4 2" xfId="3263"/>
    <cellStyle name="40 % - Markeringsfarve1 3 2 4 2 2" xfId="3264"/>
    <cellStyle name="40 % - Markeringsfarve1 3 2 4 2 2 2" xfId="7891"/>
    <cellStyle name="40 % - Markeringsfarve1 3 2 4 2 2 2 2" xfId="15792"/>
    <cellStyle name="40 % - Markeringsfarve1 3 2 4 2 2 2 2 2" xfId="32106"/>
    <cellStyle name="40 % - Markeringsfarve1 3 2 4 2 2 2 2 3" xfId="47070"/>
    <cellStyle name="40 % - Markeringsfarve1 3 2 4 2 2 2 3" xfId="25084"/>
    <cellStyle name="40 % - Markeringsfarve1 3 2 4 2 2 2 4" xfId="40071"/>
    <cellStyle name="40 % - Markeringsfarve1 3 2 4 2 2 3" xfId="11821"/>
    <cellStyle name="40 % - Markeringsfarve1 3 2 4 2 2 3 2" xfId="28140"/>
    <cellStyle name="40 % - Markeringsfarve1 3 2 4 2 2 3 3" xfId="43105"/>
    <cellStyle name="40 % - Markeringsfarve1 3 2 4 2 2 4" xfId="21118"/>
    <cellStyle name="40 % - Markeringsfarve1 3 2 4 2 2 5" xfId="36106"/>
    <cellStyle name="40 % - Markeringsfarve1 3 2 4 2 3" xfId="6430"/>
    <cellStyle name="40 % - Markeringsfarve1 3 2 4 2 3 2" xfId="14344"/>
    <cellStyle name="40 % - Markeringsfarve1 3 2 4 2 3 2 2" xfId="30658"/>
    <cellStyle name="40 % - Markeringsfarve1 3 2 4 2 3 2 3" xfId="45622"/>
    <cellStyle name="40 % - Markeringsfarve1 3 2 4 2 3 3" xfId="23636"/>
    <cellStyle name="40 % - Markeringsfarve1 3 2 4 2 3 4" xfId="38623"/>
    <cellStyle name="40 % - Markeringsfarve1 3 2 4 2 4" xfId="11820"/>
    <cellStyle name="40 % - Markeringsfarve1 3 2 4 2 4 2" xfId="28139"/>
    <cellStyle name="40 % - Markeringsfarve1 3 2 4 2 4 3" xfId="43104"/>
    <cellStyle name="40 % - Markeringsfarve1 3 2 4 2 5" xfId="21117"/>
    <cellStyle name="40 % - Markeringsfarve1 3 2 4 2 6" xfId="36105"/>
    <cellStyle name="40 % - Markeringsfarve1 3 2 4 3" xfId="3265"/>
    <cellStyle name="40 % - Markeringsfarve1 3 2 4 3 2" xfId="7167"/>
    <cellStyle name="40 % - Markeringsfarve1 3 2 4 3 2 2" xfId="15077"/>
    <cellStyle name="40 % - Markeringsfarve1 3 2 4 3 2 2 2" xfId="31391"/>
    <cellStyle name="40 % - Markeringsfarve1 3 2 4 3 2 2 3" xfId="46355"/>
    <cellStyle name="40 % - Markeringsfarve1 3 2 4 3 2 3" xfId="24369"/>
    <cellStyle name="40 % - Markeringsfarve1 3 2 4 3 2 4" xfId="39356"/>
    <cellStyle name="40 % - Markeringsfarve1 3 2 4 3 3" xfId="11822"/>
    <cellStyle name="40 % - Markeringsfarve1 3 2 4 3 3 2" xfId="28141"/>
    <cellStyle name="40 % - Markeringsfarve1 3 2 4 3 3 3" xfId="43106"/>
    <cellStyle name="40 % - Markeringsfarve1 3 2 4 3 4" xfId="21119"/>
    <cellStyle name="40 % - Markeringsfarve1 3 2 4 3 5" xfId="36107"/>
    <cellStyle name="40 % - Markeringsfarve1 3 2 4 4" xfId="3266"/>
    <cellStyle name="40 % - Markeringsfarve1 3 2 4 4 2" xfId="8458"/>
    <cellStyle name="40 % - Markeringsfarve1 3 2 4 4 2 2" xfId="16349"/>
    <cellStyle name="40 % - Markeringsfarve1 3 2 4 4 2 2 2" xfId="32663"/>
    <cellStyle name="40 % - Markeringsfarve1 3 2 4 4 2 2 3" xfId="47627"/>
    <cellStyle name="40 % - Markeringsfarve1 3 2 4 4 2 3" xfId="25641"/>
    <cellStyle name="40 % - Markeringsfarve1 3 2 4 4 2 4" xfId="40628"/>
    <cellStyle name="40 % - Markeringsfarve1 3 2 4 4 3" xfId="11823"/>
    <cellStyle name="40 % - Markeringsfarve1 3 2 4 4 3 2" xfId="28142"/>
    <cellStyle name="40 % - Markeringsfarve1 3 2 4 4 3 3" xfId="43107"/>
    <cellStyle name="40 % - Markeringsfarve1 3 2 4 4 4" xfId="21120"/>
    <cellStyle name="40 % - Markeringsfarve1 3 2 4 4 5" xfId="36108"/>
    <cellStyle name="40 % - Markeringsfarve1 3 2 4 5" xfId="5763"/>
    <cellStyle name="40 % - Markeringsfarve1 3 2 4 5 2" xfId="13681"/>
    <cellStyle name="40 % - Markeringsfarve1 3 2 4 5 2 2" xfId="29995"/>
    <cellStyle name="40 % - Markeringsfarve1 3 2 4 5 2 3" xfId="44959"/>
    <cellStyle name="40 % - Markeringsfarve1 3 2 4 5 3" xfId="22973"/>
    <cellStyle name="40 % - Markeringsfarve1 3 2 4 5 4" xfId="37960"/>
    <cellStyle name="40 % - Markeringsfarve1 3 2 4 6" xfId="11819"/>
    <cellStyle name="40 % - Markeringsfarve1 3 2 4 6 2" xfId="28138"/>
    <cellStyle name="40 % - Markeringsfarve1 3 2 4 6 3" xfId="43103"/>
    <cellStyle name="40 % - Markeringsfarve1 3 2 4 7" xfId="21116"/>
    <cellStyle name="40 % - Markeringsfarve1 3 2 4 8" xfId="36104"/>
    <cellStyle name="40 % - Markeringsfarve1 3 2 5" xfId="3267"/>
    <cellStyle name="40 % - Markeringsfarve1 3 2 5 2" xfId="3268"/>
    <cellStyle name="40 % - Markeringsfarve1 3 2 5 2 2" xfId="3269"/>
    <cellStyle name="40 % - Markeringsfarve1 3 2 5 2 2 2" xfId="8008"/>
    <cellStyle name="40 % - Markeringsfarve1 3 2 5 2 2 2 2" xfId="15909"/>
    <cellStyle name="40 % - Markeringsfarve1 3 2 5 2 2 2 2 2" xfId="32223"/>
    <cellStyle name="40 % - Markeringsfarve1 3 2 5 2 2 2 2 3" xfId="47187"/>
    <cellStyle name="40 % - Markeringsfarve1 3 2 5 2 2 2 3" xfId="25201"/>
    <cellStyle name="40 % - Markeringsfarve1 3 2 5 2 2 2 4" xfId="40188"/>
    <cellStyle name="40 % - Markeringsfarve1 3 2 5 2 2 3" xfId="11826"/>
    <cellStyle name="40 % - Markeringsfarve1 3 2 5 2 2 3 2" xfId="28145"/>
    <cellStyle name="40 % - Markeringsfarve1 3 2 5 2 2 3 3" xfId="43110"/>
    <cellStyle name="40 % - Markeringsfarve1 3 2 5 2 2 4" xfId="21123"/>
    <cellStyle name="40 % - Markeringsfarve1 3 2 5 2 2 5" xfId="36111"/>
    <cellStyle name="40 % - Markeringsfarve1 3 2 5 2 3" xfId="6529"/>
    <cellStyle name="40 % - Markeringsfarve1 3 2 5 2 3 2" xfId="14443"/>
    <cellStyle name="40 % - Markeringsfarve1 3 2 5 2 3 2 2" xfId="30757"/>
    <cellStyle name="40 % - Markeringsfarve1 3 2 5 2 3 2 3" xfId="45721"/>
    <cellStyle name="40 % - Markeringsfarve1 3 2 5 2 3 3" xfId="23735"/>
    <cellStyle name="40 % - Markeringsfarve1 3 2 5 2 3 4" xfId="38722"/>
    <cellStyle name="40 % - Markeringsfarve1 3 2 5 2 4" xfId="11825"/>
    <cellStyle name="40 % - Markeringsfarve1 3 2 5 2 4 2" xfId="28144"/>
    <cellStyle name="40 % - Markeringsfarve1 3 2 5 2 4 3" xfId="43109"/>
    <cellStyle name="40 % - Markeringsfarve1 3 2 5 2 5" xfId="21122"/>
    <cellStyle name="40 % - Markeringsfarve1 3 2 5 2 6" xfId="36110"/>
    <cellStyle name="40 % - Markeringsfarve1 3 2 5 3" xfId="3270"/>
    <cellStyle name="40 % - Markeringsfarve1 3 2 5 3 2" xfId="7284"/>
    <cellStyle name="40 % - Markeringsfarve1 3 2 5 3 2 2" xfId="15194"/>
    <cellStyle name="40 % - Markeringsfarve1 3 2 5 3 2 2 2" xfId="31508"/>
    <cellStyle name="40 % - Markeringsfarve1 3 2 5 3 2 2 3" xfId="46472"/>
    <cellStyle name="40 % - Markeringsfarve1 3 2 5 3 2 3" xfId="24486"/>
    <cellStyle name="40 % - Markeringsfarve1 3 2 5 3 2 4" xfId="39473"/>
    <cellStyle name="40 % - Markeringsfarve1 3 2 5 3 3" xfId="11827"/>
    <cellStyle name="40 % - Markeringsfarve1 3 2 5 3 3 2" xfId="28146"/>
    <cellStyle name="40 % - Markeringsfarve1 3 2 5 3 3 3" xfId="43111"/>
    <cellStyle name="40 % - Markeringsfarve1 3 2 5 3 4" xfId="21124"/>
    <cellStyle name="40 % - Markeringsfarve1 3 2 5 3 5" xfId="36112"/>
    <cellStyle name="40 % - Markeringsfarve1 3 2 5 4" xfId="3271"/>
    <cellStyle name="40 % - Markeringsfarve1 3 2 5 4 2" xfId="8692"/>
    <cellStyle name="40 % - Markeringsfarve1 3 2 5 4 2 2" xfId="16573"/>
    <cellStyle name="40 % - Markeringsfarve1 3 2 5 4 2 2 2" xfId="32887"/>
    <cellStyle name="40 % - Markeringsfarve1 3 2 5 4 2 2 3" xfId="47851"/>
    <cellStyle name="40 % - Markeringsfarve1 3 2 5 4 2 3" xfId="25865"/>
    <cellStyle name="40 % - Markeringsfarve1 3 2 5 4 2 4" xfId="40852"/>
    <cellStyle name="40 % - Markeringsfarve1 3 2 5 4 3" xfId="11828"/>
    <cellStyle name="40 % - Markeringsfarve1 3 2 5 4 3 2" xfId="28147"/>
    <cellStyle name="40 % - Markeringsfarve1 3 2 5 4 3 3" xfId="43112"/>
    <cellStyle name="40 % - Markeringsfarve1 3 2 5 4 4" xfId="21125"/>
    <cellStyle name="40 % - Markeringsfarve1 3 2 5 4 5" xfId="36113"/>
    <cellStyle name="40 % - Markeringsfarve1 3 2 5 5" xfId="5764"/>
    <cellStyle name="40 % - Markeringsfarve1 3 2 5 5 2" xfId="13682"/>
    <cellStyle name="40 % - Markeringsfarve1 3 2 5 5 2 2" xfId="29996"/>
    <cellStyle name="40 % - Markeringsfarve1 3 2 5 5 2 3" xfId="44960"/>
    <cellStyle name="40 % - Markeringsfarve1 3 2 5 5 3" xfId="22974"/>
    <cellStyle name="40 % - Markeringsfarve1 3 2 5 5 4" xfId="37961"/>
    <cellStyle name="40 % - Markeringsfarve1 3 2 5 6" xfId="11824"/>
    <cellStyle name="40 % - Markeringsfarve1 3 2 5 6 2" xfId="28143"/>
    <cellStyle name="40 % - Markeringsfarve1 3 2 5 6 3" xfId="43108"/>
    <cellStyle name="40 % - Markeringsfarve1 3 2 5 7" xfId="21121"/>
    <cellStyle name="40 % - Markeringsfarve1 3 2 5 8" xfId="36109"/>
    <cellStyle name="40 % - Markeringsfarve1 3 2 6" xfId="3272"/>
    <cellStyle name="40 % - Markeringsfarve1 3 2 6 2" xfId="3273"/>
    <cellStyle name="40 % - Markeringsfarve1 3 2 6 2 2" xfId="3274"/>
    <cellStyle name="40 % - Markeringsfarve1 3 2 6 2 2 2" xfId="8130"/>
    <cellStyle name="40 % - Markeringsfarve1 3 2 6 2 2 2 2" xfId="16031"/>
    <cellStyle name="40 % - Markeringsfarve1 3 2 6 2 2 2 2 2" xfId="32345"/>
    <cellStyle name="40 % - Markeringsfarve1 3 2 6 2 2 2 2 3" xfId="47309"/>
    <cellStyle name="40 % - Markeringsfarve1 3 2 6 2 2 2 3" xfId="25323"/>
    <cellStyle name="40 % - Markeringsfarve1 3 2 6 2 2 2 4" xfId="40310"/>
    <cellStyle name="40 % - Markeringsfarve1 3 2 6 2 2 3" xfId="11831"/>
    <cellStyle name="40 % - Markeringsfarve1 3 2 6 2 2 3 2" xfId="28150"/>
    <cellStyle name="40 % - Markeringsfarve1 3 2 6 2 2 3 3" xfId="43115"/>
    <cellStyle name="40 % - Markeringsfarve1 3 2 6 2 2 4" xfId="21128"/>
    <cellStyle name="40 % - Markeringsfarve1 3 2 6 2 2 5" xfId="36116"/>
    <cellStyle name="40 % - Markeringsfarve1 3 2 6 2 3" xfId="6632"/>
    <cellStyle name="40 % - Markeringsfarve1 3 2 6 2 3 2" xfId="14546"/>
    <cellStyle name="40 % - Markeringsfarve1 3 2 6 2 3 2 2" xfId="30860"/>
    <cellStyle name="40 % - Markeringsfarve1 3 2 6 2 3 2 3" xfId="45824"/>
    <cellStyle name="40 % - Markeringsfarve1 3 2 6 2 3 3" xfId="23838"/>
    <cellStyle name="40 % - Markeringsfarve1 3 2 6 2 3 4" xfId="38825"/>
    <cellStyle name="40 % - Markeringsfarve1 3 2 6 2 4" xfId="11830"/>
    <cellStyle name="40 % - Markeringsfarve1 3 2 6 2 4 2" xfId="28149"/>
    <cellStyle name="40 % - Markeringsfarve1 3 2 6 2 4 3" xfId="43114"/>
    <cellStyle name="40 % - Markeringsfarve1 3 2 6 2 5" xfId="21127"/>
    <cellStyle name="40 % - Markeringsfarve1 3 2 6 2 6" xfId="36115"/>
    <cellStyle name="40 % - Markeringsfarve1 3 2 6 3" xfId="3275"/>
    <cellStyle name="40 % - Markeringsfarve1 3 2 6 3 2" xfId="7407"/>
    <cellStyle name="40 % - Markeringsfarve1 3 2 6 3 2 2" xfId="15317"/>
    <cellStyle name="40 % - Markeringsfarve1 3 2 6 3 2 2 2" xfId="31631"/>
    <cellStyle name="40 % - Markeringsfarve1 3 2 6 3 2 2 3" xfId="46595"/>
    <cellStyle name="40 % - Markeringsfarve1 3 2 6 3 2 3" xfId="24609"/>
    <cellStyle name="40 % - Markeringsfarve1 3 2 6 3 2 4" xfId="39596"/>
    <cellStyle name="40 % - Markeringsfarve1 3 2 6 3 3" xfId="11832"/>
    <cellStyle name="40 % - Markeringsfarve1 3 2 6 3 3 2" xfId="28151"/>
    <cellStyle name="40 % - Markeringsfarve1 3 2 6 3 3 3" xfId="43116"/>
    <cellStyle name="40 % - Markeringsfarve1 3 2 6 3 4" xfId="21129"/>
    <cellStyle name="40 % - Markeringsfarve1 3 2 6 3 5" xfId="36117"/>
    <cellStyle name="40 % - Markeringsfarve1 3 2 6 4" xfId="3276"/>
    <cellStyle name="40 % - Markeringsfarve1 3 2 6 4 2" xfId="8417"/>
    <cellStyle name="40 % - Markeringsfarve1 3 2 6 4 2 2" xfId="16310"/>
    <cellStyle name="40 % - Markeringsfarve1 3 2 6 4 2 2 2" xfId="32624"/>
    <cellStyle name="40 % - Markeringsfarve1 3 2 6 4 2 2 3" xfId="47588"/>
    <cellStyle name="40 % - Markeringsfarve1 3 2 6 4 2 3" xfId="25602"/>
    <cellStyle name="40 % - Markeringsfarve1 3 2 6 4 2 4" xfId="40589"/>
    <cellStyle name="40 % - Markeringsfarve1 3 2 6 4 3" xfId="11833"/>
    <cellStyle name="40 % - Markeringsfarve1 3 2 6 4 3 2" xfId="28152"/>
    <cellStyle name="40 % - Markeringsfarve1 3 2 6 4 3 3" xfId="43117"/>
    <cellStyle name="40 % - Markeringsfarve1 3 2 6 4 4" xfId="21130"/>
    <cellStyle name="40 % - Markeringsfarve1 3 2 6 4 5" xfId="36118"/>
    <cellStyle name="40 % - Markeringsfarve1 3 2 6 5" xfId="5765"/>
    <cellStyle name="40 % - Markeringsfarve1 3 2 6 5 2" xfId="13683"/>
    <cellStyle name="40 % - Markeringsfarve1 3 2 6 5 2 2" xfId="29997"/>
    <cellStyle name="40 % - Markeringsfarve1 3 2 6 5 2 3" xfId="44961"/>
    <cellStyle name="40 % - Markeringsfarve1 3 2 6 5 3" xfId="22975"/>
    <cellStyle name="40 % - Markeringsfarve1 3 2 6 5 4" xfId="37962"/>
    <cellStyle name="40 % - Markeringsfarve1 3 2 6 6" xfId="11829"/>
    <cellStyle name="40 % - Markeringsfarve1 3 2 6 6 2" xfId="28148"/>
    <cellStyle name="40 % - Markeringsfarve1 3 2 6 6 3" xfId="43113"/>
    <cellStyle name="40 % - Markeringsfarve1 3 2 6 7" xfId="21126"/>
    <cellStyle name="40 % - Markeringsfarve1 3 2 6 8" xfId="36114"/>
    <cellStyle name="40 % - Markeringsfarve1 3 2 7" xfId="3277"/>
    <cellStyle name="40 % - Markeringsfarve1 3 2 7 2" xfId="3278"/>
    <cellStyle name="40 % - Markeringsfarve1 3 2 7 2 2" xfId="7534"/>
    <cellStyle name="40 % - Markeringsfarve1 3 2 7 2 2 2" xfId="15435"/>
    <cellStyle name="40 % - Markeringsfarve1 3 2 7 2 2 2 2" xfId="31749"/>
    <cellStyle name="40 % - Markeringsfarve1 3 2 7 2 2 2 3" xfId="46713"/>
    <cellStyle name="40 % - Markeringsfarve1 3 2 7 2 2 3" xfId="24727"/>
    <cellStyle name="40 % - Markeringsfarve1 3 2 7 2 2 4" xfId="39714"/>
    <cellStyle name="40 % - Markeringsfarve1 3 2 7 2 3" xfId="11835"/>
    <cellStyle name="40 % - Markeringsfarve1 3 2 7 2 3 2" xfId="28154"/>
    <cellStyle name="40 % - Markeringsfarve1 3 2 7 2 3 3" xfId="43119"/>
    <cellStyle name="40 % - Markeringsfarve1 3 2 7 2 4" xfId="21132"/>
    <cellStyle name="40 % - Markeringsfarve1 3 2 7 2 5" xfId="36120"/>
    <cellStyle name="40 % - Markeringsfarve1 3 2 7 3" xfId="6129"/>
    <cellStyle name="40 % - Markeringsfarve1 3 2 7 3 2" xfId="14046"/>
    <cellStyle name="40 % - Markeringsfarve1 3 2 7 3 2 2" xfId="30360"/>
    <cellStyle name="40 % - Markeringsfarve1 3 2 7 3 2 3" xfId="45324"/>
    <cellStyle name="40 % - Markeringsfarve1 3 2 7 3 3" xfId="23338"/>
    <cellStyle name="40 % - Markeringsfarve1 3 2 7 3 4" xfId="38325"/>
    <cellStyle name="40 % - Markeringsfarve1 3 2 7 4" xfId="11834"/>
    <cellStyle name="40 % - Markeringsfarve1 3 2 7 4 2" xfId="28153"/>
    <cellStyle name="40 % - Markeringsfarve1 3 2 7 4 3" xfId="43118"/>
    <cellStyle name="40 % - Markeringsfarve1 3 2 7 5" xfId="21131"/>
    <cellStyle name="40 % - Markeringsfarve1 3 2 7 6" xfId="36119"/>
    <cellStyle name="40 % - Markeringsfarve1 3 2 8" xfId="3279"/>
    <cellStyle name="40 % - Markeringsfarve1 3 2 8 2" xfId="6762"/>
    <cellStyle name="40 % - Markeringsfarve1 3 2 8 2 2" xfId="14673"/>
    <cellStyle name="40 % - Markeringsfarve1 3 2 8 2 2 2" xfId="30987"/>
    <cellStyle name="40 % - Markeringsfarve1 3 2 8 2 2 3" xfId="45951"/>
    <cellStyle name="40 % - Markeringsfarve1 3 2 8 2 3" xfId="23965"/>
    <cellStyle name="40 % - Markeringsfarve1 3 2 8 2 4" xfId="38952"/>
    <cellStyle name="40 % - Markeringsfarve1 3 2 8 3" xfId="11836"/>
    <cellStyle name="40 % - Markeringsfarve1 3 2 8 3 2" xfId="28155"/>
    <cellStyle name="40 % - Markeringsfarve1 3 2 8 3 3" xfId="43120"/>
    <cellStyle name="40 % - Markeringsfarve1 3 2 8 4" xfId="21133"/>
    <cellStyle name="40 % - Markeringsfarve1 3 2 8 5" xfId="36121"/>
    <cellStyle name="40 % - Markeringsfarve1 3 2 9" xfId="3280"/>
    <cellStyle name="40 % - Markeringsfarve1 3 2 9 2" xfId="8769"/>
    <cellStyle name="40 % - Markeringsfarve1 3 2 9 2 2" xfId="16645"/>
    <cellStyle name="40 % - Markeringsfarve1 3 2 9 2 2 2" xfId="32959"/>
    <cellStyle name="40 % - Markeringsfarve1 3 2 9 2 2 3" xfId="47923"/>
    <cellStyle name="40 % - Markeringsfarve1 3 2 9 2 3" xfId="25937"/>
    <cellStyle name="40 % - Markeringsfarve1 3 2 9 2 4" xfId="40924"/>
    <cellStyle name="40 % - Markeringsfarve1 3 2 9 3" xfId="11837"/>
    <cellStyle name="40 % - Markeringsfarve1 3 2 9 3 2" xfId="28156"/>
    <cellStyle name="40 % - Markeringsfarve1 3 2 9 3 3" xfId="43121"/>
    <cellStyle name="40 % - Markeringsfarve1 3 2 9 4" xfId="21134"/>
    <cellStyle name="40 % - Markeringsfarve1 3 2 9 5" xfId="36122"/>
    <cellStyle name="40 % - Markeringsfarve1 3 3" xfId="3281"/>
    <cellStyle name="40 % - Markeringsfarve1 3 3 10" xfId="5766"/>
    <cellStyle name="40 % - Markeringsfarve1 3 3 10 2" xfId="13684"/>
    <cellStyle name="40 % - Markeringsfarve1 3 3 10 2 2" xfId="29998"/>
    <cellStyle name="40 % - Markeringsfarve1 3 3 10 2 3" xfId="44962"/>
    <cellStyle name="40 % - Markeringsfarve1 3 3 10 3" xfId="22976"/>
    <cellStyle name="40 % - Markeringsfarve1 3 3 10 4" xfId="37963"/>
    <cellStyle name="40 % - Markeringsfarve1 3 3 11" xfId="11838"/>
    <cellStyle name="40 % - Markeringsfarve1 3 3 11 2" xfId="28157"/>
    <cellStyle name="40 % - Markeringsfarve1 3 3 11 3" xfId="43122"/>
    <cellStyle name="40 % - Markeringsfarve1 3 3 12" xfId="21135"/>
    <cellStyle name="40 % - Markeringsfarve1 3 3 13" xfId="36123"/>
    <cellStyle name="40 % - Markeringsfarve1 3 3 14" xfId="56509"/>
    <cellStyle name="40 % - Markeringsfarve1 3 3 2" xfId="3282"/>
    <cellStyle name="40 % - Markeringsfarve1 3 3 2 2" xfId="3283"/>
    <cellStyle name="40 % - Markeringsfarve1 3 3 2 2 2" xfId="3284"/>
    <cellStyle name="40 % - Markeringsfarve1 3 3 2 2 2 2" xfId="7692"/>
    <cellStyle name="40 % - Markeringsfarve1 3 3 2 2 2 2 2" xfId="15593"/>
    <cellStyle name="40 % - Markeringsfarve1 3 3 2 2 2 2 2 2" xfId="31907"/>
    <cellStyle name="40 % - Markeringsfarve1 3 3 2 2 2 2 2 3" xfId="46871"/>
    <cellStyle name="40 % - Markeringsfarve1 3 3 2 2 2 2 3" xfId="24885"/>
    <cellStyle name="40 % - Markeringsfarve1 3 3 2 2 2 2 4" xfId="39872"/>
    <cellStyle name="40 % - Markeringsfarve1 3 3 2 2 2 3" xfId="11841"/>
    <cellStyle name="40 % - Markeringsfarve1 3 3 2 2 2 3 2" xfId="28160"/>
    <cellStyle name="40 % - Markeringsfarve1 3 3 2 2 2 3 3" xfId="43125"/>
    <cellStyle name="40 % - Markeringsfarve1 3 3 2 2 2 4" xfId="21138"/>
    <cellStyle name="40 % - Markeringsfarve1 3 3 2 2 2 5" xfId="36126"/>
    <cellStyle name="40 % - Markeringsfarve1 3 3 2 2 3" xfId="6261"/>
    <cellStyle name="40 % - Markeringsfarve1 3 3 2 2 3 2" xfId="14178"/>
    <cellStyle name="40 % - Markeringsfarve1 3 3 2 2 3 2 2" xfId="30492"/>
    <cellStyle name="40 % - Markeringsfarve1 3 3 2 2 3 2 3" xfId="45456"/>
    <cellStyle name="40 % - Markeringsfarve1 3 3 2 2 3 3" xfId="23470"/>
    <cellStyle name="40 % - Markeringsfarve1 3 3 2 2 3 4" xfId="38457"/>
    <cellStyle name="40 % - Markeringsfarve1 3 3 2 2 4" xfId="11840"/>
    <cellStyle name="40 % - Markeringsfarve1 3 3 2 2 4 2" xfId="28159"/>
    <cellStyle name="40 % - Markeringsfarve1 3 3 2 2 4 3" xfId="43124"/>
    <cellStyle name="40 % - Markeringsfarve1 3 3 2 2 5" xfId="21137"/>
    <cellStyle name="40 % - Markeringsfarve1 3 3 2 2 6" xfId="36125"/>
    <cellStyle name="40 % - Markeringsfarve1 3 3 2 3" xfId="3285"/>
    <cellStyle name="40 % - Markeringsfarve1 3 3 2 3 2" xfId="6922"/>
    <cellStyle name="40 % - Markeringsfarve1 3 3 2 3 2 2" xfId="14833"/>
    <cellStyle name="40 % - Markeringsfarve1 3 3 2 3 2 2 2" xfId="31147"/>
    <cellStyle name="40 % - Markeringsfarve1 3 3 2 3 2 2 3" xfId="46111"/>
    <cellStyle name="40 % - Markeringsfarve1 3 3 2 3 2 3" xfId="24125"/>
    <cellStyle name="40 % - Markeringsfarve1 3 3 2 3 2 4" xfId="39112"/>
    <cellStyle name="40 % - Markeringsfarve1 3 3 2 3 3" xfId="11842"/>
    <cellStyle name="40 % - Markeringsfarve1 3 3 2 3 3 2" xfId="28161"/>
    <cellStyle name="40 % - Markeringsfarve1 3 3 2 3 3 3" xfId="43126"/>
    <cellStyle name="40 % - Markeringsfarve1 3 3 2 3 4" xfId="21139"/>
    <cellStyle name="40 % - Markeringsfarve1 3 3 2 3 5" xfId="36127"/>
    <cellStyle name="40 % - Markeringsfarve1 3 3 2 4" xfId="3286"/>
    <cellStyle name="40 % - Markeringsfarve1 3 3 2 4 2" xfId="8285"/>
    <cellStyle name="40 % - Markeringsfarve1 3 3 2 4 2 2" xfId="16179"/>
    <cellStyle name="40 % - Markeringsfarve1 3 3 2 4 2 2 2" xfId="32493"/>
    <cellStyle name="40 % - Markeringsfarve1 3 3 2 4 2 2 3" xfId="47457"/>
    <cellStyle name="40 % - Markeringsfarve1 3 3 2 4 2 3" xfId="25471"/>
    <cellStyle name="40 % - Markeringsfarve1 3 3 2 4 2 4" xfId="40458"/>
    <cellStyle name="40 % - Markeringsfarve1 3 3 2 4 3" xfId="11843"/>
    <cellStyle name="40 % - Markeringsfarve1 3 3 2 4 3 2" xfId="28162"/>
    <cellStyle name="40 % - Markeringsfarve1 3 3 2 4 3 3" xfId="43127"/>
    <cellStyle name="40 % - Markeringsfarve1 3 3 2 4 4" xfId="21140"/>
    <cellStyle name="40 % - Markeringsfarve1 3 3 2 4 5" xfId="36128"/>
    <cellStyle name="40 % - Markeringsfarve1 3 3 2 5" xfId="5767"/>
    <cellStyle name="40 % - Markeringsfarve1 3 3 2 5 2" xfId="13685"/>
    <cellStyle name="40 % - Markeringsfarve1 3 3 2 5 2 2" xfId="29999"/>
    <cellStyle name="40 % - Markeringsfarve1 3 3 2 5 2 3" xfId="44963"/>
    <cellStyle name="40 % - Markeringsfarve1 3 3 2 5 3" xfId="22977"/>
    <cellStyle name="40 % - Markeringsfarve1 3 3 2 5 4" xfId="37964"/>
    <cellStyle name="40 % - Markeringsfarve1 3 3 2 6" xfId="11839"/>
    <cellStyle name="40 % - Markeringsfarve1 3 3 2 6 2" xfId="28158"/>
    <cellStyle name="40 % - Markeringsfarve1 3 3 2 6 3" xfId="43123"/>
    <cellStyle name="40 % - Markeringsfarve1 3 3 2 7" xfId="21136"/>
    <cellStyle name="40 % - Markeringsfarve1 3 3 2 8" xfId="36124"/>
    <cellStyle name="40 % - Markeringsfarve1 3 3 3" xfId="3287"/>
    <cellStyle name="40 % - Markeringsfarve1 3 3 3 2" xfId="3288"/>
    <cellStyle name="40 % - Markeringsfarve1 3 3 3 2 2" xfId="3289"/>
    <cellStyle name="40 % - Markeringsfarve1 3 3 3 2 2 2" xfId="7777"/>
    <cellStyle name="40 % - Markeringsfarve1 3 3 3 2 2 2 2" xfId="15678"/>
    <cellStyle name="40 % - Markeringsfarve1 3 3 3 2 2 2 2 2" xfId="31992"/>
    <cellStyle name="40 % - Markeringsfarve1 3 3 3 2 2 2 2 3" xfId="46956"/>
    <cellStyle name="40 % - Markeringsfarve1 3 3 3 2 2 2 3" xfId="24970"/>
    <cellStyle name="40 % - Markeringsfarve1 3 3 3 2 2 2 4" xfId="39957"/>
    <cellStyle name="40 % - Markeringsfarve1 3 3 3 2 2 3" xfId="11846"/>
    <cellStyle name="40 % - Markeringsfarve1 3 3 3 2 2 3 2" xfId="28165"/>
    <cellStyle name="40 % - Markeringsfarve1 3 3 3 2 2 3 3" xfId="43130"/>
    <cellStyle name="40 % - Markeringsfarve1 3 3 3 2 2 4" xfId="21143"/>
    <cellStyle name="40 % - Markeringsfarve1 3 3 3 2 2 5" xfId="36131"/>
    <cellStyle name="40 % - Markeringsfarve1 3 3 3 2 3" xfId="6332"/>
    <cellStyle name="40 % - Markeringsfarve1 3 3 3 2 3 2" xfId="14249"/>
    <cellStyle name="40 % - Markeringsfarve1 3 3 3 2 3 2 2" xfId="30563"/>
    <cellStyle name="40 % - Markeringsfarve1 3 3 3 2 3 2 3" xfId="45527"/>
    <cellStyle name="40 % - Markeringsfarve1 3 3 3 2 3 3" xfId="23541"/>
    <cellStyle name="40 % - Markeringsfarve1 3 3 3 2 3 4" xfId="38528"/>
    <cellStyle name="40 % - Markeringsfarve1 3 3 3 2 4" xfId="11845"/>
    <cellStyle name="40 % - Markeringsfarve1 3 3 3 2 4 2" xfId="28164"/>
    <cellStyle name="40 % - Markeringsfarve1 3 3 3 2 4 3" xfId="43129"/>
    <cellStyle name="40 % - Markeringsfarve1 3 3 3 2 5" xfId="21142"/>
    <cellStyle name="40 % - Markeringsfarve1 3 3 3 2 6" xfId="36130"/>
    <cellStyle name="40 % - Markeringsfarve1 3 3 3 3" xfId="3290"/>
    <cellStyle name="40 % - Markeringsfarve1 3 3 3 3 2" xfId="7007"/>
    <cellStyle name="40 % - Markeringsfarve1 3 3 3 3 2 2" xfId="14918"/>
    <cellStyle name="40 % - Markeringsfarve1 3 3 3 3 2 2 2" xfId="31232"/>
    <cellStyle name="40 % - Markeringsfarve1 3 3 3 3 2 2 3" xfId="46196"/>
    <cellStyle name="40 % - Markeringsfarve1 3 3 3 3 2 3" xfId="24210"/>
    <cellStyle name="40 % - Markeringsfarve1 3 3 3 3 2 4" xfId="39197"/>
    <cellStyle name="40 % - Markeringsfarve1 3 3 3 3 3" xfId="11847"/>
    <cellStyle name="40 % - Markeringsfarve1 3 3 3 3 3 2" xfId="28166"/>
    <cellStyle name="40 % - Markeringsfarve1 3 3 3 3 3 3" xfId="43131"/>
    <cellStyle name="40 % - Markeringsfarve1 3 3 3 3 4" xfId="21144"/>
    <cellStyle name="40 % - Markeringsfarve1 3 3 3 3 5" xfId="36132"/>
    <cellStyle name="40 % - Markeringsfarve1 3 3 3 4" xfId="3291"/>
    <cellStyle name="40 % - Markeringsfarve1 3 3 3 4 2" xfId="8603"/>
    <cellStyle name="40 % - Markeringsfarve1 3 3 3 4 2 2" xfId="16489"/>
    <cellStyle name="40 % - Markeringsfarve1 3 3 3 4 2 2 2" xfId="32803"/>
    <cellStyle name="40 % - Markeringsfarve1 3 3 3 4 2 2 3" xfId="47767"/>
    <cellStyle name="40 % - Markeringsfarve1 3 3 3 4 2 3" xfId="25781"/>
    <cellStyle name="40 % - Markeringsfarve1 3 3 3 4 2 4" xfId="40768"/>
    <cellStyle name="40 % - Markeringsfarve1 3 3 3 4 3" xfId="11848"/>
    <cellStyle name="40 % - Markeringsfarve1 3 3 3 4 3 2" xfId="28167"/>
    <cellStyle name="40 % - Markeringsfarve1 3 3 3 4 3 3" xfId="43132"/>
    <cellStyle name="40 % - Markeringsfarve1 3 3 3 4 4" xfId="21145"/>
    <cellStyle name="40 % - Markeringsfarve1 3 3 3 4 5" xfId="36133"/>
    <cellStyle name="40 % - Markeringsfarve1 3 3 3 5" xfId="5768"/>
    <cellStyle name="40 % - Markeringsfarve1 3 3 3 5 2" xfId="13686"/>
    <cellStyle name="40 % - Markeringsfarve1 3 3 3 5 2 2" xfId="30000"/>
    <cellStyle name="40 % - Markeringsfarve1 3 3 3 5 2 3" xfId="44964"/>
    <cellStyle name="40 % - Markeringsfarve1 3 3 3 5 3" xfId="22978"/>
    <cellStyle name="40 % - Markeringsfarve1 3 3 3 5 4" xfId="37965"/>
    <cellStyle name="40 % - Markeringsfarve1 3 3 3 6" xfId="11844"/>
    <cellStyle name="40 % - Markeringsfarve1 3 3 3 6 2" xfId="28163"/>
    <cellStyle name="40 % - Markeringsfarve1 3 3 3 6 3" xfId="43128"/>
    <cellStyle name="40 % - Markeringsfarve1 3 3 3 7" xfId="21141"/>
    <cellStyle name="40 % - Markeringsfarve1 3 3 3 8" xfId="36129"/>
    <cellStyle name="40 % - Markeringsfarve1 3 3 4" xfId="3292"/>
    <cellStyle name="40 % - Markeringsfarve1 3 3 4 2" xfId="3293"/>
    <cellStyle name="40 % - Markeringsfarve1 3 3 4 2 2" xfId="3294"/>
    <cellStyle name="40 % - Markeringsfarve1 3 3 4 2 2 2" xfId="7930"/>
    <cellStyle name="40 % - Markeringsfarve1 3 3 4 2 2 2 2" xfId="15831"/>
    <cellStyle name="40 % - Markeringsfarve1 3 3 4 2 2 2 2 2" xfId="32145"/>
    <cellStyle name="40 % - Markeringsfarve1 3 3 4 2 2 2 2 3" xfId="47109"/>
    <cellStyle name="40 % - Markeringsfarve1 3 3 4 2 2 2 3" xfId="25123"/>
    <cellStyle name="40 % - Markeringsfarve1 3 3 4 2 2 2 4" xfId="40110"/>
    <cellStyle name="40 % - Markeringsfarve1 3 3 4 2 2 3" xfId="11851"/>
    <cellStyle name="40 % - Markeringsfarve1 3 3 4 2 2 3 2" xfId="28170"/>
    <cellStyle name="40 % - Markeringsfarve1 3 3 4 2 2 3 3" xfId="43135"/>
    <cellStyle name="40 % - Markeringsfarve1 3 3 4 2 2 4" xfId="21148"/>
    <cellStyle name="40 % - Markeringsfarve1 3 3 4 2 2 5" xfId="36136"/>
    <cellStyle name="40 % - Markeringsfarve1 3 3 4 2 3" xfId="6463"/>
    <cellStyle name="40 % - Markeringsfarve1 3 3 4 2 3 2" xfId="14377"/>
    <cellStyle name="40 % - Markeringsfarve1 3 3 4 2 3 2 2" xfId="30691"/>
    <cellStyle name="40 % - Markeringsfarve1 3 3 4 2 3 2 3" xfId="45655"/>
    <cellStyle name="40 % - Markeringsfarve1 3 3 4 2 3 3" xfId="23669"/>
    <cellStyle name="40 % - Markeringsfarve1 3 3 4 2 3 4" xfId="38656"/>
    <cellStyle name="40 % - Markeringsfarve1 3 3 4 2 4" xfId="11850"/>
    <cellStyle name="40 % - Markeringsfarve1 3 3 4 2 4 2" xfId="28169"/>
    <cellStyle name="40 % - Markeringsfarve1 3 3 4 2 4 3" xfId="43134"/>
    <cellStyle name="40 % - Markeringsfarve1 3 3 4 2 5" xfId="21147"/>
    <cellStyle name="40 % - Markeringsfarve1 3 3 4 2 6" xfId="36135"/>
    <cellStyle name="40 % - Markeringsfarve1 3 3 4 3" xfId="3295"/>
    <cellStyle name="40 % - Markeringsfarve1 3 3 4 3 2" xfId="7206"/>
    <cellStyle name="40 % - Markeringsfarve1 3 3 4 3 2 2" xfId="15116"/>
    <cellStyle name="40 % - Markeringsfarve1 3 3 4 3 2 2 2" xfId="31430"/>
    <cellStyle name="40 % - Markeringsfarve1 3 3 4 3 2 2 3" xfId="46394"/>
    <cellStyle name="40 % - Markeringsfarve1 3 3 4 3 2 3" xfId="24408"/>
    <cellStyle name="40 % - Markeringsfarve1 3 3 4 3 2 4" xfId="39395"/>
    <cellStyle name="40 % - Markeringsfarve1 3 3 4 3 3" xfId="11852"/>
    <cellStyle name="40 % - Markeringsfarve1 3 3 4 3 3 2" xfId="28171"/>
    <cellStyle name="40 % - Markeringsfarve1 3 3 4 3 3 3" xfId="43136"/>
    <cellStyle name="40 % - Markeringsfarve1 3 3 4 3 4" xfId="21149"/>
    <cellStyle name="40 % - Markeringsfarve1 3 3 4 3 5" xfId="36137"/>
    <cellStyle name="40 % - Markeringsfarve1 3 3 4 4" xfId="3296"/>
    <cellStyle name="40 % - Markeringsfarve1 3 3 4 4 2" xfId="8254"/>
    <cellStyle name="40 % - Markeringsfarve1 3 3 4 4 2 2" xfId="16150"/>
    <cellStyle name="40 % - Markeringsfarve1 3 3 4 4 2 2 2" xfId="32464"/>
    <cellStyle name="40 % - Markeringsfarve1 3 3 4 4 2 2 3" xfId="47428"/>
    <cellStyle name="40 % - Markeringsfarve1 3 3 4 4 2 3" xfId="25442"/>
    <cellStyle name="40 % - Markeringsfarve1 3 3 4 4 2 4" xfId="40429"/>
    <cellStyle name="40 % - Markeringsfarve1 3 3 4 4 3" xfId="11853"/>
    <cellStyle name="40 % - Markeringsfarve1 3 3 4 4 3 2" xfId="28172"/>
    <cellStyle name="40 % - Markeringsfarve1 3 3 4 4 3 3" xfId="43137"/>
    <cellStyle name="40 % - Markeringsfarve1 3 3 4 4 4" xfId="21150"/>
    <cellStyle name="40 % - Markeringsfarve1 3 3 4 4 5" xfId="36138"/>
    <cellStyle name="40 % - Markeringsfarve1 3 3 4 5" xfId="5769"/>
    <cellStyle name="40 % - Markeringsfarve1 3 3 4 5 2" xfId="13687"/>
    <cellStyle name="40 % - Markeringsfarve1 3 3 4 5 2 2" xfId="30001"/>
    <cellStyle name="40 % - Markeringsfarve1 3 3 4 5 2 3" xfId="44965"/>
    <cellStyle name="40 % - Markeringsfarve1 3 3 4 5 3" xfId="22979"/>
    <cellStyle name="40 % - Markeringsfarve1 3 3 4 5 4" xfId="37966"/>
    <cellStyle name="40 % - Markeringsfarve1 3 3 4 6" xfId="11849"/>
    <cellStyle name="40 % - Markeringsfarve1 3 3 4 6 2" xfId="28168"/>
    <cellStyle name="40 % - Markeringsfarve1 3 3 4 6 3" xfId="43133"/>
    <cellStyle name="40 % - Markeringsfarve1 3 3 4 7" xfId="21146"/>
    <cellStyle name="40 % - Markeringsfarve1 3 3 4 8" xfId="36134"/>
    <cellStyle name="40 % - Markeringsfarve1 3 3 5" xfId="3297"/>
    <cellStyle name="40 % - Markeringsfarve1 3 3 5 2" xfId="3298"/>
    <cellStyle name="40 % - Markeringsfarve1 3 3 5 2 2" xfId="3299"/>
    <cellStyle name="40 % - Markeringsfarve1 3 3 5 2 2 2" xfId="8047"/>
    <cellStyle name="40 % - Markeringsfarve1 3 3 5 2 2 2 2" xfId="15948"/>
    <cellStyle name="40 % - Markeringsfarve1 3 3 5 2 2 2 2 2" xfId="32262"/>
    <cellStyle name="40 % - Markeringsfarve1 3 3 5 2 2 2 2 3" xfId="47226"/>
    <cellStyle name="40 % - Markeringsfarve1 3 3 5 2 2 2 3" xfId="25240"/>
    <cellStyle name="40 % - Markeringsfarve1 3 3 5 2 2 2 4" xfId="40227"/>
    <cellStyle name="40 % - Markeringsfarve1 3 3 5 2 2 3" xfId="11856"/>
    <cellStyle name="40 % - Markeringsfarve1 3 3 5 2 2 3 2" xfId="28175"/>
    <cellStyle name="40 % - Markeringsfarve1 3 3 5 2 2 3 3" xfId="43140"/>
    <cellStyle name="40 % - Markeringsfarve1 3 3 5 2 2 4" xfId="21153"/>
    <cellStyle name="40 % - Markeringsfarve1 3 3 5 2 2 5" xfId="36141"/>
    <cellStyle name="40 % - Markeringsfarve1 3 3 5 2 3" xfId="6562"/>
    <cellStyle name="40 % - Markeringsfarve1 3 3 5 2 3 2" xfId="14476"/>
    <cellStyle name="40 % - Markeringsfarve1 3 3 5 2 3 2 2" xfId="30790"/>
    <cellStyle name="40 % - Markeringsfarve1 3 3 5 2 3 2 3" xfId="45754"/>
    <cellStyle name="40 % - Markeringsfarve1 3 3 5 2 3 3" xfId="23768"/>
    <cellStyle name="40 % - Markeringsfarve1 3 3 5 2 3 4" xfId="38755"/>
    <cellStyle name="40 % - Markeringsfarve1 3 3 5 2 4" xfId="11855"/>
    <cellStyle name="40 % - Markeringsfarve1 3 3 5 2 4 2" xfId="28174"/>
    <cellStyle name="40 % - Markeringsfarve1 3 3 5 2 4 3" xfId="43139"/>
    <cellStyle name="40 % - Markeringsfarve1 3 3 5 2 5" xfId="21152"/>
    <cellStyle name="40 % - Markeringsfarve1 3 3 5 2 6" xfId="36140"/>
    <cellStyle name="40 % - Markeringsfarve1 3 3 5 3" xfId="3300"/>
    <cellStyle name="40 % - Markeringsfarve1 3 3 5 3 2" xfId="7323"/>
    <cellStyle name="40 % - Markeringsfarve1 3 3 5 3 2 2" xfId="15233"/>
    <cellStyle name="40 % - Markeringsfarve1 3 3 5 3 2 2 2" xfId="31547"/>
    <cellStyle name="40 % - Markeringsfarve1 3 3 5 3 2 2 3" xfId="46511"/>
    <cellStyle name="40 % - Markeringsfarve1 3 3 5 3 2 3" xfId="24525"/>
    <cellStyle name="40 % - Markeringsfarve1 3 3 5 3 2 4" xfId="39512"/>
    <cellStyle name="40 % - Markeringsfarve1 3 3 5 3 3" xfId="11857"/>
    <cellStyle name="40 % - Markeringsfarve1 3 3 5 3 3 2" xfId="28176"/>
    <cellStyle name="40 % - Markeringsfarve1 3 3 5 3 3 3" xfId="43141"/>
    <cellStyle name="40 % - Markeringsfarve1 3 3 5 3 4" xfId="21154"/>
    <cellStyle name="40 % - Markeringsfarve1 3 3 5 3 5" xfId="36142"/>
    <cellStyle name="40 % - Markeringsfarve1 3 3 5 4" xfId="3301"/>
    <cellStyle name="40 % - Markeringsfarve1 3 3 5 4 2" xfId="8207"/>
    <cellStyle name="40 % - Markeringsfarve1 3 3 5 4 2 2" xfId="16104"/>
    <cellStyle name="40 % - Markeringsfarve1 3 3 5 4 2 2 2" xfId="32418"/>
    <cellStyle name="40 % - Markeringsfarve1 3 3 5 4 2 2 3" xfId="47382"/>
    <cellStyle name="40 % - Markeringsfarve1 3 3 5 4 2 3" xfId="25396"/>
    <cellStyle name="40 % - Markeringsfarve1 3 3 5 4 2 4" xfId="40383"/>
    <cellStyle name="40 % - Markeringsfarve1 3 3 5 4 3" xfId="11858"/>
    <cellStyle name="40 % - Markeringsfarve1 3 3 5 4 3 2" xfId="28177"/>
    <cellStyle name="40 % - Markeringsfarve1 3 3 5 4 3 3" xfId="43142"/>
    <cellStyle name="40 % - Markeringsfarve1 3 3 5 4 4" xfId="21155"/>
    <cellStyle name="40 % - Markeringsfarve1 3 3 5 4 5" xfId="36143"/>
    <cellStyle name="40 % - Markeringsfarve1 3 3 5 5" xfId="5770"/>
    <cellStyle name="40 % - Markeringsfarve1 3 3 5 5 2" xfId="13688"/>
    <cellStyle name="40 % - Markeringsfarve1 3 3 5 5 2 2" xfId="30002"/>
    <cellStyle name="40 % - Markeringsfarve1 3 3 5 5 2 3" xfId="44966"/>
    <cellStyle name="40 % - Markeringsfarve1 3 3 5 5 3" xfId="22980"/>
    <cellStyle name="40 % - Markeringsfarve1 3 3 5 5 4" xfId="37967"/>
    <cellStyle name="40 % - Markeringsfarve1 3 3 5 6" xfId="11854"/>
    <cellStyle name="40 % - Markeringsfarve1 3 3 5 6 2" xfId="28173"/>
    <cellStyle name="40 % - Markeringsfarve1 3 3 5 6 3" xfId="43138"/>
    <cellStyle name="40 % - Markeringsfarve1 3 3 5 7" xfId="21151"/>
    <cellStyle name="40 % - Markeringsfarve1 3 3 5 8" xfId="36139"/>
    <cellStyle name="40 % - Markeringsfarve1 3 3 6" xfId="3302"/>
    <cellStyle name="40 % - Markeringsfarve1 3 3 6 2" xfId="3303"/>
    <cellStyle name="40 % - Markeringsfarve1 3 3 6 2 2" xfId="3304"/>
    <cellStyle name="40 % - Markeringsfarve1 3 3 6 2 2 2" xfId="8131"/>
    <cellStyle name="40 % - Markeringsfarve1 3 3 6 2 2 2 2" xfId="16032"/>
    <cellStyle name="40 % - Markeringsfarve1 3 3 6 2 2 2 2 2" xfId="32346"/>
    <cellStyle name="40 % - Markeringsfarve1 3 3 6 2 2 2 2 3" xfId="47310"/>
    <cellStyle name="40 % - Markeringsfarve1 3 3 6 2 2 2 3" xfId="25324"/>
    <cellStyle name="40 % - Markeringsfarve1 3 3 6 2 2 2 4" xfId="40311"/>
    <cellStyle name="40 % - Markeringsfarve1 3 3 6 2 2 3" xfId="11861"/>
    <cellStyle name="40 % - Markeringsfarve1 3 3 6 2 2 3 2" xfId="28180"/>
    <cellStyle name="40 % - Markeringsfarve1 3 3 6 2 2 3 3" xfId="43145"/>
    <cellStyle name="40 % - Markeringsfarve1 3 3 6 2 2 4" xfId="21158"/>
    <cellStyle name="40 % - Markeringsfarve1 3 3 6 2 2 5" xfId="36146"/>
    <cellStyle name="40 % - Markeringsfarve1 3 3 6 2 3" xfId="6633"/>
    <cellStyle name="40 % - Markeringsfarve1 3 3 6 2 3 2" xfId="14547"/>
    <cellStyle name="40 % - Markeringsfarve1 3 3 6 2 3 2 2" xfId="30861"/>
    <cellStyle name="40 % - Markeringsfarve1 3 3 6 2 3 2 3" xfId="45825"/>
    <cellStyle name="40 % - Markeringsfarve1 3 3 6 2 3 3" xfId="23839"/>
    <cellStyle name="40 % - Markeringsfarve1 3 3 6 2 3 4" xfId="38826"/>
    <cellStyle name="40 % - Markeringsfarve1 3 3 6 2 4" xfId="11860"/>
    <cellStyle name="40 % - Markeringsfarve1 3 3 6 2 4 2" xfId="28179"/>
    <cellStyle name="40 % - Markeringsfarve1 3 3 6 2 4 3" xfId="43144"/>
    <cellStyle name="40 % - Markeringsfarve1 3 3 6 2 5" xfId="21157"/>
    <cellStyle name="40 % - Markeringsfarve1 3 3 6 2 6" xfId="36145"/>
    <cellStyle name="40 % - Markeringsfarve1 3 3 6 3" xfId="3305"/>
    <cellStyle name="40 % - Markeringsfarve1 3 3 6 3 2" xfId="7408"/>
    <cellStyle name="40 % - Markeringsfarve1 3 3 6 3 2 2" xfId="15318"/>
    <cellStyle name="40 % - Markeringsfarve1 3 3 6 3 2 2 2" xfId="31632"/>
    <cellStyle name="40 % - Markeringsfarve1 3 3 6 3 2 2 3" xfId="46596"/>
    <cellStyle name="40 % - Markeringsfarve1 3 3 6 3 2 3" xfId="24610"/>
    <cellStyle name="40 % - Markeringsfarve1 3 3 6 3 2 4" xfId="39597"/>
    <cellStyle name="40 % - Markeringsfarve1 3 3 6 3 3" xfId="11862"/>
    <cellStyle name="40 % - Markeringsfarve1 3 3 6 3 3 2" xfId="28181"/>
    <cellStyle name="40 % - Markeringsfarve1 3 3 6 3 3 3" xfId="43146"/>
    <cellStyle name="40 % - Markeringsfarve1 3 3 6 3 4" xfId="21159"/>
    <cellStyle name="40 % - Markeringsfarve1 3 3 6 3 5" xfId="36147"/>
    <cellStyle name="40 % - Markeringsfarve1 3 3 6 4" xfId="3306"/>
    <cellStyle name="40 % - Markeringsfarve1 3 3 6 4 2" xfId="8548"/>
    <cellStyle name="40 % - Markeringsfarve1 3 3 6 4 2 2" xfId="16436"/>
    <cellStyle name="40 % - Markeringsfarve1 3 3 6 4 2 2 2" xfId="32750"/>
    <cellStyle name="40 % - Markeringsfarve1 3 3 6 4 2 2 3" xfId="47714"/>
    <cellStyle name="40 % - Markeringsfarve1 3 3 6 4 2 3" xfId="25728"/>
    <cellStyle name="40 % - Markeringsfarve1 3 3 6 4 2 4" xfId="40715"/>
    <cellStyle name="40 % - Markeringsfarve1 3 3 6 4 3" xfId="11863"/>
    <cellStyle name="40 % - Markeringsfarve1 3 3 6 4 3 2" xfId="28182"/>
    <cellStyle name="40 % - Markeringsfarve1 3 3 6 4 3 3" xfId="43147"/>
    <cellStyle name="40 % - Markeringsfarve1 3 3 6 4 4" xfId="21160"/>
    <cellStyle name="40 % - Markeringsfarve1 3 3 6 4 5" xfId="36148"/>
    <cellStyle name="40 % - Markeringsfarve1 3 3 6 5" xfId="5771"/>
    <cellStyle name="40 % - Markeringsfarve1 3 3 6 5 2" xfId="13689"/>
    <cellStyle name="40 % - Markeringsfarve1 3 3 6 5 2 2" xfId="30003"/>
    <cellStyle name="40 % - Markeringsfarve1 3 3 6 5 2 3" xfId="44967"/>
    <cellStyle name="40 % - Markeringsfarve1 3 3 6 5 3" xfId="22981"/>
    <cellStyle name="40 % - Markeringsfarve1 3 3 6 5 4" xfId="37968"/>
    <cellStyle name="40 % - Markeringsfarve1 3 3 6 6" xfId="11859"/>
    <cellStyle name="40 % - Markeringsfarve1 3 3 6 6 2" xfId="28178"/>
    <cellStyle name="40 % - Markeringsfarve1 3 3 6 6 3" xfId="43143"/>
    <cellStyle name="40 % - Markeringsfarve1 3 3 6 7" xfId="21156"/>
    <cellStyle name="40 % - Markeringsfarve1 3 3 6 8" xfId="36144"/>
    <cellStyle name="40 % - Markeringsfarve1 3 3 7" xfId="3307"/>
    <cellStyle name="40 % - Markeringsfarve1 3 3 7 2" xfId="3308"/>
    <cellStyle name="40 % - Markeringsfarve1 3 3 7 2 2" xfId="7573"/>
    <cellStyle name="40 % - Markeringsfarve1 3 3 7 2 2 2" xfId="15474"/>
    <cellStyle name="40 % - Markeringsfarve1 3 3 7 2 2 2 2" xfId="31788"/>
    <cellStyle name="40 % - Markeringsfarve1 3 3 7 2 2 2 3" xfId="46752"/>
    <cellStyle name="40 % - Markeringsfarve1 3 3 7 2 2 3" xfId="24766"/>
    <cellStyle name="40 % - Markeringsfarve1 3 3 7 2 2 4" xfId="39753"/>
    <cellStyle name="40 % - Markeringsfarve1 3 3 7 2 3" xfId="11865"/>
    <cellStyle name="40 % - Markeringsfarve1 3 3 7 2 3 2" xfId="28184"/>
    <cellStyle name="40 % - Markeringsfarve1 3 3 7 2 3 3" xfId="43149"/>
    <cellStyle name="40 % - Markeringsfarve1 3 3 7 2 4" xfId="21162"/>
    <cellStyle name="40 % - Markeringsfarve1 3 3 7 2 5" xfId="36150"/>
    <cellStyle name="40 % - Markeringsfarve1 3 3 7 3" xfId="6162"/>
    <cellStyle name="40 % - Markeringsfarve1 3 3 7 3 2" xfId="14079"/>
    <cellStyle name="40 % - Markeringsfarve1 3 3 7 3 2 2" xfId="30393"/>
    <cellStyle name="40 % - Markeringsfarve1 3 3 7 3 2 3" xfId="45357"/>
    <cellStyle name="40 % - Markeringsfarve1 3 3 7 3 3" xfId="23371"/>
    <cellStyle name="40 % - Markeringsfarve1 3 3 7 3 4" xfId="38358"/>
    <cellStyle name="40 % - Markeringsfarve1 3 3 7 4" xfId="11864"/>
    <cellStyle name="40 % - Markeringsfarve1 3 3 7 4 2" xfId="28183"/>
    <cellStyle name="40 % - Markeringsfarve1 3 3 7 4 3" xfId="43148"/>
    <cellStyle name="40 % - Markeringsfarve1 3 3 7 5" xfId="21161"/>
    <cellStyle name="40 % - Markeringsfarve1 3 3 7 6" xfId="36149"/>
    <cellStyle name="40 % - Markeringsfarve1 3 3 8" xfId="3309"/>
    <cellStyle name="40 % - Markeringsfarve1 3 3 8 2" xfId="6801"/>
    <cellStyle name="40 % - Markeringsfarve1 3 3 8 2 2" xfId="14712"/>
    <cellStyle name="40 % - Markeringsfarve1 3 3 8 2 2 2" xfId="31026"/>
    <cellStyle name="40 % - Markeringsfarve1 3 3 8 2 2 3" xfId="45990"/>
    <cellStyle name="40 % - Markeringsfarve1 3 3 8 2 3" xfId="24004"/>
    <cellStyle name="40 % - Markeringsfarve1 3 3 8 2 4" xfId="38991"/>
    <cellStyle name="40 % - Markeringsfarve1 3 3 8 3" xfId="11866"/>
    <cellStyle name="40 % - Markeringsfarve1 3 3 8 3 2" xfId="28185"/>
    <cellStyle name="40 % - Markeringsfarve1 3 3 8 3 3" xfId="43150"/>
    <cellStyle name="40 % - Markeringsfarve1 3 3 8 4" xfId="21163"/>
    <cellStyle name="40 % - Markeringsfarve1 3 3 8 5" xfId="36151"/>
    <cellStyle name="40 % - Markeringsfarve1 3 3 9" xfId="3310"/>
    <cellStyle name="40 % - Markeringsfarve1 3 3 9 2" xfId="8636"/>
    <cellStyle name="40 % - Markeringsfarve1 3 3 9 2 2" xfId="16519"/>
    <cellStyle name="40 % - Markeringsfarve1 3 3 9 2 2 2" xfId="32833"/>
    <cellStyle name="40 % - Markeringsfarve1 3 3 9 2 2 3" xfId="47797"/>
    <cellStyle name="40 % - Markeringsfarve1 3 3 9 2 3" xfId="25811"/>
    <cellStyle name="40 % - Markeringsfarve1 3 3 9 2 4" xfId="40798"/>
    <cellStyle name="40 % - Markeringsfarve1 3 3 9 3" xfId="11867"/>
    <cellStyle name="40 % - Markeringsfarve1 3 3 9 3 2" xfId="28186"/>
    <cellStyle name="40 % - Markeringsfarve1 3 3 9 3 3" xfId="43151"/>
    <cellStyle name="40 % - Markeringsfarve1 3 3 9 4" xfId="21164"/>
    <cellStyle name="40 % - Markeringsfarve1 3 3 9 5" xfId="36152"/>
    <cellStyle name="40 % - Markeringsfarve1 3 4" xfId="3311"/>
    <cellStyle name="40 % - Markeringsfarve1 3 4 2" xfId="3312"/>
    <cellStyle name="40 % - Markeringsfarve1 3 4 2 2" xfId="3313"/>
    <cellStyle name="40 % - Markeringsfarve1 3 4 2 2 2" xfId="7614"/>
    <cellStyle name="40 % - Markeringsfarve1 3 4 2 2 2 2" xfId="15515"/>
    <cellStyle name="40 % - Markeringsfarve1 3 4 2 2 2 2 2" xfId="31829"/>
    <cellStyle name="40 % - Markeringsfarve1 3 4 2 2 2 2 3" xfId="46793"/>
    <cellStyle name="40 % - Markeringsfarve1 3 4 2 2 2 3" xfId="24807"/>
    <cellStyle name="40 % - Markeringsfarve1 3 4 2 2 2 4" xfId="39794"/>
    <cellStyle name="40 % - Markeringsfarve1 3 4 2 2 3" xfId="11870"/>
    <cellStyle name="40 % - Markeringsfarve1 3 4 2 2 3 2" xfId="28189"/>
    <cellStyle name="40 % - Markeringsfarve1 3 4 2 2 3 3" xfId="43154"/>
    <cellStyle name="40 % - Markeringsfarve1 3 4 2 2 4" xfId="21167"/>
    <cellStyle name="40 % - Markeringsfarve1 3 4 2 2 5" xfId="36155"/>
    <cellStyle name="40 % - Markeringsfarve1 3 4 2 3" xfId="6195"/>
    <cellStyle name="40 % - Markeringsfarve1 3 4 2 3 2" xfId="14112"/>
    <cellStyle name="40 % - Markeringsfarve1 3 4 2 3 2 2" xfId="30426"/>
    <cellStyle name="40 % - Markeringsfarve1 3 4 2 3 2 3" xfId="45390"/>
    <cellStyle name="40 % - Markeringsfarve1 3 4 2 3 3" xfId="23404"/>
    <cellStyle name="40 % - Markeringsfarve1 3 4 2 3 4" xfId="38391"/>
    <cellStyle name="40 % - Markeringsfarve1 3 4 2 4" xfId="11869"/>
    <cellStyle name="40 % - Markeringsfarve1 3 4 2 4 2" xfId="28188"/>
    <cellStyle name="40 % - Markeringsfarve1 3 4 2 4 3" xfId="43153"/>
    <cellStyle name="40 % - Markeringsfarve1 3 4 2 5" xfId="21166"/>
    <cellStyle name="40 % - Markeringsfarve1 3 4 2 6" xfId="36154"/>
    <cellStyle name="40 % - Markeringsfarve1 3 4 3" xfId="3314"/>
    <cellStyle name="40 % - Markeringsfarve1 3 4 3 2" xfId="6844"/>
    <cellStyle name="40 % - Markeringsfarve1 3 4 3 2 2" xfId="14755"/>
    <cellStyle name="40 % - Markeringsfarve1 3 4 3 2 2 2" xfId="31069"/>
    <cellStyle name="40 % - Markeringsfarve1 3 4 3 2 2 3" xfId="46033"/>
    <cellStyle name="40 % - Markeringsfarve1 3 4 3 2 3" xfId="24047"/>
    <cellStyle name="40 % - Markeringsfarve1 3 4 3 2 4" xfId="39034"/>
    <cellStyle name="40 % - Markeringsfarve1 3 4 3 3" xfId="11871"/>
    <cellStyle name="40 % - Markeringsfarve1 3 4 3 3 2" xfId="28190"/>
    <cellStyle name="40 % - Markeringsfarve1 3 4 3 3 3" xfId="43155"/>
    <cellStyle name="40 % - Markeringsfarve1 3 4 3 4" xfId="21168"/>
    <cellStyle name="40 % - Markeringsfarve1 3 4 3 5" xfId="36156"/>
    <cellStyle name="40 % - Markeringsfarve1 3 4 4" xfId="3315"/>
    <cellStyle name="40 % - Markeringsfarve1 3 4 4 2" xfId="8768"/>
    <cellStyle name="40 % - Markeringsfarve1 3 4 4 2 2" xfId="16644"/>
    <cellStyle name="40 % - Markeringsfarve1 3 4 4 2 2 2" xfId="32958"/>
    <cellStyle name="40 % - Markeringsfarve1 3 4 4 2 2 3" xfId="47922"/>
    <cellStyle name="40 % - Markeringsfarve1 3 4 4 2 3" xfId="25936"/>
    <cellStyle name="40 % - Markeringsfarve1 3 4 4 2 4" xfId="40923"/>
    <cellStyle name="40 % - Markeringsfarve1 3 4 4 3" xfId="11872"/>
    <cellStyle name="40 % - Markeringsfarve1 3 4 4 3 2" xfId="28191"/>
    <cellStyle name="40 % - Markeringsfarve1 3 4 4 3 3" xfId="43156"/>
    <cellStyle name="40 % - Markeringsfarve1 3 4 4 4" xfId="21169"/>
    <cellStyle name="40 % - Markeringsfarve1 3 4 4 5" xfId="36157"/>
    <cellStyle name="40 % - Markeringsfarve1 3 4 5" xfId="5772"/>
    <cellStyle name="40 % - Markeringsfarve1 3 4 5 2" xfId="13690"/>
    <cellStyle name="40 % - Markeringsfarve1 3 4 5 2 2" xfId="30004"/>
    <cellStyle name="40 % - Markeringsfarve1 3 4 5 2 3" xfId="44968"/>
    <cellStyle name="40 % - Markeringsfarve1 3 4 5 3" xfId="22982"/>
    <cellStyle name="40 % - Markeringsfarve1 3 4 5 4" xfId="37969"/>
    <cellStyle name="40 % - Markeringsfarve1 3 4 6" xfId="11868"/>
    <cellStyle name="40 % - Markeringsfarve1 3 4 6 2" xfId="28187"/>
    <cellStyle name="40 % - Markeringsfarve1 3 4 6 3" xfId="43152"/>
    <cellStyle name="40 % - Markeringsfarve1 3 4 7" xfId="21165"/>
    <cellStyle name="40 % - Markeringsfarve1 3 4 8" xfId="36153"/>
    <cellStyle name="40 % - Markeringsfarve1 3 5" xfId="3316"/>
    <cellStyle name="40 % - Markeringsfarve1 3 5 2" xfId="3317"/>
    <cellStyle name="40 % - Markeringsfarve1 3 5 2 2" xfId="3318"/>
    <cellStyle name="40 % - Markeringsfarve1 3 5 2 2 2" xfId="7775"/>
    <cellStyle name="40 % - Markeringsfarve1 3 5 2 2 2 2" xfId="15676"/>
    <cellStyle name="40 % - Markeringsfarve1 3 5 2 2 2 2 2" xfId="31990"/>
    <cellStyle name="40 % - Markeringsfarve1 3 5 2 2 2 2 3" xfId="46954"/>
    <cellStyle name="40 % - Markeringsfarve1 3 5 2 2 2 3" xfId="24968"/>
    <cellStyle name="40 % - Markeringsfarve1 3 5 2 2 2 4" xfId="39955"/>
    <cellStyle name="40 % - Markeringsfarve1 3 5 2 2 3" xfId="11875"/>
    <cellStyle name="40 % - Markeringsfarve1 3 5 2 2 3 2" xfId="28194"/>
    <cellStyle name="40 % - Markeringsfarve1 3 5 2 2 3 3" xfId="43159"/>
    <cellStyle name="40 % - Markeringsfarve1 3 5 2 2 4" xfId="21172"/>
    <cellStyle name="40 % - Markeringsfarve1 3 5 2 2 5" xfId="36160"/>
    <cellStyle name="40 % - Markeringsfarve1 3 5 2 3" xfId="6330"/>
    <cellStyle name="40 % - Markeringsfarve1 3 5 2 3 2" xfId="14247"/>
    <cellStyle name="40 % - Markeringsfarve1 3 5 2 3 2 2" xfId="30561"/>
    <cellStyle name="40 % - Markeringsfarve1 3 5 2 3 2 3" xfId="45525"/>
    <cellStyle name="40 % - Markeringsfarve1 3 5 2 3 3" xfId="23539"/>
    <cellStyle name="40 % - Markeringsfarve1 3 5 2 3 4" xfId="38526"/>
    <cellStyle name="40 % - Markeringsfarve1 3 5 2 4" xfId="11874"/>
    <cellStyle name="40 % - Markeringsfarve1 3 5 2 4 2" xfId="28193"/>
    <cellStyle name="40 % - Markeringsfarve1 3 5 2 4 3" xfId="43158"/>
    <cellStyle name="40 % - Markeringsfarve1 3 5 2 5" xfId="21171"/>
    <cellStyle name="40 % - Markeringsfarve1 3 5 2 6" xfId="36159"/>
    <cellStyle name="40 % - Markeringsfarve1 3 5 3" xfId="3319"/>
    <cellStyle name="40 % - Markeringsfarve1 3 5 3 2" xfId="7005"/>
    <cellStyle name="40 % - Markeringsfarve1 3 5 3 2 2" xfId="14916"/>
    <cellStyle name="40 % - Markeringsfarve1 3 5 3 2 2 2" xfId="31230"/>
    <cellStyle name="40 % - Markeringsfarve1 3 5 3 2 2 3" xfId="46194"/>
    <cellStyle name="40 % - Markeringsfarve1 3 5 3 2 3" xfId="24208"/>
    <cellStyle name="40 % - Markeringsfarve1 3 5 3 2 4" xfId="39195"/>
    <cellStyle name="40 % - Markeringsfarve1 3 5 3 3" xfId="11876"/>
    <cellStyle name="40 % - Markeringsfarve1 3 5 3 3 2" xfId="28195"/>
    <cellStyle name="40 % - Markeringsfarve1 3 5 3 3 3" xfId="43160"/>
    <cellStyle name="40 % - Markeringsfarve1 3 5 3 4" xfId="21173"/>
    <cellStyle name="40 % - Markeringsfarve1 3 5 3 5" xfId="36161"/>
    <cellStyle name="40 % - Markeringsfarve1 3 5 4" xfId="3320"/>
    <cellStyle name="40 % - Markeringsfarve1 3 5 4 2" xfId="8488"/>
    <cellStyle name="40 % - Markeringsfarve1 3 5 4 2 2" xfId="16377"/>
    <cellStyle name="40 % - Markeringsfarve1 3 5 4 2 2 2" xfId="32691"/>
    <cellStyle name="40 % - Markeringsfarve1 3 5 4 2 2 3" xfId="47655"/>
    <cellStyle name="40 % - Markeringsfarve1 3 5 4 2 3" xfId="25669"/>
    <cellStyle name="40 % - Markeringsfarve1 3 5 4 2 4" xfId="40656"/>
    <cellStyle name="40 % - Markeringsfarve1 3 5 4 3" xfId="11877"/>
    <cellStyle name="40 % - Markeringsfarve1 3 5 4 3 2" xfId="28196"/>
    <cellStyle name="40 % - Markeringsfarve1 3 5 4 3 3" xfId="43161"/>
    <cellStyle name="40 % - Markeringsfarve1 3 5 4 4" xfId="21174"/>
    <cellStyle name="40 % - Markeringsfarve1 3 5 4 5" xfId="36162"/>
    <cellStyle name="40 % - Markeringsfarve1 3 5 5" xfId="5773"/>
    <cellStyle name="40 % - Markeringsfarve1 3 5 5 2" xfId="13691"/>
    <cellStyle name="40 % - Markeringsfarve1 3 5 5 2 2" xfId="30005"/>
    <cellStyle name="40 % - Markeringsfarve1 3 5 5 2 3" xfId="44969"/>
    <cellStyle name="40 % - Markeringsfarve1 3 5 5 3" xfId="22983"/>
    <cellStyle name="40 % - Markeringsfarve1 3 5 5 4" xfId="37970"/>
    <cellStyle name="40 % - Markeringsfarve1 3 5 6" xfId="11873"/>
    <cellStyle name="40 % - Markeringsfarve1 3 5 6 2" xfId="28192"/>
    <cellStyle name="40 % - Markeringsfarve1 3 5 6 3" xfId="43157"/>
    <cellStyle name="40 % - Markeringsfarve1 3 5 7" xfId="21170"/>
    <cellStyle name="40 % - Markeringsfarve1 3 5 8" xfId="36158"/>
    <cellStyle name="40 % - Markeringsfarve1 3 6" xfId="3321"/>
    <cellStyle name="40 % - Markeringsfarve1 3 6 2" xfId="3322"/>
    <cellStyle name="40 % - Markeringsfarve1 3 6 2 2" xfId="3323"/>
    <cellStyle name="40 % - Markeringsfarve1 3 6 2 2 2" xfId="7852"/>
    <cellStyle name="40 % - Markeringsfarve1 3 6 2 2 2 2" xfId="15753"/>
    <cellStyle name="40 % - Markeringsfarve1 3 6 2 2 2 2 2" xfId="32067"/>
    <cellStyle name="40 % - Markeringsfarve1 3 6 2 2 2 2 3" xfId="47031"/>
    <cellStyle name="40 % - Markeringsfarve1 3 6 2 2 2 3" xfId="25045"/>
    <cellStyle name="40 % - Markeringsfarve1 3 6 2 2 2 4" xfId="40032"/>
    <cellStyle name="40 % - Markeringsfarve1 3 6 2 2 3" xfId="11880"/>
    <cellStyle name="40 % - Markeringsfarve1 3 6 2 2 3 2" xfId="28199"/>
    <cellStyle name="40 % - Markeringsfarve1 3 6 2 2 3 3" xfId="43164"/>
    <cellStyle name="40 % - Markeringsfarve1 3 6 2 2 4" xfId="21177"/>
    <cellStyle name="40 % - Markeringsfarve1 3 6 2 2 5" xfId="36165"/>
    <cellStyle name="40 % - Markeringsfarve1 3 6 2 3" xfId="6397"/>
    <cellStyle name="40 % - Markeringsfarve1 3 6 2 3 2" xfId="14311"/>
    <cellStyle name="40 % - Markeringsfarve1 3 6 2 3 2 2" xfId="30625"/>
    <cellStyle name="40 % - Markeringsfarve1 3 6 2 3 2 3" xfId="45589"/>
    <cellStyle name="40 % - Markeringsfarve1 3 6 2 3 3" xfId="23603"/>
    <cellStyle name="40 % - Markeringsfarve1 3 6 2 3 4" xfId="38590"/>
    <cellStyle name="40 % - Markeringsfarve1 3 6 2 4" xfId="11879"/>
    <cellStyle name="40 % - Markeringsfarve1 3 6 2 4 2" xfId="28198"/>
    <cellStyle name="40 % - Markeringsfarve1 3 6 2 4 3" xfId="43163"/>
    <cellStyle name="40 % - Markeringsfarve1 3 6 2 5" xfId="21176"/>
    <cellStyle name="40 % - Markeringsfarve1 3 6 2 6" xfId="36164"/>
    <cellStyle name="40 % - Markeringsfarve1 3 6 3" xfId="3324"/>
    <cellStyle name="40 % - Markeringsfarve1 3 6 3 2" xfId="7128"/>
    <cellStyle name="40 % - Markeringsfarve1 3 6 3 2 2" xfId="15038"/>
    <cellStyle name="40 % - Markeringsfarve1 3 6 3 2 2 2" xfId="31352"/>
    <cellStyle name="40 % - Markeringsfarve1 3 6 3 2 2 3" xfId="46316"/>
    <cellStyle name="40 % - Markeringsfarve1 3 6 3 2 3" xfId="24330"/>
    <cellStyle name="40 % - Markeringsfarve1 3 6 3 2 4" xfId="39317"/>
    <cellStyle name="40 % - Markeringsfarve1 3 6 3 3" xfId="11881"/>
    <cellStyle name="40 % - Markeringsfarve1 3 6 3 3 2" xfId="28200"/>
    <cellStyle name="40 % - Markeringsfarve1 3 6 3 3 3" xfId="43165"/>
    <cellStyle name="40 % - Markeringsfarve1 3 6 3 4" xfId="21178"/>
    <cellStyle name="40 % - Markeringsfarve1 3 6 3 5" xfId="36166"/>
    <cellStyle name="40 % - Markeringsfarve1 3 6 4" xfId="3325"/>
    <cellStyle name="40 % - Markeringsfarve1 3 6 4 2" xfId="8721"/>
    <cellStyle name="40 % - Markeringsfarve1 3 6 4 2 2" xfId="16601"/>
    <cellStyle name="40 % - Markeringsfarve1 3 6 4 2 2 2" xfId="32915"/>
    <cellStyle name="40 % - Markeringsfarve1 3 6 4 2 2 3" xfId="47879"/>
    <cellStyle name="40 % - Markeringsfarve1 3 6 4 2 3" xfId="25893"/>
    <cellStyle name="40 % - Markeringsfarve1 3 6 4 2 4" xfId="40880"/>
    <cellStyle name="40 % - Markeringsfarve1 3 6 4 3" xfId="11882"/>
    <cellStyle name="40 % - Markeringsfarve1 3 6 4 3 2" xfId="28201"/>
    <cellStyle name="40 % - Markeringsfarve1 3 6 4 3 3" xfId="43166"/>
    <cellStyle name="40 % - Markeringsfarve1 3 6 4 4" xfId="21179"/>
    <cellStyle name="40 % - Markeringsfarve1 3 6 4 5" xfId="36167"/>
    <cellStyle name="40 % - Markeringsfarve1 3 6 5" xfId="5774"/>
    <cellStyle name="40 % - Markeringsfarve1 3 6 5 2" xfId="13692"/>
    <cellStyle name="40 % - Markeringsfarve1 3 6 5 2 2" xfId="30006"/>
    <cellStyle name="40 % - Markeringsfarve1 3 6 5 2 3" xfId="44970"/>
    <cellStyle name="40 % - Markeringsfarve1 3 6 5 3" xfId="22984"/>
    <cellStyle name="40 % - Markeringsfarve1 3 6 5 4" xfId="37971"/>
    <cellStyle name="40 % - Markeringsfarve1 3 6 6" xfId="11878"/>
    <cellStyle name="40 % - Markeringsfarve1 3 6 6 2" xfId="28197"/>
    <cellStyle name="40 % - Markeringsfarve1 3 6 6 3" xfId="43162"/>
    <cellStyle name="40 % - Markeringsfarve1 3 6 7" xfId="21175"/>
    <cellStyle name="40 % - Markeringsfarve1 3 6 8" xfId="36163"/>
    <cellStyle name="40 % - Markeringsfarve1 3 7" xfId="3326"/>
    <cellStyle name="40 % - Markeringsfarve1 3 7 2" xfId="3327"/>
    <cellStyle name="40 % - Markeringsfarve1 3 7 2 2" xfId="3328"/>
    <cellStyle name="40 % - Markeringsfarve1 3 7 2 2 2" xfId="7969"/>
    <cellStyle name="40 % - Markeringsfarve1 3 7 2 2 2 2" xfId="15870"/>
    <cellStyle name="40 % - Markeringsfarve1 3 7 2 2 2 2 2" xfId="32184"/>
    <cellStyle name="40 % - Markeringsfarve1 3 7 2 2 2 2 3" xfId="47148"/>
    <cellStyle name="40 % - Markeringsfarve1 3 7 2 2 2 3" xfId="25162"/>
    <cellStyle name="40 % - Markeringsfarve1 3 7 2 2 2 4" xfId="40149"/>
    <cellStyle name="40 % - Markeringsfarve1 3 7 2 2 3" xfId="11885"/>
    <cellStyle name="40 % - Markeringsfarve1 3 7 2 2 3 2" xfId="28204"/>
    <cellStyle name="40 % - Markeringsfarve1 3 7 2 2 3 3" xfId="43169"/>
    <cellStyle name="40 % - Markeringsfarve1 3 7 2 2 4" xfId="21182"/>
    <cellStyle name="40 % - Markeringsfarve1 3 7 2 2 5" xfId="36170"/>
    <cellStyle name="40 % - Markeringsfarve1 3 7 2 3" xfId="6496"/>
    <cellStyle name="40 % - Markeringsfarve1 3 7 2 3 2" xfId="14410"/>
    <cellStyle name="40 % - Markeringsfarve1 3 7 2 3 2 2" xfId="30724"/>
    <cellStyle name="40 % - Markeringsfarve1 3 7 2 3 2 3" xfId="45688"/>
    <cellStyle name="40 % - Markeringsfarve1 3 7 2 3 3" xfId="23702"/>
    <cellStyle name="40 % - Markeringsfarve1 3 7 2 3 4" xfId="38689"/>
    <cellStyle name="40 % - Markeringsfarve1 3 7 2 4" xfId="11884"/>
    <cellStyle name="40 % - Markeringsfarve1 3 7 2 4 2" xfId="28203"/>
    <cellStyle name="40 % - Markeringsfarve1 3 7 2 4 3" xfId="43168"/>
    <cellStyle name="40 % - Markeringsfarve1 3 7 2 5" xfId="21181"/>
    <cellStyle name="40 % - Markeringsfarve1 3 7 2 6" xfId="36169"/>
    <cellStyle name="40 % - Markeringsfarve1 3 7 3" xfId="3329"/>
    <cellStyle name="40 % - Markeringsfarve1 3 7 3 2" xfId="7245"/>
    <cellStyle name="40 % - Markeringsfarve1 3 7 3 2 2" xfId="15155"/>
    <cellStyle name="40 % - Markeringsfarve1 3 7 3 2 2 2" xfId="31469"/>
    <cellStyle name="40 % - Markeringsfarve1 3 7 3 2 2 3" xfId="46433"/>
    <cellStyle name="40 % - Markeringsfarve1 3 7 3 2 3" xfId="24447"/>
    <cellStyle name="40 % - Markeringsfarve1 3 7 3 2 4" xfId="39434"/>
    <cellStyle name="40 % - Markeringsfarve1 3 7 3 3" xfId="11886"/>
    <cellStyle name="40 % - Markeringsfarve1 3 7 3 3 2" xfId="28205"/>
    <cellStyle name="40 % - Markeringsfarve1 3 7 3 3 3" xfId="43170"/>
    <cellStyle name="40 % - Markeringsfarve1 3 7 3 4" xfId="21183"/>
    <cellStyle name="40 % - Markeringsfarve1 3 7 3 5" xfId="36171"/>
    <cellStyle name="40 % - Markeringsfarve1 3 7 4" xfId="3330"/>
    <cellStyle name="40 % - Markeringsfarve1 3 7 4 2" xfId="8445"/>
    <cellStyle name="40 % - Markeringsfarve1 3 7 4 2 2" xfId="16337"/>
    <cellStyle name="40 % - Markeringsfarve1 3 7 4 2 2 2" xfId="32651"/>
    <cellStyle name="40 % - Markeringsfarve1 3 7 4 2 2 3" xfId="47615"/>
    <cellStyle name="40 % - Markeringsfarve1 3 7 4 2 3" xfId="25629"/>
    <cellStyle name="40 % - Markeringsfarve1 3 7 4 2 4" xfId="40616"/>
    <cellStyle name="40 % - Markeringsfarve1 3 7 4 3" xfId="11887"/>
    <cellStyle name="40 % - Markeringsfarve1 3 7 4 3 2" xfId="28206"/>
    <cellStyle name="40 % - Markeringsfarve1 3 7 4 3 3" xfId="43171"/>
    <cellStyle name="40 % - Markeringsfarve1 3 7 4 4" xfId="21184"/>
    <cellStyle name="40 % - Markeringsfarve1 3 7 4 5" xfId="36172"/>
    <cellStyle name="40 % - Markeringsfarve1 3 7 5" xfId="5775"/>
    <cellStyle name="40 % - Markeringsfarve1 3 7 5 2" xfId="13693"/>
    <cellStyle name="40 % - Markeringsfarve1 3 7 5 2 2" xfId="30007"/>
    <cellStyle name="40 % - Markeringsfarve1 3 7 5 2 3" xfId="44971"/>
    <cellStyle name="40 % - Markeringsfarve1 3 7 5 3" xfId="22985"/>
    <cellStyle name="40 % - Markeringsfarve1 3 7 5 4" xfId="37972"/>
    <cellStyle name="40 % - Markeringsfarve1 3 7 6" xfId="11883"/>
    <cellStyle name="40 % - Markeringsfarve1 3 7 6 2" xfId="28202"/>
    <cellStyle name="40 % - Markeringsfarve1 3 7 6 3" xfId="43167"/>
    <cellStyle name="40 % - Markeringsfarve1 3 7 7" xfId="21180"/>
    <cellStyle name="40 % - Markeringsfarve1 3 7 8" xfId="36168"/>
    <cellStyle name="40 % - Markeringsfarve1 3 8" xfId="3331"/>
    <cellStyle name="40 % - Markeringsfarve1 3 8 2" xfId="3332"/>
    <cellStyle name="40 % - Markeringsfarve1 3 8 2 2" xfId="3333"/>
    <cellStyle name="40 % - Markeringsfarve1 3 8 2 2 2" xfId="8129"/>
    <cellStyle name="40 % - Markeringsfarve1 3 8 2 2 2 2" xfId="16030"/>
    <cellStyle name="40 % - Markeringsfarve1 3 8 2 2 2 2 2" xfId="32344"/>
    <cellStyle name="40 % - Markeringsfarve1 3 8 2 2 2 2 3" xfId="47308"/>
    <cellStyle name="40 % - Markeringsfarve1 3 8 2 2 2 3" xfId="25322"/>
    <cellStyle name="40 % - Markeringsfarve1 3 8 2 2 2 4" xfId="40309"/>
    <cellStyle name="40 % - Markeringsfarve1 3 8 2 2 3" xfId="11890"/>
    <cellStyle name="40 % - Markeringsfarve1 3 8 2 2 3 2" xfId="28209"/>
    <cellStyle name="40 % - Markeringsfarve1 3 8 2 2 3 3" xfId="43174"/>
    <cellStyle name="40 % - Markeringsfarve1 3 8 2 2 4" xfId="21187"/>
    <cellStyle name="40 % - Markeringsfarve1 3 8 2 2 5" xfId="36175"/>
    <cellStyle name="40 % - Markeringsfarve1 3 8 2 3" xfId="6631"/>
    <cellStyle name="40 % - Markeringsfarve1 3 8 2 3 2" xfId="14545"/>
    <cellStyle name="40 % - Markeringsfarve1 3 8 2 3 2 2" xfId="30859"/>
    <cellStyle name="40 % - Markeringsfarve1 3 8 2 3 2 3" xfId="45823"/>
    <cellStyle name="40 % - Markeringsfarve1 3 8 2 3 3" xfId="23837"/>
    <cellStyle name="40 % - Markeringsfarve1 3 8 2 3 4" xfId="38824"/>
    <cellStyle name="40 % - Markeringsfarve1 3 8 2 4" xfId="11889"/>
    <cellStyle name="40 % - Markeringsfarve1 3 8 2 4 2" xfId="28208"/>
    <cellStyle name="40 % - Markeringsfarve1 3 8 2 4 3" xfId="43173"/>
    <cellStyle name="40 % - Markeringsfarve1 3 8 2 5" xfId="21186"/>
    <cellStyle name="40 % - Markeringsfarve1 3 8 2 6" xfId="36174"/>
    <cellStyle name="40 % - Markeringsfarve1 3 8 3" xfId="3334"/>
    <cellStyle name="40 % - Markeringsfarve1 3 8 3 2" xfId="7406"/>
    <cellStyle name="40 % - Markeringsfarve1 3 8 3 2 2" xfId="15316"/>
    <cellStyle name="40 % - Markeringsfarve1 3 8 3 2 2 2" xfId="31630"/>
    <cellStyle name="40 % - Markeringsfarve1 3 8 3 2 2 3" xfId="46594"/>
    <cellStyle name="40 % - Markeringsfarve1 3 8 3 2 3" xfId="24608"/>
    <cellStyle name="40 % - Markeringsfarve1 3 8 3 2 4" xfId="39595"/>
    <cellStyle name="40 % - Markeringsfarve1 3 8 3 3" xfId="11891"/>
    <cellStyle name="40 % - Markeringsfarve1 3 8 3 3 2" xfId="28210"/>
    <cellStyle name="40 % - Markeringsfarve1 3 8 3 3 3" xfId="43175"/>
    <cellStyle name="40 % - Markeringsfarve1 3 8 3 4" xfId="21188"/>
    <cellStyle name="40 % - Markeringsfarve1 3 8 3 5" xfId="36176"/>
    <cellStyle name="40 % - Markeringsfarve1 3 8 4" xfId="3335"/>
    <cellStyle name="40 % - Markeringsfarve1 3 8 4 2" xfId="8680"/>
    <cellStyle name="40 % - Markeringsfarve1 3 8 4 2 2" xfId="16561"/>
    <cellStyle name="40 % - Markeringsfarve1 3 8 4 2 2 2" xfId="32875"/>
    <cellStyle name="40 % - Markeringsfarve1 3 8 4 2 2 3" xfId="47839"/>
    <cellStyle name="40 % - Markeringsfarve1 3 8 4 2 3" xfId="25853"/>
    <cellStyle name="40 % - Markeringsfarve1 3 8 4 2 4" xfId="40840"/>
    <cellStyle name="40 % - Markeringsfarve1 3 8 4 3" xfId="11892"/>
    <cellStyle name="40 % - Markeringsfarve1 3 8 4 3 2" xfId="28211"/>
    <cellStyle name="40 % - Markeringsfarve1 3 8 4 3 3" xfId="43176"/>
    <cellStyle name="40 % - Markeringsfarve1 3 8 4 4" xfId="21189"/>
    <cellStyle name="40 % - Markeringsfarve1 3 8 4 5" xfId="36177"/>
    <cellStyle name="40 % - Markeringsfarve1 3 8 5" xfId="5776"/>
    <cellStyle name="40 % - Markeringsfarve1 3 8 5 2" xfId="13694"/>
    <cellStyle name="40 % - Markeringsfarve1 3 8 5 2 2" xfId="30008"/>
    <cellStyle name="40 % - Markeringsfarve1 3 8 5 2 3" xfId="44972"/>
    <cellStyle name="40 % - Markeringsfarve1 3 8 5 3" xfId="22986"/>
    <cellStyle name="40 % - Markeringsfarve1 3 8 5 4" xfId="37973"/>
    <cellStyle name="40 % - Markeringsfarve1 3 8 6" xfId="11888"/>
    <cellStyle name="40 % - Markeringsfarve1 3 8 6 2" xfId="28207"/>
    <cellStyle name="40 % - Markeringsfarve1 3 8 6 3" xfId="43172"/>
    <cellStyle name="40 % - Markeringsfarve1 3 8 7" xfId="21185"/>
    <cellStyle name="40 % - Markeringsfarve1 3 8 8" xfId="36173"/>
    <cellStyle name="40 % - Markeringsfarve1 3 9" xfId="3336"/>
    <cellStyle name="40 % - Markeringsfarve1 3 9 2" xfId="3337"/>
    <cellStyle name="40 % - Markeringsfarve1 3 9 2 2" xfId="7495"/>
    <cellStyle name="40 % - Markeringsfarve1 3 9 2 2 2" xfId="15396"/>
    <cellStyle name="40 % - Markeringsfarve1 3 9 2 2 2 2" xfId="31710"/>
    <cellStyle name="40 % - Markeringsfarve1 3 9 2 2 2 3" xfId="46674"/>
    <cellStyle name="40 % - Markeringsfarve1 3 9 2 2 3" xfId="24688"/>
    <cellStyle name="40 % - Markeringsfarve1 3 9 2 2 4" xfId="39675"/>
    <cellStyle name="40 % - Markeringsfarve1 3 9 2 3" xfId="11894"/>
    <cellStyle name="40 % - Markeringsfarve1 3 9 2 3 2" xfId="28213"/>
    <cellStyle name="40 % - Markeringsfarve1 3 9 2 3 3" xfId="43178"/>
    <cellStyle name="40 % - Markeringsfarve1 3 9 2 4" xfId="21191"/>
    <cellStyle name="40 % - Markeringsfarve1 3 9 2 5" xfId="36179"/>
    <cellStyle name="40 % - Markeringsfarve1 3 9 3" xfId="6096"/>
    <cellStyle name="40 % - Markeringsfarve1 3 9 3 2" xfId="14013"/>
    <cellStyle name="40 % - Markeringsfarve1 3 9 3 2 2" xfId="30327"/>
    <cellStyle name="40 % - Markeringsfarve1 3 9 3 2 3" xfId="45291"/>
    <cellStyle name="40 % - Markeringsfarve1 3 9 3 3" xfId="23305"/>
    <cellStyle name="40 % - Markeringsfarve1 3 9 3 4" xfId="38292"/>
    <cellStyle name="40 % - Markeringsfarve1 3 9 4" xfId="11893"/>
    <cellStyle name="40 % - Markeringsfarve1 3 9 4 2" xfId="28212"/>
    <cellStyle name="40 % - Markeringsfarve1 3 9 4 3" xfId="43177"/>
    <cellStyle name="40 % - Markeringsfarve1 3 9 5" xfId="21190"/>
    <cellStyle name="40 % - Markeringsfarve1 3 9 6" xfId="36178"/>
    <cellStyle name="40 % - Markeringsfarve1 4" xfId="3338"/>
    <cellStyle name="40 % - Markeringsfarve1 4 10" xfId="5777"/>
    <cellStyle name="40 % - Markeringsfarve1 4 10 2" xfId="13695"/>
    <cellStyle name="40 % - Markeringsfarve1 4 10 2 2" xfId="30009"/>
    <cellStyle name="40 % - Markeringsfarve1 4 10 2 3" xfId="44973"/>
    <cellStyle name="40 % - Markeringsfarve1 4 10 3" xfId="22987"/>
    <cellStyle name="40 % - Markeringsfarve1 4 10 4" xfId="37974"/>
    <cellStyle name="40 % - Markeringsfarve1 4 11" xfId="11895"/>
    <cellStyle name="40 % - Markeringsfarve1 4 11 2" xfId="28214"/>
    <cellStyle name="40 % - Markeringsfarve1 4 11 3" xfId="43179"/>
    <cellStyle name="40 % - Markeringsfarve1 4 12" xfId="21192"/>
    <cellStyle name="40 % - Markeringsfarve1 4 13" xfId="36180"/>
    <cellStyle name="40 % - Markeringsfarve1 4 14" xfId="53327"/>
    <cellStyle name="40 % - Markeringsfarve1 4 2" xfId="3339"/>
    <cellStyle name="40 % - Markeringsfarve1 4 2 2" xfId="3340"/>
    <cellStyle name="40 % - Markeringsfarve1 4 2 2 2" xfId="3341"/>
    <cellStyle name="40 % - Markeringsfarve1 4 2 2 2 2" xfId="7639"/>
    <cellStyle name="40 % - Markeringsfarve1 4 2 2 2 2 2" xfId="15540"/>
    <cellStyle name="40 % - Markeringsfarve1 4 2 2 2 2 2 2" xfId="31854"/>
    <cellStyle name="40 % - Markeringsfarve1 4 2 2 2 2 2 3" xfId="46818"/>
    <cellStyle name="40 % - Markeringsfarve1 4 2 2 2 2 3" xfId="24832"/>
    <cellStyle name="40 % - Markeringsfarve1 4 2 2 2 2 4" xfId="39819"/>
    <cellStyle name="40 % - Markeringsfarve1 4 2 2 2 3" xfId="11898"/>
    <cellStyle name="40 % - Markeringsfarve1 4 2 2 2 3 2" xfId="28217"/>
    <cellStyle name="40 % - Markeringsfarve1 4 2 2 2 3 3" xfId="43182"/>
    <cellStyle name="40 % - Markeringsfarve1 4 2 2 2 4" xfId="21195"/>
    <cellStyle name="40 % - Markeringsfarve1 4 2 2 2 5" xfId="36183"/>
    <cellStyle name="40 % - Markeringsfarve1 4 2 2 3" xfId="6216"/>
    <cellStyle name="40 % - Markeringsfarve1 4 2 2 3 2" xfId="14133"/>
    <cellStyle name="40 % - Markeringsfarve1 4 2 2 3 2 2" xfId="30447"/>
    <cellStyle name="40 % - Markeringsfarve1 4 2 2 3 2 3" xfId="45411"/>
    <cellStyle name="40 % - Markeringsfarve1 4 2 2 3 3" xfId="23425"/>
    <cellStyle name="40 % - Markeringsfarve1 4 2 2 3 4" xfId="38412"/>
    <cellStyle name="40 % - Markeringsfarve1 4 2 2 4" xfId="11897"/>
    <cellStyle name="40 % - Markeringsfarve1 4 2 2 4 2" xfId="28216"/>
    <cellStyle name="40 % - Markeringsfarve1 4 2 2 4 3" xfId="43181"/>
    <cellStyle name="40 % - Markeringsfarve1 4 2 2 5" xfId="21194"/>
    <cellStyle name="40 % - Markeringsfarve1 4 2 2 6" xfId="36182"/>
    <cellStyle name="40 % - Markeringsfarve1 4 2 2 7" xfId="57131"/>
    <cellStyle name="40 % - Markeringsfarve1 4 2 3" xfId="3342"/>
    <cellStyle name="40 % - Markeringsfarve1 4 2 3 2" xfId="6869"/>
    <cellStyle name="40 % - Markeringsfarve1 4 2 3 2 2" xfId="14780"/>
    <cellStyle name="40 % - Markeringsfarve1 4 2 3 2 2 2" xfId="31094"/>
    <cellStyle name="40 % - Markeringsfarve1 4 2 3 2 2 3" xfId="46058"/>
    <cellStyle name="40 % - Markeringsfarve1 4 2 3 2 3" xfId="24072"/>
    <cellStyle name="40 % - Markeringsfarve1 4 2 3 2 4" xfId="39059"/>
    <cellStyle name="40 % - Markeringsfarve1 4 2 3 3" xfId="11899"/>
    <cellStyle name="40 % - Markeringsfarve1 4 2 3 3 2" xfId="28218"/>
    <cellStyle name="40 % - Markeringsfarve1 4 2 3 3 3" xfId="43183"/>
    <cellStyle name="40 % - Markeringsfarve1 4 2 3 4" xfId="21196"/>
    <cellStyle name="40 % - Markeringsfarve1 4 2 3 5" xfId="36184"/>
    <cellStyle name="40 % - Markeringsfarve1 4 2 4" xfId="3343"/>
    <cellStyle name="40 % - Markeringsfarve1 4 2 4 2" xfId="8635"/>
    <cellStyle name="40 % - Markeringsfarve1 4 2 4 2 2" xfId="16518"/>
    <cellStyle name="40 % - Markeringsfarve1 4 2 4 2 2 2" xfId="32832"/>
    <cellStyle name="40 % - Markeringsfarve1 4 2 4 2 2 3" xfId="47796"/>
    <cellStyle name="40 % - Markeringsfarve1 4 2 4 2 3" xfId="25810"/>
    <cellStyle name="40 % - Markeringsfarve1 4 2 4 2 4" xfId="40797"/>
    <cellStyle name="40 % - Markeringsfarve1 4 2 4 3" xfId="11900"/>
    <cellStyle name="40 % - Markeringsfarve1 4 2 4 3 2" xfId="28219"/>
    <cellStyle name="40 % - Markeringsfarve1 4 2 4 3 3" xfId="43184"/>
    <cellStyle name="40 % - Markeringsfarve1 4 2 4 4" xfId="21197"/>
    <cellStyle name="40 % - Markeringsfarve1 4 2 4 5" xfId="36185"/>
    <cellStyle name="40 % - Markeringsfarve1 4 2 5" xfId="5778"/>
    <cellStyle name="40 % - Markeringsfarve1 4 2 5 2" xfId="13696"/>
    <cellStyle name="40 % - Markeringsfarve1 4 2 5 2 2" xfId="30010"/>
    <cellStyle name="40 % - Markeringsfarve1 4 2 5 2 3" xfId="44974"/>
    <cellStyle name="40 % - Markeringsfarve1 4 2 5 3" xfId="22988"/>
    <cellStyle name="40 % - Markeringsfarve1 4 2 5 4" xfId="37975"/>
    <cellStyle name="40 % - Markeringsfarve1 4 2 6" xfId="11896"/>
    <cellStyle name="40 % - Markeringsfarve1 4 2 6 2" xfId="28215"/>
    <cellStyle name="40 % - Markeringsfarve1 4 2 6 3" xfId="43180"/>
    <cellStyle name="40 % - Markeringsfarve1 4 2 7" xfId="21193"/>
    <cellStyle name="40 % - Markeringsfarve1 4 2 8" xfId="36181"/>
    <cellStyle name="40 % - Markeringsfarve1 4 2 9" xfId="53964"/>
    <cellStyle name="40 % - Markeringsfarve1 4 3" xfId="3344"/>
    <cellStyle name="40 % - Markeringsfarve1 4 3 2" xfId="3345"/>
    <cellStyle name="40 % - Markeringsfarve1 4 3 2 2" xfId="3346"/>
    <cellStyle name="40 % - Markeringsfarve1 4 3 2 2 2" xfId="7778"/>
    <cellStyle name="40 % - Markeringsfarve1 4 3 2 2 2 2" xfId="15679"/>
    <cellStyle name="40 % - Markeringsfarve1 4 3 2 2 2 2 2" xfId="31993"/>
    <cellStyle name="40 % - Markeringsfarve1 4 3 2 2 2 2 3" xfId="46957"/>
    <cellStyle name="40 % - Markeringsfarve1 4 3 2 2 2 3" xfId="24971"/>
    <cellStyle name="40 % - Markeringsfarve1 4 3 2 2 2 4" xfId="39958"/>
    <cellStyle name="40 % - Markeringsfarve1 4 3 2 2 3" xfId="11903"/>
    <cellStyle name="40 % - Markeringsfarve1 4 3 2 2 3 2" xfId="28222"/>
    <cellStyle name="40 % - Markeringsfarve1 4 3 2 2 3 3" xfId="43187"/>
    <cellStyle name="40 % - Markeringsfarve1 4 3 2 2 4" xfId="21200"/>
    <cellStyle name="40 % - Markeringsfarve1 4 3 2 2 5" xfId="36188"/>
    <cellStyle name="40 % - Markeringsfarve1 4 3 2 3" xfId="6333"/>
    <cellStyle name="40 % - Markeringsfarve1 4 3 2 3 2" xfId="14250"/>
    <cellStyle name="40 % - Markeringsfarve1 4 3 2 3 2 2" xfId="30564"/>
    <cellStyle name="40 % - Markeringsfarve1 4 3 2 3 2 3" xfId="45528"/>
    <cellStyle name="40 % - Markeringsfarve1 4 3 2 3 3" xfId="23542"/>
    <cellStyle name="40 % - Markeringsfarve1 4 3 2 3 4" xfId="38529"/>
    <cellStyle name="40 % - Markeringsfarve1 4 3 2 4" xfId="11902"/>
    <cellStyle name="40 % - Markeringsfarve1 4 3 2 4 2" xfId="28221"/>
    <cellStyle name="40 % - Markeringsfarve1 4 3 2 4 3" xfId="43186"/>
    <cellStyle name="40 % - Markeringsfarve1 4 3 2 5" xfId="21199"/>
    <cellStyle name="40 % - Markeringsfarve1 4 3 2 6" xfId="36187"/>
    <cellStyle name="40 % - Markeringsfarve1 4 3 3" xfId="3347"/>
    <cellStyle name="40 % - Markeringsfarve1 4 3 3 2" xfId="7008"/>
    <cellStyle name="40 % - Markeringsfarve1 4 3 3 2 2" xfId="14919"/>
    <cellStyle name="40 % - Markeringsfarve1 4 3 3 2 2 2" xfId="31233"/>
    <cellStyle name="40 % - Markeringsfarve1 4 3 3 2 2 3" xfId="46197"/>
    <cellStyle name="40 % - Markeringsfarve1 4 3 3 2 3" xfId="24211"/>
    <cellStyle name="40 % - Markeringsfarve1 4 3 3 2 4" xfId="39198"/>
    <cellStyle name="40 % - Markeringsfarve1 4 3 3 3" xfId="11904"/>
    <cellStyle name="40 % - Markeringsfarve1 4 3 3 3 2" xfId="28223"/>
    <cellStyle name="40 % - Markeringsfarve1 4 3 3 3 3" xfId="43188"/>
    <cellStyle name="40 % - Markeringsfarve1 4 3 3 4" xfId="21201"/>
    <cellStyle name="40 % - Markeringsfarve1 4 3 3 5" xfId="36189"/>
    <cellStyle name="40 % - Markeringsfarve1 4 3 4" xfId="3348"/>
    <cellStyle name="40 % - Markeringsfarve1 4 3 4 2" xfId="8284"/>
    <cellStyle name="40 % - Markeringsfarve1 4 3 4 2 2" xfId="16178"/>
    <cellStyle name="40 % - Markeringsfarve1 4 3 4 2 2 2" xfId="32492"/>
    <cellStyle name="40 % - Markeringsfarve1 4 3 4 2 2 3" xfId="47456"/>
    <cellStyle name="40 % - Markeringsfarve1 4 3 4 2 3" xfId="25470"/>
    <cellStyle name="40 % - Markeringsfarve1 4 3 4 2 4" xfId="40457"/>
    <cellStyle name="40 % - Markeringsfarve1 4 3 4 3" xfId="11905"/>
    <cellStyle name="40 % - Markeringsfarve1 4 3 4 3 2" xfId="28224"/>
    <cellStyle name="40 % - Markeringsfarve1 4 3 4 3 3" xfId="43189"/>
    <cellStyle name="40 % - Markeringsfarve1 4 3 4 4" xfId="21202"/>
    <cellStyle name="40 % - Markeringsfarve1 4 3 4 5" xfId="36190"/>
    <cellStyle name="40 % - Markeringsfarve1 4 3 5" xfId="5779"/>
    <cellStyle name="40 % - Markeringsfarve1 4 3 5 2" xfId="13697"/>
    <cellStyle name="40 % - Markeringsfarve1 4 3 5 2 2" xfId="30011"/>
    <cellStyle name="40 % - Markeringsfarve1 4 3 5 2 3" xfId="44975"/>
    <cellStyle name="40 % - Markeringsfarve1 4 3 5 3" xfId="22989"/>
    <cellStyle name="40 % - Markeringsfarve1 4 3 5 4" xfId="37976"/>
    <cellStyle name="40 % - Markeringsfarve1 4 3 6" xfId="11901"/>
    <cellStyle name="40 % - Markeringsfarve1 4 3 6 2" xfId="28220"/>
    <cellStyle name="40 % - Markeringsfarve1 4 3 6 3" xfId="43185"/>
    <cellStyle name="40 % - Markeringsfarve1 4 3 7" xfId="21198"/>
    <cellStyle name="40 % - Markeringsfarve1 4 3 8" xfId="36186"/>
    <cellStyle name="40 % - Markeringsfarve1 4 3 9" xfId="56508"/>
    <cellStyle name="40 % - Markeringsfarve1 4 4" xfId="3349"/>
    <cellStyle name="40 % - Markeringsfarve1 4 4 2" xfId="3350"/>
    <cellStyle name="40 % - Markeringsfarve1 4 4 2 2" xfId="3351"/>
    <cellStyle name="40 % - Markeringsfarve1 4 4 2 2 2" xfId="7877"/>
    <cellStyle name="40 % - Markeringsfarve1 4 4 2 2 2 2" xfId="15778"/>
    <cellStyle name="40 % - Markeringsfarve1 4 4 2 2 2 2 2" xfId="32092"/>
    <cellStyle name="40 % - Markeringsfarve1 4 4 2 2 2 2 3" xfId="47056"/>
    <cellStyle name="40 % - Markeringsfarve1 4 4 2 2 2 3" xfId="25070"/>
    <cellStyle name="40 % - Markeringsfarve1 4 4 2 2 2 4" xfId="40057"/>
    <cellStyle name="40 % - Markeringsfarve1 4 4 2 2 3" xfId="11908"/>
    <cellStyle name="40 % - Markeringsfarve1 4 4 2 2 3 2" xfId="28227"/>
    <cellStyle name="40 % - Markeringsfarve1 4 4 2 2 3 3" xfId="43192"/>
    <cellStyle name="40 % - Markeringsfarve1 4 4 2 2 4" xfId="21205"/>
    <cellStyle name="40 % - Markeringsfarve1 4 4 2 2 5" xfId="36193"/>
    <cellStyle name="40 % - Markeringsfarve1 4 4 2 3" xfId="6418"/>
    <cellStyle name="40 % - Markeringsfarve1 4 4 2 3 2" xfId="14332"/>
    <cellStyle name="40 % - Markeringsfarve1 4 4 2 3 2 2" xfId="30646"/>
    <cellStyle name="40 % - Markeringsfarve1 4 4 2 3 2 3" xfId="45610"/>
    <cellStyle name="40 % - Markeringsfarve1 4 4 2 3 3" xfId="23624"/>
    <cellStyle name="40 % - Markeringsfarve1 4 4 2 3 4" xfId="38611"/>
    <cellStyle name="40 % - Markeringsfarve1 4 4 2 4" xfId="11907"/>
    <cellStyle name="40 % - Markeringsfarve1 4 4 2 4 2" xfId="28226"/>
    <cellStyle name="40 % - Markeringsfarve1 4 4 2 4 3" xfId="43191"/>
    <cellStyle name="40 % - Markeringsfarve1 4 4 2 5" xfId="21204"/>
    <cellStyle name="40 % - Markeringsfarve1 4 4 2 6" xfId="36192"/>
    <cellStyle name="40 % - Markeringsfarve1 4 4 3" xfId="3352"/>
    <cellStyle name="40 % - Markeringsfarve1 4 4 3 2" xfId="7153"/>
    <cellStyle name="40 % - Markeringsfarve1 4 4 3 2 2" xfId="15063"/>
    <cellStyle name="40 % - Markeringsfarve1 4 4 3 2 2 2" xfId="31377"/>
    <cellStyle name="40 % - Markeringsfarve1 4 4 3 2 2 3" xfId="46341"/>
    <cellStyle name="40 % - Markeringsfarve1 4 4 3 2 3" xfId="24355"/>
    <cellStyle name="40 % - Markeringsfarve1 4 4 3 2 4" xfId="39342"/>
    <cellStyle name="40 % - Markeringsfarve1 4 4 3 3" xfId="11909"/>
    <cellStyle name="40 % - Markeringsfarve1 4 4 3 3 2" xfId="28228"/>
    <cellStyle name="40 % - Markeringsfarve1 4 4 3 3 3" xfId="43193"/>
    <cellStyle name="40 % - Markeringsfarve1 4 4 3 4" xfId="21206"/>
    <cellStyle name="40 % - Markeringsfarve1 4 4 3 5" xfId="36194"/>
    <cellStyle name="40 % - Markeringsfarve1 4 4 4" xfId="3353"/>
    <cellStyle name="40 % - Markeringsfarve1 4 4 4 2" xfId="8589"/>
    <cellStyle name="40 % - Markeringsfarve1 4 4 4 2 2" xfId="16475"/>
    <cellStyle name="40 % - Markeringsfarve1 4 4 4 2 2 2" xfId="32789"/>
    <cellStyle name="40 % - Markeringsfarve1 4 4 4 2 2 3" xfId="47753"/>
    <cellStyle name="40 % - Markeringsfarve1 4 4 4 2 3" xfId="25767"/>
    <cellStyle name="40 % - Markeringsfarve1 4 4 4 2 4" xfId="40754"/>
    <cellStyle name="40 % - Markeringsfarve1 4 4 4 3" xfId="11910"/>
    <cellStyle name="40 % - Markeringsfarve1 4 4 4 3 2" xfId="28229"/>
    <cellStyle name="40 % - Markeringsfarve1 4 4 4 3 3" xfId="43194"/>
    <cellStyle name="40 % - Markeringsfarve1 4 4 4 4" xfId="21207"/>
    <cellStyle name="40 % - Markeringsfarve1 4 4 4 5" xfId="36195"/>
    <cellStyle name="40 % - Markeringsfarve1 4 4 5" xfId="5780"/>
    <cellStyle name="40 % - Markeringsfarve1 4 4 5 2" xfId="13698"/>
    <cellStyle name="40 % - Markeringsfarve1 4 4 5 2 2" xfId="30012"/>
    <cellStyle name="40 % - Markeringsfarve1 4 4 5 2 3" xfId="44976"/>
    <cellStyle name="40 % - Markeringsfarve1 4 4 5 3" xfId="22990"/>
    <cellStyle name="40 % - Markeringsfarve1 4 4 5 4" xfId="37977"/>
    <cellStyle name="40 % - Markeringsfarve1 4 4 6" xfId="11906"/>
    <cellStyle name="40 % - Markeringsfarve1 4 4 6 2" xfId="28225"/>
    <cellStyle name="40 % - Markeringsfarve1 4 4 6 3" xfId="43190"/>
    <cellStyle name="40 % - Markeringsfarve1 4 4 7" xfId="21203"/>
    <cellStyle name="40 % - Markeringsfarve1 4 4 8" xfId="36191"/>
    <cellStyle name="40 % - Markeringsfarve1 4 5" xfId="3354"/>
    <cellStyle name="40 % - Markeringsfarve1 4 5 2" xfId="3355"/>
    <cellStyle name="40 % - Markeringsfarve1 4 5 2 2" xfId="3356"/>
    <cellStyle name="40 % - Markeringsfarve1 4 5 2 2 2" xfId="7994"/>
    <cellStyle name="40 % - Markeringsfarve1 4 5 2 2 2 2" xfId="15895"/>
    <cellStyle name="40 % - Markeringsfarve1 4 5 2 2 2 2 2" xfId="32209"/>
    <cellStyle name="40 % - Markeringsfarve1 4 5 2 2 2 2 3" xfId="47173"/>
    <cellStyle name="40 % - Markeringsfarve1 4 5 2 2 2 3" xfId="25187"/>
    <cellStyle name="40 % - Markeringsfarve1 4 5 2 2 2 4" xfId="40174"/>
    <cellStyle name="40 % - Markeringsfarve1 4 5 2 2 3" xfId="11913"/>
    <cellStyle name="40 % - Markeringsfarve1 4 5 2 2 3 2" xfId="28232"/>
    <cellStyle name="40 % - Markeringsfarve1 4 5 2 2 3 3" xfId="43197"/>
    <cellStyle name="40 % - Markeringsfarve1 4 5 2 2 4" xfId="21210"/>
    <cellStyle name="40 % - Markeringsfarve1 4 5 2 2 5" xfId="36198"/>
    <cellStyle name="40 % - Markeringsfarve1 4 5 2 3" xfId="6517"/>
    <cellStyle name="40 % - Markeringsfarve1 4 5 2 3 2" xfId="14431"/>
    <cellStyle name="40 % - Markeringsfarve1 4 5 2 3 2 2" xfId="30745"/>
    <cellStyle name="40 % - Markeringsfarve1 4 5 2 3 2 3" xfId="45709"/>
    <cellStyle name="40 % - Markeringsfarve1 4 5 2 3 3" xfId="23723"/>
    <cellStyle name="40 % - Markeringsfarve1 4 5 2 3 4" xfId="38710"/>
    <cellStyle name="40 % - Markeringsfarve1 4 5 2 4" xfId="11912"/>
    <cellStyle name="40 % - Markeringsfarve1 4 5 2 4 2" xfId="28231"/>
    <cellStyle name="40 % - Markeringsfarve1 4 5 2 4 3" xfId="43196"/>
    <cellStyle name="40 % - Markeringsfarve1 4 5 2 5" xfId="21209"/>
    <cellStyle name="40 % - Markeringsfarve1 4 5 2 6" xfId="36197"/>
    <cellStyle name="40 % - Markeringsfarve1 4 5 3" xfId="3357"/>
    <cellStyle name="40 % - Markeringsfarve1 4 5 3 2" xfId="7270"/>
    <cellStyle name="40 % - Markeringsfarve1 4 5 3 2 2" xfId="15180"/>
    <cellStyle name="40 % - Markeringsfarve1 4 5 3 2 2 2" xfId="31494"/>
    <cellStyle name="40 % - Markeringsfarve1 4 5 3 2 2 3" xfId="46458"/>
    <cellStyle name="40 % - Markeringsfarve1 4 5 3 2 3" xfId="24472"/>
    <cellStyle name="40 % - Markeringsfarve1 4 5 3 2 4" xfId="39459"/>
    <cellStyle name="40 % - Markeringsfarve1 4 5 3 3" xfId="11914"/>
    <cellStyle name="40 % - Markeringsfarve1 4 5 3 3 2" xfId="28233"/>
    <cellStyle name="40 % - Markeringsfarve1 4 5 3 3 3" xfId="43198"/>
    <cellStyle name="40 % - Markeringsfarve1 4 5 3 4" xfId="21211"/>
    <cellStyle name="40 % - Markeringsfarve1 4 5 3 5" xfId="36199"/>
    <cellStyle name="40 % - Markeringsfarve1 4 5 4" xfId="3358"/>
    <cellStyle name="40 % - Markeringsfarve1 4 5 4 2" xfId="8241"/>
    <cellStyle name="40 % - Markeringsfarve1 4 5 4 2 2" xfId="16137"/>
    <cellStyle name="40 % - Markeringsfarve1 4 5 4 2 2 2" xfId="32451"/>
    <cellStyle name="40 % - Markeringsfarve1 4 5 4 2 2 3" xfId="47415"/>
    <cellStyle name="40 % - Markeringsfarve1 4 5 4 2 3" xfId="25429"/>
    <cellStyle name="40 % - Markeringsfarve1 4 5 4 2 4" xfId="40416"/>
    <cellStyle name="40 % - Markeringsfarve1 4 5 4 3" xfId="11915"/>
    <cellStyle name="40 % - Markeringsfarve1 4 5 4 3 2" xfId="28234"/>
    <cellStyle name="40 % - Markeringsfarve1 4 5 4 3 3" xfId="43199"/>
    <cellStyle name="40 % - Markeringsfarve1 4 5 4 4" xfId="21212"/>
    <cellStyle name="40 % - Markeringsfarve1 4 5 4 5" xfId="36200"/>
    <cellStyle name="40 % - Markeringsfarve1 4 5 5" xfId="5781"/>
    <cellStyle name="40 % - Markeringsfarve1 4 5 5 2" xfId="13699"/>
    <cellStyle name="40 % - Markeringsfarve1 4 5 5 2 2" xfId="30013"/>
    <cellStyle name="40 % - Markeringsfarve1 4 5 5 2 3" xfId="44977"/>
    <cellStyle name="40 % - Markeringsfarve1 4 5 5 3" xfId="22991"/>
    <cellStyle name="40 % - Markeringsfarve1 4 5 5 4" xfId="37978"/>
    <cellStyle name="40 % - Markeringsfarve1 4 5 6" xfId="11911"/>
    <cellStyle name="40 % - Markeringsfarve1 4 5 6 2" xfId="28230"/>
    <cellStyle name="40 % - Markeringsfarve1 4 5 6 3" xfId="43195"/>
    <cellStyle name="40 % - Markeringsfarve1 4 5 7" xfId="21208"/>
    <cellStyle name="40 % - Markeringsfarve1 4 5 8" xfId="36196"/>
    <cellStyle name="40 % - Markeringsfarve1 4 6" xfId="3359"/>
    <cellStyle name="40 % - Markeringsfarve1 4 6 2" xfId="3360"/>
    <cellStyle name="40 % - Markeringsfarve1 4 6 2 2" xfId="3361"/>
    <cellStyle name="40 % - Markeringsfarve1 4 6 2 2 2" xfId="8132"/>
    <cellStyle name="40 % - Markeringsfarve1 4 6 2 2 2 2" xfId="16033"/>
    <cellStyle name="40 % - Markeringsfarve1 4 6 2 2 2 2 2" xfId="32347"/>
    <cellStyle name="40 % - Markeringsfarve1 4 6 2 2 2 2 3" xfId="47311"/>
    <cellStyle name="40 % - Markeringsfarve1 4 6 2 2 2 3" xfId="25325"/>
    <cellStyle name="40 % - Markeringsfarve1 4 6 2 2 2 4" xfId="40312"/>
    <cellStyle name="40 % - Markeringsfarve1 4 6 2 2 3" xfId="11918"/>
    <cellStyle name="40 % - Markeringsfarve1 4 6 2 2 3 2" xfId="28237"/>
    <cellStyle name="40 % - Markeringsfarve1 4 6 2 2 3 3" xfId="43202"/>
    <cellStyle name="40 % - Markeringsfarve1 4 6 2 2 4" xfId="21215"/>
    <cellStyle name="40 % - Markeringsfarve1 4 6 2 2 5" xfId="36203"/>
    <cellStyle name="40 % - Markeringsfarve1 4 6 2 3" xfId="6634"/>
    <cellStyle name="40 % - Markeringsfarve1 4 6 2 3 2" xfId="14548"/>
    <cellStyle name="40 % - Markeringsfarve1 4 6 2 3 2 2" xfId="30862"/>
    <cellStyle name="40 % - Markeringsfarve1 4 6 2 3 2 3" xfId="45826"/>
    <cellStyle name="40 % - Markeringsfarve1 4 6 2 3 3" xfId="23840"/>
    <cellStyle name="40 % - Markeringsfarve1 4 6 2 3 4" xfId="38827"/>
    <cellStyle name="40 % - Markeringsfarve1 4 6 2 4" xfId="11917"/>
    <cellStyle name="40 % - Markeringsfarve1 4 6 2 4 2" xfId="28236"/>
    <cellStyle name="40 % - Markeringsfarve1 4 6 2 4 3" xfId="43201"/>
    <cellStyle name="40 % - Markeringsfarve1 4 6 2 5" xfId="21214"/>
    <cellStyle name="40 % - Markeringsfarve1 4 6 2 6" xfId="36202"/>
    <cellStyle name="40 % - Markeringsfarve1 4 6 3" xfId="3362"/>
    <cellStyle name="40 % - Markeringsfarve1 4 6 3 2" xfId="7409"/>
    <cellStyle name="40 % - Markeringsfarve1 4 6 3 2 2" xfId="15319"/>
    <cellStyle name="40 % - Markeringsfarve1 4 6 3 2 2 2" xfId="31633"/>
    <cellStyle name="40 % - Markeringsfarve1 4 6 3 2 2 3" xfId="46597"/>
    <cellStyle name="40 % - Markeringsfarve1 4 6 3 2 3" xfId="24611"/>
    <cellStyle name="40 % - Markeringsfarve1 4 6 3 2 4" xfId="39598"/>
    <cellStyle name="40 % - Markeringsfarve1 4 6 3 3" xfId="11919"/>
    <cellStyle name="40 % - Markeringsfarve1 4 6 3 3 2" xfId="28238"/>
    <cellStyle name="40 % - Markeringsfarve1 4 6 3 3 3" xfId="43203"/>
    <cellStyle name="40 % - Markeringsfarve1 4 6 3 4" xfId="21216"/>
    <cellStyle name="40 % - Markeringsfarve1 4 6 3 5" xfId="36204"/>
    <cellStyle name="40 % - Markeringsfarve1 4 6 4" xfId="3363"/>
    <cellStyle name="40 % - Markeringsfarve1 4 6 4 2" xfId="6713"/>
    <cellStyle name="40 % - Markeringsfarve1 4 6 4 2 2" xfId="14626"/>
    <cellStyle name="40 % - Markeringsfarve1 4 6 4 2 2 2" xfId="30940"/>
    <cellStyle name="40 % - Markeringsfarve1 4 6 4 2 2 3" xfId="45904"/>
    <cellStyle name="40 % - Markeringsfarve1 4 6 4 2 3" xfId="23918"/>
    <cellStyle name="40 % - Markeringsfarve1 4 6 4 2 4" xfId="38905"/>
    <cellStyle name="40 % - Markeringsfarve1 4 6 4 3" xfId="11920"/>
    <cellStyle name="40 % - Markeringsfarve1 4 6 4 3 2" xfId="28239"/>
    <cellStyle name="40 % - Markeringsfarve1 4 6 4 3 3" xfId="43204"/>
    <cellStyle name="40 % - Markeringsfarve1 4 6 4 4" xfId="21217"/>
    <cellStyle name="40 % - Markeringsfarve1 4 6 4 5" xfId="36205"/>
    <cellStyle name="40 % - Markeringsfarve1 4 6 5" xfId="5782"/>
    <cellStyle name="40 % - Markeringsfarve1 4 6 5 2" xfId="13700"/>
    <cellStyle name="40 % - Markeringsfarve1 4 6 5 2 2" xfId="30014"/>
    <cellStyle name="40 % - Markeringsfarve1 4 6 5 2 3" xfId="44978"/>
    <cellStyle name="40 % - Markeringsfarve1 4 6 5 3" xfId="22992"/>
    <cellStyle name="40 % - Markeringsfarve1 4 6 5 4" xfId="37979"/>
    <cellStyle name="40 % - Markeringsfarve1 4 6 6" xfId="11916"/>
    <cellStyle name="40 % - Markeringsfarve1 4 6 6 2" xfId="28235"/>
    <cellStyle name="40 % - Markeringsfarve1 4 6 6 3" xfId="43200"/>
    <cellStyle name="40 % - Markeringsfarve1 4 6 7" xfId="21213"/>
    <cellStyle name="40 % - Markeringsfarve1 4 6 8" xfId="36201"/>
    <cellStyle name="40 % - Markeringsfarve1 4 7" xfId="3364"/>
    <cellStyle name="40 % - Markeringsfarve1 4 7 2" xfId="3365"/>
    <cellStyle name="40 % - Markeringsfarve1 4 7 2 2" xfId="7520"/>
    <cellStyle name="40 % - Markeringsfarve1 4 7 2 2 2" xfId="15421"/>
    <cellStyle name="40 % - Markeringsfarve1 4 7 2 2 2 2" xfId="31735"/>
    <cellStyle name="40 % - Markeringsfarve1 4 7 2 2 2 3" xfId="46699"/>
    <cellStyle name="40 % - Markeringsfarve1 4 7 2 2 3" xfId="24713"/>
    <cellStyle name="40 % - Markeringsfarve1 4 7 2 2 4" xfId="39700"/>
    <cellStyle name="40 % - Markeringsfarve1 4 7 2 3" xfId="11922"/>
    <cellStyle name="40 % - Markeringsfarve1 4 7 2 3 2" xfId="28241"/>
    <cellStyle name="40 % - Markeringsfarve1 4 7 2 3 3" xfId="43206"/>
    <cellStyle name="40 % - Markeringsfarve1 4 7 2 4" xfId="21219"/>
    <cellStyle name="40 % - Markeringsfarve1 4 7 2 5" xfId="36207"/>
    <cellStyle name="40 % - Markeringsfarve1 4 7 3" xfId="6117"/>
    <cellStyle name="40 % - Markeringsfarve1 4 7 3 2" xfId="14034"/>
    <cellStyle name="40 % - Markeringsfarve1 4 7 3 2 2" xfId="30348"/>
    <cellStyle name="40 % - Markeringsfarve1 4 7 3 2 3" xfId="45312"/>
    <cellStyle name="40 % - Markeringsfarve1 4 7 3 3" xfId="23326"/>
    <cellStyle name="40 % - Markeringsfarve1 4 7 3 4" xfId="38313"/>
    <cellStyle name="40 % - Markeringsfarve1 4 7 4" xfId="11921"/>
    <cellStyle name="40 % - Markeringsfarve1 4 7 4 2" xfId="28240"/>
    <cellStyle name="40 % - Markeringsfarve1 4 7 4 3" xfId="43205"/>
    <cellStyle name="40 % - Markeringsfarve1 4 7 5" xfId="21218"/>
    <cellStyle name="40 % - Markeringsfarve1 4 7 6" xfId="36206"/>
    <cellStyle name="40 % - Markeringsfarve1 4 8" xfId="3366"/>
    <cellStyle name="40 % - Markeringsfarve1 4 8 2" xfId="6748"/>
    <cellStyle name="40 % - Markeringsfarve1 4 8 2 2" xfId="14659"/>
    <cellStyle name="40 % - Markeringsfarve1 4 8 2 2 2" xfId="30973"/>
    <cellStyle name="40 % - Markeringsfarve1 4 8 2 2 3" xfId="45937"/>
    <cellStyle name="40 % - Markeringsfarve1 4 8 2 3" xfId="23951"/>
    <cellStyle name="40 % - Markeringsfarve1 4 8 2 4" xfId="38938"/>
    <cellStyle name="40 % - Markeringsfarve1 4 8 3" xfId="11923"/>
    <cellStyle name="40 % - Markeringsfarve1 4 8 3 2" xfId="28242"/>
    <cellStyle name="40 % - Markeringsfarve1 4 8 3 3" xfId="43207"/>
    <cellStyle name="40 % - Markeringsfarve1 4 8 4" xfId="21220"/>
    <cellStyle name="40 % - Markeringsfarve1 4 8 5" xfId="36208"/>
    <cellStyle name="40 % - Markeringsfarve1 4 9" xfId="3367"/>
    <cellStyle name="40 % - Markeringsfarve1 4 9 2" xfId="8404"/>
    <cellStyle name="40 % - Markeringsfarve1 4 9 2 2" xfId="16297"/>
    <cellStyle name="40 % - Markeringsfarve1 4 9 2 2 2" xfId="32611"/>
    <cellStyle name="40 % - Markeringsfarve1 4 9 2 2 3" xfId="47575"/>
    <cellStyle name="40 % - Markeringsfarve1 4 9 2 3" xfId="25589"/>
    <cellStyle name="40 % - Markeringsfarve1 4 9 2 4" xfId="40576"/>
    <cellStyle name="40 % - Markeringsfarve1 4 9 3" xfId="11924"/>
    <cellStyle name="40 % - Markeringsfarve1 4 9 3 2" xfId="28243"/>
    <cellStyle name="40 % - Markeringsfarve1 4 9 3 3" xfId="43208"/>
    <cellStyle name="40 % - Markeringsfarve1 4 9 4" xfId="21221"/>
    <cellStyle name="40 % - Markeringsfarve1 4 9 5" xfId="36209"/>
    <cellStyle name="40 % - Markeringsfarve1 5" xfId="3368"/>
    <cellStyle name="40 % - Markeringsfarve1 5 10" xfId="5783"/>
    <cellStyle name="40 % - Markeringsfarve1 5 10 2" xfId="13701"/>
    <cellStyle name="40 % - Markeringsfarve1 5 10 2 2" xfId="30015"/>
    <cellStyle name="40 % - Markeringsfarve1 5 10 2 3" xfId="44979"/>
    <cellStyle name="40 % - Markeringsfarve1 5 10 3" xfId="22993"/>
    <cellStyle name="40 % - Markeringsfarve1 5 10 4" xfId="37980"/>
    <cellStyle name="40 % - Markeringsfarve1 5 11" xfId="11925"/>
    <cellStyle name="40 % - Markeringsfarve1 5 11 2" xfId="28244"/>
    <cellStyle name="40 % - Markeringsfarve1 5 11 3" xfId="43209"/>
    <cellStyle name="40 % - Markeringsfarve1 5 12" xfId="21222"/>
    <cellStyle name="40 % - Markeringsfarve1 5 13" xfId="36210"/>
    <cellStyle name="40 % - Markeringsfarve1 5 14" xfId="53326"/>
    <cellStyle name="40 % - Markeringsfarve1 5 2" xfId="3369"/>
    <cellStyle name="40 % - Markeringsfarve1 5 2 2" xfId="3370"/>
    <cellStyle name="40 % - Markeringsfarve1 5 2 2 2" xfId="3371"/>
    <cellStyle name="40 % - Markeringsfarve1 5 2 2 2 2" xfId="7678"/>
    <cellStyle name="40 % - Markeringsfarve1 5 2 2 2 2 2" xfId="15579"/>
    <cellStyle name="40 % - Markeringsfarve1 5 2 2 2 2 2 2" xfId="31893"/>
    <cellStyle name="40 % - Markeringsfarve1 5 2 2 2 2 2 3" xfId="46857"/>
    <cellStyle name="40 % - Markeringsfarve1 5 2 2 2 2 3" xfId="24871"/>
    <cellStyle name="40 % - Markeringsfarve1 5 2 2 2 2 4" xfId="39858"/>
    <cellStyle name="40 % - Markeringsfarve1 5 2 2 2 3" xfId="11928"/>
    <cellStyle name="40 % - Markeringsfarve1 5 2 2 2 3 2" xfId="28247"/>
    <cellStyle name="40 % - Markeringsfarve1 5 2 2 2 3 3" xfId="43212"/>
    <cellStyle name="40 % - Markeringsfarve1 5 2 2 2 4" xfId="21225"/>
    <cellStyle name="40 % - Markeringsfarve1 5 2 2 2 5" xfId="36213"/>
    <cellStyle name="40 % - Markeringsfarve1 5 2 2 3" xfId="6249"/>
    <cellStyle name="40 % - Markeringsfarve1 5 2 2 3 2" xfId="14166"/>
    <cellStyle name="40 % - Markeringsfarve1 5 2 2 3 2 2" xfId="30480"/>
    <cellStyle name="40 % - Markeringsfarve1 5 2 2 3 2 3" xfId="45444"/>
    <cellStyle name="40 % - Markeringsfarve1 5 2 2 3 3" xfId="23458"/>
    <cellStyle name="40 % - Markeringsfarve1 5 2 2 3 4" xfId="38445"/>
    <cellStyle name="40 % - Markeringsfarve1 5 2 2 4" xfId="11927"/>
    <cellStyle name="40 % - Markeringsfarve1 5 2 2 4 2" xfId="28246"/>
    <cellStyle name="40 % - Markeringsfarve1 5 2 2 4 3" xfId="43211"/>
    <cellStyle name="40 % - Markeringsfarve1 5 2 2 5" xfId="21224"/>
    <cellStyle name="40 % - Markeringsfarve1 5 2 2 6" xfId="36212"/>
    <cellStyle name="40 % - Markeringsfarve1 5 2 2 7" xfId="57130"/>
    <cellStyle name="40 % - Markeringsfarve1 5 2 3" xfId="3372"/>
    <cellStyle name="40 % - Markeringsfarve1 5 2 3 2" xfId="6908"/>
    <cellStyle name="40 % - Markeringsfarve1 5 2 3 2 2" xfId="14819"/>
    <cellStyle name="40 % - Markeringsfarve1 5 2 3 2 2 2" xfId="31133"/>
    <cellStyle name="40 % - Markeringsfarve1 5 2 3 2 2 3" xfId="46097"/>
    <cellStyle name="40 % - Markeringsfarve1 5 2 3 2 3" xfId="24111"/>
    <cellStyle name="40 % - Markeringsfarve1 5 2 3 2 4" xfId="39098"/>
    <cellStyle name="40 % - Markeringsfarve1 5 2 3 3" xfId="11929"/>
    <cellStyle name="40 % - Markeringsfarve1 5 2 3 3 2" xfId="28248"/>
    <cellStyle name="40 % - Markeringsfarve1 5 2 3 3 3" xfId="43213"/>
    <cellStyle name="40 % - Markeringsfarve1 5 2 3 4" xfId="21226"/>
    <cellStyle name="40 % - Markeringsfarve1 5 2 3 5" xfId="36214"/>
    <cellStyle name="40 % - Markeringsfarve1 5 2 4" xfId="3373"/>
    <cellStyle name="40 % - Markeringsfarve1 5 2 4 2" xfId="8521"/>
    <cellStyle name="40 % - Markeringsfarve1 5 2 4 2 2" xfId="16409"/>
    <cellStyle name="40 % - Markeringsfarve1 5 2 4 2 2 2" xfId="32723"/>
    <cellStyle name="40 % - Markeringsfarve1 5 2 4 2 2 3" xfId="47687"/>
    <cellStyle name="40 % - Markeringsfarve1 5 2 4 2 3" xfId="25701"/>
    <cellStyle name="40 % - Markeringsfarve1 5 2 4 2 4" xfId="40688"/>
    <cellStyle name="40 % - Markeringsfarve1 5 2 4 3" xfId="11930"/>
    <cellStyle name="40 % - Markeringsfarve1 5 2 4 3 2" xfId="28249"/>
    <cellStyle name="40 % - Markeringsfarve1 5 2 4 3 3" xfId="43214"/>
    <cellStyle name="40 % - Markeringsfarve1 5 2 4 4" xfId="21227"/>
    <cellStyle name="40 % - Markeringsfarve1 5 2 4 5" xfId="36215"/>
    <cellStyle name="40 % - Markeringsfarve1 5 2 5" xfId="5784"/>
    <cellStyle name="40 % - Markeringsfarve1 5 2 5 2" xfId="13702"/>
    <cellStyle name="40 % - Markeringsfarve1 5 2 5 2 2" xfId="30016"/>
    <cellStyle name="40 % - Markeringsfarve1 5 2 5 2 3" xfId="44980"/>
    <cellStyle name="40 % - Markeringsfarve1 5 2 5 3" xfId="22994"/>
    <cellStyle name="40 % - Markeringsfarve1 5 2 5 4" xfId="37981"/>
    <cellStyle name="40 % - Markeringsfarve1 5 2 6" xfId="11926"/>
    <cellStyle name="40 % - Markeringsfarve1 5 2 6 2" xfId="28245"/>
    <cellStyle name="40 % - Markeringsfarve1 5 2 6 3" xfId="43210"/>
    <cellStyle name="40 % - Markeringsfarve1 5 2 7" xfId="21223"/>
    <cellStyle name="40 % - Markeringsfarve1 5 2 8" xfId="36211"/>
    <cellStyle name="40 % - Markeringsfarve1 5 2 9" xfId="53963"/>
    <cellStyle name="40 % - Markeringsfarve1 5 3" xfId="3374"/>
    <cellStyle name="40 % - Markeringsfarve1 5 3 2" xfId="3375"/>
    <cellStyle name="40 % - Markeringsfarve1 5 3 2 2" xfId="3376"/>
    <cellStyle name="40 % - Markeringsfarve1 5 3 2 2 2" xfId="7779"/>
    <cellStyle name="40 % - Markeringsfarve1 5 3 2 2 2 2" xfId="15680"/>
    <cellStyle name="40 % - Markeringsfarve1 5 3 2 2 2 2 2" xfId="31994"/>
    <cellStyle name="40 % - Markeringsfarve1 5 3 2 2 2 2 3" xfId="46958"/>
    <cellStyle name="40 % - Markeringsfarve1 5 3 2 2 2 3" xfId="24972"/>
    <cellStyle name="40 % - Markeringsfarve1 5 3 2 2 2 4" xfId="39959"/>
    <cellStyle name="40 % - Markeringsfarve1 5 3 2 2 3" xfId="11933"/>
    <cellStyle name="40 % - Markeringsfarve1 5 3 2 2 3 2" xfId="28252"/>
    <cellStyle name="40 % - Markeringsfarve1 5 3 2 2 3 3" xfId="43217"/>
    <cellStyle name="40 % - Markeringsfarve1 5 3 2 2 4" xfId="21230"/>
    <cellStyle name="40 % - Markeringsfarve1 5 3 2 2 5" xfId="36218"/>
    <cellStyle name="40 % - Markeringsfarve1 5 3 2 3" xfId="6334"/>
    <cellStyle name="40 % - Markeringsfarve1 5 3 2 3 2" xfId="14251"/>
    <cellStyle name="40 % - Markeringsfarve1 5 3 2 3 2 2" xfId="30565"/>
    <cellStyle name="40 % - Markeringsfarve1 5 3 2 3 2 3" xfId="45529"/>
    <cellStyle name="40 % - Markeringsfarve1 5 3 2 3 3" xfId="23543"/>
    <cellStyle name="40 % - Markeringsfarve1 5 3 2 3 4" xfId="38530"/>
    <cellStyle name="40 % - Markeringsfarve1 5 3 2 4" xfId="11932"/>
    <cellStyle name="40 % - Markeringsfarve1 5 3 2 4 2" xfId="28251"/>
    <cellStyle name="40 % - Markeringsfarve1 5 3 2 4 3" xfId="43216"/>
    <cellStyle name="40 % - Markeringsfarve1 5 3 2 5" xfId="21229"/>
    <cellStyle name="40 % - Markeringsfarve1 5 3 2 6" xfId="36217"/>
    <cellStyle name="40 % - Markeringsfarve1 5 3 3" xfId="3377"/>
    <cellStyle name="40 % - Markeringsfarve1 5 3 3 2" xfId="7009"/>
    <cellStyle name="40 % - Markeringsfarve1 5 3 3 2 2" xfId="14920"/>
    <cellStyle name="40 % - Markeringsfarve1 5 3 3 2 2 2" xfId="31234"/>
    <cellStyle name="40 % - Markeringsfarve1 5 3 3 2 2 3" xfId="46198"/>
    <cellStyle name="40 % - Markeringsfarve1 5 3 3 2 3" xfId="24212"/>
    <cellStyle name="40 % - Markeringsfarve1 5 3 3 2 4" xfId="39199"/>
    <cellStyle name="40 % - Markeringsfarve1 5 3 3 3" xfId="11934"/>
    <cellStyle name="40 % - Markeringsfarve1 5 3 3 3 2" xfId="28253"/>
    <cellStyle name="40 % - Markeringsfarve1 5 3 3 3 3" xfId="43218"/>
    <cellStyle name="40 % - Markeringsfarve1 5 3 3 4" xfId="21231"/>
    <cellStyle name="40 % - Markeringsfarve1 5 3 3 5" xfId="36219"/>
    <cellStyle name="40 % - Markeringsfarve1 5 3 4" xfId="3378"/>
    <cellStyle name="40 % - Markeringsfarve1 5 3 4 2" xfId="8766"/>
    <cellStyle name="40 % - Markeringsfarve1 5 3 4 2 2" xfId="16642"/>
    <cellStyle name="40 % - Markeringsfarve1 5 3 4 2 2 2" xfId="32956"/>
    <cellStyle name="40 % - Markeringsfarve1 5 3 4 2 2 3" xfId="47920"/>
    <cellStyle name="40 % - Markeringsfarve1 5 3 4 2 3" xfId="25934"/>
    <cellStyle name="40 % - Markeringsfarve1 5 3 4 2 4" xfId="40921"/>
    <cellStyle name="40 % - Markeringsfarve1 5 3 4 3" xfId="11935"/>
    <cellStyle name="40 % - Markeringsfarve1 5 3 4 3 2" xfId="28254"/>
    <cellStyle name="40 % - Markeringsfarve1 5 3 4 3 3" xfId="43219"/>
    <cellStyle name="40 % - Markeringsfarve1 5 3 4 4" xfId="21232"/>
    <cellStyle name="40 % - Markeringsfarve1 5 3 4 5" xfId="36220"/>
    <cellStyle name="40 % - Markeringsfarve1 5 3 5" xfId="5785"/>
    <cellStyle name="40 % - Markeringsfarve1 5 3 5 2" xfId="13703"/>
    <cellStyle name="40 % - Markeringsfarve1 5 3 5 2 2" xfId="30017"/>
    <cellStyle name="40 % - Markeringsfarve1 5 3 5 2 3" xfId="44981"/>
    <cellStyle name="40 % - Markeringsfarve1 5 3 5 3" xfId="22995"/>
    <cellStyle name="40 % - Markeringsfarve1 5 3 5 4" xfId="37982"/>
    <cellStyle name="40 % - Markeringsfarve1 5 3 6" xfId="11931"/>
    <cellStyle name="40 % - Markeringsfarve1 5 3 6 2" xfId="28250"/>
    <cellStyle name="40 % - Markeringsfarve1 5 3 6 3" xfId="43215"/>
    <cellStyle name="40 % - Markeringsfarve1 5 3 7" xfId="21228"/>
    <cellStyle name="40 % - Markeringsfarve1 5 3 8" xfId="36216"/>
    <cellStyle name="40 % - Markeringsfarve1 5 3 9" xfId="56507"/>
    <cellStyle name="40 % - Markeringsfarve1 5 4" xfId="3379"/>
    <cellStyle name="40 % - Markeringsfarve1 5 4 2" xfId="3380"/>
    <cellStyle name="40 % - Markeringsfarve1 5 4 2 2" xfId="3381"/>
    <cellStyle name="40 % - Markeringsfarve1 5 4 2 2 2" xfId="7916"/>
    <cellStyle name="40 % - Markeringsfarve1 5 4 2 2 2 2" xfId="15817"/>
    <cellStyle name="40 % - Markeringsfarve1 5 4 2 2 2 2 2" xfId="32131"/>
    <cellStyle name="40 % - Markeringsfarve1 5 4 2 2 2 2 3" xfId="47095"/>
    <cellStyle name="40 % - Markeringsfarve1 5 4 2 2 2 3" xfId="25109"/>
    <cellStyle name="40 % - Markeringsfarve1 5 4 2 2 2 4" xfId="40096"/>
    <cellStyle name="40 % - Markeringsfarve1 5 4 2 2 3" xfId="11938"/>
    <cellStyle name="40 % - Markeringsfarve1 5 4 2 2 3 2" xfId="28257"/>
    <cellStyle name="40 % - Markeringsfarve1 5 4 2 2 3 3" xfId="43222"/>
    <cellStyle name="40 % - Markeringsfarve1 5 4 2 2 4" xfId="21235"/>
    <cellStyle name="40 % - Markeringsfarve1 5 4 2 2 5" xfId="36223"/>
    <cellStyle name="40 % - Markeringsfarve1 5 4 2 3" xfId="6451"/>
    <cellStyle name="40 % - Markeringsfarve1 5 4 2 3 2" xfId="14365"/>
    <cellStyle name="40 % - Markeringsfarve1 5 4 2 3 2 2" xfId="30679"/>
    <cellStyle name="40 % - Markeringsfarve1 5 4 2 3 2 3" xfId="45643"/>
    <cellStyle name="40 % - Markeringsfarve1 5 4 2 3 3" xfId="23657"/>
    <cellStyle name="40 % - Markeringsfarve1 5 4 2 3 4" xfId="38644"/>
    <cellStyle name="40 % - Markeringsfarve1 5 4 2 4" xfId="11937"/>
    <cellStyle name="40 % - Markeringsfarve1 5 4 2 4 2" xfId="28256"/>
    <cellStyle name="40 % - Markeringsfarve1 5 4 2 4 3" xfId="43221"/>
    <cellStyle name="40 % - Markeringsfarve1 5 4 2 5" xfId="21234"/>
    <cellStyle name="40 % - Markeringsfarve1 5 4 2 6" xfId="36222"/>
    <cellStyle name="40 % - Markeringsfarve1 5 4 3" xfId="3382"/>
    <cellStyle name="40 % - Markeringsfarve1 5 4 3 2" xfId="7192"/>
    <cellStyle name="40 % - Markeringsfarve1 5 4 3 2 2" xfId="15102"/>
    <cellStyle name="40 % - Markeringsfarve1 5 4 3 2 2 2" xfId="31416"/>
    <cellStyle name="40 % - Markeringsfarve1 5 4 3 2 2 3" xfId="46380"/>
    <cellStyle name="40 % - Markeringsfarve1 5 4 3 2 3" xfId="24394"/>
    <cellStyle name="40 % - Markeringsfarve1 5 4 3 2 4" xfId="39381"/>
    <cellStyle name="40 % - Markeringsfarve1 5 4 3 3" xfId="11939"/>
    <cellStyle name="40 % - Markeringsfarve1 5 4 3 3 2" xfId="28258"/>
    <cellStyle name="40 % - Markeringsfarve1 5 4 3 3 3" xfId="43223"/>
    <cellStyle name="40 % - Markeringsfarve1 5 4 3 4" xfId="21236"/>
    <cellStyle name="40 % - Markeringsfarve1 5 4 3 5" xfId="36224"/>
    <cellStyle name="40 % - Markeringsfarve1 5 4 4" xfId="3383"/>
    <cellStyle name="40 % - Markeringsfarve1 5 4 4 2" xfId="8486"/>
    <cellStyle name="40 % - Markeringsfarve1 5 4 4 2 2" xfId="16375"/>
    <cellStyle name="40 % - Markeringsfarve1 5 4 4 2 2 2" xfId="32689"/>
    <cellStyle name="40 % - Markeringsfarve1 5 4 4 2 2 3" xfId="47653"/>
    <cellStyle name="40 % - Markeringsfarve1 5 4 4 2 3" xfId="25667"/>
    <cellStyle name="40 % - Markeringsfarve1 5 4 4 2 4" xfId="40654"/>
    <cellStyle name="40 % - Markeringsfarve1 5 4 4 3" xfId="11940"/>
    <cellStyle name="40 % - Markeringsfarve1 5 4 4 3 2" xfId="28259"/>
    <cellStyle name="40 % - Markeringsfarve1 5 4 4 3 3" xfId="43224"/>
    <cellStyle name="40 % - Markeringsfarve1 5 4 4 4" xfId="21237"/>
    <cellStyle name="40 % - Markeringsfarve1 5 4 4 5" xfId="36225"/>
    <cellStyle name="40 % - Markeringsfarve1 5 4 5" xfId="5786"/>
    <cellStyle name="40 % - Markeringsfarve1 5 4 5 2" xfId="13704"/>
    <cellStyle name="40 % - Markeringsfarve1 5 4 5 2 2" xfId="30018"/>
    <cellStyle name="40 % - Markeringsfarve1 5 4 5 2 3" xfId="44982"/>
    <cellStyle name="40 % - Markeringsfarve1 5 4 5 3" xfId="22996"/>
    <cellStyle name="40 % - Markeringsfarve1 5 4 5 4" xfId="37983"/>
    <cellStyle name="40 % - Markeringsfarve1 5 4 6" xfId="11936"/>
    <cellStyle name="40 % - Markeringsfarve1 5 4 6 2" xfId="28255"/>
    <cellStyle name="40 % - Markeringsfarve1 5 4 6 3" xfId="43220"/>
    <cellStyle name="40 % - Markeringsfarve1 5 4 7" xfId="21233"/>
    <cellStyle name="40 % - Markeringsfarve1 5 4 8" xfId="36221"/>
    <cellStyle name="40 % - Markeringsfarve1 5 5" xfId="3384"/>
    <cellStyle name="40 % - Markeringsfarve1 5 5 2" xfId="3385"/>
    <cellStyle name="40 % - Markeringsfarve1 5 5 2 2" xfId="3386"/>
    <cellStyle name="40 % - Markeringsfarve1 5 5 2 2 2" xfId="8033"/>
    <cellStyle name="40 % - Markeringsfarve1 5 5 2 2 2 2" xfId="15934"/>
    <cellStyle name="40 % - Markeringsfarve1 5 5 2 2 2 2 2" xfId="32248"/>
    <cellStyle name="40 % - Markeringsfarve1 5 5 2 2 2 2 3" xfId="47212"/>
    <cellStyle name="40 % - Markeringsfarve1 5 5 2 2 2 3" xfId="25226"/>
    <cellStyle name="40 % - Markeringsfarve1 5 5 2 2 2 4" xfId="40213"/>
    <cellStyle name="40 % - Markeringsfarve1 5 5 2 2 3" xfId="11943"/>
    <cellStyle name="40 % - Markeringsfarve1 5 5 2 2 3 2" xfId="28262"/>
    <cellStyle name="40 % - Markeringsfarve1 5 5 2 2 3 3" xfId="43227"/>
    <cellStyle name="40 % - Markeringsfarve1 5 5 2 2 4" xfId="21240"/>
    <cellStyle name="40 % - Markeringsfarve1 5 5 2 2 5" xfId="36228"/>
    <cellStyle name="40 % - Markeringsfarve1 5 5 2 3" xfId="6550"/>
    <cellStyle name="40 % - Markeringsfarve1 5 5 2 3 2" xfId="14464"/>
    <cellStyle name="40 % - Markeringsfarve1 5 5 2 3 2 2" xfId="30778"/>
    <cellStyle name="40 % - Markeringsfarve1 5 5 2 3 2 3" xfId="45742"/>
    <cellStyle name="40 % - Markeringsfarve1 5 5 2 3 3" xfId="23756"/>
    <cellStyle name="40 % - Markeringsfarve1 5 5 2 3 4" xfId="38743"/>
    <cellStyle name="40 % - Markeringsfarve1 5 5 2 4" xfId="11942"/>
    <cellStyle name="40 % - Markeringsfarve1 5 5 2 4 2" xfId="28261"/>
    <cellStyle name="40 % - Markeringsfarve1 5 5 2 4 3" xfId="43226"/>
    <cellStyle name="40 % - Markeringsfarve1 5 5 2 5" xfId="21239"/>
    <cellStyle name="40 % - Markeringsfarve1 5 5 2 6" xfId="36227"/>
    <cellStyle name="40 % - Markeringsfarve1 5 5 3" xfId="3387"/>
    <cellStyle name="40 % - Markeringsfarve1 5 5 3 2" xfId="7309"/>
    <cellStyle name="40 % - Markeringsfarve1 5 5 3 2 2" xfId="15219"/>
    <cellStyle name="40 % - Markeringsfarve1 5 5 3 2 2 2" xfId="31533"/>
    <cellStyle name="40 % - Markeringsfarve1 5 5 3 2 2 3" xfId="46497"/>
    <cellStyle name="40 % - Markeringsfarve1 5 5 3 2 3" xfId="24511"/>
    <cellStyle name="40 % - Markeringsfarve1 5 5 3 2 4" xfId="39498"/>
    <cellStyle name="40 % - Markeringsfarve1 5 5 3 3" xfId="11944"/>
    <cellStyle name="40 % - Markeringsfarve1 5 5 3 3 2" xfId="28263"/>
    <cellStyle name="40 % - Markeringsfarve1 5 5 3 3 3" xfId="43228"/>
    <cellStyle name="40 % - Markeringsfarve1 5 5 3 4" xfId="21241"/>
    <cellStyle name="40 % - Markeringsfarve1 5 5 3 5" xfId="36229"/>
    <cellStyle name="40 % - Markeringsfarve1 5 5 4" xfId="3388"/>
    <cellStyle name="40 % - Markeringsfarve1 5 5 4 2" xfId="6695"/>
    <cellStyle name="40 % - Markeringsfarve1 5 5 4 2 2" xfId="14608"/>
    <cellStyle name="40 % - Markeringsfarve1 5 5 4 2 2 2" xfId="30922"/>
    <cellStyle name="40 % - Markeringsfarve1 5 5 4 2 2 3" xfId="45886"/>
    <cellStyle name="40 % - Markeringsfarve1 5 5 4 2 3" xfId="23900"/>
    <cellStyle name="40 % - Markeringsfarve1 5 5 4 2 4" xfId="38887"/>
    <cellStyle name="40 % - Markeringsfarve1 5 5 4 3" xfId="11945"/>
    <cellStyle name="40 % - Markeringsfarve1 5 5 4 3 2" xfId="28264"/>
    <cellStyle name="40 % - Markeringsfarve1 5 5 4 3 3" xfId="43229"/>
    <cellStyle name="40 % - Markeringsfarve1 5 5 4 4" xfId="21242"/>
    <cellStyle name="40 % - Markeringsfarve1 5 5 4 5" xfId="36230"/>
    <cellStyle name="40 % - Markeringsfarve1 5 5 5" xfId="5787"/>
    <cellStyle name="40 % - Markeringsfarve1 5 5 5 2" xfId="13705"/>
    <cellStyle name="40 % - Markeringsfarve1 5 5 5 2 2" xfId="30019"/>
    <cellStyle name="40 % - Markeringsfarve1 5 5 5 2 3" xfId="44983"/>
    <cellStyle name="40 % - Markeringsfarve1 5 5 5 3" xfId="22997"/>
    <cellStyle name="40 % - Markeringsfarve1 5 5 5 4" xfId="37984"/>
    <cellStyle name="40 % - Markeringsfarve1 5 5 6" xfId="11941"/>
    <cellStyle name="40 % - Markeringsfarve1 5 5 6 2" xfId="28260"/>
    <cellStyle name="40 % - Markeringsfarve1 5 5 6 3" xfId="43225"/>
    <cellStyle name="40 % - Markeringsfarve1 5 5 7" xfId="21238"/>
    <cellStyle name="40 % - Markeringsfarve1 5 5 8" xfId="36226"/>
    <cellStyle name="40 % - Markeringsfarve1 5 6" xfId="3389"/>
    <cellStyle name="40 % - Markeringsfarve1 5 6 2" xfId="3390"/>
    <cellStyle name="40 % - Markeringsfarve1 5 6 2 2" xfId="3391"/>
    <cellStyle name="40 % - Markeringsfarve1 5 6 2 2 2" xfId="8133"/>
    <cellStyle name="40 % - Markeringsfarve1 5 6 2 2 2 2" xfId="16034"/>
    <cellStyle name="40 % - Markeringsfarve1 5 6 2 2 2 2 2" xfId="32348"/>
    <cellStyle name="40 % - Markeringsfarve1 5 6 2 2 2 2 3" xfId="47312"/>
    <cellStyle name="40 % - Markeringsfarve1 5 6 2 2 2 3" xfId="25326"/>
    <cellStyle name="40 % - Markeringsfarve1 5 6 2 2 2 4" xfId="40313"/>
    <cellStyle name="40 % - Markeringsfarve1 5 6 2 2 3" xfId="11948"/>
    <cellStyle name="40 % - Markeringsfarve1 5 6 2 2 3 2" xfId="28267"/>
    <cellStyle name="40 % - Markeringsfarve1 5 6 2 2 3 3" xfId="43232"/>
    <cellStyle name="40 % - Markeringsfarve1 5 6 2 2 4" xfId="21245"/>
    <cellStyle name="40 % - Markeringsfarve1 5 6 2 2 5" xfId="36233"/>
    <cellStyle name="40 % - Markeringsfarve1 5 6 2 3" xfId="6635"/>
    <cellStyle name="40 % - Markeringsfarve1 5 6 2 3 2" xfId="14549"/>
    <cellStyle name="40 % - Markeringsfarve1 5 6 2 3 2 2" xfId="30863"/>
    <cellStyle name="40 % - Markeringsfarve1 5 6 2 3 2 3" xfId="45827"/>
    <cellStyle name="40 % - Markeringsfarve1 5 6 2 3 3" xfId="23841"/>
    <cellStyle name="40 % - Markeringsfarve1 5 6 2 3 4" xfId="38828"/>
    <cellStyle name="40 % - Markeringsfarve1 5 6 2 4" xfId="11947"/>
    <cellStyle name="40 % - Markeringsfarve1 5 6 2 4 2" xfId="28266"/>
    <cellStyle name="40 % - Markeringsfarve1 5 6 2 4 3" xfId="43231"/>
    <cellStyle name="40 % - Markeringsfarve1 5 6 2 5" xfId="21244"/>
    <cellStyle name="40 % - Markeringsfarve1 5 6 2 6" xfId="36232"/>
    <cellStyle name="40 % - Markeringsfarve1 5 6 3" xfId="3392"/>
    <cellStyle name="40 % - Markeringsfarve1 5 6 3 2" xfId="7410"/>
    <cellStyle name="40 % - Markeringsfarve1 5 6 3 2 2" xfId="15320"/>
    <cellStyle name="40 % - Markeringsfarve1 5 6 3 2 2 2" xfId="31634"/>
    <cellStyle name="40 % - Markeringsfarve1 5 6 3 2 2 3" xfId="46598"/>
    <cellStyle name="40 % - Markeringsfarve1 5 6 3 2 3" xfId="24612"/>
    <cellStyle name="40 % - Markeringsfarve1 5 6 3 2 4" xfId="39599"/>
    <cellStyle name="40 % - Markeringsfarve1 5 6 3 3" xfId="11949"/>
    <cellStyle name="40 % - Markeringsfarve1 5 6 3 3 2" xfId="28268"/>
    <cellStyle name="40 % - Markeringsfarve1 5 6 3 3 3" xfId="43233"/>
    <cellStyle name="40 % - Markeringsfarve1 5 6 3 4" xfId="21246"/>
    <cellStyle name="40 % - Markeringsfarve1 5 6 3 5" xfId="36234"/>
    <cellStyle name="40 % - Markeringsfarve1 5 6 4" xfId="3393"/>
    <cellStyle name="40 % - Markeringsfarve1 5 6 4 2" xfId="8696"/>
    <cellStyle name="40 % - Markeringsfarve1 5 6 4 2 2" xfId="16576"/>
    <cellStyle name="40 % - Markeringsfarve1 5 6 4 2 2 2" xfId="32890"/>
    <cellStyle name="40 % - Markeringsfarve1 5 6 4 2 2 3" xfId="47854"/>
    <cellStyle name="40 % - Markeringsfarve1 5 6 4 2 3" xfId="25868"/>
    <cellStyle name="40 % - Markeringsfarve1 5 6 4 2 4" xfId="40855"/>
    <cellStyle name="40 % - Markeringsfarve1 5 6 4 3" xfId="11950"/>
    <cellStyle name="40 % - Markeringsfarve1 5 6 4 3 2" xfId="28269"/>
    <cellStyle name="40 % - Markeringsfarve1 5 6 4 3 3" xfId="43234"/>
    <cellStyle name="40 % - Markeringsfarve1 5 6 4 4" xfId="21247"/>
    <cellStyle name="40 % - Markeringsfarve1 5 6 4 5" xfId="36235"/>
    <cellStyle name="40 % - Markeringsfarve1 5 6 5" xfId="5788"/>
    <cellStyle name="40 % - Markeringsfarve1 5 6 5 2" xfId="13706"/>
    <cellStyle name="40 % - Markeringsfarve1 5 6 5 2 2" xfId="30020"/>
    <cellStyle name="40 % - Markeringsfarve1 5 6 5 2 3" xfId="44984"/>
    <cellStyle name="40 % - Markeringsfarve1 5 6 5 3" xfId="22998"/>
    <cellStyle name="40 % - Markeringsfarve1 5 6 5 4" xfId="37985"/>
    <cellStyle name="40 % - Markeringsfarve1 5 6 6" xfId="11946"/>
    <cellStyle name="40 % - Markeringsfarve1 5 6 6 2" xfId="28265"/>
    <cellStyle name="40 % - Markeringsfarve1 5 6 6 3" xfId="43230"/>
    <cellStyle name="40 % - Markeringsfarve1 5 6 7" xfId="21243"/>
    <cellStyle name="40 % - Markeringsfarve1 5 6 8" xfId="36231"/>
    <cellStyle name="40 % - Markeringsfarve1 5 7" xfId="3394"/>
    <cellStyle name="40 % - Markeringsfarve1 5 7 2" xfId="3395"/>
    <cellStyle name="40 % - Markeringsfarve1 5 7 2 2" xfId="7559"/>
    <cellStyle name="40 % - Markeringsfarve1 5 7 2 2 2" xfId="15460"/>
    <cellStyle name="40 % - Markeringsfarve1 5 7 2 2 2 2" xfId="31774"/>
    <cellStyle name="40 % - Markeringsfarve1 5 7 2 2 2 3" xfId="46738"/>
    <cellStyle name="40 % - Markeringsfarve1 5 7 2 2 3" xfId="24752"/>
    <cellStyle name="40 % - Markeringsfarve1 5 7 2 2 4" xfId="39739"/>
    <cellStyle name="40 % - Markeringsfarve1 5 7 2 3" xfId="11952"/>
    <cellStyle name="40 % - Markeringsfarve1 5 7 2 3 2" xfId="28271"/>
    <cellStyle name="40 % - Markeringsfarve1 5 7 2 3 3" xfId="43236"/>
    <cellStyle name="40 % - Markeringsfarve1 5 7 2 4" xfId="21249"/>
    <cellStyle name="40 % - Markeringsfarve1 5 7 2 5" xfId="36237"/>
    <cellStyle name="40 % - Markeringsfarve1 5 7 3" xfId="6150"/>
    <cellStyle name="40 % - Markeringsfarve1 5 7 3 2" xfId="14067"/>
    <cellStyle name="40 % - Markeringsfarve1 5 7 3 2 2" xfId="30381"/>
    <cellStyle name="40 % - Markeringsfarve1 5 7 3 2 3" xfId="45345"/>
    <cellStyle name="40 % - Markeringsfarve1 5 7 3 3" xfId="23359"/>
    <cellStyle name="40 % - Markeringsfarve1 5 7 3 4" xfId="38346"/>
    <cellStyle name="40 % - Markeringsfarve1 5 7 4" xfId="11951"/>
    <cellStyle name="40 % - Markeringsfarve1 5 7 4 2" xfId="28270"/>
    <cellStyle name="40 % - Markeringsfarve1 5 7 4 3" xfId="43235"/>
    <cellStyle name="40 % - Markeringsfarve1 5 7 5" xfId="21248"/>
    <cellStyle name="40 % - Markeringsfarve1 5 7 6" xfId="36236"/>
    <cellStyle name="40 % - Markeringsfarve1 5 8" xfId="3396"/>
    <cellStyle name="40 % - Markeringsfarve1 5 8 2" xfId="6787"/>
    <cellStyle name="40 % - Markeringsfarve1 5 8 2 2" xfId="14698"/>
    <cellStyle name="40 % - Markeringsfarve1 5 8 2 2 2" xfId="31012"/>
    <cellStyle name="40 % - Markeringsfarve1 5 8 2 2 3" xfId="45976"/>
    <cellStyle name="40 % - Markeringsfarve1 5 8 2 3" xfId="23990"/>
    <cellStyle name="40 % - Markeringsfarve1 5 8 2 4" xfId="38977"/>
    <cellStyle name="40 % - Markeringsfarve1 5 8 3" xfId="11953"/>
    <cellStyle name="40 % - Markeringsfarve1 5 8 3 2" xfId="28272"/>
    <cellStyle name="40 % - Markeringsfarve1 5 8 3 3" xfId="43237"/>
    <cellStyle name="40 % - Markeringsfarve1 5 8 4" xfId="21250"/>
    <cellStyle name="40 % - Markeringsfarve1 5 8 5" xfId="36238"/>
    <cellStyle name="40 % - Markeringsfarve1 5 9" xfId="3397"/>
    <cellStyle name="40 % - Markeringsfarve1 5 9 2" xfId="6684"/>
    <cellStyle name="40 % - Markeringsfarve1 5 9 2 2" xfId="14597"/>
    <cellStyle name="40 % - Markeringsfarve1 5 9 2 2 2" xfId="30911"/>
    <cellStyle name="40 % - Markeringsfarve1 5 9 2 2 3" xfId="45875"/>
    <cellStyle name="40 % - Markeringsfarve1 5 9 2 3" xfId="23889"/>
    <cellStyle name="40 % - Markeringsfarve1 5 9 2 4" xfId="38876"/>
    <cellStyle name="40 % - Markeringsfarve1 5 9 3" xfId="11954"/>
    <cellStyle name="40 % - Markeringsfarve1 5 9 3 2" xfId="28273"/>
    <cellStyle name="40 % - Markeringsfarve1 5 9 3 3" xfId="43238"/>
    <cellStyle name="40 % - Markeringsfarve1 5 9 4" xfId="21251"/>
    <cellStyle name="40 % - Markeringsfarve1 5 9 5" xfId="36239"/>
    <cellStyle name="40 % - Markeringsfarve1 6" xfId="3398"/>
    <cellStyle name="40 % - Markeringsfarve1 6 2" xfId="3399"/>
    <cellStyle name="40 % - Markeringsfarve1 6 2 2" xfId="3400"/>
    <cellStyle name="40 % - Markeringsfarve1 6 2 2 2" xfId="7600"/>
    <cellStyle name="40 % - Markeringsfarve1 6 2 2 2 2" xfId="15501"/>
    <cellStyle name="40 % - Markeringsfarve1 6 2 2 2 2 2" xfId="31815"/>
    <cellStyle name="40 % - Markeringsfarve1 6 2 2 2 2 3" xfId="46779"/>
    <cellStyle name="40 % - Markeringsfarve1 6 2 2 2 3" xfId="24793"/>
    <cellStyle name="40 % - Markeringsfarve1 6 2 2 2 4" xfId="39780"/>
    <cellStyle name="40 % - Markeringsfarve1 6 2 2 3" xfId="11957"/>
    <cellStyle name="40 % - Markeringsfarve1 6 2 2 3 2" xfId="28276"/>
    <cellStyle name="40 % - Markeringsfarve1 6 2 2 3 3" xfId="43241"/>
    <cellStyle name="40 % - Markeringsfarve1 6 2 2 4" xfId="21254"/>
    <cellStyle name="40 % - Markeringsfarve1 6 2 2 5" xfId="36242"/>
    <cellStyle name="40 % - Markeringsfarve1 6 2 2 6" xfId="57129"/>
    <cellStyle name="40 % - Markeringsfarve1 6 2 3" xfId="6183"/>
    <cellStyle name="40 % - Markeringsfarve1 6 2 3 2" xfId="14100"/>
    <cellStyle name="40 % - Markeringsfarve1 6 2 3 2 2" xfId="30414"/>
    <cellStyle name="40 % - Markeringsfarve1 6 2 3 2 3" xfId="45378"/>
    <cellStyle name="40 % - Markeringsfarve1 6 2 3 3" xfId="23392"/>
    <cellStyle name="40 % - Markeringsfarve1 6 2 3 4" xfId="38379"/>
    <cellStyle name="40 % - Markeringsfarve1 6 2 4" xfId="11956"/>
    <cellStyle name="40 % - Markeringsfarve1 6 2 4 2" xfId="28275"/>
    <cellStyle name="40 % - Markeringsfarve1 6 2 4 3" xfId="43240"/>
    <cellStyle name="40 % - Markeringsfarve1 6 2 5" xfId="21253"/>
    <cellStyle name="40 % - Markeringsfarve1 6 2 6" xfId="36241"/>
    <cellStyle name="40 % - Markeringsfarve1 6 2 7" xfId="53962"/>
    <cellStyle name="40 % - Markeringsfarve1 6 3" xfId="3401"/>
    <cellStyle name="40 % - Markeringsfarve1 6 3 2" xfId="6830"/>
    <cellStyle name="40 % - Markeringsfarve1 6 3 2 2" xfId="14741"/>
    <cellStyle name="40 % - Markeringsfarve1 6 3 2 2 2" xfId="31055"/>
    <cellStyle name="40 % - Markeringsfarve1 6 3 2 2 3" xfId="46019"/>
    <cellStyle name="40 % - Markeringsfarve1 6 3 2 3" xfId="24033"/>
    <cellStyle name="40 % - Markeringsfarve1 6 3 2 4" xfId="39020"/>
    <cellStyle name="40 % - Markeringsfarve1 6 3 3" xfId="11958"/>
    <cellStyle name="40 % - Markeringsfarve1 6 3 3 2" xfId="28277"/>
    <cellStyle name="40 % - Markeringsfarve1 6 3 3 3" xfId="43242"/>
    <cellStyle name="40 % - Markeringsfarve1 6 3 4" xfId="21255"/>
    <cellStyle name="40 % - Markeringsfarve1 6 3 5" xfId="36243"/>
    <cellStyle name="40 % - Markeringsfarve1 6 3 6" xfId="56506"/>
    <cellStyle name="40 % - Markeringsfarve1 6 4" xfId="3402"/>
    <cellStyle name="40 % - Markeringsfarve1 6 4 2" xfId="8421"/>
    <cellStyle name="40 % - Markeringsfarve1 6 4 2 2" xfId="16313"/>
    <cellStyle name="40 % - Markeringsfarve1 6 4 2 2 2" xfId="32627"/>
    <cellStyle name="40 % - Markeringsfarve1 6 4 2 2 3" xfId="47591"/>
    <cellStyle name="40 % - Markeringsfarve1 6 4 2 3" xfId="25605"/>
    <cellStyle name="40 % - Markeringsfarve1 6 4 2 4" xfId="40592"/>
    <cellStyle name="40 % - Markeringsfarve1 6 4 3" xfId="11959"/>
    <cellStyle name="40 % - Markeringsfarve1 6 4 3 2" xfId="28278"/>
    <cellStyle name="40 % - Markeringsfarve1 6 4 3 3" xfId="43243"/>
    <cellStyle name="40 % - Markeringsfarve1 6 4 4" xfId="21256"/>
    <cellStyle name="40 % - Markeringsfarve1 6 4 5" xfId="36244"/>
    <cellStyle name="40 % - Markeringsfarve1 6 5" xfId="5789"/>
    <cellStyle name="40 % - Markeringsfarve1 6 5 2" xfId="13707"/>
    <cellStyle name="40 % - Markeringsfarve1 6 5 2 2" xfId="30021"/>
    <cellStyle name="40 % - Markeringsfarve1 6 5 2 3" xfId="44985"/>
    <cellStyle name="40 % - Markeringsfarve1 6 5 3" xfId="22999"/>
    <cellStyle name="40 % - Markeringsfarve1 6 5 4" xfId="37986"/>
    <cellStyle name="40 % - Markeringsfarve1 6 6" xfId="11955"/>
    <cellStyle name="40 % - Markeringsfarve1 6 6 2" xfId="28274"/>
    <cellStyle name="40 % - Markeringsfarve1 6 6 3" xfId="43239"/>
    <cellStyle name="40 % - Markeringsfarve1 6 7" xfId="21252"/>
    <cellStyle name="40 % - Markeringsfarve1 6 8" xfId="36240"/>
    <cellStyle name="40 % - Markeringsfarve1 6 9" xfId="53325"/>
    <cellStyle name="40 % - Markeringsfarve1 7" xfId="3403"/>
    <cellStyle name="40 % - Markeringsfarve1 7 2" xfId="3404"/>
    <cellStyle name="40 % - Markeringsfarve1 7 2 2" xfId="3405"/>
    <cellStyle name="40 % - Markeringsfarve1 7 2 2 2" xfId="7771"/>
    <cellStyle name="40 % - Markeringsfarve1 7 2 2 2 2" xfId="15672"/>
    <cellStyle name="40 % - Markeringsfarve1 7 2 2 2 2 2" xfId="31986"/>
    <cellStyle name="40 % - Markeringsfarve1 7 2 2 2 2 3" xfId="46950"/>
    <cellStyle name="40 % - Markeringsfarve1 7 2 2 2 3" xfId="24964"/>
    <cellStyle name="40 % - Markeringsfarve1 7 2 2 2 4" xfId="39951"/>
    <cellStyle name="40 % - Markeringsfarve1 7 2 2 3" xfId="11962"/>
    <cellStyle name="40 % - Markeringsfarve1 7 2 2 3 2" xfId="28281"/>
    <cellStyle name="40 % - Markeringsfarve1 7 2 2 3 3" xfId="43246"/>
    <cellStyle name="40 % - Markeringsfarve1 7 2 2 4" xfId="21259"/>
    <cellStyle name="40 % - Markeringsfarve1 7 2 2 5" xfId="36247"/>
    <cellStyle name="40 % - Markeringsfarve1 7 2 3" xfId="6326"/>
    <cellStyle name="40 % - Markeringsfarve1 7 2 3 2" xfId="14243"/>
    <cellStyle name="40 % - Markeringsfarve1 7 2 3 2 2" xfId="30557"/>
    <cellStyle name="40 % - Markeringsfarve1 7 2 3 2 3" xfId="45521"/>
    <cellStyle name="40 % - Markeringsfarve1 7 2 3 3" xfId="23535"/>
    <cellStyle name="40 % - Markeringsfarve1 7 2 3 4" xfId="38522"/>
    <cellStyle name="40 % - Markeringsfarve1 7 2 4" xfId="11961"/>
    <cellStyle name="40 % - Markeringsfarve1 7 2 4 2" xfId="28280"/>
    <cellStyle name="40 % - Markeringsfarve1 7 2 4 3" xfId="43245"/>
    <cellStyle name="40 % - Markeringsfarve1 7 2 5" xfId="21258"/>
    <cellStyle name="40 % - Markeringsfarve1 7 2 6" xfId="36246"/>
    <cellStyle name="40 % - Markeringsfarve1 7 2 7" xfId="57104"/>
    <cellStyle name="40 % - Markeringsfarve1 7 3" xfId="3406"/>
    <cellStyle name="40 % - Markeringsfarve1 7 3 2" xfId="7001"/>
    <cellStyle name="40 % - Markeringsfarve1 7 3 2 2" xfId="14912"/>
    <cellStyle name="40 % - Markeringsfarve1 7 3 2 2 2" xfId="31226"/>
    <cellStyle name="40 % - Markeringsfarve1 7 3 2 2 3" xfId="46190"/>
    <cellStyle name="40 % - Markeringsfarve1 7 3 2 3" xfId="24204"/>
    <cellStyle name="40 % - Markeringsfarve1 7 3 2 4" xfId="39191"/>
    <cellStyle name="40 % - Markeringsfarve1 7 3 3" xfId="11963"/>
    <cellStyle name="40 % - Markeringsfarve1 7 3 3 2" xfId="28282"/>
    <cellStyle name="40 % - Markeringsfarve1 7 3 3 3" xfId="43247"/>
    <cellStyle name="40 % - Markeringsfarve1 7 3 4" xfId="21260"/>
    <cellStyle name="40 % - Markeringsfarve1 7 3 5" xfId="36248"/>
    <cellStyle name="40 % - Markeringsfarve1 7 4" xfId="3407"/>
    <cellStyle name="40 % - Markeringsfarve1 7 4 2" xfId="8657"/>
    <cellStyle name="40 % - Markeringsfarve1 7 4 2 2" xfId="16539"/>
    <cellStyle name="40 % - Markeringsfarve1 7 4 2 2 2" xfId="32853"/>
    <cellStyle name="40 % - Markeringsfarve1 7 4 2 2 3" xfId="47817"/>
    <cellStyle name="40 % - Markeringsfarve1 7 4 2 3" xfId="25831"/>
    <cellStyle name="40 % - Markeringsfarve1 7 4 2 4" xfId="40818"/>
    <cellStyle name="40 % - Markeringsfarve1 7 4 3" xfId="11964"/>
    <cellStyle name="40 % - Markeringsfarve1 7 4 3 2" xfId="28283"/>
    <cellStyle name="40 % - Markeringsfarve1 7 4 3 3" xfId="43248"/>
    <cellStyle name="40 % - Markeringsfarve1 7 4 4" xfId="21261"/>
    <cellStyle name="40 % - Markeringsfarve1 7 4 5" xfId="36249"/>
    <cellStyle name="40 % - Markeringsfarve1 7 5" xfId="5790"/>
    <cellStyle name="40 % - Markeringsfarve1 7 5 2" xfId="13708"/>
    <cellStyle name="40 % - Markeringsfarve1 7 5 2 2" xfId="30022"/>
    <cellStyle name="40 % - Markeringsfarve1 7 5 2 3" xfId="44986"/>
    <cellStyle name="40 % - Markeringsfarve1 7 5 3" xfId="23000"/>
    <cellStyle name="40 % - Markeringsfarve1 7 5 4" xfId="37987"/>
    <cellStyle name="40 % - Markeringsfarve1 7 6" xfId="11960"/>
    <cellStyle name="40 % - Markeringsfarve1 7 6 2" xfId="28279"/>
    <cellStyle name="40 % - Markeringsfarve1 7 6 3" xfId="43244"/>
    <cellStyle name="40 % - Markeringsfarve1 7 7" xfId="21257"/>
    <cellStyle name="40 % - Markeringsfarve1 7 8" xfId="36245"/>
    <cellStyle name="40 % - Markeringsfarve1 7 9" xfId="53937"/>
    <cellStyle name="40 % - Markeringsfarve1 8" xfId="3408"/>
    <cellStyle name="40 % - Markeringsfarve1 8 2" xfId="3409"/>
    <cellStyle name="40 % - Markeringsfarve1 8 2 2" xfId="3410"/>
    <cellStyle name="40 % - Markeringsfarve1 8 2 2 2" xfId="7838"/>
    <cellStyle name="40 % - Markeringsfarve1 8 2 2 2 2" xfId="15739"/>
    <cellStyle name="40 % - Markeringsfarve1 8 2 2 2 2 2" xfId="32053"/>
    <cellStyle name="40 % - Markeringsfarve1 8 2 2 2 2 3" xfId="47017"/>
    <cellStyle name="40 % - Markeringsfarve1 8 2 2 2 3" xfId="25031"/>
    <cellStyle name="40 % - Markeringsfarve1 8 2 2 2 4" xfId="40018"/>
    <cellStyle name="40 % - Markeringsfarve1 8 2 2 3" xfId="11967"/>
    <cellStyle name="40 % - Markeringsfarve1 8 2 2 3 2" xfId="28286"/>
    <cellStyle name="40 % - Markeringsfarve1 8 2 2 3 3" xfId="43251"/>
    <cellStyle name="40 % - Markeringsfarve1 8 2 2 4" xfId="21264"/>
    <cellStyle name="40 % - Markeringsfarve1 8 2 2 5" xfId="36252"/>
    <cellStyle name="40 % - Markeringsfarve1 8 2 3" xfId="6385"/>
    <cellStyle name="40 % - Markeringsfarve1 8 2 3 2" xfId="14299"/>
    <cellStyle name="40 % - Markeringsfarve1 8 2 3 2 2" xfId="30613"/>
    <cellStyle name="40 % - Markeringsfarve1 8 2 3 2 3" xfId="45577"/>
    <cellStyle name="40 % - Markeringsfarve1 8 2 3 3" xfId="23591"/>
    <cellStyle name="40 % - Markeringsfarve1 8 2 3 4" xfId="38578"/>
    <cellStyle name="40 % - Markeringsfarve1 8 2 4" xfId="11966"/>
    <cellStyle name="40 % - Markeringsfarve1 8 2 4 2" xfId="28285"/>
    <cellStyle name="40 % - Markeringsfarve1 8 2 4 3" xfId="43250"/>
    <cellStyle name="40 % - Markeringsfarve1 8 2 5" xfId="21263"/>
    <cellStyle name="40 % - Markeringsfarve1 8 2 6" xfId="36251"/>
    <cellStyle name="40 % - Markeringsfarve1 8 3" xfId="3411"/>
    <cellStyle name="40 % - Markeringsfarve1 8 3 2" xfId="7114"/>
    <cellStyle name="40 % - Markeringsfarve1 8 3 2 2" xfId="15024"/>
    <cellStyle name="40 % - Markeringsfarve1 8 3 2 2 2" xfId="31338"/>
    <cellStyle name="40 % - Markeringsfarve1 8 3 2 2 3" xfId="46302"/>
    <cellStyle name="40 % - Markeringsfarve1 8 3 2 3" xfId="24316"/>
    <cellStyle name="40 % - Markeringsfarve1 8 3 2 4" xfId="39303"/>
    <cellStyle name="40 % - Markeringsfarve1 8 3 3" xfId="11968"/>
    <cellStyle name="40 % - Markeringsfarve1 8 3 3 2" xfId="28287"/>
    <cellStyle name="40 % - Markeringsfarve1 8 3 3 3" xfId="43252"/>
    <cellStyle name="40 % - Markeringsfarve1 8 3 4" xfId="21265"/>
    <cellStyle name="40 % - Markeringsfarve1 8 3 5" xfId="36253"/>
    <cellStyle name="40 % - Markeringsfarve1 8 4" xfId="3412"/>
    <cellStyle name="40 % - Markeringsfarve1 8 4 2" xfId="8379"/>
    <cellStyle name="40 % - Markeringsfarve1 8 4 2 2" xfId="16272"/>
    <cellStyle name="40 % - Markeringsfarve1 8 4 2 2 2" xfId="32586"/>
    <cellStyle name="40 % - Markeringsfarve1 8 4 2 2 3" xfId="47550"/>
    <cellStyle name="40 % - Markeringsfarve1 8 4 2 3" xfId="25564"/>
    <cellStyle name="40 % - Markeringsfarve1 8 4 2 4" xfId="40551"/>
    <cellStyle name="40 % - Markeringsfarve1 8 4 3" xfId="11969"/>
    <cellStyle name="40 % - Markeringsfarve1 8 4 3 2" xfId="28288"/>
    <cellStyle name="40 % - Markeringsfarve1 8 4 3 3" xfId="43253"/>
    <cellStyle name="40 % - Markeringsfarve1 8 4 4" xfId="21266"/>
    <cellStyle name="40 % - Markeringsfarve1 8 4 5" xfId="36254"/>
    <cellStyle name="40 % - Markeringsfarve1 8 5" xfId="5791"/>
    <cellStyle name="40 % - Markeringsfarve1 8 5 2" xfId="13709"/>
    <cellStyle name="40 % - Markeringsfarve1 8 5 2 2" xfId="30023"/>
    <cellStyle name="40 % - Markeringsfarve1 8 5 2 3" xfId="44987"/>
    <cellStyle name="40 % - Markeringsfarve1 8 5 3" xfId="23001"/>
    <cellStyle name="40 % - Markeringsfarve1 8 5 4" xfId="37988"/>
    <cellStyle name="40 % - Markeringsfarve1 8 6" xfId="11965"/>
    <cellStyle name="40 % - Markeringsfarve1 8 6 2" xfId="28284"/>
    <cellStyle name="40 % - Markeringsfarve1 8 6 3" xfId="43249"/>
    <cellStyle name="40 % - Markeringsfarve1 8 7" xfId="21262"/>
    <cellStyle name="40 % - Markeringsfarve1 8 8" xfId="36250"/>
    <cellStyle name="40 % - Markeringsfarve1 9" xfId="3413"/>
    <cellStyle name="40 % - Markeringsfarve1 9 2" xfId="3414"/>
    <cellStyle name="40 % - Markeringsfarve1 9 2 2" xfId="3415"/>
    <cellStyle name="40 % - Markeringsfarve1 9 2 2 2" xfId="7955"/>
    <cellStyle name="40 % - Markeringsfarve1 9 2 2 2 2" xfId="15856"/>
    <cellStyle name="40 % - Markeringsfarve1 9 2 2 2 2 2" xfId="32170"/>
    <cellStyle name="40 % - Markeringsfarve1 9 2 2 2 2 3" xfId="47134"/>
    <cellStyle name="40 % - Markeringsfarve1 9 2 2 2 3" xfId="25148"/>
    <cellStyle name="40 % - Markeringsfarve1 9 2 2 2 4" xfId="40135"/>
    <cellStyle name="40 % - Markeringsfarve1 9 2 2 3" xfId="11972"/>
    <cellStyle name="40 % - Markeringsfarve1 9 2 2 3 2" xfId="28291"/>
    <cellStyle name="40 % - Markeringsfarve1 9 2 2 3 3" xfId="43256"/>
    <cellStyle name="40 % - Markeringsfarve1 9 2 2 4" xfId="21269"/>
    <cellStyle name="40 % - Markeringsfarve1 9 2 2 5" xfId="36257"/>
    <cellStyle name="40 % - Markeringsfarve1 9 2 3" xfId="6484"/>
    <cellStyle name="40 % - Markeringsfarve1 9 2 3 2" xfId="14398"/>
    <cellStyle name="40 % - Markeringsfarve1 9 2 3 2 2" xfId="30712"/>
    <cellStyle name="40 % - Markeringsfarve1 9 2 3 2 3" xfId="45676"/>
    <cellStyle name="40 % - Markeringsfarve1 9 2 3 3" xfId="23690"/>
    <cellStyle name="40 % - Markeringsfarve1 9 2 3 4" xfId="38677"/>
    <cellStyle name="40 % - Markeringsfarve1 9 2 4" xfId="11971"/>
    <cellStyle name="40 % - Markeringsfarve1 9 2 4 2" xfId="28290"/>
    <cellStyle name="40 % - Markeringsfarve1 9 2 4 3" xfId="43255"/>
    <cellStyle name="40 % - Markeringsfarve1 9 2 5" xfId="21268"/>
    <cellStyle name="40 % - Markeringsfarve1 9 2 6" xfId="36256"/>
    <cellStyle name="40 % - Markeringsfarve1 9 3" xfId="3416"/>
    <cellStyle name="40 % - Markeringsfarve1 9 3 2" xfId="7231"/>
    <cellStyle name="40 % - Markeringsfarve1 9 3 2 2" xfId="15141"/>
    <cellStyle name="40 % - Markeringsfarve1 9 3 2 2 2" xfId="31455"/>
    <cellStyle name="40 % - Markeringsfarve1 9 3 2 2 3" xfId="46419"/>
    <cellStyle name="40 % - Markeringsfarve1 9 3 2 3" xfId="24433"/>
    <cellStyle name="40 % - Markeringsfarve1 9 3 2 4" xfId="39420"/>
    <cellStyle name="40 % - Markeringsfarve1 9 3 3" xfId="11973"/>
    <cellStyle name="40 % - Markeringsfarve1 9 3 3 2" xfId="28292"/>
    <cellStyle name="40 % - Markeringsfarve1 9 3 3 3" xfId="43257"/>
    <cellStyle name="40 % - Markeringsfarve1 9 3 4" xfId="21270"/>
    <cellStyle name="40 % - Markeringsfarve1 9 3 5" xfId="36258"/>
    <cellStyle name="40 % - Markeringsfarve1 9 4" xfId="3417"/>
    <cellStyle name="40 % - Markeringsfarve1 9 4 2" xfId="8628"/>
    <cellStyle name="40 % - Markeringsfarve1 9 4 2 2" xfId="16511"/>
    <cellStyle name="40 % - Markeringsfarve1 9 4 2 2 2" xfId="32825"/>
    <cellStyle name="40 % - Markeringsfarve1 9 4 2 2 3" xfId="47789"/>
    <cellStyle name="40 % - Markeringsfarve1 9 4 2 3" xfId="25803"/>
    <cellStyle name="40 % - Markeringsfarve1 9 4 2 4" xfId="40790"/>
    <cellStyle name="40 % - Markeringsfarve1 9 4 3" xfId="11974"/>
    <cellStyle name="40 % - Markeringsfarve1 9 4 3 2" xfId="28293"/>
    <cellStyle name="40 % - Markeringsfarve1 9 4 3 3" xfId="43258"/>
    <cellStyle name="40 % - Markeringsfarve1 9 4 4" xfId="21271"/>
    <cellStyle name="40 % - Markeringsfarve1 9 4 5" xfId="36259"/>
    <cellStyle name="40 % - Markeringsfarve1 9 5" xfId="5792"/>
    <cellStyle name="40 % - Markeringsfarve1 9 5 2" xfId="13710"/>
    <cellStyle name="40 % - Markeringsfarve1 9 5 2 2" xfId="30024"/>
    <cellStyle name="40 % - Markeringsfarve1 9 5 2 3" xfId="44988"/>
    <cellStyle name="40 % - Markeringsfarve1 9 5 3" xfId="23002"/>
    <cellStyle name="40 % - Markeringsfarve1 9 5 4" xfId="37989"/>
    <cellStyle name="40 % - Markeringsfarve1 9 6" xfId="11970"/>
    <cellStyle name="40 % - Markeringsfarve1 9 6 2" xfId="28289"/>
    <cellStyle name="40 % - Markeringsfarve1 9 6 3" xfId="43254"/>
    <cellStyle name="40 % - Markeringsfarve1 9 7" xfId="21267"/>
    <cellStyle name="40 % - Markeringsfarve1 9 8" xfId="36255"/>
    <cellStyle name="40 % - Markeringsfarve2 10" xfId="3418"/>
    <cellStyle name="40 % - Markeringsfarve2 10 2" xfId="3419"/>
    <cellStyle name="40 % - Markeringsfarve2 10 2 2" xfId="8134"/>
    <cellStyle name="40 % - Markeringsfarve2 10 2 2 2" xfId="16035"/>
    <cellStyle name="40 % - Markeringsfarve2 10 2 2 2 2" xfId="32349"/>
    <cellStyle name="40 % - Markeringsfarve2 10 2 2 2 3" xfId="47313"/>
    <cellStyle name="40 % - Markeringsfarve2 10 2 2 3" xfId="25327"/>
    <cellStyle name="40 % - Markeringsfarve2 10 2 2 4" xfId="40314"/>
    <cellStyle name="40 % - Markeringsfarve2 10 2 3" xfId="11976"/>
    <cellStyle name="40 % - Markeringsfarve2 10 2 3 2" xfId="28295"/>
    <cellStyle name="40 % - Markeringsfarve2 10 2 3 3" xfId="43260"/>
    <cellStyle name="40 % - Markeringsfarve2 10 2 4" xfId="21273"/>
    <cellStyle name="40 % - Markeringsfarve2 10 2 5" xfId="36261"/>
    <cellStyle name="40 % - Markeringsfarve2 10 3" xfId="3420"/>
    <cellStyle name="40 % - Markeringsfarve2 10 3 2" xfId="7411"/>
    <cellStyle name="40 % - Markeringsfarve2 10 3 2 2" xfId="15321"/>
    <cellStyle name="40 % - Markeringsfarve2 10 3 2 2 2" xfId="31635"/>
    <cellStyle name="40 % - Markeringsfarve2 10 3 2 2 3" xfId="46599"/>
    <cellStyle name="40 % - Markeringsfarve2 10 3 2 3" xfId="24613"/>
    <cellStyle name="40 % - Markeringsfarve2 10 3 2 4" xfId="39600"/>
    <cellStyle name="40 % - Markeringsfarve2 10 3 3" xfId="11977"/>
    <cellStyle name="40 % - Markeringsfarve2 10 3 3 2" xfId="28296"/>
    <cellStyle name="40 % - Markeringsfarve2 10 3 3 3" xfId="43261"/>
    <cellStyle name="40 % - Markeringsfarve2 10 3 4" xfId="21274"/>
    <cellStyle name="40 % - Markeringsfarve2 10 3 5" xfId="36262"/>
    <cellStyle name="40 % - Markeringsfarve2 10 4" xfId="5793"/>
    <cellStyle name="40 % - Markeringsfarve2 10 4 2" xfId="13711"/>
    <cellStyle name="40 % - Markeringsfarve2 10 4 2 2" xfId="30025"/>
    <cellStyle name="40 % - Markeringsfarve2 10 4 2 3" xfId="44989"/>
    <cellStyle name="40 % - Markeringsfarve2 10 4 3" xfId="23003"/>
    <cellStyle name="40 % - Markeringsfarve2 10 4 4" xfId="37990"/>
    <cellStyle name="40 % - Markeringsfarve2 10 5" xfId="11975"/>
    <cellStyle name="40 % - Markeringsfarve2 10 5 2" xfId="28294"/>
    <cellStyle name="40 % - Markeringsfarve2 10 5 3" xfId="43259"/>
    <cellStyle name="40 % - Markeringsfarve2 10 6" xfId="21272"/>
    <cellStyle name="40 % - Markeringsfarve2 10 7" xfId="36260"/>
    <cellStyle name="40 % - Markeringsfarve2 11" xfId="3421"/>
    <cellStyle name="40 % - Markeringsfarve2 11 2" xfId="3422"/>
    <cellStyle name="40 % - Markeringsfarve2 11 2 2" xfId="7482"/>
    <cellStyle name="40 % - Markeringsfarve2 11 2 2 2" xfId="15383"/>
    <cellStyle name="40 % - Markeringsfarve2 11 2 2 2 2" xfId="31697"/>
    <cellStyle name="40 % - Markeringsfarve2 11 2 2 2 3" xfId="46661"/>
    <cellStyle name="40 % - Markeringsfarve2 11 2 2 3" xfId="24675"/>
    <cellStyle name="40 % - Markeringsfarve2 11 2 2 4" xfId="39662"/>
    <cellStyle name="40 % - Markeringsfarve2 11 2 3" xfId="11979"/>
    <cellStyle name="40 % - Markeringsfarve2 11 2 3 2" xfId="28298"/>
    <cellStyle name="40 % - Markeringsfarve2 11 2 3 3" xfId="43263"/>
    <cellStyle name="40 % - Markeringsfarve2 11 2 4" xfId="21276"/>
    <cellStyle name="40 % - Markeringsfarve2 11 2 5" xfId="36264"/>
    <cellStyle name="40 % - Markeringsfarve2 11 3" xfId="5794"/>
    <cellStyle name="40 % - Markeringsfarve2 11 3 2" xfId="13712"/>
    <cellStyle name="40 % - Markeringsfarve2 11 3 2 2" xfId="30026"/>
    <cellStyle name="40 % - Markeringsfarve2 11 3 2 3" xfId="44990"/>
    <cellStyle name="40 % - Markeringsfarve2 11 3 3" xfId="23004"/>
    <cellStyle name="40 % - Markeringsfarve2 11 3 4" xfId="37991"/>
    <cellStyle name="40 % - Markeringsfarve2 11 4" xfId="11978"/>
    <cellStyle name="40 % - Markeringsfarve2 11 4 2" xfId="28297"/>
    <cellStyle name="40 % - Markeringsfarve2 11 4 3" xfId="43262"/>
    <cellStyle name="40 % - Markeringsfarve2 11 5" xfId="21275"/>
    <cellStyle name="40 % - Markeringsfarve2 11 6" xfId="36263"/>
    <cellStyle name="40 % - Markeringsfarve2 12" xfId="3423"/>
    <cellStyle name="40 % - Markeringsfarve2 12 2" xfId="6704"/>
    <cellStyle name="40 % - Markeringsfarve2 12 2 2" xfId="14617"/>
    <cellStyle name="40 % - Markeringsfarve2 12 2 2 2" xfId="30931"/>
    <cellStyle name="40 % - Markeringsfarve2 12 2 2 3" xfId="45895"/>
    <cellStyle name="40 % - Markeringsfarve2 12 2 3" xfId="23909"/>
    <cellStyle name="40 % - Markeringsfarve2 12 2 4" xfId="38896"/>
    <cellStyle name="40 % - Markeringsfarve2 12 3" xfId="11980"/>
    <cellStyle name="40 % - Markeringsfarve2 12 3 2" xfId="28299"/>
    <cellStyle name="40 % - Markeringsfarve2 12 3 3" xfId="43264"/>
    <cellStyle name="40 % - Markeringsfarve2 12 4" xfId="21277"/>
    <cellStyle name="40 % - Markeringsfarve2 12 5" xfId="36265"/>
    <cellStyle name="40 % - Markeringsfarve2 13" xfId="5380"/>
    <cellStyle name="40 % - Markeringsfarve2 13 2" xfId="13306"/>
    <cellStyle name="40 % - Markeringsfarve2 13 2 2" xfId="29620"/>
    <cellStyle name="40 % - Markeringsfarve2 13 2 3" xfId="44584"/>
    <cellStyle name="40 % - Markeringsfarve2 13 3" xfId="22598"/>
    <cellStyle name="40 % - Markeringsfarve2 13 4" xfId="37585"/>
    <cellStyle name="40 % - Markeringsfarve2 2" xfId="3424"/>
    <cellStyle name="40 % - Markeringsfarve2 2 10" xfId="3425"/>
    <cellStyle name="40 % - Markeringsfarve2 2 10 2" xfId="6736"/>
    <cellStyle name="40 % - Markeringsfarve2 2 10 2 2" xfId="14647"/>
    <cellStyle name="40 % - Markeringsfarve2 2 10 2 2 2" xfId="30961"/>
    <cellStyle name="40 % - Markeringsfarve2 2 10 2 2 3" xfId="45925"/>
    <cellStyle name="40 % - Markeringsfarve2 2 10 2 3" xfId="23939"/>
    <cellStyle name="40 % - Markeringsfarve2 2 10 2 4" xfId="38926"/>
    <cellStyle name="40 % - Markeringsfarve2 2 10 3" xfId="11982"/>
    <cellStyle name="40 % - Markeringsfarve2 2 10 3 2" xfId="28301"/>
    <cellStyle name="40 % - Markeringsfarve2 2 10 3 3" xfId="43266"/>
    <cellStyle name="40 % - Markeringsfarve2 2 10 4" xfId="21279"/>
    <cellStyle name="40 % - Markeringsfarve2 2 10 5" xfId="36267"/>
    <cellStyle name="40 % - Markeringsfarve2 2 11" xfId="5795"/>
    <cellStyle name="40 % - Markeringsfarve2 2 11 2" xfId="13713"/>
    <cellStyle name="40 % - Markeringsfarve2 2 11 2 2" xfId="30027"/>
    <cellStyle name="40 % - Markeringsfarve2 2 11 2 3" xfId="44991"/>
    <cellStyle name="40 % - Markeringsfarve2 2 11 3" xfId="23005"/>
    <cellStyle name="40 % - Markeringsfarve2 2 11 4" xfId="37992"/>
    <cellStyle name="40 % - Markeringsfarve2 2 12" xfId="11981"/>
    <cellStyle name="40 % - Markeringsfarve2 2 12 2" xfId="28300"/>
    <cellStyle name="40 % - Markeringsfarve2 2 12 3" xfId="43265"/>
    <cellStyle name="40 % - Markeringsfarve2 2 13" xfId="21278"/>
    <cellStyle name="40 % - Markeringsfarve2 2 14" xfId="36266"/>
    <cellStyle name="40 % - Markeringsfarve2 2 15" xfId="53324"/>
    <cellStyle name="40 % - Markeringsfarve2 2 2" xfId="3426"/>
    <cellStyle name="40 % - Markeringsfarve2 2 2 10" xfId="11983"/>
    <cellStyle name="40 % - Markeringsfarve2 2 2 10 2" xfId="28302"/>
    <cellStyle name="40 % - Markeringsfarve2 2 2 10 3" xfId="43267"/>
    <cellStyle name="40 % - Markeringsfarve2 2 2 11" xfId="21280"/>
    <cellStyle name="40 % - Markeringsfarve2 2 2 12" xfId="36268"/>
    <cellStyle name="40 % - Markeringsfarve2 2 2 13" xfId="53323"/>
    <cellStyle name="40 % - Markeringsfarve2 2 2 2" xfId="3427"/>
    <cellStyle name="40 % - Markeringsfarve2 2 2 2 2" xfId="3428"/>
    <cellStyle name="40 % - Markeringsfarve2 2 2 2 2 2" xfId="7667"/>
    <cellStyle name="40 % - Markeringsfarve2 2 2 2 2 2 2" xfId="15568"/>
    <cellStyle name="40 % - Markeringsfarve2 2 2 2 2 2 2 2" xfId="31882"/>
    <cellStyle name="40 % - Markeringsfarve2 2 2 2 2 2 2 3" xfId="46846"/>
    <cellStyle name="40 % - Markeringsfarve2 2 2 2 2 2 3" xfId="24860"/>
    <cellStyle name="40 % - Markeringsfarve2 2 2 2 2 2 4" xfId="39847"/>
    <cellStyle name="40 % - Markeringsfarve2 2 2 2 2 3" xfId="11985"/>
    <cellStyle name="40 % - Markeringsfarve2 2 2 2 2 3 2" xfId="28304"/>
    <cellStyle name="40 % - Markeringsfarve2 2 2 2 2 3 3" xfId="43269"/>
    <cellStyle name="40 % - Markeringsfarve2 2 2 2 2 4" xfId="21282"/>
    <cellStyle name="40 % - Markeringsfarve2 2 2 2 2 5" xfId="36270"/>
    <cellStyle name="40 % - Markeringsfarve2 2 2 2 2 6" xfId="57127"/>
    <cellStyle name="40 % - Markeringsfarve2 2 2 2 3" xfId="3429"/>
    <cellStyle name="40 % - Markeringsfarve2 2 2 2 3 2" xfId="6897"/>
    <cellStyle name="40 % - Markeringsfarve2 2 2 2 3 2 2" xfId="14808"/>
    <cellStyle name="40 % - Markeringsfarve2 2 2 2 3 2 2 2" xfId="31122"/>
    <cellStyle name="40 % - Markeringsfarve2 2 2 2 3 2 2 3" xfId="46086"/>
    <cellStyle name="40 % - Markeringsfarve2 2 2 2 3 2 3" xfId="24100"/>
    <cellStyle name="40 % - Markeringsfarve2 2 2 2 3 2 4" xfId="39087"/>
    <cellStyle name="40 % - Markeringsfarve2 2 2 2 3 3" xfId="11986"/>
    <cellStyle name="40 % - Markeringsfarve2 2 2 2 3 3 2" xfId="28305"/>
    <cellStyle name="40 % - Markeringsfarve2 2 2 2 3 3 3" xfId="43270"/>
    <cellStyle name="40 % - Markeringsfarve2 2 2 2 3 4" xfId="21283"/>
    <cellStyle name="40 % - Markeringsfarve2 2 2 2 3 5" xfId="36271"/>
    <cellStyle name="40 % - Markeringsfarve2 2 2 2 4" xfId="5797"/>
    <cellStyle name="40 % - Markeringsfarve2 2 2 2 4 2" xfId="13715"/>
    <cellStyle name="40 % - Markeringsfarve2 2 2 2 4 2 2" xfId="30029"/>
    <cellStyle name="40 % - Markeringsfarve2 2 2 2 4 2 3" xfId="44993"/>
    <cellStyle name="40 % - Markeringsfarve2 2 2 2 4 3" xfId="23007"/>
    <cellStyle name="40 % - Markeringsfarve2 2 2 2 4 4" xfId="37994"/>
    <cellStyle name="40 % - Markeringsfarve2 2 2 2 5" xfId="11984"/>
    <cellStyle name="40 % - Markeringsfarve2 2 2 2 5 2" xfId="28303"/>
    <cellStyle name="40 % - Markeringsfarve2 2 2 2 5 3" xfId="43268"/>
    <cellStyle name="40 % - Markeringsfarve2 2 2 2 6" xfId="21281"/>
    <cellStyle name="40 % - Markeringsfarve2 2 2 2 7" xfId="36269"/>
    <cellStyle name="40 % - Markeringsfarve2 2 2 2 8" xfId="53960"/>
    <cellStyle name="40 % - Markeringsfarve2 2 2 3" xfId="3430"/>
    <cellStyle name="40 % - Markeringsfarve2 2 2 3 2" xfId="3431"/>
    <cellStyle name="40 % - Markeringsfarve2 2 2 3 2 2" xfId="7782"/>
    <cellStyle name="40 % - Markeringsfarve2 2 2 3 2 2 2" xfId="15683"/>
    <cellStyle name="40 % - Markeringsfarve2 2 2 3 2 2 2 2" xfId="31997"/>
    <cellStyle name="40 % - Markeringsfarve2 2 2 3 2 2 2 3" xfId="46961"/>
    <cellStyle name="40 % - Markeringsfarve2 2 2 3 2 2 3" xfId="24975"/>
    <cellStyle name="40 % - Markeringsfarve2 2 2 3 2 2 4" xfId="39962"/>
    <cellStyle name="40 % - Markeringsfarve2 2 2 3 2 3" xfId="11988"/>
    <cellStyle name="40 % - Markeringsfarve2 2 2 3 2 3 2" xfId="28307"/>
    <cellStyle name="40 % - Markeringsfarve2 2 2 3 2 3 3" xfId="43272"/>
    <cellStyle name="40 % - Markeringsfarve2 2 2 3 2 4" xfId="21285"/>
    <cellStyle name="40 % - Markeringsfarve2 2 2 3 2 5" xfId="36273"/>
    <cellStyle name="40 % - Markeringsfarve2 2 2 3 3" xfId="3432"/>
    <cellStyle name="40 % - Markeringsfarve2 2 2 3 3 2" xfId="7012"/>
    <cellStyle name="40 % - Markeringsfarve2 2 2 3 3 2 2" xfId="14923"/>
    <cellStyle name="40 % - Markeringsfarve2 2 2 3 3 2 2 2" xfId="31237"/>
    <cellStyle name="40 % - Markeringsfarve2 2 2 3 3 2 2 3" xfId="46201"/>
    <cellStyle name="40 % - Markeringsfarve2 2 2 3 3 2 3" xfId="24215"/>
    <cellStyle name="40 % - Markeringsfarve2 2 2 3 3 2 4" xfId="39202"/>
    <cellStyle name="40 % - Markeringsfarve2 2 2 3 3 3" xfId="11989"/>
    <cellStyle name="40 % - Markeringsfarve2 2 2 3 3 3 2" xfId="28308"/>
    <cellStyle name="40 % - Markeringsfarve2 2 2 3 3 3 3" xfId="43273"/>
    <cellStyle name="40 % - Markeringsfarve2 2 2 3 3 4" xfId="21286"/>
    <cellStyle name="40 % - Markeringsfarve2 2 2 3 3 5" xfId="36274"/>
    <cellStyle name="40 % - Markeringsfarve2 2 2 3 4" xfId="5798"/>
    <cellStyle name="40 % - Markeringsfarve2 2 2 3 4 2" xfId="13716"/>
    <cellStyle name="40 % - Markeringsfarve2 2 2 3 4 2 2" xfId="30030"/>
    <cellStyle name="40 % - Markeringsfarve2 2 2 3 4 2 3" xfId="44994"/>
    <cellStyle name="40 % - Markeringsfarve2 2 2 3 4 3" xfId="23008"/>
    <cellStyle name="40 % - Markeringsfarve2 2 2 3 4 4" xfId="37995"/>
    <cellStyle name="40 % - Markeringsfarve2 2 2 3 5" xfId="11987"/>
    <cellStyle name="40 % - Markeringsfarve2 2 2 3 5 2" xfId="28306"/>
    <cellStyle name="40 % - Markeringsfarve2 2 2 3 5 3" xfId="43271"/>
    <cellStyle name="40 % - Markeringsfarve2 2 2 3 6" xfId="21284"/>
    <cellStyle name="40 % - Markeringsfarve2 2 2 3 7" xfId="36272"/>
    <cellStyle name="40 % - Markeringsfarve2 2 2 3 8" xfId="56504"/>
    <cellStyle name="40 % - Markeringsfarve2 2 2 4" xfId="3433"/>
    <cellStyle name="40 % - Markeringsfarve2 2 2 4 2" xfId="3434"/>
    <cellStyle name="40 % - Markeringsfarve2 2 2 4 2 2" xfId="7905"/>
    <cellStyle name="40 % - Markeringsfarve2 2 2 4 2 2 2" xfId="15806"/>
    <cellStyle name="40 % - Markeringsfarve2 2 2 4 2 2 2 2" xfId="32120"/>
    <cellStyle name="40 % - Markeringsfarve2 2 2 4 2 2 2 3" xfId="47084"/>
    <cellStyle name="40 % - Markeringsfarve2 2 2 4 2 2 3" xfId="25098"/>
    <cellStyle name="40 % - Markeringsfarve2 2 2 4 2 2 4" xfId="40085"/>
    <cellStyle name="40 % - Markeringsfarve2 2 2 4 2 3" xfId="11991"/>
    <cellStyle name="40 % - Markeringsfarve2 2 2 4 2 3 2" xfId="28310"/>
    <cellStyle name="40 % - Markeringsfarve2 2 2 4 2 3 3" xfId="43275"/>
    <cellStyle name="40 % - Markeringsfarve2 2 2 4 2 4" xfId="21288"/>
    <cellStyle name="40 % - Markeringsfarve2 2 2 4 2 5" xfId="36276"/>
    <cellStyle name="40 % - Markeringsfarve2 2 2 4 3" xfId="3435"/>
    <cellStyle name="40 % - Markeringsfarve2 2 2 4 3 2" xfId="7181"/>
    <cellStyle name="40 % - Markeringsfarve2 2 2 4 3 2 2" xfId="15091"/>
    <cellStyle name="40 % - Markeringsfarve2 2 2 4 3 2 2 2" xfId="31405"/>
    <cellStyle name="40 % - Markeringsfarve2 2 2 4 3 2 2 3" xfId="46369"/>
    <cellStyle name="40 % - Markeringsfarve2 2 2 4 3 2 3" xfId="24383"/>
    <cellStyle name="40 % - Markeringsfarve2 2 2 4 3 2 4" xfId="39370"/>
    <cellStyle name="40 % - Markeringsfarve2 2 2 4 3 3" xfId="11992"/>
    <cellStyle name="40 % - Markeringsfarve2 2 2 4 3 3 2" xfId="28311"/>
    <cellStyle name="40 % - Markeringsfarve2 2 2 4 3 3 3" xfId="43276"/>
    <cellStyle name="40 % - Markeringsfarve2 2 2 4 3 4" xfId="21289"/>
    <cellStyle name="40 % - Markeringsfarve2 2 2 4 3 5" xfId="36277"/>
    <cellStyle name="40 % - Markeringsfarve2 2 2 4 4" xfId="5799"/>
    <cellStyle name="40 % - Markeringsfarve2 2 2 4 4 2" xfId="13717"/>
    <cellStyle name="40 % - Markeringsfarve2 2 2 4 4 2 2" xfId="30031"/>
    <cellStyle name="40 % - Markeringsfarve2 2 2 4 4 2 3" xfId="44995"/>
    <cellStyle name="40 % - Markeringsfarve2 2 2 4 4 3" xfId="23009"/>
    <cellStyle name="40 % - Markeringsfarve2 2 2 4 4 4" xfId="37996"/>
    <cellStyle name="40 % - Markeringsfarve2 2 2 4 5" xfId="11990"/>
    <cellStyle name="40 % - Markeringsfarve2 2 2 4 5 2" xfId="28309"/>
    <cellStyle name="40 % - Markeringsfarve2 2 2 4 5 3" xfId="43274"/>
    <cellStyle name="40 % - Markeringsfarve2 2 2 4 6" xfId="21287"/>
    <cellStyle name="40 % - Markeringsfarve2 2 2 4 7" xfId="36275"/>
    <cellStyle name="40 % - Markeringsfarve2 2 2 5" xfId="3436"/>
    <cellStyle name="40 % - Markeringsfarve2 2 2 5 2" xfId="3437"/>
    <cellStyle name="40 % - Markeringsfarve2 2 2 5 2 2" xfId="8022"/>
    <cellStyle name="40 % - Markeringsfarve2 2 2 5 2 2 2" xfId="15923"/>
    <cellStyle name="40 % - Markeringsfarve2 2 2 5 2 2 2 2" xfId="32237"/>
    <cellStyle name="40 % - Markeringsfarve2 2 2 5 2 2 2 3" xfId="47201"/>
    <cellStyle name="40 % - Markeringsfarve2 2 2 5 2 2 3" xfId="25215"/>
    <cellStyle name="40 % - Markeringsfarve2 2 2 5 2 2 4" xfId="40202"/>
    <cellStyle name="40 % - Markeringsfarve2 2 2 5 2 3" xfId="11994"/>
    <cellStyle name="40 % - Markeringsfarve2 2 2 5 2 3 2" xfId="28313"/>
    <cellStyle name="40 % - Markeringsfarve2 2 2 5 2 3 3" xfId="43278"/>
    <cellStyle name="40 % - Markeringsfarve2 2 2 5 2 4" xfId="21291"/>
    <cellStyle name="40 % - Markeringsfarve2 2 2 5 2 5" xfId="36279"/>
    <cellStyle name="40 % - Markeringsfarve2 2 2 5 3" xfId="3438"/>
    <cellStyle name="40 % - Markeringsfarve2 2 2 5 3 2" xfId="7298"/>
    <cellStyle name="40 % - Markeringsfarve2 2 2 5 3 2 2" xfId="15208"/>
    <cellStyle name="40 % - Markeringsfarve2 2 2 5 3 2 2 2" xfId="31522"/>
    <cellStyle name="40 % - Markeringsfarve2 2 2 5 3 2 2 3" xfId="46486"/>
    <cellStyle name="40 % - Markeringsfarve2 2 2 5 3 2 3" xfId="24500"/>
    <cellStyle name="40 % - Markeringsfarve2 2 2 5 3 2 4" xfId="39487"/>
    <cellStyle name="40 % - Markeringsfarve2 2 2 5 3 3" xfId="11995"/>
    <cellStyle name="40 % - Markeringsfarve2 2 2 5 3 3 2" xfId="28314"/>
    <cellStyle name="40 % - Markeringsfarve2 2 2 5 3 3 3" xfId="43279"/>
    <cellStyle name="40 % - Markeringsfarve2 2 2 5 3 4" xfId="21292"/>
    <cellStyle name="40 % - Markeringsfarve2 2 2 5 3 5" xfId="36280"/>
    <cellStyle name="40 % - Markeringsfarve2 2 2 5 4" xfId="5800"/>
    <cellStyle name="40 % - Markeringsfarve2 2 2 5 4 2" xfId="13718"/>
    <cellStyle name="40 % - Markeringsfarve2 2 2 5 4 2 2" xfId="30032"/>
    <cellStyle name="40 % - Markeringsfarve2 2 2 5 4 2 3" xfId="44996"/>
    <cellStyle name="40 % - Markeringsfarve2 2 2 5 4 3" xfId="23010"/>
    <cellStyle name="40 % - Markeringsfarve2 2 2 5 4 4" xfId="37997"/>
    <cellStyle name="40 % - Markeringsfarve2 2 2 5 5" xfId="11993"/>
    <cellStyle name="40 % - Markeringsfarve2 2 2 5 5 2" xfId="28312"/>
    <cellStyle name="40 % - Markeringsfarve2 2 2 5 5 3" xfId="43277"/>
    <cellStyle name="40 % - Markeringsfarve2 2 2 5 6" xfId="21290"/>
    <cellStyle name="40 % - Markeringsfarve2 2 2 5 7" xfId="36278"/>
    <cellStyle name="40 % - Markeringsfarve2 2 2 6" xfId="3439"/>
    <cellStyle name="40 % - Markeringsfarve2 2 2 6 2" xfId="3440"/>
    <cellStyle name="40 % - Markeringsfarve2 2 2 6 2 2" xfId="8136"/>
    <cellStyle name="40 % - Markeringsfarve2 2 2 6 2 2 2" xfId="16037"/>
    <cellStyle name="40 % - Markeringsfarve2 2 2 6 2 2 2 2" xfId="32351"/>
    <cellStyle name="40 % - Markeringsfarve2 2 2 6 2 2 2 3" xfId="47315"/>
    <cellStyle name="40 % - Markeringsfarve2 2 2 6 2 2 3" xfId="25329"/>
    <cellStyle name="40 % - Markeringsfarve2 2 2 6 2 2 4" xfId="40316"/>
    <cellStyle name="40 % - Markeringsfarve2 2 2 6 2 3" xfId="11997"/>
    <cellStyle name="40 % - Markeringsfarve2 2 2 6 2 3 2" xfId="28316"/>
    <cellStyle name="40 % - Markeringsfarve2 2 2 6 2 3 3" xfId="43281"/>
    <cellStyle name="40 % - Markeringsfarve2 2 2 6 2 4" xfId="21294"/>
    <cellStyle name="40 % - Markeringsfarve2 2 2 6 2 5" xfId="36282"/>
    <cellStyle name="40 % - Markeringsfarve2 2 2 6 3" xfId="3441"/>
    <cellStyle name="40 % - Markeringsfarve2 2 2 6 3 2" xfId="7413"/>
    <cellStyle name="40 % - Markeringsfarve2 2 2 6 3 2 2" xfId="15323"/>
    <cellStyle name="40 % - Markeringsfarve2 2 2 6 3 2 2 2" xfId="31637"/>
    <cellStyle name="40 % - Markeringsfarve2 2 2 6 3 2 2 3" xfId="46601"/>
    <cellStyle name="40 % - Markeringsfarve2 2 2 6 3 2 3" xfId="24615"/>
    <cellStyle name="40 % - Markeringsfarve2 2 2 6 3 2 4" xfId="39602"/>
    <cellStyle name="40 % - Markeringsfarve2 2 2 6 3 3" xfId="11998"/>
    <cellStyle name="40 % - Markeringsfarve2 2 2 6 3 3 2" xfId="28317"/>
    <cellStyle name="40 % - Markeringsfarve2 2 2 6 3 3 3" xfId="43282"/>
    <cellStyle name="40 % - Markeringsfarve2 2 2 6 3 4" xfId="21295"/>
    <cellStyle name="40 % - Markeringsfarve2 2 2 6 3 5" xfId="36283"/>
    <cellStyle name="40 % - Markeringsfarve2 2 2 6 4" xfId="5801"/>
    <cellStyle name="40 % - Markeringsfarve2 2 2 6 4 2" xfId="13719"/>
    <cellStyle name="40 % - Markeringsfarve2 2 2 6 4 2 2" xfId="30033"/>
    <cellStyle name="40 % - Markeringsfarve2 2 2 6 4 2 3" xfId="44997"/>
    <cellStyle name="40 % - Markeringsfarve2 2 2 6 4 3" xfId="23011"/>
    <cellStyle name="40 % - Markeringsfarve2 2 2 6 4 4" xfId="37998"/>
    <cellStyle name="40 % - Markeringsfarve2 2 2 6 5" xfId="11996"/>
    <cellStyle name="40 % - Markeringsfarve2 2 2 6 5 2" xfId="28315"/>
    <cellStyle name="40 % - Markeringsfarve2 2 2 6 5 3" xfId="43280"/>
    <cellStyle name="40 % - Markeringsfarve2 2 2 6 6" xfId="21293"/>
    <cellStyle name="40 % - Markeringsfarve2 2 2 6 7" xfId="36281"/>
    <cellStyle name="40 % - Markeringsfarve2 2 2 7" xfId="3442"/>
    <cellStyle name="40 % - Markeringsfarve2 2 2 7 2" xfId="7548"/>
    <cellStyle name="40 % - Markeringsfarve2 2 2 7 2 2" xfId="15449"/>
    <cellStyle name="40 % - Markeringsfarve2 2 2 7 2 2 2" xfId="31763"/>
    <cellStyle name="40 % - Markeringsfarve2 2 2 7 2 2 3" xfId="46727"/>
    <cellStyle name="40 % - Markeringsfarve2 2 2 7 2 3" xfId="24741"/>
    <cellStyle name="40 % - Markeringsfarve2 2 2 7 2 4" xfId="39728"/>
    <cellStyle name="40 % - Markeringsfarve2 2 2 7 3" xfId="11999"/>
    <cellStyle name="40 % - Markeringsfarve2 2 2 7 3 2" xfId="28318"/>
    <cellStyle name="40 % - Markeringsfarve2 2 2 7 3 3" xfId="43283"/>
    <cellStyle name="40 % - Markeringsfarve2 2 2 7 4" xfId="21296"/>
    <cellStyle name="40 % - Markeringsfarve2 2 2 7 5" xfId="36284"/>
    <cellStyle name="40 % - Markeringsfarve2 2 2 8" xfId="3443"/>
    <cellStyle name="40 % - Markeringsfarve2 2 2 8 2" xfId="6776"/>
    <cellStyle name="40 % - Markeringsfarve2 2 2 8 2 2" xfId="14687"/>
    <cellStyle name="40 % - Markeringsfarve2 2 2 8 2 2 2" xfId="31001"/>
    <cellStyle name="40 % - Markeringsfarve2 2 2 8 2 2 3" xfId="45965"/>
    <cellStyle name="40 % - Markeringsfarve2 2 2 8 2 3" xfId="23979"/>
    <cellStyle name="40 % - Markeringsfarve2 2 2 8 2 4" xfId="38966"/>
    <cellStyle name="40 % - Markeringsfarve2 2 2 8 3" xfId="12000"/>
    <cellStyle name="40 % - Markeringsfarve2 2 2 8 3 2" xfId="28319"/>
    <cellStyle name="40 % - Markeringsfarve2 2 2 8 3 3" xfId="43284"/>
    <cellStyle name="40 % - Markeringsfarve2 2 2 8 4" xfId="21297"/>
    <cellStyle name="40 % - Markeringsfarve2 2 2 8 5" xfId="36285"/>
    <cellStyle name="40 % - Markeringsfarve2 2 2 9" xfId="5796"/>
    <cellStyle name="40 % - Markeringsfarve2 2 2 9 2" xfId="13714"/>
    <cellStyle name="40 % - Markeringsfarve2 2 2 9 2 2" xfId="30028"/>
    <cellStyle name="40 % - Markeringsfarve2 2 2 9 2 3" xfId="44992"/>
    <cellStyle name="40 % - Markeringsfarve2 2 2 9 3" xfId="23006"/>
    <cellStyle name="40 % - Markeringsfarve2 2 2 9 4" xfId="37993"/>
    <cellStyle name="40 % - Markeringsfarve2 2 3" xfId="3444"/>
    <cellStyle name="40 % - Markeringsfarve2 2 3 10" xfId="12001"/>
    <cellStyle name="40 % - Markeringsfarve2 2 3 10 2" xfId="28320"/>
    <cellStyle name="40 % - Markeringsfarve2 2 3 10 3" xfId="43285"/>
    <cellStyle name="40 % - Markeringsfarve2 2 3 11" xfId="21298"/>
    <cellStyle name="40 % - Markeringsfarve2 2 3 12" xfId="36286"/>
    <cellStyle name="40 % - Markeringsfarve2 2 3 13" xfId="53322"/>
    <cellStyle name="40 % - Markeringsfarve2 2 3 2" xfId="3445"/>
    <cellStyle name="40 % - Markeringsfarve2 2 3 2 2" xfId="3446"/>
    <cellStyle name="40 % - Markeringsfarve2 2 3 2 2 2" xfId="7706"/>
    <cellStyle name="40 % - Markeringsfarve2 2 3 2 2 2 2" xfId="15607"/>
    <cellStyle name="40 % - Markeringsfarve2 2 3 2 2 2 2 2" xfId="31921"/>
    <cellStyle name="40 % - Markeringsfarve2 2 3 2 2 2 2 3" xfId="46885"/>
    <cellStyle name="40 % - Markeringsfarve2 2 3 2 2 2 3" xfId="24899"/>
    <cellStyle name="40 % - Markeringsfarve2 2 3 2 2 2 4" xfId="39886"/>
    <cellStyle name="40 % - Markeringsfarve2 2 3 2 2 3" xfId="12003"/>
    <cellStyle name="40 % - Markeringsfarve2 2 3 2 2 3 2" xfId="28322"/>
    <cellStyle name="40 % - Markeringsfarve2 2 3 2 2 3 3" xfId="43287"/>
    <cellStyle name="40 % - Markeringsfarve2 2 3 2 2 4" xfId="21300"/>
    <cellStyle name="40 % - Markeringsfarve2 2 3 2 2 5" xfId="36288"/>
    <cellStyle name="40 % - Markeringsfarve2 2 3 2 2 6" xfId="57126"/>
    <cellStyle name="40 % - Markeringsfarve2 2 3 2 3" xfId="3447"/>
    <cellStyle name="40 % - Markeringsfarve2 2 3 2 3 2" xfId="6936"/>
    <cellStyle name="40 % - Markeringsfarve2 2 3 2 3 2 2" xfId="14847"/>
    <cellStyle name="40 % - Markeringsfarve2 2 3 2 3 2 2 2" xfId="31161"/>
    <cellStyle name="40 % - Markeringsfarve2 2 3 2 3 2 2 3" xfId="46125"/>
    <cellStyle name="40 % - Markeringsfarve2 2 3 2 3 2 3" xfId="24139"/>
    <cellStyle name="40 % - Markeringsfarve2 2 3 2 3 2 4" xfId="39126"/>
    <cellStyle name="40 % - Markeringsfarve2 2 3 2 3 3" xfId="12004"/>
    <cellStyle name="40 % - Markeringsfarve2 2 3 2 3 3 2" xfId="28323"/>
    <cellStyle name="40 % - Markeringsfarve2 2 3 2 3 3 3" xfId="43288"/>
    <cellStyle name="40 % - Markeringsfarve2 2 3 2 3 4" xfId="21301"/>
    <cellStyle name="40 % - Markeringsfarve2 2 3 2 3 5" xfId="36289"/>
    <cellStyle name="40 % - Markeringsfarve2 2 3 2 4" xfId="5803"/>
    <cellStyle name="40 % - Markeringsfarve2 2 3 2 4 2" xfId="13721"/>
    <cellStyle name="40 % - Markeringsfarve2 2 3 2 4 2 2" xfId="30035"/>
    <cellStyle name="40 % - Markeringsfarve2 2 3 2 4 2 3" xfId="44999"/>
    <cellStyle name="40 % - Markeringsfarve2 2 3 2 4 3" xfId="23013"/>
    <cellStyle name="40 % - Markeringsfarve2 2 3 2 4 4" xfId="38000"/>
    <cellStyle name="40 % - Markeringsfarve2 2 3 2 5" xfId="12002"/>
    <cellStyle name="40 % - Markeringsfarve2 2 3 2 5 2" xfId="28321"/>
    <cellStyle name="40 % - Markeringsfarve2 2 3 2 5 3" xfId="43286"/>
    <cellStyle name="40 % - Markeringsfarve2 2 3 2 6" xfId="21299"/>
    <cellStyle name="40 % - Markeringsfarve2 2 3 2 7" xfId="36287"/>
    <cellStyle name="40 % - Markeringsfarve2 2 3 2 8" xfId="53959"/>
    <cellStyle name="40 % - Markeringsfarve2 2 3 3" xfId="3448"/>
    <cellStyle name="40 % - Markeringsfarve2 2 3 3 2" xfId="3449"/>
    <cellStyle name="40 % - Markeringsfarve2 2 3 3 2 2" xfId="7783"/>
    <cellStyle name="40 % - Markeringsfarve2 2 3 3 2 2 2" xfId="15684"/>
    <cellStyle name="40 % - Markeringsfarve2 2 3 3 2 2 2 2" xfId="31998"/>
    <cellStyle name="40 % - Markeringsfarve2 2 3 3 2 2 2 3" xfId="46962"/>
    <cellStyle name="40 % - Markeringsfarve2 2 3 3 2 2 3" xfId="24976"/>
    <cellStyle name="40 % - Markeringsfarve2 2 3 3 2 2 4" xfId="39963"/>
    <cellStyle name="40 % - Markeringsfarve2 2 3 3 2 3" xfId="12006"/>
    <cellStyle name="40 % - Markeringsfarve2 2 3 3 2 3 2" xfId="28325"/>
    <cellStyle name="40 % - Markeringsfarve2 2 3 3 2 3 3" xfId="43290"/>
    <cellStyle name="40 % - Markeringsfarve2 2 3 3 2 4" xfId="21303"/>
    <cellStyle name="40 % - Markeringsfarve2 2 3 3 2 5" xfId="36291"/>
    <cellStyle name="40 % - Markeringsfarve2 2 3 3 3" xfId="3450"/>
    <cellStyle name="40 % - Markeringsfarve2 2 3 3 3 2" xfId="7013"/>
    <cellStyle name="40 % - Markeringsfarve2 2 3 3 3 2 2" xfId="14924"/>
    <cellStyle name="40 % - Markeringsfarve2 2 3 3 3 2 2 2" xfId="31238"/>
    <cellStyle name="40 % - Markeringsfarve2 2 3 3 3 2 2 3" xfId="46202"/>
    <cellStyle name="40 % - Markeringsfarve2 2 3 3 3 2 3" xfId="24216"/>
    <cellStyle name="40 % - Markeringsfarve2 2 3 3 3 2 4" xfId="39203"/>
    <cellStyle name="40 % - Markeringsfarve2 2 3 3 3 3" xfId="12007"/>
    <cellStyle name="40 % - Markeringsfarve2 2 3 3 3 3 2" xfId="28326"/>
    <cellStyle name="40 % - Markeringsfarve2 2 3 3 3 3 3" xfId="43291"/>
    <cellStyle name="40 % - Markeringsfarve2 2 3 3 3 4" xfId="21304"/>
    <cellStyle name="40 % - Markeringsfarve2 2 3 3 3 5" xfId="36292"/>
    <cellStyle name="40 % - Markeringsfarve2 2 3 3 4" xfId="5804"/>
    <cellStyle name="40 % - Markeringsfarve2 2 3 3 4 2" xfId="13722"/>
    <cellStyle name="40 % - Markeringsfarve2 2 3 3 4 2 2" xfId="30036"/>
    <cellStyle name="40 % - Markeringsfarve2 2 3 3 4 2 3" xfId="45000"/>
    <cellStyle name="40 % - Markeringsfarve2 2 3 3 4 3" xfId="23014"/>
    <cellStyle name="40 % - Markeringsfarve2 2 3 3 4 4" xfId="38001"/>
    <cellStyle name="40 % - Markeringsfarve2 2 3 3 5" xfId="12005"/>
    <cellStyle name="40 % - Markeringsfarve2 2 3 3 5 2" xfId="28324"/>
    <cellStyle name="40 % - Markeringsfarve2 2 3 3 5 3" xfId="43289"/>
    <cellStyle name="40 % - Markeringsfarve2 2 3 3 6" xfId="21302"/>
    <cellStyle name="40 % - Markeringsfarve2 2 3 3 7" xfId="36290"/>
    <cellStyle name="40 % - Markeringsfarve2 2 3 3 8" xfId="56503"/>
    <cellStyle name="40 % - Markeringsfarve2 2 3 4" xfId="3451"/>
    <cellStyle name="40 % - Markeringsfarve2 2 3 4 2" xfId="3452"/>
    <cellStyle name="40 % - Markeringsfarve2 2 3 4 2 2" xfId="7944"/>
    <cellStyle name="40 % - Markeringsfarve2 2 3 4 2 2 2" xfId="15845"/>
    <cellStyle name="40 % - Markeringsfarve2 2 3 4 2 2 2 2" xfId="32159"/>
    <cellStyle name="40 % - Markeringsfarve2 2 3 4 2 2 2 3" xfId="47123"/>
    <cellStyle name="40 % - Markeringsfarve2 2 3 4 2 2 3" xfId="25137"/>
    <cellStyle name="40 % - Markeringsfarve2 2 3 4 2 2 4" xfId="40124"/>
    <cellStyle name="40 % - Markeringsfarve2 2 3 4 2 3" xfId="12009"/>
    <cellStyle name="40 % - Markeringsfarve2 2 3 4 2 3 2" xfId="28328"/>
    <cellStyle name="40 % - Markeringsfarve2 2 3 4 2 3 3" xfId="43293"/>
    <cellStyle name="40 % - Markeringsfarve2 2 3 4 2 4" xfId="21306"/>
    <cellStyle name="40 % - Markeringsfarve2 2 3 4 2 5" xfId="36294"/>
    <cellStyle name="40 % - Markeringsfarve2 2 3 4 3" xfId="3453"/>
    <cellStyle name="40 % - Markeringsfarve2 2 3 4 3 2" xfId="7220"/>
    <cellStyle name="40 % - Markeringsfarve2 2 3 4 3 2 2" xfId="15130"/>
    <cellStyle name="40 % - Markeringsfarve2 2 3 4 3 2 2 2" xfId="31444"/>
    <cellStyle name="40 % - Markeringsfarve2 2 3 4 3 2 2 3" xfId="46408"/>
    <cellStyle name="40 % - Markeringsfarve2 2 3 4 3 2 3" xfId="24422"/>
    <cellStyle name="40 % - Markeringsfarve2 2 3 4 3 2 4" xfId="39409"/>
    <cellStyle name="40 % - Markeringsfarve2 2 3 4 3 3" xfId="12010"/>
    <cellStyle name="40 % - Markeringsfarve2 2 3 4 3 3 2" xfId="28329"/>
    <cellStyle name="40 % - Markeringsfarve2 2 3 4 3 3 3" xfId="43294"/>
    <cellStyle name="40 % - Markeringsfarve2 2 3 4 3 4" xfId="21307"/>
    <cellStyle name="40 % - Markeringsfarve2 2 3 4 3 5" xfId="36295"/>
    <cellStyle name="40 % - Markeringsfarve2 2 3 4 4" xfId="5805"/>
    <cellStyle name="40 % - Markeringsfarve2 2 3 4 4 2" xfId="13723"/>
    <cellStyle name="40 % - Markeringsfarve2 2 3 4 4 2 2" xfId="30037"/>
    <cellStyle name="40 % - Markeringsfarve2 2 3 4 4 2 3" xfId="45001"/>
    <cellStyle name="40 % - Markeringsfarve2 2 3 4 4 3" xfId="23015"/>
    <cellStyle name="40 % - Markeringsfarve2 2 3 4 4 4" xfId="38002"/>
    <cellStyle name="40 % - Markeringsfarve2 2 3 4 5" xfId="12008"/>
    <cellStyle name="40 % - Markeringsfarve2 2 3 4 5 2" xfId="28327"/>
    <cellStyle name="40 % - Markeringsfarve2 2 3 4 5 3" xfId="43292"/>
    <cellStyle name="40 % - Markeringsfarve2 2 3 4 6" xfId="21305"/>
    <cellStyle name="40 % - Markeringsfarve2 2 3 4 7" xfId="36293"/>
    <cellStyle name="40 % - Markeringsfarve2 2 3 5" xfId="3454"/>
    <cellStyle name="40 % - Markeringsfarve2 2 3 5 2" xfId="3455"/>
    <cellStyle name="40 % - Markeringsfarve2 2 3 5 2 2" xfId="8061"/>
    <cellStyle name="40 % - Markeringsfarve2 2 3 5 2 2 2" xfId="15962"/>
    <cellStyle name="40 % - Markeringsfarve2 2 3 5 2 2 2 2" xfId="32276"/>
    <cellStyle name="40 % - Markeringsfarve2 2 3 5 2 2 2 3" xfId="47240"/>
    <cellStyle name="40 % - Markeringsfarve2 2 3 5 2 2 3" xfId="25254"/>
    <cellStyle name="40 % - Markeringsfarve2 2 3 5 2 2 4" xfId="40241"/>
    <cellStyle name="40 % - Markeringsfarve2 2 3 5 2 3" xfId="12012"/>
    <cellStyle name="40 % - Markeringsfarve2 2 3 5 2 3 2" xfId="28331"/>
    <cellStyle name="40 % - Markeringsfarve2 2 3 5 2 3 3" xfId="43296"/>
    <cellStyle name="40 % - Markeringsfarve2 2 3 5 2 4" xfId="21309"/>
    <cellStyle name="40 % - Markeringsfarve2 2 3 5 2 5" xfId="36297"/>
    <cellStyle name="40 % - Markeringsfarve2 2 3 5 3" xfId="3456"/>
    <cellStyle name="40 % - Markeringsfarve2 2 3 5 3 2" xfId="7337"/>
    <cellStyle name="40 % - Markeringsfarve2 2 3 5 3 2 2" xfId="15247"/>
    <cellStyle name="40 % - Markeringsfarve2 2 3 5 3 2 2 2" xfId="31561"/>
    <cellStyle name="40 % - Markeringsfarve2 2 3 5 3 2 2 3" xfId="46525"/>
    <cellStyle name="40 % - Markeringsfarve2 2 3 5 3 2 3" xfId="24539"/>
    <cellStyle name="40 % - Markeringsfarve2 2 3 5 3 2 4" xfId="39526"/>
    <cellStyle name="40 % - Markeringsfarve2 2 3 5 3 3" xfId="12013"/>
    <cellStyle name="40 % - Markeringsfarve2 2 3 5 3 3 2" xfId="28332"/>
    <cellStyle name="40 % - Markeringsfarve2 2 3 5 3 3 3" xfId="43297"/>
    <cellStyle name="40 % - Markeringsfarve2 2 3 5 3 4" xfId="21310"/>
    <cellStyle name="40 % - Markeringsfarve2 2 3 5 3 5" xfId="36298"/>
    <cellStyle name="40 % - Markeringsfarve2 2 3 5 4" xfId="5806"/>
    <cellStyle name="40 % - Markeringsfarve2 2 3 5 4 2" xfId="13724"/>
    <cellStyle name="40 % - Markeringsfarve2 2 3 5 4 2 2" xfId="30038"/>
    <cellStyle name="40 % - Markeringsfarve2 2 3 5 4 2 3" xfId="45002"/>
    <cellStyle name="40 % - Markeringsfarve2 2 3 5 4 3" xfId="23016"/>
    <cellStyle name="40 % - Markeringsfarve2 2 3 5 4 4" xfId="38003"/>
    <cellStyle name="40 % - Markeringsfarve2 2 3 5 5" xfId="12011"/>
    <cellStyle name="40 % - Markeringsfarve2 2 3 5 5 2" xfId="28330"/>
    <cellStyle name="40 % - Markeringsfarve2 2 3 5 5 3" xfId="43295"/>
    <cellStyle name="40 % - Markeringsfarve2 2 3 5 6" xfId="21308"/>
    <cellStyle name="40 % - Markeringsfarve2 2 3 5 7" xfId="36296"/>
    <cellStyle name="40 % - Markeringsfarve2 2 3 6" xfId="3457"/>
    <cellStyle name="40 % - Markeringsfarve2 2 3 6 2" xfId="3458"/>
    <cellStyle name="40 % - Markeringsfarve2 2 3 6 2 2" xfId="8137"/>
    <cellStyle name="40 % - Markeringsfarve2 2 3 6 2 2 2" xfId="16038"/>
    <cellStyle name="40 % - Markeringsfarve2 2 3 6 2 2 2 2" xfId="32352"/>
    <cellStyle name="40 % - Markeringsfarve2 2 3 6 2 2 2 3" xfId="47316"/>
    <cellStyle name="40 % - Markeringsfarve2 2 3 6 2 2 3" xfId="25330"/>
    <cellStyle name="40 % - Markeringsfarve2 2 3 6 2 2 4" xfId="40317"/>
    <cellStyle name="40 % - Markeringsfarve2 2 3 6 2 3" xfId="12015"/>
    <cellStyle name="40 % - Markeringsfarve2 2 3 6 2 3 2" xfId="28334"/>
    <cellStyle name="40 % - Markeringsfarve2 2 3 6 2 3 3" xfId="43299"/>
    <cellStyle name="40 % - Markeringsfarve2 2 3 6 2 4" xfId="21312"/>
    <cellStyle name="40 % - Markeringsfarve2 2 3 6 2 5" xfId="36300"/>
    <cellStyle name="40 % - Markeringsfarve2 2 3 6 3" xfId="3459"/>
    <cellStyle name="40 % - Markeringsfarve2 2 3 6 3 2" xfId="7414"/>
    <cellStyle name="40 % - Markeringsfarve2 2 3 6 3 2 2" xfId="15324"/>
    <cellStyle name="40 % - Markeringsfarve2 2 3 6 3 2 2 2" xfId="31638"/>
    <cellStyle name="40 % - Markeringsfarve2 2 3 6 3 2 2 3" xfId="46602"/>
    <cellStyle name="40 % - Markeringsfarve2 2 3 6 3 2 3" xfId="24616"/>
    <cellStyle name="40 % - Markeringsfarve2 2 3 6 3 2 4" xfId="39603"/>
    <cellStyle name="40 % - Markeringsfarve2 2 3 6 3 3" xfId="12016"/>
    <cellStyle name="40 % - Markeringsfarve2 2 3 6 3 3 2" xfId="28335"/>
    <cellStyle name="40 % - Markeringsfarve2 2 3 6 3 3 3" xfId="43300"/>
    <cellStyle name="40 % - Markeringsfarve2 2 3 6 3 4" xfId="21313"/>
    <cellStyle name="40 % - Markeringsfarve2 2 3 6 3 5" xfId="36301"/>
    <cellStyle name="40 % - Markeringsfarve2 2 3 6 4" xfId="5807"/>
    <cellStyle name="40 % - Markeringsfarve2 2 3 6 4 2" xfId="13725"/>
    <cellStyle name="40 % - Markeringsfarve2 2 3 6 4 2 2" xfId="30039"/>
    <cellStyle name="40 % - Markeringsfarve2 2 3 6 4 2 3" xfId="45003"/>
    <cellStyle name="40 % - Markeringsfarve2 2 3 6 4 3" xfId="23017"/>
    <cellStyle name="40 % - Markeringsfarve2 2 3 6 4 4" xfId="38004"/>
    <cellStyle name="40 % - Markeringsfarve2 2 3 6 5" xfId="12014"/>
    <cellStyle name="40 % - Markeringsfarve2 2 3 6 5 2" xfId="28333"/>
    <cellStyle name="40 % - Markeringsfarve2 2 3 6 5 3" xfId="43298"/>
    <cellStyle name="40 % - Markeringsfarve2 2 3 6 6" xfId="21311"/>
    <cellStyle name="40 % - Markeringsfarve2 2 3 6 7" xfId="36299"/>
    <cellStyle name="40 % - Markeringsfarve2 2 3 7" xfId="3460"/>
    <cellStyle name="40 % - Markeringsfarve2 2 3 7 2" xfId="7587"/>
    <cellStyle name="40 % - Markeringsfarve2 2 3 7 2 2" xfId="15488"/>
    <cellStyle name="40 % - Markeringsfarve2 2 3 7 2 2 2" xfId="31802"/>
    <cellStyle name="40 % - Markeringsfarve2 2 3 7 2 2 3" xfId="46766"/>
    <cellStyle name="40 % - Markeringsfarve2 2 3 7 2 3" xfId="24780"/>
    <cellStyle name="40 % - Markeringsfarve2 2 3 7 2 4" xfId="39767"/>
    <cellStyle name="40 % - Markeringsfarve2 2 3 7 3" xfId="12017"/>
    <cellStyle name="40 % - Markeringsfarve2 2 3 7 3 2" xfId="28336"/>
    <cellStyle name="40 % - Markeringsfarve2 2 3 7 3 3" xfId="43301"/>
    <cellStyle name="40 % - Markeringsfarve2 2 3 7 4" xfId="21314"/>
    <cellStyle name="40 % - Markeringsfarve2 2 3 7 5" xfId="36302"/>
    <cellStyle name="40 % - Markeringsfarve2 2 3 8" xfId="3461"/>
    <cellStyle name="40 % - Markeringsfarve2 2 3 8 2" xfId="6815"/>
    <cellStyle name="40 % - Markeringsfarve2 2 3 8 2 2" xfId="14726"/>
    <cellStyle name="40 % - Markeringsfarve2 2 3 8 2 2 2" xfId="31040"/>
    <cellStyle name="40 % - Markeringsfarve2 2 3 8 2 2 3" xfId="46004"/>
    <cellStyle name="40 % - Markeringsfarve2 2 3 8 2 3" xfId="24018"/>
    <cellStyle name="40 % - Markeringsfarve2 2 3 8 2 4" xfId="39005"/>
    <cellStyle name="40 % - Markeringsfarve2 2 3 8 3" xfId="12018"/>
    <cellStyle name="40 % - Markeringsfarve2 2 3 8 3 2" xfId="28337"/>
    <cellStyle name="40 % - Markeringsfarve2 2 3 8 3 3" xfId="43302"/>
    <cellStyle name="40 % - Markeringsfarve2 2 3 8 4" xfId="21315"/>
    <cellStyle name="40 % - Markeringsfarve2 2 3 8 5" xfId="36303"/>
    <cellStyle name="40 % - Markeringsfarve2 2 3 9" xfId="5802"/>
    <cellStyle name="40 % - Markeringsfarve2 2 3 9 2" xfId="13720"/>
    <cellStyle name="40 % - Markeringsfarve2 2 3 9 2 2" xfId="30034"/>
    <cellStyle name="40 % - Markeringsfarve2 2 3 9 2 3" xfId="44998"/>
    <cellStyle name="40 % - Markeringsfarve2 2 3 9 3" xfId="23012"/>
    <cellStyle name="40 % - Markeringsfarve2 2 3 9 4" xfId="37999"/>
    <cellStyle name="40 % - Markeringsfarve2 2 4" xfId="3462"/>
    <cellStyle name="40 % - Markeringsfarve2 2 4 2" xfId="3463"/>
    <cellStyle name="40 % - Markeringsfarve2 2 4 2 2" xfId="7628"/>
    <cellStyle name="40 % - Markeringsfarve2 2 4 2 2 2" xfId="15529"/>
    <cellStyle name="40 % - Markeringsfarve2 2 4 2 2 2 2" xfId="31843"/>
    <cellStyle name="40 % - Markeringsfarve2 2 4 2 2 2 3" xfId="46807"/>
    <cellStyle name="40 % - Markeringsfarve2 2 4 2 2 3" xfId="24821"/>
    <cellStyle name="40 % - Markeringsfarve2 2 4 2 2 4" xfId="39808"/>
    <cellStyle name="40 % - Markeringsfarve2 2 4 2 3" xfId="12020"/>
    <cellStyle name="40 % - Markeringsfarve2 2 4 2 3 2" xfId="28339"/>
    <cellStyle name="40 % - Markeringsfarve2 2 4 2 3 3" xfId="43304"/>
    <cellStyle name="40 % - Markeringsfarve2 2 4 2 4" xfId="21317"/>
    <cellStyle name="40 % - Markeringsfarve2 2 4 2 5" xfId="36305"/>
    <cellStyle name="40 % - Markeringsfarve2 2 4 2 6" xfId="57128"/>
    <cellStyle name="40 % - Markeringsfarve2 2 4 3" xfId="3464"/>
    <cellStyle name="40 % - Markeringsfarve2 2 4 3 2" xfId="6858"/>
    <cellStyle name="40 % - Markeringsfarve2 2 4 3 2 2" xfId="14769"/>
    <cellStyle name="40 % - Markeringsfarve2 2 4 3 2 2 2" xfId="31083"/>
    <cellStyle name="40 % - Markeringsfarve2 2 4 3 2 2 3" xfId="46047"/>
    <cellStyle name="40 % - Markeringsfarve2 2 4 3 2 3" xfId="24061"/>
    <cellStyle name="40 % - Markeringsfarve2 2 4 3 2 4" xfId="39048"/>
    <cellStyle name="40 % - Markeringsfarve2 2 4 3 3" xfId="12021"/>
    <cellStyle name="40 % - Markeringsfarve2 2 4 3 3 2" xfId="28340"/>
    <cellStyle name="40 % - Markeringsfarve2 2 4 3 3 3" xfId="43305"/>
    <cellStyle name="40 % - Markeringsfarve2 2 4 3 4" xfId="21318"/>
    <cellStyle name="40 % - Markeringsfarve2 2 4 3 5" xfId="36306"/>
    <cellStyle name="40 % - Markeringsfarve2 2 4 4" xfId="5808"/>
    <cellStyle name="40 % - Markeringsfarve2 2 4 4 2" xfId="13726"/>
    <cellStyle name="40 % - Markeringsfarve2 2 4 4 2 2" xfId="30040"/>
    <cellStyle name="40 % - Markeringsfarve2 2 4 4 2 3" xfId="45004"/>
    <cellStyle name="40 % - Markeringsfarve2 2 4 4 3" xfId="23018"/>
    <cellStyle name="40 % - Markeringsfarve2 2 4 4 4" xfId="38005"/>
    <cellStyle name="40 % - Markeringsfarve2 2 4 5" xfId="12019"/>
    <cellStyle name="40 % - Markeringsfarve2 2 4 5 2" xfId="28338"/>
    <cellStyle name="40 % - Markeringsfarve2 2 4 5 3" xfId="43303"/>
    <cellStyle name="40 % - Markeringsfarve2 2 4 6" xfId="21316"/>
    <cellStyle name="40 % - Markeringsfarve2 2 4 7" xfId="36304"/>
    <cellStyle name="40 % - Markeringsfarve2 2 4 8" xfId="53961"/>
    <cellStyle name="40 % - Markeringsfarve2 2 5" xfId="3465"/>
    <cellStyle name="40 % - Markeringsfarve2 2 5 2" xfId="3466"/>
    <cellStyle name="40 % - Markeringsfarve2 2 5 2 2" xfId="7781"/>
    <cellStyle name="40 % - Markeringsfarve2 2 5 2 2 2" xfId="15682"/>
    <cellStyle name="40 % - Markeringsfarve2 2 5 2 2 2 2" xfId="31996"/>
    <cellStyle name="40 % - Markeringsfarve2 2 5 2 2 2 3" xfId="46960"/>
    <cellStyle name="40 % - Markeringsfarve2 2 5 2 2 3" xfId="24974"/>
    <cellStyle name="40 % - Markeringsfarve2 2 5 2 2 4" xfId="39961"/>
    <cellStyle name="40 % - Markeringsfarve2 2 5 2 3" xfId="12023"/>
    <cellStyle name="40 % - Markeringsfarve2 2 5 2 3 2" xfId="28342"/>
    <cellStyle name="40 % - Markeringsfarve2 2 5 2 3 3" xfId="43307"/>
    <cellStyle name="40 % - Markeringsfarve2 2 5 2 4" xfId="21320"/>
    <cellStyle name="40 % - Markeringsfarve2 2 5 2 5" xfId="36308"/>
    <cellStyle name="40 % - Markeringsfarve2 2 5 3" xfId="3467"/>
    <cellStyle name="40 % - Markeringsfarve2 2 5 3 2" xfId="7011"/>
    <cellStyle name="40 % - Markeringsfarve2 2 5 3 2 2" xfId="14922"/>
    <cellStyle name="40 % - Markeringsfarve2 2 5 3 2 2 2" xfId="31236"/>
    <cellStyle name="40 % - Markeringsfarve2 2 5 3 2 2 3" xfId="46200"/>
    <cellStyle name="40 % - Markeringsfarve2 2 5 3 2 3" xfId="24214"/>
    <cellStyle name="40 % - Markeringsfarve2 2 5 3 2 4" xfId="39201"/>
    <cellStyle name="40 % - Markeringsfarve2 2 5 3 3" xfId="12024"/>
    <cellStyle name="40 % - Markeringsfarve2 2 5 3 3 2" xfId="28343"/>
    <cellStyle name="40 % - Markeringsfarve2 2 5 3 3 3" xfId="43308"/>
    <cellStyle name="40 % - Markeringsfarve2 2 5 3 4" xfId="21321"/>
    <cellStyle name="40 % - Markeringsfarve2 2 5 3 5" xfId="36309"/>
    <cellStyle name="40 % - Markeringsfarve2 2 5 4" xfId="5809"/>
    <cellStyle name="40 % - Markeringsfarve2 2 5 4 2" xfId="13727"/>
    <cellStyle name="40 % - Markeringsfarve2 2 5 4 2 2" xfId="30041"/>
    <cellStyle name="40 % - Markeringsfarve2 2 5 4 2 3" xfId="45005"/>
    <cellStyle name="40 % - Markeringsfarve2 2 5 4 3" xfId="23019"/>
    <cellStyle name="40 % - Markeringsfarve2 2 5 4 4" xfId="38006"/>
    <cellStyle name="40 % - Markeringsfarve2 2 5 5" xfId="12022"/>
    <cellStyle name="40 % - Markeringsfarve2 2 5 5 2" xfId="28341"/>
    <cellStyle name="40 % - Markeringsfarve2 2 5 5 3" xfId="43306"/>
    <cellStyle name="40 % - Markeringsfarve2 2 5 6" xfId="21319"/>
    <cellStyle name="40 % - Markeringsfarve2 2 5 7" xfId="36307"/>
    <cellStyle name="40 % - Markeringsfarve2 2 5 8" xfId="56505"/>
    <cellStyle name="40 % - Markeringsfarve2 2 6" xfId="3468"/>
    <cellStyle name="40 % - Markeringsfarve2 2 6 2" xfId="3469"/>
    <cellStyle name="40 % - Markeringsfarve2 2 6 2 2" xfId="7866"/>
    <cellStyle name="40 % - Markeringsfarve2 2 6 2 2 2" xfId="15767"/>
    <cellStyle name="40 % - Markeringsfarve2 2 6 2 2 2 2" xfId="32081"/>
    <cellStyle name="40 % - Markeringsfarve2 2 6 2 2 2 3" xfId="47045"/>
    <cellStyle name="40 % - Markeringsfarve2 2 6 2 2 3" xfId="25059"/>
    <cellStyle name="40 % - Markeringsfarve2 2 6 2 2 4" xfId="40046"/>
    <cellStyle name="40 % - Markeringsfarve2 2 6 2 3" xfId="12026"/>
    <cellStyle name="40 % - Markeringsfarve2 2 6 2 3 2" xfId="28345"/>
    <cellStyle name="40 % - Markeringsfarve2 2 6 2 3 3" xfId="43310"/>
    <cellStyle name="40 % - Markeringsfarve2 2 6 2 4" xfId="21323"/>
    <cellStyle name="40 % - Markeringsfarve2 2 6 2 5" xfId="36311"/>
    <cellStyle name="40 % - Markeringsfarve2 2 6 3" xfId="3470"/>
    <cellStyle name="40 % - Markeringsfarve2 2 6 3 2" xfId="7142"/>
    <cellStyle name="40 % - Markeringsfarve2 2 6 3 2 2" xfId="15052"/>
    <cellStyle name="40 % - Markeringsfarve2 2 6 3 2 2 2" xfId="31366"/>
    <cellStyle name="40 % - Markeringsfarve2 2 6 3 2 2 3" xfId="46330"/>
    <cellStyle name="40 % - Markeringsfarve2 2 6 3 2 3" xfId="24344"/>
    <cellStyle name="40 % - Markeringsfarve2 2 6 3 2 4" xfId="39331"/>
    <cellStyle name="40 % - Markeringsfarve2 2 6 3 3" xfId="12027"/>
    <cellStyle name="40 % - Markeringsfarve2 2 6 3 3 2" xfId="28346"/>
    <cellStyle name="40 % - Markeringsfarve2 2 6 3 3 3" xfId="43311"/>
    <cellStyle name="40 % - Markeringsfarve2 2 6 3 4" xfId="21324"/>
    <cellStyle name="40 % - Markeringsfarve2 2 6 3 5" xfId="36312"/>
    <cellStyle name="40 % - Markeringsfarve2 2 6 4" xfId="5810"/>
    <cellStyle name="40 % - Markeringsfarve2 2 6 4 2" xfId="13728"/>
    <cellStyle name="40 % - Markeringsfarve2 2 6 4 2 2" xfId="30042"/>
    <cellStyle name="40 % - Markeringsfarve2 2 6 4 2 3" xfId="45006"/>
    <cellStyle name="40 % - Markeringsfarve2 2 6 4 3" xfId="23020"/>
    <cellStyle name="40 % - Markeringsfarve2 2 6 4 4" xfId="38007"/>
    <cellStyle name="40 % - Markeringsfarve2 2 6 5" xfId="12025"/>
    <cellStyle name="40 % - Markeringsfarve2 2 6 5 2" xfId="28344"/>
    <cellStyle name="40 % - Markeringsfarve2 2 6 5 3" xfId="43309"/>
    <cellStyle name="40 % - Markeringsfarve2 2 6 6" xfId="21322"/>
    <cellStyle name="40 % - Markeringsfarve2 2 6 7" xfId="36310"/>
    <cellStyle name="40 % - Markeringsfarve2 2 7" xfId="3471"/>
    <cellStyle name="40 % - Markeringsfarve2 2 7 2" xfId="3472"/>
    <cellStyle name="40 % - Markeringsfarve2 2 7 2 2" xfId="7983"/>
    <cellStyle name="40 % - Markeringsfarve2 2 7 2 2 2" xfId="15884"/>
    <cellStyle name="40 % - Markeringsfarve2 2 7 2 2 2 2" xfId="32198"/>
    <cellStyle name="40 % - Markeringsfarve2 2 7 2 2 2 3" xfId="47162"/>
    <cellStyle name="40 % - Markeringsfarve2 2 7 2 2 3" xfId="25176"/>
    <cellStyle name="40 % - Markeringsfarve2 2 7 2 2 4" xfId="40163"/>
    <cellStyle name="40 % - Markeringsfarve2 2 7 2 3" xfId="12029"/>
    <cellStyle name="40 % - Markeringsfarve2 2 7 2 3 2" xfId="28348"/>
    <cellStyle name="40 % - Markeringsfarve2 2 7 2 3 3" xfId="43313"/>
    <cellStyle name="40 % - Markeringsfarve2 2 7 2 4" xfId="21326"/>
    <cellStyle name="40 % - Markeringsfarve2 2 7 2 5" xfId="36314"/>
    <cellStyle name="40 % - Markeringsfarve2 2 7 3" xfId="3473"/>
    <cellStyle name="40 % - Markeringsfarve2 2 7 3 2" xfId="7259"/>
    <cellStyle name="40 % - Markeringsfarve2 2 7 3 2 2" xfId="15169"/>
    <cellStyle name="40 % - Markeringsfarve2 2 7 3 2 2 2" xfId="31483"/>
    <cellStyle name="40 % - Markeringsfarve2 2 7 3 2 2 3" xfId="46447"/>
    <cellStyle name="40 % - Markeringsfarve2 2 7 3 2 3" xfId="24461"/>
    <cellStyle name="40 % - Markeringsfarve2 2 7 3 2 4" xfId="39448"/>
    <cellStyle name="40 % - Markeringsfarve2 2 7 3 3" xfId="12030"/>
    <cellStyle name="40 % - Markeringsfarve2 2 7 3 3 2" xfId="28349"/>
    <cellStyle name="40 % - Markeringsfarve2 2 7 3 3 3" xfId="43314"/>
    <cellStyle name="40 % - Markeringsfarve2 2 7 3 4" xfId="21327"/>
    <cellStyle name="40 % - Markeringsfarve2 2 7 3 5" xfId="36315"/>
    <cellStyle name="40 % - Markeringsfarve2 2 7 4" xfId="5811"/>
    <cellStyle name="40 % - Markeringsfarve2 2 7 4 2" xfId="13729"/>
    <cellStyle name="40 % - Markeringsfarve2 2 7 4 2 2" xfId="30043"/>
    <cellStyle name="40 % - Markeringsfarve2 2 7 4 2 3" xfId="45007"/>
    <cellStyle name="40 % - Markeringsfarve2 2 7 4 3" xfId="23021"/>
    <cellStyle name="40 % - Markeringsfarve2 2 7 4 4" xfId="38008"/>
    <cellStyle name="40 % - Markeringsfarve2 2 7 5" xfId="12028"/>
    <cellStyle name="40 % - Markeringsfarve2 2 7 5 2" xfId="28347"/>
    <cellStyle name="40 % - Markeringsfarve2 2 7 5 3" xfId="43312"/>
    <cellStyle name="40 % - Markeringsfarve2 2 7 6" xfId="21325"/>
    <cellStyle name="40 % - Markeringsfarve2 2 7 7" xfId="36313"/>
    <cellStyle name="40 % - Markeringsfarve2 2 8" xfId="3474"/>
    <cellStyle name="40 % - Markeringsfarve2 2 8 2" xfId="3475"/>
    <cellStyle name="40 % - Markeringsfarve2 2 8 2 2" xfId="8135"/>
    <cellStyle name="40 % - Markeringsfarve2 2 8 2 2 2" xfId="16036"/>
    <cellStyle name="40 % - Markeringsfarve2 2 8 2 2 2 2" xfId="32350"/>
    <cellStyle name="40 % - Markeringsfarve2 2 8 2 2 2 3" xfId="47314"/>
    <cellStyle name="40 % - Markeringsfarve2 2 8 2 2 3" xfId="25328"/>
    <cellStyle name="40 % - Markeringsfarve2 2 8 2 2 4" xfId="40315"/>
    <cellStyle name="40 % - Markeringsfarve2 2 8 2 3" xfId="12032"/>
    <cellStyle name="40 % - Markeringsfarve2 2 8 2 3 2" xfId="28351"/>
    <cellStyle name="40 % - Markeringsfarve2 2 8 2 3 3" xfId="43316"/>
    <cellStyle name="40 % - Markeringsfarve2 2 8 2 4" xfId="21329"/>
    <cellStyle name="40 % - Markeringsfarve2 2 8 2 5" xfId="36317"/>
    <cellStyle name="40 % - Markeringsfarve2 2 8 3" xfId="3476"/>
    <cellStyle name="40 % - Markeringsfarve2 2 8 3 2" xfId="7412"/>
    <cellStyle name="40 % - Markeringsfarve2 2 8 3 2 2" xfId="15322"/>
    <cellStyle name="40 % - Markeringsfarve2 2 8 3 2 2 2" xfId="31636"/>
    <cellStyle name="40 % - Markeringsfarve2 2 8 3 2 2 3" xfId="46600"/>
    <cellStyle name="40 % - Markeringsfarve2 2 8 3 2 3" xfId="24614"/>
    <cellStyle name="40 % - Markeringsfarve2 2 8 3 2 4" xfId="39601"/>
    <cellStyle name="40 % - Markeringsfarve2 2 8 3 3" xfId="12033"/>
    <cellStyle name="40 % - Markeringsfarve2 2 8 3 3 2" xfId="28352"/>
    <cellStyle name="40 % - Markeringsfarve2 2 8 3 3 3" xfId="43317"/>
    <cellStyle name="40 % - Markeringsfarve2 2 8 3 4" xfId="21330"/>
    <cellStyle name="40 % - Markeringsfarve2 2 8 3 5" xfId="36318"/>
    <cellStyle name="40 % - Markeringsfarve2 2 8 4" xfId="5812"/>
    <cellStyle name="40 % - Markeringsfarve2 2 8 4 2" xfId="13730"/>
    <cellStyle name="40 % - Markeringsfarve2 2 8 4 2 2" xfId="30044"/>
    <cellStyle name="40 % - Markeringsfarve2 2 8 4 2 3" xfId="45008"/>
    <cellStyle name="40 % - Markeringsfarve2 2 8 4 3" xfId="23022"/>
    <cellStyle name="40 % - Markeringsfarve2 2 8 4 4" xfId="38009"/>
    <cellStyle name="40 % - Markeringsfarve2 2 8 5" xfId="12031"/>
    <cellStyle name="40 % - Markeringsfarve2 2 8 5 2" xfId="28350"/>
    <cellStyle name="40 % - Markeringsfarve2 2 8 5 3" xfId="43315"/>
    <cellStyle name="40 % - Markeringsfarve2 2 8 6" xfId="21328"/>
    <cellStyle name="40 % - Markeringsfarve2 2 8 7" xfId="36316"/>
    <cellStyle name="40 % - Markeringsfarve2 2 9" xfId="3477"/>
    <cellStyle name="40 % - Markeringsfarve2 2 9 2" xfId="7509"/>
    <cellStyle name="40 % - Markeringsfarve2 2 9 2 2" xfId="15410"/>
    <cellStyle name="40 % - Markeringsfarve2 2 9 2 2 2" xfId="31724"/>
    <cellStyle name="40 % - Markeringsfarve2 2 9 2 2 3" xfId="46688"/>
    <cellStyle name="40 % - Markeringsfarve2 2 9 2 3" xfId="24702"/>
    <cellStyle name="40 % - Markeringsfarve2 2 9 2 4" xfId="39689"/>
    <cellStyle name="40 % - Markeringsfarve2 2 9 3" xfId="12034"/>
    <cellStyle name="40 % - Markeringsfarve2 2 9 3 2" xfId="28353"/>
    <cellStyle name="40 % - Markeringsfarve2 2 9 3 3" xfId="43318"/>
    <cellStyle name="40 % - Markeringsfarve2 2 9 4" xfId="21331"/>
    <cellStyle name="40 % - Markeringsfarve2 2 9 5" xfId="36319"/>
    <cellStyle name="40 % - Markeringsfarve2 3" xfId="3478"/>
    <cellStyle name="40 % - Markeringsfarve2 3 10" xfId="3479"/>
    <cellStyle name="40 % - Markeringsfarve2 3 10 2" xfId="6722"/>
    <cellStyle name="40 % - Markeringsfarve2 3 10 2 2" xfId="14634"/>
    <cellStyle name="40 % - Markeringsfarve2 3 10 2 2 2" xfId="30948"/>
    <cellStyle name="40 % - Markeringsfarve2 3 10 2 2 3" xfId="45912"/>
    <cellStyle name="40 % - Markeringsfarve2 3 10 2 3" xfId="23926"/>
    <cellStyle name="40 % - Markeringsfarve2 3 10 2 4" xfId="38913"/>
    <cellStyle name="40 % - Markeringsfarve2 3 10 3" xfId="12036"/>
    <cellStyle name="40 % - Markeringsfarve2 3 10 3 2" xfId="28355"/>
    <cellStyle name="40 % - Markeringsfarve2 3 10 3 3" xfId="43320"/>
    <cellStyle name="40 % - Markeringsfarve2 3 10 4" xfId="21333"/>
    <cellStyle name="40 % - Markeringsfarve2 3 10 5" xfId="36321"/>
    <cellStyle name="40 % - Markeringsfarve2 3 11" xfId="5813"/>
    <cellStyle name="40 % - Markeringsfarve2 3 11 2" xfId="13731"/>
    <cellStyle name="40 % - Markeringsfarve2 3 11 2 2" xfId="30045"/>
    <cellStyle name="40 % - Markeringsfarve2 3 11 2 3" xfId="45009"/>
    <cellStyle name="40 % - Markeringsfarve2 3 11 3" xfId="23023"/>
    <cellStyle name="40 % - Markeringsfarve2 3 11 4" xfId="38010"/>
    <cellStyle name="40 % - Markeringsfarve2 3 12" xfId="12035"/>
    <cellStyle name="40 % - Markeringsfarve2 3 12 2" xfId="28354"/>
    <cellStyle name="40 % - Markeringsfarve2 3 12 3" xfId="43319"/>
    <cellStyle name="40 % - Markeringsfarve2 3 13" xfId="21332"/>
    <cellStyle name="40 % - Markeringsfarve2 3 14" xfId="36320"/>
    <cellStyle name="40 % - Markeringsfarve2 3 15" xfId="53321"/>
    <cellStyle name="40 % - Markeringsfarve2 3 2" xfId="3480"/>
    <cellStyle name="40 % - Markeringsfarve2 3 2 10" xfId="12037"/>
    <cellStyle name="40 % - Markeringsfarve2 3 2 10 2" xfId="28356"/>
    <cellStyle name="40 % - Markeringsfarve2 3 2 10 3" xfId="43321"/>
    <cellStyle name="40 % - Markeringsfarve2 3 2 11" xfId="21334"/>
    <cellStyle name="40 % - Markeringsfarve2 3 2 12" xfId="36322"/>
    <cellStyle name="40 % - Markeringsfarve2 3 2 13" xfId="53958"/>
    <cellStyle name="40 % - Markeringsfarve2 3 2 2" xfId="3481"/>
    <cellStyle name="40 % - Markeringsfarve2 3 2 2 2" xfId="3482"/>
    <cellStyle name="40 % - Markeringsfarve2 3 2 2 2 2" xfId="7655"/>
    <cellStyle name="40 % - Markeringsfarve2 3 2 2 2 2 2" xfId="15556"/>
    <cellStyle name="40 % - Markeringsfarve2 3 2 2 2 2 2 2" xfId="31870"/>
    <cellStyle name="40 % - Markeringsfarve2 3 2 2 2 2 2 3" xfId="46834"/>
    <cellStyle name="40 % - Markeringsfarve2 3 2 2 2 2 3" xfId="24848"/>
    <cellStyle name="40 % - Markeringsfarve2 3 2 2 2 2 4" xfId="39835"/>
    <cellStyle name="40 % - Markeringsfarve2 3 2 2 2 3" xfId="12039"/>
    <cellStyle name="40 % - Markeringsfarve2 3 2 2 2 3 2" xfId="28358"/>
    <cellStyle name="40 % - Markeringsfarve2 3 2 2 2 3 3" xfId="43323"/>
    <cellStyle name="40 % - Markeringsfarve2 3 2 2 2 4" xfId="21336"/>
    <cellStyle name="40 % - Markeringsfarve2 3 2 2 2 5" xfId="36324"/>
    <cellStyle name="40 % - Markeringsfarve2 3 2 2 3" xfId="3483"/>
    <cellStyle name="40 % - Markeringsfarve2 3 2 2 3 2" xfId="6885"/>
    <cellStyle name="40 % - Markeringsfarve2 3 2 2 3 2 2" xfId="14796"/>
    <cellStyle name="40 % - Markeringsfarve2 3 2 2 3 2 2 2" xfId="31110"/>
    <cellStyle name="40 % - Markeringsfarve2 3 2 2 3 2 2 3" xfId="46074"/>
    <cellStyle name="40 % - Markeringsfarve2 3 2 2 3 2 3" xfId="24088"/>
    <cellStyle name="40 % - Markeringsfarve2 3 2 2 3 2 4" xfId="39075"/>
    <cellStyle name="40 % - Markeringsfarve2 3 2 2 3 3" xfId="12040"/>
    <cellStyle name="40 % - Markeringsfarve2 3 2 2 3 3 2" xfId="28359"/>
    <cellStyle name="40 % - Markeringsfarve2 3 2 2 3 3 3" xfId="43324"/>
    <cellStyle name="40 % - Markeringsfarve2 3 2 2 3 4" xfId="21337"/>
    <cellStyle name="40 % - Markeringsfarve2 3 2 2 3 5" xfId="36325"/>
    <cellStyle name="40 % - Markeringsfarve2 3 2 2 4" xfId="5815"/>
    <cellStyle name="40 % - Markeringsfarve2 3 2 2 4 2" xfId="13733"/>
    <cellStyle name="40 % - Markeringsfarve2 3 2 2 4 2 2" xfId="30047"/>
    <cellStyle name="40 % - Markeringsfarve2 3 2 2 4 2 3" xfId="45011"/>
    <cellStyle name="40 % - Markeringsfarve2 3 2 2 4 3" xfId="23025"/>
    <cellStyle name="40 % - Markeringsfarve2 3 2 2 4 4" xfId="38012"/>
    <cellStyle name="40 % - Markeringsfarve2 3 2 2 5" xfId="12038"/>
    <cellStyle name="40 % - Markeringsfarve2 3 2 2 5 2" xfId="28357"/>
    <cellStyle name="40 % - Markeringsfarve2 3 2 2 5 3" xfId="43322"/>
    <cellStyle name="40 % - Markeringsfarve2 3 2 2 6" xfId="21335"/>
    <cellStyle name="40 % - Markeringsfarve2 3 2 2 7" xfId="36323"/>
    <cellStyle name="40 % - Markeringsfarve2 3 2 2 8" xfId="57125"/>
    <cellStyle name="40 % - Markeringsfarve2 3 2 3" xfId="3484"/>
    <cellStyle name="40 % - Markeringsfarve2 3 2 3 2" xfId="3485"/>
    <cellStyle name="40 % - Markeringsfarve2 3 2 3 2 2" xfId="7785"/>
    <cellStyle name="40 % - Markeringsfarve2 3 2 3 2 2 2" xfId="15686"/>
    <cellStyle name="40 % - Markeringsfarve2 3 2 3 2 2 2 2" xfId="32000"/>
    <cellStyle name="40 % - Markeringsfarve2 3 2 3 2 2 2 3" xfId="46964"/>
    <cellStyle name="40 % - Markeringsfarve2 3 2 3 2 2 3" xfId="24978"/>
    <cellStyle name="40 % - Markeringsfarve2 3 2 3 2 2 4" xfId="39965"/>
    <cellStyle name="40 % - Markeringsfarve2 3 2 3 2 3" xfId="12042"/>
    <cellStyle name="40 % - Markeringsfarve2 3 2 3 2 3 2" xfId="28361"/>
    <cellStyle name="40 % - Markeringsfarve2 3 2 3 2 3 3" xfId="43326"/>
    <cellStyle name="40 % - Markeringsfarve2 3 2 3 2 4" xfId="21339"/>
    <cellStyle name="40 % - Markeringsfarve2 3 2 3 2 5" xfId="36327"/>
    <cellStyle name="40 % - Markeringsfarve2 3 2 3 3" xfId="3486"/>
    <cellStyle name="40 % - Markeringsfarve2 3 2 3 3 2" xfId="7015"/>
    <cellStyle name="40 % - Markeringsfarve2 3 2 3 3 2 2" xfId="14926"/>
    <cellStyle name="40 % - Markeringsfarve2 3 2 3 3 2 2 2" xfId="31240"/>
    <cellStyle name="40 % - Markeringsfarve2 3 2 3 3 2 2 3" xfId="46204"/>
    <cellStyle name="40 % - Markeringsfarve2 3 2 3 3 2 3" xfId="24218"/>
    <cellStyle name="40 % - Markeringsfarve2 3 2 3 3 2 4" xfId="39205"/>
    <cellStyle name="40 % - Markeringsfarve2 3 2 3 3 3" xfId="12043"/>
    <cellStyle name="40 % - Markeringsfarve2 3 2 3 3 3 2" xfId="28362"/>
    <cellStyle name="40 % - Markeringsfarve2 3 2 3 3 3 3" xfId="43327"/>
    <cellStyle name="40 % - Markeringsfarve2 3 2 3 3 4" xfId="21340"/>
    <cellStyle name="40 % - Markeringsfarve2 3 2 3 3 5" xfId="36328"/>
    <cellStyle name="40 % - Markeringsfarve2 3 2 3 4" xfId="5816"/>
    <cellStyle name="40 % - Markeringsfarve2 3 2 3 4 2" xfId="13734"/>
    <cellStyle name="40 % - Markeringsfarve2 3 2 3 4 2 2" xfId="30048"/>
    <cellStyle name="40 % - Markeringsfarve2 3 2 3 4 2 3" xfId="45012"/>
    <cellStyle name="40 % - Markeringsfarve2 3 2 3 4 3" xfId="23026"/>
    <cellStyle name="40 % - Markeringsfarve2 3 2 3 4 4" xfId="38013"/>
    <cellStyle name="40 % - Markeringsfarve2 3 2 3 5" xfId="12041"/>
    <cellStyle name="40 % - Markeringsfarve2 3 2 3 5 2" xfId="28360"/>
    <cellStyle name="40 % - Markeringsfarve2 3 2 3 5 3" xfId="43325"/>
    <cellStyle name="40 % - Markeringsfarve2 3 2 3 6" xfId="21338"/>
    <cellStyle name="40 % - Markeringsfarve2 3 2 3 7" xfId="36326"/>
    <cellStyle name="40 % - Markeringsfarve2 3 2 4" xfId="3487"/>
    <cellStyle name="40 % - Markeringsfarve2 3 2 4 2" xfId="3488"/>
    <cellStyle name="40 % - Markeringsfarve2 3 2 4 2 2" xfId="7893"/>
    <cellStyle name="40 % - Markeringsfarve2 3 2 4 2 2 2" xfId="15794"/>
    <cellStyle name="40 % - Markeringsfarve2 3 2 4 2 2 2 2" xfId="32108"/>
    <cellStyle name="40 % - Markeringsfarve2 3 2 4 2 2 2 3" xfId="47072"/>
    <cellStyle name="40 % - Markeringsfarve2 3 2 4 2 2 3" xfId="25086"/>
    <cellStyle name="40 % - Markeringsfarve2 3 2 4 2 2 4" xfId="40073"/>
    <cellStyle name="40 % - Markeringsfarve2 3 2 4 2 3" xfId="12045"/>
    <cellStyle name="40 % - Markeringsfarve2 3 2 4 2 3 2" xfId="28364"/>
    <cellStyle name="40 % - Markeringsfarve2 3 2 4 2 3 3" xfId="43329"/>
    <cellStyle name="40 % - Markeringsfarve2 3 2 4 2 4" xfId="21342"/>
    <cellStyle name="40 % - Markeringsfarve2 3 2 4 2 5" xfId="36330"/>
    <cellStyle name="40 % - Markeringsfarve2 3 2 4 3" xfId="3489"/>
    <cellStyle name="40 % - Markeringsfarve2 3 2 4 3 2" xfId="7169"/>
    <cellStyle name="40 % - Markeringsfarve2 3 2 4 3 2 2" xfId="15079"/>
    <cellStyle name="40 % - Markeringsfarve2 3 2 4 3 2 2 2" xfId="31393"/>
    <cellStyle name="40 % - Markeringsfarve2 3 2 4 3 2 2 3" xfId="46357"/>
    <cellStyle name="40 % - Markeringsfarve2 3 2 4 3 2 3" xfId="24371"/>
    <cellStyle name="40 % - Markeringsfarve2 3 2 4 3 2 4" xfId="39358"/>
    <cellStyle name="40 % - Markeringsfarve2 3 2 4 3 3" xfId="12046"/>
    <cellStyle name="40 % - Markeringsfarve2 3 2 4 3 3 2" xfId="28365"/>
    <cellStyle name="40 % - Markeringsfarve2 3 2 4 3 3 3" xfId="43330"/>
    <cellStyle name="40 % - Markeringsfarve2 3 2 4 3 4" xfId="21343"/>
    <cellStyle name="40 % - Markeringsfarve2 3 2 4 3 5" xfId="36331"/>
    <cellStyle name="40 % - Markeringsfarve2 3 2 4 4" xfId="5817"/>
    <cellStyle name="40 % - Markeringsfarve2 3 2 4 4 2" xfId="13735"/>
    <cellStyle name="40 % - Markeringsfarve2 3 2 4 4 2 2" xfId="30049"/>
    <cellStyle name="40 % - Markeringsfarve2 3 2 4 4 2 3" xfId="45013"/>
    <cellStyle name="40 % - Markeringsfarve2 3 2 4 4 3" xfId="23027"/>
    <cellStyle name="40 % - Markeringsfarve2 3 2 4 4 4" xfId="38014"/>
    <cellStyle name="40 % - Markeringsfarve2 3 2 4 5" xfId="12044"/>
    <cellStyle name="40 % - Markeringsfarve2 3 2 4 5 2" xfId="28363"/>
    <cellStyle name="40 % - Markeringsfarve2 3 2 4 5 3" xfId="43328"/>
    <cellStyle name="40 % - Markeringsfarve2 3 2 4 6" xfId="21341"/>
    <cellStyle name="40 % - Markeringsfarve2 3 2 4 7" xfId="36329"/>
    <cellStyle name="40 % - Markeringsfarve2 3 2 5" xfId="3490"/>
    <cellStyle name="40 % - Markeringsfarve2 3 2 5 2" xfId="3491"/>
    <cellStyle name="40 % - Markeringsfarve2 3 2 5 2 2" xfId="8010"/>
    <cellStyle name="40 % - Markeringsfarve2 3 2 5 2 2 2" xfId="15911"/>
    <cellStyle name="40 % - Markeringsfarve2 3 2 5 2 2 2 2" xfId="32225"/>
    <cellStyle name="40 % - Markeringsfarve2 3 2 5 2 2 2 3" xfId="47189"/>
    <cellStyle name="40 % - Markeringsfarve2 3 2 5 2 2 3" xfId="25203"/>
    <cellStyle name="40 % - Markeringsfarve2 3 2 5 2 2 4" xfId="40190"/>
    <cellStyle name="40 % - Markeringsfarve2 3 2 5 2 3" xfId="12048"/>
    <cellStyle name="40 % - Markeringsfarve2 3 2 5 2 3 2" xfId="28367"/>
    <cellStyle name="40 % - Markeringsfarve2 3 2 5 2 3 3" xfId="43332"/>
    <cellStyle name="40 % - Markeringsfarve2 3 2 5 2 4" xfId="21345"/>
    <cellStyle name="40 % - Markeringsfarve2 3 2 5 2 5" xfId="36333"/>
    <cellStyle name="40 % - Markeringsfarve2 3 2 5 3" xfId="3492"/>
    <cellStyle name="40 % - Markeringsfarve2 3 2 5 3 2" xfId="7286"/>
    <cellStyle name="40 % - Markeringsfarve2 3 2 5 3 2 2" xfId="15196"/>
    <cellStyle name="40 % - Markeringsfarve2 3 2 5 3 2 2 2" xfId="31510"/>
    <cellStyle name="40 % - Markeringsfarve2 3 2 5 3 2 2 3" xfId="46474"/>
    <cellStyle name="40 % - Markeringsfarve2 3 2 5 3 2 3" xfId="24488"/>
    <cellStyle name="40 % - Markeringsfarve2 3 2 5 3 2 4" xfId="39475"/>
    <cellStyle name="40 % - Markeringsfarve2 3 2 5 3 3" xfId="12049"/>
    <cellStyle name="40 % - Markeringsfarve2 3 2 5 3 3 2" xfId="28368"/>
    <cellStyle name="40 % - Markeringsfarve2 3 2 5 3 3 3" xfId="43333"/>
    <cellStyle name="40 % - Markeringsfarve2 3 2 5 3 4" xfId="21346"/>
    <cellStyle name="40 % - Markeringsfarve2 3 2 5 3 5" xfId="36334"/>
    <cellStyle name="40 % - Markeringsfarve2 3 2 5 4" xfId="5818"/>
    <cellStyle name="40 % - Markeringsfarve2 3 2 5 4 2" xfId="13736"/>
    <cellStyle name="40 % - Markeringsfarve2 3 2 5 4 2 2" xfId="30050"/>
    <cellStyle name="40 % - Markeringsfarve2 3 2 5 4 2 3" xfId="45014"/>
    <cellStyle name="40 % - Markeringsfarve2 3 2 5 4 3" xfId="23028"/>
    <cellStyle name="40 % - Markeringsfarve2 3 2 5 4 4" xfId="38015"/>
    <cellStyle name="40 % - Markeringsfarve2 3 2 5 5" xfId="12047"/>
    <cellStyle name="40 % - Markeringsfarve2 3 2 5 5 2" xfId="28366"/>
    <cellStyle name="40 % - Markeringsfarve2 3 2 5 5 3" xfId="43331"/>
    <cellStyle name="40 % - Markeringsfarve2 3 2 5 6" xfId="21344"/>
    <cellStyle name="40 % - Markeringsfarve2 3 2 5 7" xfId="36332"/>
    <cellStyle name="40 % - Markeringsfarve2 3 2 6" xfId="3493"/>
    <cellStyle name="40 % - Markeringsfarve2 3 2 6 2" xfId="3494"/>
    <cellStyle name="40 % - Markeringsfarve2 3 2 6 2 2" xfId="8139"/>
    <cellStyle name="40 % - Markeringsfarve2 3 2 6 2 2 2" xfId="16040"/>
    <cellStyle name="40 % - Markeringsfarve2 3 2 6 2 2 2 2" xfId="32354"/>
    <cellStyle name="40 % - Markeringsfarve2 3 2 6 2 2 2 3" xfId="47318"/>
    <cellStyle name="40 % - Markeringsfarve2 3 2 6 2 2 3" xfId="25332"/>
    <cellStyle name="40 % - Markeringsfarve2 3 2 6 2 2 4" xfId="40319"/>
    <cellStyle name="40 % - Markeringsfarve2 3 2 6 2 3" xfId="12051"/>
    <cellStyle name="40 % - Markeringsfarve2 3 2 6 2 3 2" xfId="28370"/>
    <cellStyle name="40 % - Markeringsfarve2 3 2 6 2 3 3" xfId="43335"/>
    <cellStyle name="40 % - Markeringsfarve2 3 2 6 2 4" xfId="21348"/>
    <cellStyle name="40 % - Markeringsfarve2 3 2 6 2 5" xfId="36336"/>
    <cellStyle name="40 % - Markeringsfarve2 3 2 6 3" xfId="3495"/>
    <cellStyle name="40 % - Markeringsfarve2 3 2 6 3 2" xfId="7416"/>
    <cellStyle name="40 % - Markeringsfarve2 3 2 6 3 2 2" xfId="15326"/>
    <cellStyle name="40 % - Markeringsfarve2 3 2 6 3 2 2 2" xfId="31640"/>
    <cellStyle name="40 % - Markeringsfarve2 3 2 6 3 2 2 3" xfId="46604"/>
    <cellStyle name="40 % - Markeringsfarve2 3 2 6 3 2 3" xfId="24618"/>
    <cellStyle name="40 % - Markeringsfarve2 3 2 6 3 2 4" xfId="39605"/>
    <cellStyle name="40 % - Markeringsfarve2 3 2 6 3 3" xfId="12052"/>
    <cellStyle name="40 % - Markeringsfarve2 3 2 6 3 3 2" xfId="28371"/>
    <cellStyle name="40 % - Markeringsfarve2 3 2 6 3 3 3" xfId="43336"/>
    <cellStyle name="40 % - Markeringsfarve2 3 2 6 3 4" xfId="21349"/>
    <cellStyle name="40 % - Markeringsfarve2 3 2 6 3 5" xfId="36337"/>
    <cellStyle name="40 % - Markeringsfarve2 3 2 6 4" xfId="5819"/>
    <cellStyle name="40 % - Markeringsfarve2 3 2 6 4 2" xfId="13737"/>
    <cellStyle name="40 % - Markeringsfarve2 3 2 6 4 2 2" xfId="30051"/>
    <cellStyle name="40 % - Markeringsfarve2 3 2 6 4 2 3" xfId="45015"/>
    <cellStyle name="40 % - Markeringsfarve2 3 2 6 4 3" xfId="23029"/>
    <cellStyle name="40 % - Markeringsfarve2 3 2 6 4 4" xfId="38016"/>
    <cellStyle name="40 % - Markeringsfarve2 3 2 6 5" xfId="12050"/>
    <cellStyle name="40 % - Markeringsfarve2 3 2 6 5 2" xfId="28369"/>
    <cellStyle name="40 % - Markeringsfarve2 3 2 6 5 3" xfId="43334"/>
    <cellStyle name="40 % - Markeringsfarve2 3 2 6 6" xfId="21347"/>
    <cellStyle name="40 % - Markeringsfarve2 3 2 6 7" xfId="36335"/>
    <cellStyle name="40 % - Markeringsfarve2 3 2 7" xfId="3496"/>
    <cellStyle name="40 % - Markeringsfarve2 3 2 7 2" xfId="7536"/>
    <cellStyle name="40 % - Markeringsfarve2 3 2 7 2 2" xfId="15437"/>
    <cellStyle name="40 % - Markeringsfarve2 3 2 7 2 2 2" xfId="31751"/>
    <cellStyle name="40 % - Markeringsfarve2 3 2 7 2 2 3" xfId="46715"/>
    <cellStyle name="40 % - Markeringsfarve2 3 2 7 2 3" xfId="24729"/>
    <cellStyle name="40 % - Markeringsfarve2 3 2 7 2 4" xfId="39716"/>
    <cellStyle name="40 % - Markeringsfarve2 3 2 7 3" xfId="12053"/>
    <cellStyle name="40 % - Markeringsfarve2 3 2 7 3 2" xfId="28372"/>
    <cellStyle name="40 % - Markeringsfarve2 3 2 7 3 3" xfId="43337"/>
    <cellStyle name="40 % - Markeringsfarve2 3 2 7 4" xfId="21350"/>
    <cellStyle name="40 % - Markeringsfarve2 3 2 7 5" xfId="36338"/>
    <cellStyle name="40 % - Markeringsfarve2 3 2 8" xfId="3497"/>
    <cellStyle name="40 % - Markeringsfarve2 3 2 8 2" xfId="6764"/>
    <cellStyle name="40 % - Markeringsfarve2 3 2 8 2 2" xfId="14675"/>
    <cellStyle name="40 % - Markeringsfarve2 3 2 8 2 2 2" xfId="30989"/>
    <cellStyle name="40 % - Markeringsfarve2 3 2 8 2 2 3" xfId="45953"/>
    <cellStyle name="40 % - Markeringsfarve2 3 2 8 2 3" xfId="23967"/>
    <cellStyle name="40 % - Markeringsfarve2 3 2 8 2 4" xfId="38954"/>
    <cellStyle name="40 % - Markeringsfarve2 3 2 8 3" xfId="12054"/>
    <cellStyle name="40 % - Markeringsfarve2 3 2 8 3 2" xfId="28373"/>
    <cellStyle name="40 % - Markeringsfarve2 3 2 8 3 3" xfId="43338"/>
    <cellStyle name="40 % - Markeringsfarve2 3 2 8 4" xfId="21351"/>
    <cellStyle name="40 % - Markeringsfarve2 3 2 8 5" xfId="36339"/>
    <cellStyle name="40 % - Markeringsfarve2 3 2 9" xfId="5814"/>
    <cellStyle name="40 % - Markeringsfarve2 3 2 9 2" xfId="13732"/>
    <cellStyle name="40 % - Markeringsfarve2 3 2 9 2 2" xfId="30046"/>
    <cellStyle name="40 % - Markeringsfarve2 3 2 9 2 3" xfId="45010"/>
    <cellStyle name="40 % - Markeringsfarve2 3 2 9 3" xfId="23024"/>
    <cellStyle name="40 % - Markeringsfarve2 3 2 9 4" xfId="38011"/>
    <cellStyle name="40 % - Markeringsfarve2 3 3" xfId="3498"/>
    <cellStyle name="40 % - Markeringsfarve2 3 3 10" xfId="12055"/>
    <cellStyle name="40 % - Markeringsfarve2 3 3 10 2" xfId="28374"/>
    <cellStyle name="40 % - Markeringsfarve2 3 3 10 3" xfId="43339"/>
    <cellStyle name="40 % - Markeringsfarve2 3 3 11" xfId="21352"/>
    <cellStyle name="40 % - Markeringsfarve2 3 3 12" xfId="36340"/>
    <cellStyle name="40 % - Markeringsfarve2 3 3 13" xfId="56502"/>
    <cellStyle name="40 % - Markeringsfarve2 3 3 2" xfId="3499"/>
    <cellStyle name="40 % - Markeringsfarve2 3 3 2 2" xfId="3500"/>
    <cellStyle name="40 % - Markeringsfarve2 3 3 2 2 2" xfId="7694"/>
    <cellStyle name="40 % - Markeringsfarve2 3 3 2 2 2 2" xfId="15595"/>
    <cellStyle name="40 % - Markeringsfarve2 3 3 2 2 2 2 2" xfId="31909"/>
    <cellStyle name="40 % - Markeringsfarve2 3 3 2 2 2 2 3" xfId="46873"/>
    <cellStyle name="40 % - Markeringsfarve2 3 3 2 2 2 3" xfId="24887"/>
    <cellStyle name="40 % - Markeringsfarve2 3 3 2 2 2 4" xfId="39874"/>
    <cellStyle name="40 % - Markeringsfarve2 3 3 2 2 3" xfId="12057"/>
    <cellStyle name="40 % - Markeringsfarve2 3 3 2 2 3 2" xfId="28376"/>
    <cellStyle name="40 % - Markeringsfarve2 3 3 2 2 3 3" xfId="43341"/>
    <cellStyle name="40 % - Markeringsfarve2 3 3 2 2 4" xfId="21354"/>
    <cellStyle name="40 % - Markeringsfarve2 3 3 2 2 5" xfId="36342"/>
    <cellStyle name="40 % - Markeringsfarve2 3 3 2 3" xfId="3501"/>
    <cellStyle name="40 % - Markeringsfarve2 3 3 2 3 2" xfId="6924"/>
    <cellStyle name="40 % - Markeringsfarve2 3 3 2 3 2 2" xfId="14835"/>
    <cellStyle name="40 % - Markeringsfarve2 3 3 2 3 2 2 2" xfId="31149"/>
    <cellStyle name="40 % - Markeringsfarve2 3 3 2 3 2 2 3" xfId="46113"/>
    <cellStyle name="40 % - Markeringsfarve2 3 3 2 3 2 3" xfId="24127"/>
    <cellStyle name="40 % - Markeringsfarve2 3 3 2 3 2 4" xfId="39114"/>
    <cellStyle name="40 % - Markeringsfarve2 3 3 2 3 3" xfId="12058"/>
    <cellStyle name="40 % - Markeringsfarve2 3 3 2 3 3 2" xfId="28377"/>
    <cellStyle name="40 % - Markeringsfarve2 3 3 2 3 3 3" xfId="43342"/>
    <cellStyle name="40 % - Markeringsfarve2 3 3 2 3 4" xfId="21355"/>
    <cellStyle name="40 % - Markeringsfarve2 3 3 2 3 5" xfId="36343"/>
    <cellStyle name="40 % - Markeringsfarve2 3 3 2 4" xfId="5821"/>
    <cellStyle name="40 % - Markeringsfarve2 3 3 2 4 2" xfId="13739"/>
    <cellStyle name="40 % - Markeringsfarve2 3 3 2 4 2 2" xfId="30053"/>
    <cellStyle name="40 % - Markeringsfarve2 3 3 2 4 2 3" xfId="45017"/>
    <cellStyle name="40 % - Markeringsfarve2 3 3 2 4 3" xfId="23031"/>
    <cellStyle name="40 % - Markeringsfarve2 3 3 2 4 4" xfId="38018"/>
    <cellStyle name="40 % - Markeringsfarve2 3 3 2 5" xfId="12056"/>
    <cellStyle name="40 % - Markeringsfarve2 3 3 2 5 2" xfId="28375"/>
    <cellStyle name="40 % - Markeringsfarve2 3 3 2 5 3" xfId="43340"/>
    <cellStyle name="40 % - Markeringsfarve2 3 3 2 6" xfId="21353"/>
    <cellStyle name="40 % - Markeringsfarve2 3 3 2 7" xfId="36341"/>
    <cellStyle name="40 % - Markeringsfarve2 3 3 3" xfId="3502"/>
    <cellStyle name="40 % - Markeringsfarve2 3 3 3 2" xfId="3503"/>
    <cellStyle name="40 % - Markeringsfarve2 3 3 3 2 2" xfId="7786"/>
    <cellStyle name="40 % - Markeringsfarve2 3 3 3 2 2 2" xfId="15687"/>
    <cellStyle name="40 % - Markeringsfarve2 3 3 3 2 2 2 2" xfId="32001"/>
    <cellStyle name="40 % - Markeringsfarve2 3 3 3 2 2 2 3" xfId="46965"/>
    <cellStyle name="40 % - Markeringsfarve2 3 3 3 2 2 3" xfId="24979"/>
    <cellStyle name="40 % - Markeringsfarve2 3 3 3 2 2 4" xfId="39966"/>
    <cellStyle name="40 % - Markeringsfarve2 3 3 3 2 3" xfId="12060"/>
    <cellStyle name="40 % - Markeringsfarve2 3 3 3 2 3 2" xfId="28379"/>
    <cellStyle name="40 % - Markeringsfarve2 3 3 3 2 3 3" xfId="43344"/>
    <cellStyle name="40 % - Markeringsfarve2 3 3 3 2 4" xfId="21357"/>
    <cellStyle name="40 % - Markeringsfarve2 3 3 3 2 5" xfId="36345"/>
    <cellStyle name="40 % - Markeringsfarve2 3 3 3 3" xfId="3504"/>
    <cellStyle name="40 % - Markeringsfarve2 3 3 3 3 2" xfId="7016"/>
    <cellStyle name="40 % - Markeringsfarve2 3 3 3 3 2 2" xfId="14927"/>
    <cellStyle name="40 % - Markeringsfarve2 3 3 3 3 2 2 2" xfId="31241"/>
    <cellStyle name="40 % - Markeringsfarve2 3 3 3 3 2 2 3" xfId="46205"/>
    <cellStyle name="40 % - Markeringsfarve2 3 3 3 3 2 3" xfId="24219"/>
    <cellStyle name="40 % - Markeringsfarve2 3 3 3 3 2 4" xfId="39206"/>
    <cellStyle name="40 % - Markeringsfarve2 3 3 3 3 3" xfId="12061"/>
    <cellStyle name="40 % - Markeringsfarve2 3 3 3 3 3 2" xfId="28380"/>
    <cellStyle name="40 % - Markeringsfarve2 3 3 3 3 3 3" xfId="43345"/>
    <cellStyle name="40 % - Markeringsfarve2 3 3 3 3 4" xfId="21358"/>
    <cellStyle name="40 % - Markeringsfarve2 3 3 3 3 5" xfId="36346"/>
    <cellStyle name="40 % - Markeringsfarve2 3 3 3 4" xfId="5822"/>
    <cellStyle name="40 % - Markeringsfarve2 3 3 3 4 2" xfId="13740"/>
    <cellStyle name="40 % - Markeringsfarve2 3 3 3 4 2 2" xfId="30054"/>
    <cellStyle name="40 % - Markeringsfarve2 3 3 3 4 2 3" xfId="45018"/>
    <cellStyle name="40 % - Markeringsfarve2 3 3 3 4 3" xfId="23032"/>
    <cellStyle name="40 % - Markeringsfarve2 3 3 3 4 4" xfId="38019"/>
    <cellStyle name="40 % - Markeringsfarve2 3 3 3 5" xfId="12059"/>
    <cellStyle name="40 % - Markeringsfarve2 3 3 3 5 2" xfId="28378"/>
    <cellStyle name="40 % - Markeringsfarve2 3 3 3 5 3" xfId="43343"/>
    <cellStyle name="40 % - Markeringsfarve2 3 3 3 6" xfId="21356"/>
    <cellStyle name="40 % - Markeringsfarve2 3 3 3 7" xfId="36344"/>
    <cellStyle name="40 % - Markeringsfarve2 3 3 4" xfId="3505"/>
    <cellStyle name="40 % - Markeringsfarve2 3 3 4 2" xfId="3506"/>
    <cellStyle name="40 % - Markeringsfarve2 3 3 4 2 2" xfId="7932"/>
    <cellStyle name="40 % - Markeringsfarve2 3 3 4 2 2 2" xfId="15833"/>
    <cellStyle name="40 % - Markeringsfarve2 3 3 4 2 2 2 2" xfId="32147"/>
    <cellStyle name="40 % - Markeringsfarve2 3 3 4 2 2 2 3" xfId="47111"/>
    <cellStyle name="40 % - Markeringsfarve2 3 3 4 2 2 3" xfId="25125"/>
    <cellStyle name="40 % - Markeringsfarve2 3 3 4 2 2 4" xfId="40112"/>
    <cellStyle name="40 % - Markeringsfarve2 3 3 4 2 3" xfId="12063"/>
    <cellStyle name="40 % - Markeringsfarve2 3 3 4 2 3 2" xfId="28382"/>
    <cellStyle name="40 % - Markeringsfarve2 3 3 4 2 3 3" xfId="43347"/>
    <cellStyle name="40 % - Markeringsfarve2 3 3 4 2 4" xfId="21360"/>
    <cellStyle name="40 % - Markeringsfarve2 3 3 4 2 5" xfId="36348"/>
    <cellStyle name="40 % - Markeringsfarve2 3 3 4 3" xfId="3507"/>
    <cellStyle name="40 % - Markeringsfarve2 3 3 4 3 2" xfId="7208"/>
    <cellStyle name="40 % - Markeringsfarve2 3 3 4 3 2 2" xfId="15118"/>
    <cellStyle name="40 % - Markeringsfarve2 3 3 4 3 2 2 2" xfId="31432"/>
    <cellStyle name="40 % - Markeringsfarve2 3 3 4 3 2 2 3" xfId="46396"/>
    <cellStyle name="40 % - Markeringsfarve2 3 3 4 3 2 3" xfId="24410"/>
    <cellStyle name="40 % - Markeringsfarve2 3 3 4 3 2 4" xfId="39397"/>
    <cellStyle name="40 % - Markeringsfarve2 3 3 4 3 3" xfId="12064"/>
    <cellStyle name="40 % - Markeringsfarve2 3 3 4 3 3 2" xfId="28383"/>
    <cellStyle name="40 % - Markeringsfarve2 3 3 4 3 3 3" xfId="43348"/>
    <cellStyle name="40 % - Markeringsfarve2 3 3 4 3 4" xfId="21361"/>
    <cellStyle name="40 % - Markeringsfarve2 3 3 4 3 5" xfId="36349"/>
    <cellStyle name="40 % - Markeringsfarve2 3 3 4 4" xfId="5823"/>
    <cellStyle name="40 % - Markeringsfarve2 3 3 4 4 2" xfId="13741"/>
    <cellStyle name="40 % - Markeringsfarve2 3 3 4 4 2 2" xfId="30055"/>
    <cellStyle name="40 % - Markeringsfarve2 3 3 4 4 2 3" xfId="45019"/>
    <cellStyle name="40 % - Markeringsfarve2 3 3 4 4 3" xfId="23033"/>
    <cellStyle name="40 % - Markeringsfarve2 3 3 4 4 4" xfId="38020"/>
    <cellStyle name="40 % - Markeringsfarve2 3 3 4 5" xfId="12062"/>
    <cellStyle name="40 % - Markeringsfarve2 3 3 4 5 2" xfId="28381"/>
    <cellStyle name="40 % - Markeringsfarve2 3 3 4 5 3" xfId="43346"/>
    <cellStyle name="40 % - Markeringsfarve2 3 3 4 6" xfId="21359"/>
    <cellStyle name="40 % - Markeringsfarve2 3 3 4 7" xfId="36347"/>
    <cellStyle name="40 % - Markeringsfarve2 3 3 5" xfId="3508"/>
    <cellStyle name="40 % - Markeringsfarve2 3 3 5 2" xfId="3509"/>
    <cellStyle name="40 % - Markeringsfarve2 3 3 5 2 2" xfId="8049"/>
    <cellStyle name="40 % - Markeringsfarve2 3 3 5 2 2 2" xfId="15950"/>
    <cellStyle name="40 % - Markeringsfarve2 3 3 5 2 2 2 2" xfId="32264"/>
    <cellStyle name="40 % - Markeringsfarve2 3 3 5 2 2 2 3" xfId="47228"/>
    <cellStyle name="40 % - Markeringsfarve2 3 3 5 2 2 3" xfId="25242"/>
    <cellStyle name="40 % - Markeringsfarve2 3 3 5 2 2 4" xfId="40229"/>
    <cellStyle name="40 % - Markeringsfarve2 3 3 5 2 3" xfId="12066"/>
    <cellStyle name="40 % - Markeringsfarve2 3 3 5 2 3 2" xfId="28385"/>
    <cellStyle name="40 % - Markeringsfarve2 3 3 5 2 3 3" xfId="43350"/>
    <cellStyle name="40 % - Markeringsfarve2 3 3 5 2 4" xfId="21363"/>
    <cellStyle name="40 % - Markeringsfarve2 3 3 5 2 5" xfId="36351"/>
    <cellStyle name="40 % - Markeringsfarve2 3 3 5 3" xfId="3510"/>
    <cellStyle name="40 % - Markeringsfarve2 3 3 5 3 2" xfId="7325"/>
    <cellStyle name="40 % - Markeringsfarve2 3 3 5 3 2 2" xfId="15235"/>
    <cellStyle name="40 % - Markeringsfarve2 3 3 5 3 2 2 2" xfId="31549"/>
    <cellStyle name="40 % - Markeringsfarve2 3 3 5 3 2 2 3" xfId="46513"/>
    <cellStyle name="40 % - Markeringsfarve2 3 3 5 3 2 3" xfId="24527"/>
    <cellStyle name="40 % - Markeringsfarve2 3 3 5 3 2 4" xfId="39514"/>
    <cellStyle name="40 % - Markeringsfarve2 3 3 5 3 3" xfId="12067"/>
    <cellStyle name="40 % - Markeringsfarve2 3 3 5 3 3 2" xfId="28386"/>
    <cellStyle name="40 % - Markeringsfarve2 3 3 5 3 3 3" xfId="43351"/>
    <cellStyle name="40 % - Markeringsfarve2 3 3 5 3 4" xfId="21364"/>
    <cellStyle name="40 % - Markeringsfarve2 3 3 5 3 5" xfId="36352"/>
    <cellStyle name="40 % - Markeringsfarve2 3 3 5 4" xfId="5824"/>
    <cellStyle name="40 % - Markeringsfarve2 3 3 5 4 2" xfId="13742"/>
    <cellStyle name="40 % - Markeringsfarve2 3 3 5 4 2 2" xfId="30056"/>
    <cellStyle name="40 % - Markeringsfarve2 3 3 5 4 2 3" xfId="45020"/>
    <cellStyle name="40 % - Markeringsfarve2 3 3 5 4 3" xfId="23034"/>
    <cellStyle name="40 % - Markeringsfarve2 3 3 5 4 4" xfId="38021"/>
    <cellStyle name="40 % - Markeringsfarve2 3 3 5 5" xfId="12065"/>
    <cellStyle name="40 % - Markeringsfarve2 3 3 5 5 2" xfId="28384"/>
    <cellStyle name="40 % - Markeringsfarve2 3 3 5 5 3" xfId="43349"/>
    <cellStyle name="40 % - Markeringsfarve2 3 3 5 6" xfId="21362"/>
    <cellStyle name="40 % - Markeringsfarve2 3 3 5 7" xfId="36350"/>
    <cellStyle name="40 % - Markeringsfarve2 3 3 6" xfId="3511"/>
    <cellStyle name="40 % - Markeringsfarve2 3 3 6 2" xfId="3512"/>
    <cellStyle name="40 % - Markeringsfarve2 3 3 6 2 2" xfId="8140"/>
    <cellStyle name="40 % - Markeringsfarve2 3 3 6 2 2 2" xfId="16041"/>
    <cellStyle name="40 % - Markeringsfarve2 3 3 6 2 2 2 2" xfId="32355"/>
    <cellStyle name="40 % - Markeringsfarve2 3 3 6 2 2 2 3" xfId="47319"/>
    <cellStyle name="40 % - Markeringsfarve2 3 3 6 2 2 3" xfId="25333"/>
    <cellStyle name="40 % - Markeringsfarve2 3 3 6 2 2 4" xfId="40320"/>
    <cellStyle name="40 % - Markeringsfarve2 3 3 6 2 3" xfId="12069"/>
    <cellStyle name="40 % - Markeringsfarve2 3 3 6 2 3 2" xfId="28388"/>
    <cellStyle name="40 % - Markeringsfarve2 3 3 6 2 3 3" xfId="43353"/>
    <cellStyle name="40 % - Markeringsfarve2 3 3 6 2 4" xfId="21366"/>
    <cellStyle name="40 % - Markeringsfarve2 3 3 6 2 5" xfId="36354"/>
    <cellStyle name="40 % - Markeringsfarve2 3 3 6 3" xfId="3513"/>
    <cellStyle name="40 % - Markeringsfarve2 3 3 6 3 2" xfId="7417"/>
    <cellStyle name="40 % - Markeringsfarve2 3 3 6 3 2 2" xfId="15327"/>
    <cellStyle name="40 % - Markeringsfarve2 3 3 6 3 2 2 2" xfId="31641"/>
    <cellStyle name="40 % - Markeringsfarve2 3 3 6 3 2 2 3" xfId="46605"/>
    <cellStyle name="40 % - Markeringsfarve2 3 3 6 3 2 3" xfId="24619"/>
    <cellStyle name="40 % - Markeringsfarve2 3 3 6 3 2 4" xfId="39606"/>
    <cellStyle name="40 % - Markeringsfarve2 3 3 6 3 3" xfId="12070"/>
    <cellStyle name="40 % - Markeringsfarve2 3 3 6 3 3 2" xfId="28389"/>
    <cellStyle name="40 % - Markeringsfarve2 3 3 6 3 3 3" xfId="43354"/>
    <cellStyle name="40 % - Markeringsfarve2 3 3 6 3 4" xfId="21367"/>
    <cellStyle name="40 % - Markeringsfarve2 3 3 6 3 5" xfId="36355"/>
    <cellStyle name="40 % - Markeringsfarve2 3 3 6 4" xfId="5825"/>
    <cellStyle name="40 % - Markeringsfarve2 3 3 6 4 2" xfId="13743"/>
    <cellStyle name="40 % - Markeringsfarve2 3 3 6 4 2 2" xfId="30057"/>
    <cellStyle name="40 % - Markeringsfarve2 3 3 6 4 2 3" xfId="45021"/>
    <cellStyle name="40 % - Markeringsfarve2 3 3 6 4 3" xfId="23035"/>
    <cellStyle name="40 % - Markeringsfarve2 3 3 6 4 4" xfId="38022"/>
    <cellStyle name="40 % - Markeringsfarve2 3 3 6 5" xfId="12068"/>
    <cellStyle name="40 % - Markeringsfarve2 3 3 6 5 2" xfId="28387"/>
    <cellStyle name="40 % - Markeringsfarve2 3 3 6 5 3" xfId="43352"/>
    <cellStyle name="40 % - Markeringsfarve2 3 3 6 6" xfId="21365"/>
    <cellStyle name="40 % - Markeringsfarve2 3 3 6 7" xfId="36353"/>
    <cellStyle name="40 % - Markeringsfarve2 3 3 7" xfId="3514"/>
    <cellStyle name="40 % - Markeringsfarve2 3 3 7 2" xfId="7575"/>
    <cellStyle name="40 % - Markeringsfarve2 3 3 7 2 2" xfId="15476"/>
    <cellStyle name="40 % - Markeringsfarve2 3 3 7 2 2 2" xfId="31790"/>
    <cellStyle name="40 % - Markeringsfarve2 3 3 7 2 2 3" xfId="46754"/>
    <cellStyle name="40 % - Markeringsfarve2 3 3 7 2 3" xfId="24768"/>
    <cellStyle name="40 % - Markeringsfarve2 3 3 7 2 4" xfId="39755"/>
    <cellStyle name="40 % - Markeringsfarve2 3 3 7 3" xfId="12071"/>
    <cellStyle name="40 % - Markeringsfarve2 3 3 7 3 2" xfId="28390"/>
    <cellStyle name="40 % - Markeringsfarve2 3 3 7 3 3" xfId="43355"/>
    <cellStyle name="40 % - Markeringsfarve2 3 3 7 4" xfId="21368"/>
    <cellStyle name="40 % - Markeringsfarve2 3 3 7 5" xfId="36356"/>
    <cellStyle name="40 % - Markeringsfarve2 3 3 8" xfId="3515"/>
    <cellStyle name="40 % - Markeringsfarve2 3 3 8 2" xfId="6803"/>
    <cellStyle name="40 % - Markeringsfarve2 3 3 8 2 2" xfId="14714"/>
    <cellStyle name="40 % - Markeringsfarve2 3 3 8 2 2 2" xfId="31028"/>
    <cellStyle name="40 % - Markeringsfarve2 3 3 8 2 2 3" xfId="45992"/>
    <cellStyle name="40 % - Markeringsfarve2 3 3 8 2 3" xfId="24006"/>
    <cellStyle name="40 % - Markeringsfarve2 3 3 8 2 4" xfId="38993"/>
    <cellStyle name="40 % - Markeringsfarve2 3 3 8 3" xfId="12072"/>
    <cellStyle name="40 % - Markeringsfarve2 3 3 8 3 2" xfId="28391"/>
    <cellStyle name="40 % - Markeringsfarve2 3 3 8 3 3" xfId="43356"/>
    <cellStyle name="40 % - Markeringsfarve2 3 3 8 4" xfId="21369"/>
    <cellStyle name="40 % - Markeringsfarve2 3 3 8 5" xfId="36357"/>
    <cellStyle name="40 % - Markeringsfarve2 3 3 9" xfId="5820"/>
    <cellStyle name="40 % - Markeringsfarve2 3 3 9 2" xfId="13738"/>
    <cellStyle name="40 % - Markeringsfarve2 3 3 9 2 2" xfId="30052"/>
    <cellStyle name="40 % - Markeringsfarve2 3 3 9 2 3" xfId="45016"/>
    <cellStyle name="40 % - Markeringsfarve2 3 3 9 3" xfId="23030"/>
    <cellStyle name="40 % - Markeringsfarve2 3 3 9 4" xfId="38017"/>
    <cellStyle name="40 % - Markeringsfarve2 3 4" xfId="3516"/>
    <cellStyle name="40 % - Markeringsfarve2 3 4 2" xfId="3517"/>
    <cellStyle name="40 % - Markeringsfarve2 3 4 2 2" xfId="7616"/>
    <cellStyle name="40 % - Markeringsfarve2 3 4 2 2 2" xfId="15517"/>
    <cellStyle name="40 % - Markeringsfarve2 3 4 2 2 2 2" xfId="31831"/>
    <cellStyle name="40 % - Markeringsfarve2 3 4 2 2 2 3" xfId="46795"/>
    <cellStyle name="40 % - Markeringsfarve2 3 4 2 2 3" xfId="24809"/>
    <cellStyle name="40 % - Markeringsfarve2 3 4 2 2 4" xfId="39796"/>
    <cellStyle name="40 % - Markeringsfarve2 3 4 2 3" xfId="12074"/>
    <cellStyle name="40 % - Markeringsfarve2 3 4 2 3 2" xfId="28393"/>
    <cellStyle name="40 % - Markeringsfarve2 3 4 2 3 3" xfId="43358"/>
    <cellStyle name="40 % - Markeringsfarve2 3 4 2 4" xfId="21371"/>
    <cellStyle name="40 % - Markeringsfarve2 3 4 2 5" xfId="36359"/>
    <cellStyle name="40 % - Markeringsfarve2 3 4 3" xfId="3518"/>
    <cellStyle name="40 % - Markeringsfarve2 3 4 3 2" xfId="6846"/>
    <cellStyle name="40 % - Markeringsfarve2 3 4 3 2 2" xfId="14757"/>
    <cellStyle name="40 % - Markeringsfarve2 3 4 3 2 2 2" xfId="31071"/>
    <cellStyle name="40 % - Markeringsfarve2 3 4 3 2 2 3" xfId="46035"/>
    <cellStyle name="40 % - Markeringsfarve2 3 4 3 2 3" xfId="24049"/>
    <cellStyle name="40 % - Markeringsfarve2 3 4 3 2 4" xfId="39036"/>
    <cellStyle name="40 % - Markeringsfarve2 3 4 3 3" xfId="12075"/>
    <cellStyle name="40 % - Markeringsfarve2 3 4 3 3 2" xfId="28394"/>
    <cellStyle name="40 % - Markeringsfarve2 3 4 3 3 3" xfId="43359"/>
    <cellStyle name="40 % - Markeringsfarve2 3 4 3 4" xfId="21372"/>
    <cellStyle name="40 % - Markeringsfarve2 3 4 3 5" xfId="36360"/>
    <cellStyle name="40 % - Markeringsfarve2 3 4 4" xfId="5826"/>
    <cellStyle name="40 % - Markeringsfarve2 3 4 4 2" xfId="13744"/>
    <cellStyle name="40 % - Markeringsfarve2 3 4 4 2 2" xfId="30058"/>
    <cellStyle name="40 % - Markeringsfarve2 3 4 4 2 3" xfId="45022"/>
    <cellStyle name="40 % - Markeringsfarve2 3 4 4 3" xfId="23036"/>
    <cellStyle name="40 % - Markeringsfarve2 3 4 4 4" xfId="38023"/>
    <cellStyle name="40 % - Markeringsfarve2 3 4 5" xfId="12073"/>
    <cellStyle name="40 % - Markeringsfarve2 3 4 5 2" xfId="28392"/>
    <cellStyle name="40 % - Markeringsfarve2 3 4 5 3" xfId="43357"/>
    <cellStyle name="40 % - Markeringsfarve2 3 4 6" xfId="21370"/>
    <cellStyle name="40 % - Markeringsfarve2 3 4 7" xfId="36358"/>
    <cellStyle name="40 % - Markeringsfarve2 3 5" xfId="3519"/>
    <cellStyle name="40 % - Markeringsfarve2 3 5 2" xfId="3520"/>
    <cellStyle name="40 % - Markeringsfarve2 3 5 2 2" xfId="7784"/>
    <cellStyle name="40 % - Markeringsfarve2 3 5 2 2 2" xfId="15685"/>
    <cellStyle name="40 % - Markeringsfarve2 3 5 2 2 2 2" xfId="31999"/>
    <cellStyle name="40 % - Markeringsfarve2 3 5 2 2 2 3" xfId="46963"/>
    <cellStyle name="40 % - Markeringsfarve2 3 5 2 2 3" xfId="24977"/>
    <cellStyle name="40 % - Markeringsfarve2 3 5 2 2 4" xfId="39964"/>
    <cellStyle name="40 % - Markeringsfarve2 3 5 2 3" xfId="12077"/>
    <cellStyle name="40 % - Markeringsfarve2 3 5 2 3 2" xfId="28396"/>
    <cellStyle name="40 % - Markeringsfarve2 3 5 2 3 3" xfId="43361"/>
    <cellStyle name="40 % - Markeringsfarve2 3 5 2 4" xfId="21374"/>
    <cellStyle name="40 % - Markeringsfarve2 3 5 2 5" xfId="36362"/>
    <cellStyle name="40 % - Markeringsfarve2 3 5 3" xfId="3521"/>
    <cellStyle name="40 % - Markeringsfarve2 3 5 3 2" xfId="7014"/>
    <cellStyle name="40 % - Markeringsfarve2 3 5 3 2 2" xfId="14925"/>
    <cellStyle name="40 % - Markeringsfarve2 3 5 3 2 2 2" xfId="31239"/>
    <cellStyle name="40 % - Markeringsfarve2 3 5 3 2 2 3" xfId="46203"/>
    <cellStyle name="40 % - Markeringsfarve2 3 5 3 2 3" xfId="24217"/>
    <cellStyle name="40 % - Markeringsfarve2 3 5 3 2 4" xfId="39204"/>
    <cellStyle name="40 % - Markeringsfarve2 3 5 3 3" xfId="12078"/>
    <cellStyle name="40 % - Markeringsfarve2 3 5 3 3 2" xfId="28397"/>
    <cellStyle name="40 % - Markeringsfarve2 3 5 3 3 3" xfId="43362"/>
    <cellStyle name="40 % - Markeringsfarve2 3 5 3 4" xfId="21375"/>
    <cellStyle name="40 % - Markeringsfarve2 3 5 3 5" xfId="36363"/>
    <cellStyle name="40 % - Markeringsfarve2 3 5 4" xfId="5827"/>
    <cellStyle name="40 % - Markeringsfarve2 3 5 4 2" xfId="13745"/>
    <cellStyle name="40 % - Markeringsfarve2 3 5 4 2 2" xfId="30059"/>
    <cellStyle name="40 % - Markeringsfarve2 3 5 4 2 3" xfId="45023"/>
    <cellStyle name="40 % - Markeringsfarve2 3 5 4 3" xfId="23037"/>
    <cellStyle name="40 % - Markeringsfarve2 3 5 4 4" xfId="38024"/>
    <cellStyle name="40 % - Markeringsfarve2 3 5 5" xfId="12076"/>
    <cellStyle name="40 % - Markeringsfarve2 3 5 5 2" xfId="28395"/>
    <cellStyle name="40 % - Markeringsfarve2 3 5 5 3" xfId="43360"/>
    <cellStyle name="40 % - Markeringsfarve2 3 5 6" xfId="21373"/>
    <cellStyle name="40 % - Markeringsfarve2 3 5 7" xfId="36361"/>
    <cellStyle name="40 % - Markeringsfarve2 3 6" xfId="3522"/>
    <cellStyle name="40 % - Markeringsfarve2 3 6 2" xfId="3523"/>
    <cellStyle name="40 % - Markeringsfarve2 3 6 2 2" xfId="7854"/>
    <cellStyle name="40 % - Markeringsfarve2 3 6 2 2 2" xfId="15755"/>
    <cellStyle name="40 % - Markeringsfarve2 3 6 2 2 2 2" xfId="32069"/>
    <cellStyle name="40 % - Markeringsfarve2 3 6 2 2 2 3" xfId="47033"/>
    <cellStyle name="40 % - Markeringsfarve2 3 6 2 2 3" xfId="25047"/>
    <cellStyle name="40 % - Markeringsfarve2 3 6 2 2 4" xfId="40034"/>
    <cellStyle name="40 % - Markeringsfarve2 3 6 2 3" xfId="12080"/>
    <cellStyle name="40 % - Markeringsfarve2 3 6 2 3 2" xfId="28399"/>
    <cellStyle name="40 % - Markeringsfarve2 3 6 2 3 3" xfId="43364"/>
    <cellStyle name="40 % - Markeringsfarve2 3 6 2 4" xfId="21377"/>
    <cellStyle name="40 % - Markeringsfarve2 3 6 2 5" xfId="36365"/>
    <cellStyle name="40 % - Markeringsfarve2 3 6 3" xfId="3524"/>
    <cellStyle name="40 % - Markeringsfarve2 3 6 3 2" xfId="7130"/>
    <cellStyle name="40 % - Markeringsfarve2 3 6 3 2 2" xfId="15040"/>
    <cellStyle name="40 % - Markeringsfarve2 3 6 3 2 2 2" xfId="31354"/>
    <cellStyle name="40 % - Markeringsfarve2 3 6 3 2 2 3" xfId="46318"/>
    <cellStyle name="40 % - Markeringsfarve2 3 6 3 2 3" xfId="24332"/>
    <cellStyle name="40 % - Markeringsfarve2 3 6 3 2 4" xfId="39319"/>
    <cellStyle name="40 % - Markeringsfarve2 3 6 3 3" xfId="12081"/>
    <cellStyle name="40 % - Markeringsfarve2 3 6 3 3 2" xfId="28400"/>
    <cellStyle name="40 % - Markeringsfarve2 3 6 3 3 3" xfId="43365"/>
    <cellStyle name="40 % - Markeringsfarve2 3 6 3 4" xfId="21378"/>
    <cellStyle name="40 % - Markeringsfarve2 3 6 3 5" xfId="36366"/>
    <cellStyle name="40 % - Markeringsfarve2 3 6 4" xfId="5828"/>
    <cellStyle name="40 % - Markeringsfarve2 3 6 4 2" xfId="13746"/>
    <cellStyle name="40 % - Markeringsfarve2 3 6 4 2 2" xfId="30060"/>
    <cellStyle name="40 % - Markeringsfarve2 3 6 4 2 3" xfId="45024"/>
    <cellStyle name="40 % - Markeringsfarve2 3 6 4 3" xfId="23038"/>
    <cellStyle name="40 % - Markeringsfarve2 3 6 4 4" xfId="38025"/>
    <cellStyle name="40 % - Markeringsfarve2 3 6 5" xfId="12079"/>
    <cellStyle name="40 % - Markeringsfarve2 3 6 5 2" xfId="28398"/>
    <cellStyle name="40 % - Markeringsfarve2 3 6 5 3" xfId="43363"/>
    <cellStyle name="40 % - Markeringsfarve2 3 6 6" xfId="21376"/>
    <cellStyle name="40 % - Markeringsfarve2 3 6 7" xfId="36364"/>
    <cellStyle name="40 % - Markeringsfarve2 3 7" xfId="3525"/>
    <cellStyle name="40 % - Markeringsfarve2 3 7 2" xfId="3526"/>
    <cellStyle name="40 % - Markeringsfarve2 3 7 2 2" xfId="7971"/>
    <cellStyle name="40 % - Markeringsfarve2 3 7 2 2 2" xfId="15872"/>
    <cellStyle name="40 % - Markeringsfarve2 3 7 2 2 2 2" xfId="32186"/>
    <cellStyle name="40 % - Markeringsfarve2 3 7 2 2 2 3" xfId="47150"/>
    <cellStyle name="40 % - Markeringsfarve2 3 7 2 2 3" xfId="25164"/>
    <cellStyle name="40 % - Markeringsfarve2 3 7 2 2 4" xfId="40151"/>
    <cellStyle name="40 % - Markeringsfarve2 3 7 2 3" xfId="12083"/>
    <cellStyle name="40 % - Markeringsfarve2 3 7 2 3 2" xfId="28402"/>
    <cellStyle name="40 % - Markeringsfarve2 3 7 2 3 3" xfId="43367"/>
    <cellStyle name="40 % - Markeringsfarve2 3 7 2 4" xfId="21380"/>
    <cellStyle name="40 % - Markeringsfarve2 3 7 2 5" xfId="36368"/>
    <cellStyle name="40 % - Markeringsfarve2 3 7 3" xfId="3527"/>
    <cellStyle name="40 % - Markeringsfarve2 3 7 3 2" xfId="7247"/>
    <cellStyle name="40 % - Markeringsfarve2 3 7 3 2 2" xfId="15157"/>
    <cellStyle name="40 % - Markeringsfarve2 3 7 3 2 2 2" xfId="31471"/>
    <cellStyle name="40 % - Markeringsfarve2 3 7 3 2 2 3" xfId="46435"/>
    <cellStyle name="40 % - Markeringsfarve2 3 7 3 2 3" xfId="24449"/>
    <cellStyle name="40 % - Markeringsfarve2 3 7 3 2 4" xfId="39436"/>
    <cellStyle name="40 % - Markeringsfarve2 3 7 3 3" xfId="12084"/>
    <cellStyle name="40 % - Markeringsfarve2 3 7 3 3 2" xfId="28403"/>
    <cellStyle name="40 % - Markeringsfarve2 3 7 3 3 3" xfId="43368"/>
    <cellStyle name="40 % - Markeringsfarve2 3 7 3 4" xfId="21381"/>
    <cellStyle name="40 % - Markeringsfarve2 3 7 3 5" xfId="36369"/>
    <cellStyle name="40 % - Markeringsfarve2 3 7 4" xfId="5829"/>
    <cellStyle name="40 % - Markeringsfarve2 3 7 4 2" xfId="13747"/>
    <cellStyle name="40 % - Markeringsfarve2 3 7 4 2 2" xfId="30061"/>
    <cellStyle name="40 % - Markeringsfarve2 3 7 4 2 3" xfId="45025"/>
    <cellStyle name="40 % - Markeringsfarve2 3 7 4 3" xfId="23039"/>
    <cellStyle name="40 % - Markeringsfarve2 3 7 4 4" xfId="38026"/>
    <cellStyle name="40 % - Markeringsfarve2 3 7 5" xfId="12082"/>
    <cellStyle name="40 % - Markeringsfarve2 3 7 5 2" xfId="28401"/>
    <cellStyle name="40 % - Markeringsfarve2 3 7 5 3" xfId="43366"/>
    <cellStyle name="40 % - Markeringsfarve2 3 7 6" xfId="21379"/>
    <cellStyle name="40 % - Markeringsfarve2 3 7 7" xfId="36367"/>
    <cellStyle name="40 % - Markeringsfarve2 3 8" xfId="3528"/>
    <cellStyle name="40 % - Markeringsfarve2 3 8 2" xfId="3529"/>
    <cellStyle name="40 % - Markeringsfarve2 3 8 2 2" xfId="8138"/>
    <cellStyle name="40 % - Markeringsfarve2 3 8 2 2 2" xfId="16039"/>
    <cellStyle name="40 % - Markeringsfarve2 3 8 2 2 2 2" xfId="32353"/>
    <cellStyle name="40 % - Markeringsfarve2 3 8 2 2 2 3" xfId="47317"/>
    <cellStyle name="40 % - Markeringsfarve2 3 8 2 2 3" xfId="25331"/>
    <cellStyle name="40 % - Markeringsfarve2 3 8 2 2 4" xfId="40318"/>
    <cellStyle name="40 % - Markeringsfarve2 3 8 2 3" xfId="12086"/>
    <cellStyle name="40 % - Markeringsfarve2 3 8 2 3 2" xfId="28405"/>
    <cellStyle name="40 % - Markeringsfarve2 3 8 2 3 3" xfId="43370"/>
    <cellStyle name="40 % - Markeringsfarve2 3 8 2 4" xfId="21383"/>
    <cellStyle name="40 % - Markeringsfarve2 3 8 2 5" xfId="36371"/>
    <cellStyle name="40 % - Markeringsfarve2 3 8 3" xfId="3530"/>
    <cellStyle name="40 % - Markeringsfarve2 3 8 3 2" xfId="7415"/>
    <cellStyle name="40 % - Markeringsfarve2 3 8 3 2 2" xfId="15325"/>
    <cellStyle name="40 % - Markeringsfarve2 3 8 3 2 2 2" xfId="31639"/>
    <cellStyle name="40 % - Markeringsfarve2 3 8 3 2 2 3" xfId="46603"/>
    <cellStyle name="40 % - Markeringsfarve2 3 8 3 2 3" xfId="24617"/>
    <cellStyle name="40 % - Markeringsfarve2 3 8 3 2 4" xfId="39604"/>
    <cellStyle name="40 % - Markeringsfarve2 3 8 3 3" xfId="12087"/>
    <cellStyle name="40 % - Markeringsfarve2 3 8 3 3 2" xfId="28406"/>
    <cellStyle name="40 % - Markeringsfarve2 3 8 3 3 3" xfId="43371"/>
    <cellStyle name="40 % - Markeringsfarve2 3 8 3 4" xfId="21384"/>
    <cellStyle name="40 % - Markeringsfarve2 3 8 3 5" xfId="36372"/>
    <cellStyle name="40 % - Markeringsfarve2 3 8 4" xfId="5830"/>
    <cellStyle name="40 % - Markeringsfarve2 3 8 4 2" xfId="13748"/>
    <cellStyle name="40 % - Markeringsfarve2 3 8 4 2 2" xfId="30062"/>
    <cellStyle name="40 % - Markeringsfarve2 3 8 4 2 3" xfId="45026"/>
    <cellStyle name="40 % - Markeringsfarve2 3 8 4 3" xfId="23040"/>
    <cellStyle name="40 % - Markeringsfarve2 3 8 4 4" xfId="38027"/>
    <cellStyle name="40 % - Markeringsfarve2 3 8 5" xfId="12085"/>
    <cellStyle name="40 % - Markeringsfarve2 3 8 5 2" xfId="28404"/>
    <cellStyle name="40 % - Markeringsfarve2 3 8 5 3" xfId="43369"/>
    <cellStyle name="40 % - Markeringsfarve2 3 8 6" xfId="21382"/>
    <cellStyle name="40 % - Markeringsfarve2 3 8 7" xfId="36370"/>
    <cellStyle name="40 % - Markeringsfarve2 3 9" xfId="3531"/>
    <cellStyle name="40 % - Markeringsfarve2 3 9 2" xfId="7497"/>
    <cellStyle name="40 % - Markeringsfarve2 3 9 2 2" xfId="15398"/>
    <cellStyle name="40 % - Markeringsfarve2 3 9 2 2 2" xfId="31712"/>
    <cellStyle name="40 % - Markeringsfarve2 3 9 2 2 3" xfId="46676"/>
    <cellStyle name="40 % - Markeringsfarve2 3 9 2 3" xfId="24690"/>
    <cellStyle name="40 % - Markeringsfarve2 3 9 2 4" xfId="39677"/>
    <cellStyle name="40 % - Markeringsfarve2 3 9 3" xfId="12088"/>
    <cellStyle name="40 % - Markeringsfarve2 3 9 3 2" xfId="28407"/>
    <cellStyle name="40 % - Markeringsfarve2 3 9 3 3" xfId="43372"/>
    <cellStyle name="40 % - Markeringsfarve2 3 9 4" xfId="21385"/>
    <cellStyle name="40 % - Markeringsfarve2 3 9 5" xfId="36373"/>
    <cellStyle name="40 % - Markeringsfarve2 4" xfId="3532"/>
    <cellStyle name="40 % - Markeringsfarve2 4 10" xfId="12089"/>
    <cellStyle name="40 % - Markeringsfarve2 4 10 2" xfId="28408"/>
    <cellStyle name="40 % - Markeringsfarve2 4 10 3" xfId="43373"/>
    <cellStyle name="40 % - Markeringsfarve2 4 11" xfId="21386"/>
    <cellStyle name="40 % - Markeringsfarve2 4 12" xfId="36374"/>
    <cellStyle name="40 % - Markeringsfarve2 4 13" xfId="53320"/>
    <cellStyle name="40 % - Markeringsfarve2 4 2" xfId="3533"/>
    <cellStyle name="40 % - Markeringsfarve2 4 2 2" xfId="3534"/>
    <cellStyle name="40 % - Markeringsfarve2 4 2 2 2" xfId="7641"/>
    <cellStyle name="40 % - Markeringsfarve2 4 2 2 2 2" xfId="15542"/>
    <cellStyle name="40 % - Markeringsfarve2 4 2 2 2 2 2" xfId="31856"/>
    <cellStyle name="40 % - Markeringsfarve2 4 2 2 2 2 3" xfId="46820"/>
    <cellStyle name="40 % - Markeringsfarve2 4 2 2 2 3" xfId="24834"/>
    <cellStyle name="40 % - Markeringsfarve2 4 2 2 2 4" xfId="39821"/>
    <cellStyle name="40 % - Markeringsfarve2 4 2 2 3" xfId="12091"/>
    <cellStyle name="40 % - Markeringsfarve2 4 2 2 3 2" xfId="28410"/>
    <cellStyle name="40 % - Markeringsfarve2 4 2 2 3 3" xfId="43375"/>
    <cellStyle name="40 % - Markeringsfarve2 4 2 2 4" xfId="21388"/>
    <cellStyle name="40 % - Markeringsfarve2 4 2 2 5" xfId="36376"/>
    <cellStyle name="40 % - Markeringsfarve2 4 2 2 6" xfId="57124"/>
    <cellStyle name="40 % - Markeringsfarve2 4 2 3" xfId="3535"/>
    <cellStyle name="40 % - Markeringsfarve2 4 2 3 2" xfId="6871"/>
    <cellStyle name="40 % - Markeringsfarve2 4 2 3 2 2" xfId="14782"/>
    <cellStyle name="40 % - Markeringsfarve2 4 2 3 2 2 2" xfId="31096"/>
    <cellStyle name="40 % - Markeringsfarve2 4 2 3 2 2 3" xfId="46060"/>
    <cellStyle name="40 % - Markeringsfarve2 4 2 3 2 3" xfId="24074"/>
    <cellStyle name="40 % - Markeringsfarve2 4 2 3 2 4" xfId="39061"/>
    <cellStyle name="40 % - Markeringsfarve2 4 2 3 3" xfId="12092"/>
    <cellStyle name="40 % - Markeringsfarve2 4 2 3 3 2" xfId="28411"/>
    <cellStyle name="40 % - Markeringsfarve2 4 2 3 3 3" xfId="43376"/>
    <cellStyle name="40 % - Markeringsfarve2 4 2 3 4" xfId="21389"/>
    <cellStyle name="40 % - Markeringsfarve2 4 2 3 5" xfId="36377"/>
    <cellStyle name="40 % - Markeringsfarve2 4 2 4" xfId="5832"/>
    <cellStyle name="40 % - Markeringsfarve2 4 2 4 2" xfId="13750"/>
    <cellStyle name="40 % - Markeringsfarve2 4 2 4 2 2" xfId="30064"/>
    <cellStyle name="40 % - Markeringsfarve2 4 2 4 2 3" xfId="45028"/>
    <cellStyle name="40 % - Markeringsfarve2 4 2 4 3" xfId="23042"/>
    <cellStyle name="40 % - Markeringsfarve2 4 2 4 4" xfId="38029"/>
    <cellStyle name="40 % - Markeringsfarve2 4 2 5" xfId="12090"/>
    <cellStyle name="40 % - Markeringsfarve2 4 2 5 2" xfId="28409"/>
    <cellStyle name="40 % - Markeringsfarve2 4 2 5 3" xfId="43374"/>
    <cellStyle name="40 % - Markeringsfarve2 4 2 6" xfId="21387"/>
    <cellStyle name="40 % - Markeringsfarve2 4 2 7" xfId="36375"/>
    <cellStyle name="40 % - Markeringsfarve2 4 2 8" xfId="53957"/>
    <cellStyle name="40 % - Markeringsfarve2 4 3" xfId="3536"/>
    <cellStyle name="40 % - Markeringsfarve2 4 3 2" xfId="3537"/>
    <cellStyle name="40 % - Markeringsfarve2 4 3 2 2" xfId="7787"/>
    <cellStyle name="40 % - Markeringsfarve2 4 3 2 2 2" xfId="15688"/>
    <cellStyle name="40 % - Markeringsfarve2 4 3 2 2 2 2" xfId="32002"/>
    <cellStyle name="40 % - Markeringsfarve2 4 3 2 2 2 3" xfId="46966"/>
    <cellStyle name="40 % - Markeringsfarve2 4 3 2 2 3" xfId="24980"/>
    <cellStyle name="40 % - Markeringsfarve2 4 3 2 2 4" xfId="39967"/>
    <cellStyle name="40 % - Markeringsfarve2 4 3 2 3" xfId="12094"/>
    <cellStyle name="40 % - Markeringsfarve2 4 3 2 3 2" xfId="28413"/>
    <cellStyle name="40 % - Markeringsfarve2 4 3 2 3 3" xfId="43378"/>
    <cellStyle name="40 % - Markeringsfarve2 4 3 2 4" xfId="21391"/>
    <cellStyle name="40 % - Markeringsfarve2 4 3 2 5" xfId="36379"/>
    <cellStyle name="40 % - Markeringsfarve2 4 3 3" xfId="3538"/>
    <cellStyle name="40 % - Markeringsfarve2 4 3 3 2" xfId="7017"/>
    <cellStyle name="40 % - Markeringsfarve2 4 3 3 2 2" xfId="14928"/>
    <cellStyle name="40 % - Markeringsfarve2 4 3 3 2 2 2" xfId="31242"/>
    <cellStyle name="40 % - Markeringsfarve2 4 3 3 2 2 3" xfId="46206"/>
    <cellStyle name="40 % - Markeringsfarve2 4 3 3 2 3" xfId="24220"/>
    <cellStyle name="40 % - Markeringsfarve2 4 3 3 2 4" xfId="39207"/>
    <cellStyle name="40 % - Markeringsfarve2 4 3 3 3" xfId="12095"/>
    <cellStyle name="40 % - Markeringsfarve2 4 3 3 3 2" xfId="28414"/>
    <cellStyle name="40 % - Markeringsfarve2 4 3 3 3 3" xfId="43379"/>
    <cellStyle name="40 % - Markeringsfarve2 4 3 3 4" xfId="21392"/>
    <cellStyle name="40 % - Markeringsfarve2 4 3 3 5" xfId="36380"/>
    <cellStyle name="40 % - Markeringsfarve2 4 3 4" xfId="5833"/>
    <cellStyle name="40 % - Markeringsfarve2 4 3 4 2" xfId="13751"/>
    <cellStyle name="40 % - Markeringsfarve2 4 3 4 2 2" xfId="30065"/>
    <cellStyle name="40 % - Markeringsfarve2 4 3 4 2 3" xfId="45029"/>
    <cellStyle name="40 % - Markeringsfarve2 4 3 4 3" xfId="23043"/>
    <cellStyle name="40 % - Markeringsfarve2 4 3 4 4" xfId="38030"/>
    <cellStyle name="40 % - Markeringsfarve2 4 3 5" xfId="12093"/>
    <cellStyle name="40 % - Markeringsfarve2 4 3 5 2" xfId="28412"/>
    <cellStyle name="40 % - Markeringsfarve2 4 3 5 3" xfId="43377"/>
    <cellStyle name="40 % - Markeringsfarve2 4 3 6" xfId="21390"/>
    <cellStyle name="40 % - Markeringsfarve2 4 3 7" xfId="36378"/>
    <cellStyle name="40 % - Markeringsfarve2 4 3 8" xfId="56501"/>
    <cellStyle name="40 % - Markeringsfarve2 4 4" xfId="3539"/>
    <cellStyle name="40 % - Markeringsfarve2 4 4 2" xfId="3540"/>
    <cellStyle name="40 % - Markeringsfarve2 4 4 2 2" xfId="7879"/>
    <cellStyle name="40 % - Markeringsfarve2 4 4 2 2 2" xfId="15780"/>
    <cellStyle name="40 % - Markeringsfarve2 4 4 2 2 2 2" xfId="32094"/>
    <cellStyle name="40 % - Markeringsfarve2 4 4 2 2 2 3" xfId="47058"/>
    <cellStyle name="40 % - Markeringsfarve2 4 4 2 2 3" xfId="25072"/>
    <cellStyle name="40 % - Markeringsfarve2 4 4 2 2 4" xfId="40059"/>
    <cellStyle name="40 % - Markeringsfarve2 4 4 2 3" xfId="12097"/>
    <cellStyle name="40 % - Markeringsfarve2 4 4 2 3 2" xfId="28416"/>
    <cellStyle name="40 % - Markeringsfarve2 4 4 2 3 3" xfId="43381"/>
    <cellStyle name="40 % - Markeringsfarve2 4 4 2 4" xfId="21394"/>
    <cellStyle name="40 % - Markeringsfarve2 4 4 2 5" xfId="36382"/>
    <cellStyle name="40 % - Markeringsfarve2 4 4 3" xfId="3541"/>
    <cellStyle name="40 % - Markeringsfarve2 4 4 3 2" xfId="7155"/>
    <cellStyle name="40 % - Markeringsfarve2 4 4 3 2 2" xfId="15065"/>
    <cellStyle name="40 % - Markeringsfarve2 4 4 3 2 2 2" xfId="31379"/>
    <cellStyle name="40 % - Markeringsfarve2 4 4 3 2 2 3" xfId="46343"/>
    <cellStyle name="40 % - Markeringsfarve2 4 4 3 2 3" xfId="24357"/>
    <cellStyle name="40 % - Markeringsfarve2 4 4 3 2 4" xfId="39344"/>
    <cellStyle name="40 % - Markeringsfarve2 4 4 3 3" xfId="12098"/>
    <cellStyle name="40 % - Markeringsfarve2 4 4 3 3 2" xfId="28417"/>
    <cellStyle name="40 % - Markeringsfarve2 4 4 3 3 3" xfId="43382"/>
    <cellStyle name="40 % - Markeringsfarve2 4 4 3 4" xfId="21395"/>
    <cellStyle name="40 % - Markeringsfarve2 4 4 3 5" xfId="36383"/>
    <cellStyle name="40 % - Markeringsfarve2 4 4 4" xfId="5834"/>
    <cellStyle name="40 % - Markeringsfarve2 4 4 4 2" xfId="13752"/>
    <cellStyle name="40 % - Markeringsfarve2 4 4 4 2 2" xfId="30066"/>
    <cellStyle name="40 % - Markeringsfarve2 4 4 4 2 3" xfId="45030"/>
    <cellStyle name="40 % - Markeringsfarve2 4 4 4 3" xfId="23044"/>
    <cellStyle name="40 % - Markeringsfarve2 4 4 4 4" xfId="38031"/>
    <cellStyle name="40 % - Markeringsfarve2 4 4 5" xfId="12096"/>
    <cellStyle name="40 % - Markeringsfarve2 4 4 5 2" xfId="28415"/>
    <cellStyle name="40 % - Markeringsfarve2 4 4 5 3" xfId="43380"/>
    <cellStyle name="40 % - Markeringsfarve2 4 4 6" xfId="21393"/>
    <cellStyle name="40 % - Markeringsfarve2 4 4 7" xfId="36381"/>
    <cellStyle name="40 % - Markeringsfarve2 4 5" xfId="3542"/>
    <cellStyle name="40 % - Markeringsfarve2 4 5 2" xfId="3543"/>
    <cellStyle name="40 % - Markeringsfarve2 4 5 2 2" xfId="7996"/>
    <cellStyle name="40 % - Markeringsfarve2 4 5 2 2 2" xfId="15897"/>
    <cellStyle name="40 % - Markeringsfarve2 4 5 2 2 2 2" xfId="32211"/>
    <cellStyle name="40 % - Markeringsfarve2 4 5 2 2 2 3" xfId="47175"/>
    <cellStyle name="40 % - Markeringsfarve2 4 5 2 2 3" xfId="25189"/>
    <cellStyle name="40 % - Markeringsfarve2 4 5 2 2 4" xfId="40176"/>
    <cellStyle name="40 % - Markeringsfarve2 4 5 2 3" xfId="12100"/>
    <cellStyle name="40 % - Markeringsfarve2 4 5 2 3 2" xfId="28419"/>
    <cellStyle name="40 % - Markeringsfarve2 4 5 2 3 3" xfId="43384"/>
    <cellStyle name="40 % - Markeringsfarve2 4 5 2 4" xfId="21397"/>
    <cellStyle name="40 % - Markeringsfarve2 4 5 2 5" xfId="36385"/>
    <cellStyle name="40 % - Markeringsfarve2 4 5 3" xfId="3544"/>
    <cellStyle name="40 % - Markeringsfarve2 4 5 3 2" xfId="7272"/>
    <cellStyle name="40 % - Markeringsfarve2 4 5 3 2 2" xfId="15182"/>
    <cellStyle name="40 % - Markeringsfarve2 4 5 3 2 2 2" xfId="31496"/>
    <cellStyle name="40 % - Markeringsfarve2 4 5 3 2 2 3" xfId="46460"/>
    <cellStyle name="40 % - Markeringsfarve2 4 5 3 2 3" xfId="24474"/>
    <cellStyle name="40 % - Markeringsfarve2 4 5 3 2 4" xfId="39461"/>
    <cellStyle name="40 % - Markeringsfarve2 4 5 3 3" xfId="12101"/>
    <cellStyle name="40 % - Markeringsfarve2 4 5 3 3 2" xfId="28420"/>
    <cellStyle name="40 % - Markeringsfarve2 4 5 3 3 3" xfId="43385"/>
    <cellStyle name="40 % - Markeringsfarve2 4 5 3 4" xfId="21398"/>
    <cellStyle name="40 % - Markeringsfarve2 4 5 3 5" xfId="36386"/>
    <cellStyle name="40 % - Markeringsfarve2 4 5 4" xfId="5835"/>
    <cellStyle name="40 % - Markeringsfarve2 4 5 4 2" xfId="13753"/>
    <cellStyle name="40 % - Markeringsfarve2 4 5 4 2 2" xfId="30067"/>
    <cellStyle name="40 % - Markeringsfarve2 4 5 4 2 3" xfId="45031"/>
    <cellStyle name="40 % - Markeringsfarve2 4 5 4 3" xfId="23045"/>
    <cellStyle name="40 % - Markeringsfarve2 4 5 4 4" xfId="38032"/>
    <cellStyle name="40 % - Markeringsfarve2 4 5 5" xfId="12099"/>
    <cellStyle name="40 % - Markeringsfarve2 4 5 5 2" xfId="28418"/>
    <cellStyle name="40 % - Markeringsfarve2 4 5 5 3" xfId="43383"/>
    <cellStyle name="40 % - Markeringsfarve2 4 5 6" xfId="21396"/>
    <cellStyle name="40 % - Markeringsfarve2 4 5 7" xfId="36384"/>
    <cellStyle name="40 % - Markeringsfarve2 4 6" xfId="3545"/>
    <cellStyle name="40 % - Markeringsfarve2 4 6 2" xfId="3546"/>
    <cellStyle name="40 % - Markeringsfarve2 4 6 2 2" xfId="8141"/>
    <cellStyle name="40 % - Markeringsfarve2 4 6 2 2 2" xfId="16042"/>
    <cellStyle name="40 % - Markeringsfarve2 4 6 2 2 2 2" xfId="32356"/>
    <cellStyle name="40 % - Markeringsfarve2 4 6 2 2 2 3" xfId="47320"/>
    <cellStyle name="40 % - Markeringsfarve2 4 6 2 2 3" xfId="25334"/>
    <cellStyle name="40 % - Markeringsfarve2 4 6 2 2 4" xfId="40321"/>
    <cellStyle name="40 % - Markeringsfarve2 4 6 2 3" xfId="12103"/>
    <cellStyle name="40 % - Markeringsfarve2 4 6 2 3 2" xfId="28422"/>
    <cellStyle name="40 % - Markeringsfarve2 4 6 2 3 3" xfId="43387"/>
    <cellStyle name="40 % - Markeringsfarve2 4 6 2 4" xfId="21400"/>
    <cellStyle name="40 % - Markeringsfarve2 4 6 2 5" xfId="36388"/>
    <cellStyle name="40 % - Markeringsfarve2 4 6 3" xfId="3547"/>
    <cellStyle name="40 % - Markeringsfarve2 4 6 3 2" xfId="7418"/>
    <cellStyle name="40 % - Markeringsfarve2 4 6 3 2 2" xfId="15328"/>
    <cellStyle name="40 % - Markeringsfarve2 4 6 3 2 2 2" xfId="31642"/>
    <cellStyle name="40 % - Markeringsfarve2 4 6 3 2 2 3" xfId="46606"/>
    <cellStyle name="40 % - Markeringsfarve2 4 6 3 2 3" xfId="24620"/>
    <cellStyle name="40 % - Markeringsfarve2 4 6 3 2 4" xfId="39607"/>
    <cellStyle name="40 % - Markeringsfarve2 4 6 3 3" xfId="12104"/>
    <cellStyle name="40 % - Markeringsfarve2 4 6 3 3 2" xfId="28423"/>
    <cellStyle name="40 % - Markeringsfarve2 4 6 3 3 3" xfId="43388"/>
    <cellStyle name="40 % - Markeringsfarve2 4 6 3 4" xfId="21401"/>
    <cellStyle name="40 % - Markeringsfarve2 4 6 3 5" xfId="36389"/>
    <cellStyle name="40 % - Markeringsfarve2 4 6 4" xfId="5836"/>
    <cellStyle name="40 % - Markeringsfarve2 4 6 4 2" xfId="13754"/>
    <cellStyle name="40 % - Markeringsfarve2 4 6 4 2 2" xfId="30068"/>
    <cellStyle name="40 % - Markeringsfarve2 4 6 4 2 3" xfId="45032"/>
    <cellStyle name="40 % - Markeringsfarve2 4 6 4 3" xfId="23046"/>
    <cellStyle name="40 % - Markeringsfarve2 4 6 4 4" xfId="38033"/>
    <cellStyle name="40 % - Markeringsfarve2 4 6 5" xfId="12102"/>
    <cellStyle name="40 % - Markeringsfarve2 4 6 5 2" xfId="28421"/>
    <cellStyle name="40 % - Markeringsfarve2 4 6 5 3" xfId="43386"/>
    <cellStyle name="40 % - Markeringsfarve2 4 6 6" xfId="21399"/>
    <cellStyle name="40 % - Markeringsfarve2 4 6 7" xfId="36387"/>
    <cellStyle name="40 % - Markeringsfarve2 4 7" xfId="3548"/>
    <cellStyle name="40 % - Markeringsfarve2 4 7 2" xfId="7522"/>
    <cellStyle name="40 % - Markeringsfarve2 4 7 2 2" xfId="15423"/>
    <cellStyle name="40 % - Markeringsfarve2 4 7 2 2 2" xfId="31737"/>
    <cellStyle name="40 % - Markeringsfarve2 4 7 2 2 3" xfId="46701"/>
    <cellStyle name="40 % - Markeringsfarve2 4 7 2 3" xfId="24715"/>
    <cellStyle name="40 % - Markeringsfarve2 4 7 2 4" xfId="39702"/>
    <cellStyle name="40 % - Markeringsfarve2 4 7 3" xfId="12105"/>
    <cellStyle name="40 % - Markeringsfarve2 4 7 3 2" xfId="28424"/>
    <cellStyle name="40 % - Markeringsfarve2 4 7 3 3" xfId="43389"/>
    <cellStyle name="40 % - Markeringsfarve2 4 7 4" xfId="21402"/>
    <cellStyle name="40 % - Markeringsfarve2 4 7 5" xfId="36390"/>
    <cellStyle name="40 % - Markeringsfarve2 4 8" xfId="3549"/>
    <cellStyle name="40 % - Markeringsfarve2 4 8 2" xfId="6750"/>
    <cellStyle name="40 % - Markeringsfarve2 4 8 2 2" xfId="14661"/>
    <cellStyle name="40 % - Markeringsfarve2 4 8 2 2 2" xfId="30975"/>
    <cellStyle name="40 % - Markeringsfarve2 4 8 2 2 3" xfId="45939"/>
    <cellStyle name="40 % - Markeringsfarve2 4 8 2 3" xfId="23953"/>
    <cellStyle name="40 % - Markeringsfarve2 4 8 2 4" xfId="38940"/>
    <cellStyle name="40 % - Markeringsfarve2 4 8 3" xfId="12106"/>
    <cellStyle name="40 % - Markeringsfarve2 4 8 3 2" xfId="28425"/>
    <cellStyle name="40 % - Markeringsfarve2 4 8 3 3" xfId="43390"/>
    <cellStyle name="40 % - Markeringsfarve2 4 8 4" xfId="21403"/>
    <cellStyle name="40 % - Markeringsfarve2 4 8 5" xfId="36391"/>
    <cellStyle name="40 % - Markeringsfarve2 4 9" xfId="5831"/>
    <cellStyle name="40 % - Markeringsfarve2 4 9 2" xfId="13749"/>
    <cellStyle name="40 % - Markeringsfarve2 4 9 2 2" xfId="30063"/>
    <cellStyle name="40 % - Markeringsfarve2 4 9 2 3" xfId="45027"/>
    <cellStyle name="40 % - Markeringsfarve2 4 9 3" xfId="23041"/>
    <cellStyle name="40 % - Markeringsfarve2 4 9 4" xfId="38028"/>
    <cellStyle name="40 % - Markeringsfarve2 5" xfId="3550"/>
    <cellStyle name="40 % - Markeringsfarve2 5 10" xfId="12107"/>
    <cellStyle name="40 % - Markeringsfarve2 5 10 2" xfId="28426"/>
    <cellStyle name="40 % - Markeringsfarve2 5 10 3" xfId="43391"/>
    <cellStyle name="40 % - Markeringsfarve2 5 11" xfId="21404"/>
    <cellStyle name="40 % - Markeringsfarve2 5 12" xfId="36392"/>
    <cellStyle name="40 % - Markeringsfarve2 5 13" xfId="53319"/>
    <cellStyle name="40 % - Markeringsfarve2 5 2" xfId="3551"/>
    <cellStyle name="40 % - Markeringsfarve2 5 2 2" xfId="3552"/>
    <cellStyle name="40 % - Markeringsfarve2 5 2 2 2" xfId="7680"/>
    <cellStyle name="40 % - Markeringsfarve2 5 2 2 2 2" xfId="15581"/>
    <cellStyle name="40 % - Markeringsfarve2 5 2 2 2 2 2" xfId="31895"/>
    <cellStyle name="40 % - Markeringsfarve2 5 2 2 2 2 3" xfId="46859"/>
    <cellStyle name="40 % - Markeringsfarve2 5 2 2 2 3" xfId="24873"/>
    <cellStyle name="40 % - Markeringsfarve2 5 2 2 2 4" xfId="39860"/>
    <cellStyle name="40 % - Markeringsfarve2 5 2 2 3" xfId="12109"/>
    <cellStyle name="40 % - Markeringsfarve2 5 2 2 3 2" xfId="28428"/>
    <cellStyle name="40 % - Markeringsfarve2 5 2 2 3 3" xfId="43393"/>
    <cellStyle name="40 % - Markeringsfarve2 5 2 2 4" xfId="21406"/>
    <cellStyle name="40 % - Markeringsfarve2 5 2 2 5" xfId="36394"/>
    <cellStyle name="40 % - Markeringsfarve2 5 2 2 6" xfId="57123"/>
    <cellStyle name="40 % - Markeringsfarve2 5 2 3" xfId="3553"/>
    <cellStyle name="40 % - Markeringsfarve2 5 2 3 2" xfId="6910"/>
    <cellStyle name="40 % - Markeringsfarve2 5 2 3 2 2" xfId="14821"/>
    <cellStyle name="40 % - Markeringsfarve2 5 2 3 2 2 2" xfId="31135"/>
    <cellStyle name="40 % - Markeringsfarve2 5 2 3 2 2 3" xfId="46099"/>
    <cellStyle name="40 % - Markeringsfarve2 5 2 3 2 3" xfId="24113"/>
    <cellStyle name="40 % - Markeringsfarve2 5 2 3 2 4" xfId="39100"/>
    <cellStyle name="40 % - Markeringsfarve2 5 2 3 3" xfId="12110"/>
    <cellStyle name="40 % - Markeringsfarve2 5 2 3 3 2" xfId="28429"/>
    <cellStyle name="40 % - Markeringsfarve2 5 2 3 3 3" xfId="43394"/>
    <cellStyle name="40 % - Markeringsfarve2 5 2 3 4" xfId="21407"/>
    <cellStyle name="40 % - Markeringsfarve2 5 2 3 5" xfId="36395"/>
    <cellStyle name="40 % - Markeringsfarve2 5 2 4" xfId="5838"/>
    <cellStyle name="40 % - Markeringsfarve2 5 2 4 2" xfId="13756"/>
    <cellStyle name="40 % - Markeringsfarve2 5 2 4 2 2" xfId="30070"/>
    <cellStyle name="40 % - Markeringsfarve2 5 2 4 2 3" xfId="45034"/>
    <cellStyle name="40 % - Markeringsfarve2 5 2 4 3" xfId="23048"/>
    <cellStyle name="40 % - Markeringsfarve2 5 2 4 4" xfId="38035"/>
    <cellStyle name="40 % - Markeringsfarve2 5 2 5" xfId="12108"/>
    <cellStyle name="40 % - Markeringsfarve2 5 2 5 2" xfId="28427"/>
    <cellStyle name="40 % - Markeringsfarve2 5 2 5 3" xfId="43392"/>
    <cellStyle name="40 % - Markeringsfarve2 5 2 6" xfId="21405"/>
    <cellStyle name="40 % - Markeringsfarve2 5 2 7" xfId="36393"/>
    <cellStyle name="40 % - Markeringsfarve2 5 2 8" xfId="53956"/>
    <cellStyle name="40 % - Markeringsfarve2 5 3" xfId="3554"/>
    <cellStyle name="40 % - Markeringsfarve2 5 3 2" xfId="3555"/>
    <cellStyle name="40 % - Markeringsfarve2 5 3 2 2" xfId="7788"/>
    <cellStyle name="40 % - Markeringsfarve2 5 3 2 2 2" xfId="15689"/>
    <cellStyle name="40 % - Markeringsfarve2 5 3 2 2 2 2" xfId="32003"/>
    <cellStyle name="40 % - Markeringsfarve2 5 3 2 2 2 3" xfId="46967"/>
    <cellStyle name="40 % - Markeringsfarve2 5 3 2 2 3" xfId="24981"/>
    <cellStyle name="40 % - Markeringsfarve2 5 3 2 2 4" xfId="39968"/>
    <cellStyle name="40 % - Markeringsfarve2 5 3 2 3" xfId="12112"/>
    <cellStyle name="40 % - Markeringsfarve2 5 3 2 3 2" xfId="28431"/>
    <cellStyle name="40 % - Markeringsfarve2 5 3 2 3 3" xfId="43396"/>
    <cellStyle name="40 % - Markeringsfarve2 5 3 2 4" xfId="21409"/>
    <cellStyle name="40 % - Markeringsfarve2 5 3 2 5" xfId="36397"/>
    <cellStyle name="40 % - Markeringsfarve2 5 3 3" xfId="3556"/>
    <cellStyle name="40 % - Markeringsfarve2 5 3 3 2" xfId="7018"/>
    <cellStyle name="40 % - Markeringsfarve2 5 3 3 2 2" xfId="14929"/>
    <cellStyle name="40 % - Markeringsfarve2 5 3 3 2 2 2" xfId="31243"/>
    <cellStyle name="40 % - Markeringsfarve2 5 3 3 2 2 3" xfId="46207"/>
    <cellStyle name="40 % - Markeringsfarve2 5 3 3 2 3" xfId="24221"/>
    <cellStyle name="40 % - Markeringsfarve2 5 3 3 2 4" xfId="39208"/>
    <cellStyle name="40 % - Markeringsfarve2 5 3 3 3" xfId="12113"/>
    <cellStyle name="40 % - Markeringsfarve2 5 3 3 3 2" xfId="28432"/>
    <cellStyle name="40 % - Markeringsfarve2 5 3 3 3 3" xfId="43397"/>
    <cellStyle name="40 % - Markeringsfarve2 5 3 3 4" xfId="21410"/>
    <cellStyle name="40 % - Markeringsfarve2 5 3 3 5" xfId="36398"/>
    <cellStyle name="40 % - Markeringsfarve2 5 3 4" xfId="5839"/>
    <cellStyle name="40 % - Markeringsfarve2 5 3 4 2" xfId="13757"/>
    <cellStyle name="40 % - Markeringsfarve2 5 3 4 2 2" xfId="30071"/>
    <cellStyle name="40 % - Markeringsfarve2 5 3 4 2 3" xfId="45035"/>
    <cellStyle name="40 % - Markeringsfarve2 5 3 4 3" xfId="23049"/>
    <cellStyle name="40 % - Markeringsfarve2 5 3 4 4" xfId="38036"/>
    <cellStyle name="40 % - Markeringsfarve2 5 3 5" xfId="12111"/>
    <cellStyle name="40 % - Markeringsfarve2 5 3 5 2" xfId="28430"/>
    <cellStyle name="40 % - Markeringsfarve2 5 3 5 3" xfId="43395"/>
    <cellStyle name="40 % - Markeringsfarve2 5 3 6" xfId="21408"/>
    <cellStyle name="40 % - Markeringsfarve2 5 3 7" xfId="36396"/>
    <cellStyle name="40 % - Markeringsfarve2 5 3 8" xfId="56500"/>
    <cellStyle name="40 % - Markeringsfarve2 5 4" xfId="3557"/>
    <cellStyle name="40 % - Markeringsfarve2 5 4 2" xfId="3558"/>
    <cellStyle name="40 % - Markeringsfarve2 5 4 2 2" xfId="7918"/>
    <cellStyle name="40 % - Markeringsfarve2 5 4 2 2 2" xfId="15819"/>
    <cellStyle name="40 % - Markeringsfarve2 5 4 2 2 2 2" xfId="32133"/>
    <cellStyle name="40 % - Markeringsfarve2 5 4 2 2 2 3" xfId="47097"/>
    <cellStyle name="40 % - Markeringsfarve2 5 4 2 2 3" xfId="25111"/>
    <cellStyle name="40 % - Markeringsfarve2 5 4 2 2 4" xfId="40098"/>
    <cellStyle name="40 % - Markeringsfarve2 5 4 2 3" xfId="12115"/>
    <cellStyle name="40 % - Markeringsfarve2 5 4 2 3 2" xfId="28434"/>
    <cellStyle name="40 % - Markeringsfarve2 5 4 2 3 3" xfId="43399"/>
    <cellStyle name="40 % - Markeringsfarve2 5 4 2 4" xfId="21412"/>
    <cellStyle name="40 % - Markeringsfarve2 5 4 2 5" xfId="36400"/>
    <cellStyle name="40 % - Markeringsfarve2 5 4 3" xfId="3559"/>
    <cellStyle name="40 % - Markeringsfarve2 5 4 3 2" xfId="7194"/>
    <cellStyle name="40 % - Markeringsfarve2 5 4 3 2 2" xfId="15104"/>
    <cellStyle name="40 % - Markeringsfarve2 5 4 3 2 2 2" xfId="31418"/>
    <cellStyle name="40 % - Markeringsfarve2 5 4 3 2 2 3" xfId="46382"/>
    <cellStyle name="40 % - Markeringsfarve2 5 4 3 2 3" xfId="24396"/>
    <cellStyle name="40 % - Markeringsfarve2 5 4 3 2 4" xfId="39383"/>
    <cellStyle name="40 % - Markeringsfarve2 5 4 3 3" xfId="12116"/>
    <cellStyle name="40 % - Markeringsfarve2 5 4 3 3 2" xfId="28435"/>
    <cellStyle name="40 % - Markeringsfarve2 5 4 3 3 3" xfId="43400"/>
    <cellStyle name="40 % - Markeringsfarve2 5 4 3 4" xfId="21413"/>
    <cellStyle name="40 % - Markeringsfarve2 5 4 3 5" xfId="36401"/>
    <cellStyle name="40 % - Markeringsfarve2 5 4 4" xfId="5840"/>
    <cellStyle name="40 % - Markeringsfarve2 5 4 4 2" xfId="13758"/>
    <cellStyle name="40 % - Markeringsfarve2 5 4 4 2 2" xfId="30072"/>
    <cellStyle name="40 % - Markeringsfarve2 5 4 4 2 3" xfId="45036"/>
    <cellStyle name="40 % - Markeringsfarve2 5 4 4 3" xfId="23050"/>
    <cellStyle name="40 % - Markeringsfarve2 5 4 4 4" xfId="38037"/>
    <cellStyle name="40 % - Markeringsfarve2 5 4 5" xfId="12114"/>
    <cellStyle name="40 % - Markeringsfarve2 5 4 5 2" xfId="28433"/>
    <cellStyle name="40 % - Markeringsfarve2 5 4 5 3" xfId="43398"/>
    <cellStyle name="40 % - Markeringsfarve2 5 4 6" xfId="21411"/>
    <cellStyle name="40 % - Markeringsfarve2 5 4 7" xfId="36399"/>
    <cellStyle name="40 % - Markeringsfarve2 5 5" xfId="3560"/>
    <cellStyle name="40 % - Markeringsfarve2 5 5 2" xfId="3561"/>
    <cellStyle name="40 % - Markeringsfarve2 5 5 2 2" xfId="8035"/>
    <cellStyle name="40 % - Markeringsfarve2 5 5 2 2 2" xfId="15936"/>
    <cellStyle name="40 % - Markeringsfarve2 5 5 2 2 2 2" xfId="32250"/>
    <cellStyle name="40 % - Markeringsfarve2 5 5 2 2 2 3" xfId="47214"/>
    <cellStyle name="40 % - Markeringsfarve2 5 5 2 2 3" xfId="25228"/>
    <cellStyle name="40 % - Markeringsfarve2 5 5 2 2 4" xfId="40215"/>
    <cellStyle name="40 % - Markeringsfarve2 5 5 2 3" xfId="12118"/>
    <cellStyle name="40 % - Markeringsfarve2 5 5 2 3 2" xfId="28437"/>
    <cellStyle name="40 % - Markeringsfarve2 5 5 2 3 3" xfId="43402"/>
    <cellStyle name="40 % - Markeringsfarve2 5 5 2 4" xfId="21415"/>
    <cellStyle name="40 % - Markeringsfarve2 5 5 2 5" xfId="36403"/>
    <cellStyle name="40 % - Markeringsfarve2 5 5 3" xfId="3562"/>
    <cellStyle name="40 % - Markeringsfarve2 5 5 3 2" xfId="7311"/>
    <cellStyle name="40 % - Markeringsfarve2 5 5 3 2 2" xfId="15221"/>
    <cellStyle name="40 % - Markeringsfarve2 5 5 3 2 2 2" xfId="31535"/>
    <cellStyle name="40 % - Markeringsfarve2 5 5 3 2 2 3" xfId="46499"/>
    <cellStyle name="40 % - Markeringsfarve2 5 5 3 2 3" xfId="24513"/>
    <cellStyle name="40 % - Markeringsfarve2 5 5 3 2 4" xfId="39500"/>
    <cellStyle name="40 % - Markeringsfarve2 5 5 3 3" xfId="12119"/>
    <cellStyle name="40 % - Markeringsfarve2 5 5 3 3 2" xfId="28438"/>
    <cellStyle name="40 % - Markeringsfarve2 5 5 3 3 3" xfId="43403"/>
    <cellStyle name="40 % - Markeringsfarve2 5 5 3 4" xfId="21416"/>
    <cellStyle name="40 % - Markeringsfarve2 5 5 3 5" xfId="36404"/>
    <cellStyle name="40 % - Markeringsfarve2 5 5 4" xfId="5841"/>
    <cellStyle name="40 % - Markeringsfarve2 5 5 4 2" xfId="13759"/>
    <cellStyle name="40 % - Markeringsfarve2 5 5 4 2 2" xfId="30073"/>
    <cellStyle name="40 % - Markeringsfarve2 5 5 4 2 3" xfId="45037"/>
    <cellStyle name="40 % - Markeringsfarve2 5 5 4 3" xfId="23051"/>
    <cellStyle name="40 % - Markeringsfarve2 5 5 4 4" xfId="38038"/>
    <cellStyle name="40 % - Markeringsfarve2 5 5 5" xfId="12117"/>
    <cellStyle name="40 % - Markeringsfarve2 5 5 5 2" xfId="28436"/>
    <cellStyle name="40 % - Markeringsfarve2 5 5 5 3" xfId="43401"/>
    <cellStyle name="40 % - Markeringsfarve2 5 5 6" xfId="21414"/>
    <cellStyle name="40 % - Markeringsfarve2 5 5 7" xfId="36402"/>
    <cellStyle name="40 % - Markeringsfarve2 5 6" xfId="3563"/>
    <cellStyle name="40 % - Markeringsfarve2 5 6 2" xfId="3564"/>
    <cellStyle name="40 % - Markeringsfarve2 5 6 2 2" xfId="8142"/>
    <cellStyle name="40 % - Markeringsfarve2 5 6 2 2 2" xfId="16043"/>
    <cellStyle name="40 % - Markeringsfarve2 5 6 2 2 2 2" xfId="32357"/>
    <cellStyle name="40 % - Markeringsfarve2 5 6 2 2 2 3" xfId="47321"/>
    <cellStyle name="40 % - Markeringsfarve2 5 6 2 2 3" xfId="25335"/>
    <cellStyle name="40 % - Markeringsfarve2 5 6 2 2 4" xfId="40322"/>
    <cellStyle name="40 % - Markeringsfarve2 5 6 2 3" xfId="12121"/>
    <cellStyle name="40 % - Markeringsfarve2 5 6 2 3 2" xfId="28440"/>
    <cellStyle name="40 % - Markeringsfarve2 5 6 2 3 3" xfId="43405"/>
    <cellStyle name="40 % - Markeringsfarve2 5 6 2 4" xfId="21418"/>
    <cellStyle name="40 % - Markeringsfarve2 5 6 2 5" xfId="36406"/>
    <cellStyle name="40 % - Markeringsfarve2 5 6 3" xfId="3565"/>
    <cellStyle name="40 % - Markeringsfarve2 5 6 3 2" xfId="7419"/>
    <cellStyle name="40 % - Markeringsfarve2 5 6 3 2 2" xfId="15329"/>
    <cellStyle name="40 % - Markeringsfarve2 5 6 3 2 2 2" xfId="31643"/>
    <cellStyle name="40 % - Markeringsfarve2 5 6 3 2 2 3" xfId="46607"/>
    <cellStyle name="40 % - Markeringsfarve2 5 6 3 2 3" xfId="24621"/>
    <cellStyle name="40 % - Markeringsfarve2 5 6 3 2 4" xfId="39608"/>
    <cellStyle name="40 % - Markeringsfarve2 5 6 3 3" xfId="12122"/>
    <cellStyle name="40 % - Markeringsfarve2 5 6 3 3 2" xfId="28441"/>
    <cellStyle name="40 % - Markeringsfarve2 5 6 3 3 3" xfId="43406"/>
    <cellStyle name="40 % - Markeringsfarve2 5 6 3 4" xfId="21419"/>
    <cellStyle name="40 % - Markeringsfarve2 5 6 3 5" xfId="36407"/>
    <cellStyle name="40 % - Markeringsfarve2 5 6 4" xfId="5842"/>
    <cellStyle name="40 % - Markeringsfarve2 5 6 4 2" xfId="13760"/>
    <cellStyle name="40 % - Markeringsfarve2 5 6 4 2 2" xfId="30074"/>
    <cellStyle name="40 % - Markeringsfarve2 5 6 4 2 3" xfId="45038"/>
    <cellStyle name="40 % - Markeringsfarve2 5 6 4 3" xfId="23052"/>
    <cellStyle name="40 % - Markeringsfarve2 5 6 4 4" xfId="38039"/>
    <cellStyle name="40 % - Markeringsfarve2 5 6 5" xfId="12120"/>
    <cellStyle name="40 % - Markeringsfarve2 5 6 5 2" xfId="28439"/>
    <cellStyle name="40 % - Markeringsfarve2 5 6 5 3" xfId="43404"/>
    <cellStyle name="40 % - Markeringsfarve2 5 6 6" xfId="21417"/>
    <cellStyle name="40 % - Markeringsfarve2 5 6 7" xfId="36405"/>
    <cellStyle name="40 % - Markeringsfarve2 5 7" xfId="3566"/>
    <cellStyle name="40 % - Markeringsfarve2 5 7 2" xfId="7561"/>
    <cellStyle name="40 % - Markeringsfarve2 5 7 2 2" xfId="15462"/>
    <cellStyle name="40 % - Markeringsfarve2 5 7 2 2 2" xfId="31776"/>
    <cellStyle name="40 % - Markeringsfarve2 5 7 2 2 3" xfId="46740"/>
    <cellStyle name="40 % - Markeringsfarve2 5 7 2 3" xfId="24754"/>
    <cellStyle name="40 % - Markeringsfarve2 5 7 2 4" xfId="39741"/>
    <cellStyle name="40 % - Markeringsfarve2 5 7 3" xfId="12123"/>
    <cellStyle name="40 % - Markeringsfarve2 5 7 3 2" xfId="28442"/>
    <cellStyle name="40 % - Markeringsfarve2 5 7 3 3" xfId="43407"/>
    <cellStyle name="40 % - Markeringsfarve2 5 7 4" xfId="21420"/>
    <cellStyle name="40 % - Markeringsfarve2 5 7 5" xfId="36408"/>
    <cellStyle name="40 % - Markeringsfarve2 5 8" xfId="3567"/>
    <cellStyle name="40 % - Markeringsfarve2 5 8 2" xfId="6789"/>
    <cellStyle name="40 % - Markeringsfarve2 5 8 2 2" xfId="14700"/>
    <cellStyle name="40 % - Markeringsfarve2 5 8 2 2 2" xfId="31014"/>
    <cellStyle name="40 % - Markeringsfarve2 5 8 2 2 3" xfId="45978"/>
    <cellStyle name="40 % - Markeringsfarve2 5 8 2 3" xfId="23992"/>
    <cellStyle name="40 % - Markeringsfarve2 5 8 2 4" xfId="38979"/>
    <cellStyle name="40 % - Markeringsfarve2 5 8 3" xfId="12124"/>
    <cellStyle name="40 % - Markeringsfarve2 5 8 3 2" xfId="28443"/>
    <cellStyle name="40 % - Markeringsfarve2 5 8 3 3" xfId="43408"/>
    <cellStyle name="40 % - Markeringsfarve2 5 8 4" xfId="21421"/>
    <cellStyle name="40 % - Markeringsfarve2 5 8 5" xfId="36409"/>
    <cellStyle name="40 % - Markeringsfarve2 5 9" xfId="5837"/>
    <cellStyle name="40 % - Markeringsfarve2 5 9 2" xfId="13755"/>
    <cellStyle name="40 % - Markeringsfarve2 5 9 2 2" xfId="30069"/>
    <cellStyle name="40 % - Markeringsfarve2 5 9 2 3" xfId="45033"/>
    <cellStyle name="40 % - Markeringsfarve2 5 9 3" xfId="23047"/>
    <cellStyle name="40 % - Markeringsfarve2 5 9 4" xfId="38034"/>
    <cellStyle name="40 % - Markeringsfarve2 6" xfId="3568"/>
    <cellStyle name="40 % - Markeringsfarve2 6 2" xfId="3569"/>
    <cellStyle name="40 % - Markeringsfarve2 6 2 2" xfId="7602"/>
    <cellStyle name="40 % - Markeringsfarve2 6 2 2 2" xfId="15503"/>
    <cellStyle name="40 % - Markeringsfarve2 6 2 2 2 2" xfId="31817"/>
    <cellStyle name="40 % - Markeringsfarve2 6 2 2 2 3" xfId="46781"/>
    <cellStyle name="40 % - Markeringsfarve2 6 2 2 3" xfId="24795"/>
    <cellStyle name="40 % - Markeringsfarve2 6 2 2 4" xfId="39782"/>
    <cellStyle name="40 % - Markeringsfarve2 6 2 2 5" xfId="57122"/>
    <cellStyle name="40 % - Markeringsfarve2 6 2 3" xfId="12126"/>
    <cellStyle name="40 % - Markeringsfarve2 6 2 3 2" xfId="28445"/>
    <cellStyle name="40 % - Markeringsfarve2 6 2 3 3" xfId="43410"/>
    <cellStyle name="40 % - Markeringsfarve2 6 2 4" xfId="21423"/>
    <cellStyle name="40 % - Markeringsfarve2 6 2 5" xfId="36411"/>
    <cellStyle name="40 % - Markeringsfarve2 6 2 6" xfId="53955"/>
    <cellStyle name="40 % - Markeringsfarve2 6 3" xfId="3570"/>
    <cellStyle name="40 % - Markeringsfarve2 6 3 2" xfId="6832"/>
    <cellStyle name="40 % - Markeringsfarve2 6 3 2 2" xfId="14743"/>
    <cellStyle name="40 % - Markeringsfarve2 6 3 2 2 2" xfId="31057"/>
    <cellStyle name="40 % - Markeringsfarve2 6 3 2 2 3" xfId="46021"/>
    <cellStyle name="40 % - Markeringsfarve2 6 3 2 3" xfId="24035"/>
    <cellStyle name="40 % - Markeringsfarve2 6 3 2 4" xfId="39022"/>
    <cellStyle name="40 % - Markeringsfarve2 6 3 3" xfId="12127"/>
    <cellStyle name="40 % - Markeringsfarve2 6 3 3 2" xfId="28446"/>
    <cellStyle name="40 % - Markeringsfarve2 6 3 3 3" xfId="43411"/>
    <cellStyle name="40 % - Markeringsfarve2 6 3 4" xfId="21424"/>
    <cellStyle name="40 % - Markeringsfarve2 6 3 5" xfId="36412"/>
    <cellStyle name="40 % - Markeringsfarve2 6 3 6" xfId="56499"/>
    <cellStyle name="40 % - Markeringsfarve2 6 4" xfId="5843"/>
    <cellStyle name="40 % - Markeringsfarve2 6 4 2" xfId="13761"/>
    <cellStyle name="40 % - Markeringsfarve2 6 4 2 2" xfId="30075"/>
    <cellStyle name="40 % - Markeringsfarve2 6 4 2 3" xfId="45039"/>
    <cellStyle name="40 % - Markeringsfarve2 6 4 3" xfId="23053"/>
    <cellStyle name="40 % - Markeringsfarve2 6 4 4" xfId="38040"/>
    <cellStyle name="40 % - Markeringsfarve2 6 5" xfId="12125"/>
    <cellStyle name="40 % - Markeringsfarve2 6 5 2" xfId="28444"/>
    <cellStyle name="40 % - Markeringsfarve2 6 5 3" xfId="43409"/>
    <cellStyle name="40 % - Markeringsfarve2 6 6" xfId="21422"/>
    <cellStyle name="40 % - Markeringsfarve2 6 7" xfId="36410"/>
    <cellStyle name="40 % - Markeringsfarve2 6 8" xfId="53318"/>
    <cellStyle name="40 % - Markeringsfarve2 7" xfId="3571"/>
    <cellStyle name="40 % - Markeringsfarve2 7 2" xfId="3572"/>
    <cellStyle name="40 % - Markeringsfarve2 7 2 2" xfId="7780"/>
    <cellStyle name="40 % - Markeringsfarve2 7 2 2 2" xfId="15681"/>
    <cellStyle name="40 % - Markeringsfarve2 7 2 2 2 2" xfId="31995"/>
    <cellStyle name="40 % - Markeringsfarve2 7 2 2 2 3" xfId="46959"/>
    <cellStyle name="40 % - Markeringsfarve2 7 2 2 3" xfId="24973"/>
    <cellStyle name="40 % - Markeringsfarve2 7 2 2 4" xfId="39960"/>
    <cellStyle name="40 % - Markeringsfarve2 7 2 3" xfId="12129"/>
    <cellStyle name="40 % - Markeringsfarve2 7 2 3 2" xfId="28448"/>
    <cellStyle name="40 % - Markeringsfarve2 7 2 3 3" xfId="43413"/>
    <cellStyle name="40 % - Markeringsfarve2 7 2 4" xfId="21426"/>
    <cellStyle name="40 % - Markeringsfarve2 7 2 5" xfId="36414"/>
    <cellStyle name="40 % - Markeringsfarve2 7 2 6" xfId="57106"/>
    <cellStyle name="40 % - Markeringsfarve2 7 3" xfId="3573"/>
    <cellStyle name="40 % - Markeringsfarve2 7 3 2" xfId="7010"/>
    <cellStyle name="40 % - Markeringsfarve2 7 3 2 2" xfId="14921"/>
    <cellStyle name="40 % - Markeringsfarve2 7 3 2 2 2" xfId="31235"/>
    <cellStyle name="40 % - Markeringsfarve2 7 3 2 2 3" xfId="46199"/>
    <cellStyle name="40 % - Markeringsfarve2 7 3 2 3" xfId="24213"/>
    <cellStyle name="40 % - Markeringsfarve2 7 3 2 4" xfId="39200"/>
    <cellStyle name="40 % - Markeringsfarve2 7 3 3" xfId="12130"/>
    <cellStyle name="40 % - Markeringsfarve2 7 3 3 2" xfId="28449"/>
    <cellStyle name="40 % - Markeringsfarve2 7 3 3 3" xfId="43414"/>
    <cellStyle name="40 % - Markeringsfarve2 7 3 4" xfId="21427"/>
    <cellStyle name="40 % - Markeringsfarve2 7 3 5" xfId="36415"/>
    <cellStyle name="40 % - Markeringsfarve2 7 4" xfId="5844"/>
    <cellStyle name="40 % - Markeringsfarve2 7 4 2" xfId="13762"/>
    <cellStyle name="40 % - Markeringsfarve2 7 4 2 2" xfId="30076"/>
    <cellStyle name="40 % - Markeringsfarve2 7 4 2 3" xfId="45040"/>
    <cellStyle name="40 % - Markeringsfarve2 7 4 3" xfId="23054"/>
    <cellStyle name="40 % - Markeringsfarve2 7 4 4" xfId="38041"/>
    <cellStyle name="40 % - Markeringsfarve2 7 5" xfId="12128"/>
    <cellStyle name="40 % - Markeringsfarve2 7 5 2" xfId="28447"/>
    <cellStyle name="40 % - Markeringsfarve2 7 5 3" xfId="43412"/>
    <cellStyle name="40 % - Markeringsfarve2 7 6" xfId="21425"/>
    <cellStyle name="40 % - Markeringsfarve2 7 7" xfId="36413"/>
    <cellStyle name="40 % - Markeringsfarve2 7 8" xfId="53939"/>
    <cellStyle name="40 % - Markeringsfarve2 8" xfId="3574"/>
    <cellStyle name="40 % - Markeringsfarve2 8 2" xfId="3575"/>
    <cellStyle name="40 % - Markeringsfarve2 8 2 2" xfId="7840"/>
    <cellStyle name="40 % - Markeringsfarve2 8 2 2 2" xfId="15741"/>
    <cellStyle name="40 % - Markeringsfarve2 8 2 2 2 2" xfId="32055"/>
    <cellStyle name="40 % - Markeringsfarve2 8 2 2 2 3" xfId="47019"/>
    <cellStyle name="40 % - Markeringsfarve2 8 2 2 3" xfId="25033"/>
    <cellStyle name="40 % - Markeringsfarve2 8 2 2 4" xfId="40020"/>
    <cellStyle name="40 % - Markeringsfarve2 8 2 3" xfId="12132"/>
    <cellStyle name="40 % - Markeringsfarve2 8 2 3 2" xfId="28451"/>
    <cellStyle name="40 % - Markeringsfarve2 8 2 3 3" xfId="43416"/>
    <cellStyle name="40 % - Markeringsfarve2 8 2 4" xfId="21429"/>
    <cellStyle name="40 % - Markeringsfarve2 8 2 5" xfId="36417"/>
    <cellStyle name="40 % - Markeringsfarve2 8 3" xfId="3576"/>
    <cellStyle name="40 % - Markeringsfarve2 8 3 2" xfId="7116"/>
    <cellStyle name="40 % - Markeringsfarve2 8 3 2 2" xfId="15026"/>
    <cellStyle name="40 % - Markeringsfarve2 8 3 2 2 2" xfId="31340"/>
    <cellStyle name="40 % - Markeringsfarve2 8 3 2 2 3" xfId="46304"/>
    <cellStyle name="40 % - Markeringsfarve2 8 3 2 3" xfId="24318"/>
    <cellStyle name="40 % - Markeringsfarve2 8 3 2 4" xfId="39305"/>
    <cellStyle name="40 % - Markeringsfarve2 8 3 3" xfId="12133"/>
    <cellStyle name="40 % - Markeringsfarve2 8 3 3 2" xfId="28452"/>
    <cellStyle name="40 % - Markeringsfarve2 8 3 3 3" xfId="43417"/>
    <cellStyle name="40 % - Markeringsfarve2 8 3 4" xfId="21430"/>
    <cellStyle name="40 % - Markeringsfarve2 8 3 5" xfId="36418"/>
    <cellStyle name="40 % - Markeringsfarve2 8 4" xfId="5845"/>
    <cellStyle name="40 % - Markeringsfarve2 8 4 2" xfId="13763"/>
    <cellStyle name="40 % - Markeringsfarve2 8 4 2 2" xfId="30077"/>
    <cellStyle name="40 % - Markeringsfarve2 8 4 2 3" xfId="45041"/>
    <cellStyle name="40 % - Markeringsfarve2 8 4 3" xfId="23055"/>
    <cellStyle name="40 % - Markeringsfarve2 8 4 4" xfId="38042"/>
    <cellStyle name="40 % - Markeringsfarve2 8 5" xfId="12131"/>
    <cellStyle name="40 % - Markeringsfarve2 8 5 2" xfId="28450"/>
    <cellStyle name="40 % - Markeringsfarve2 8 5 3" xfId="43415"/>
    <cellStyle name="40 % - Markeringsfarve2 8 6" xfId="21428"/>
    <cellStyle name="40 % - Markeringsfarve2 8 7" xfId="36416"/>
    <cellStyle name="40 % - Markeringsfarve2 9" xfId="3577"/>
    <cellStyle name="40 % - Markeringsfarve2 9 2" xfId="3578"/>
    <cellStyle name="40 % - Markeringsfarve2 9 2 2" xfId="7957"/>
    <cellStyle name="40 % - Markeringsfarve2 9 2 2 2" xfId="15858"/>
    <cellStyle name="40 % - Markeringsfarve2 9 2 2 2 2" xfId="32172"/>
    <cellStyle name="40 % - Markeringsfarve2 9 2 2 2 3" xfId="47136"/>
    <cellStyle name="40 % - Markeringsfarve2 9 2 2 3" xfId="25150"/>
    <cellStyle name="40 % - Markeringsfarve2 9 2 2 4" xfId="40137"/>
    <cellStyle name="40 % - Markeringsfarve2 9 2 3" xfId="12135"/>
    <cellStyle name="40 % - Markeringsfarve2 9 2 3 2" xfId="28454"/>
    <cellStyle name="40 % - Markeringsfarve2 9 2 3 3" xfId="43419"/>
    <cellStyle name="40 % - Markeringsfarve2 9 2 4" xfId="21432"/>
    <cellStyle name="40 % - Markeringsfarve2 9 2 5" xfId="36420"/>
    <cellStyle name="40 % - Markeringsfarve2 9 3" xfId="3579"/>
    <cellStyle name="40 % - Markeringsfarve2 9 3 2" xfId="7233"/>
    <cellStyle name="40 % - Markeringsfarve2 9 3 2 2" xfId="15143"/>
    <cellStyle name="40 % - Markeringsfarve2 9 3 2 2 2" xfId="31457"/>
    <cellStyle name="40 % - Markeringsfarve2 9 3 2 2 3" xfId="46421"/>
    <cellStyle name="40 % - Markeringsfarve2 9 3 2 3" xfId="24435"/>
    <cellStyle name="40 % - Markeringsfarve2 9 3 2 4" xfId="39422"/>
    <cellStyle name="40 % - Markeringsfarve2 9 3 3" xfId="12136"/>
    <cellStyle name="40 % - Markeringsfarve2 9 3 3 2" xfId="28455"/>
    <cellStyle name="40 % - Markeringsfarve2 9 3 3 3" xfId="43420"/>
    <cellStyle name="40 % - Markeringsfarve2 9 3 4" xfId="21433"/>
    <cellStyle name="40 % - Markeringsfarve2 9 3 5" xfId="36421"/>
    <cellStyle name="40 % - Markeringsfarve2 9 4" xfId="5846"/>
    <cellStyle name="40 % - Markeringsfarve2 9 4 2" xfId="13764"/>
    <cellStyle name="40 % - Markeringsfarve2 9 4 2 2" xfId="30078"/>
    <cellStyle name="40 % - Markeringsfarve2 9 4 2 3" xfId="45042"/>
    <cellStyle name="40 % - Markeringsfarve2 9 4 3" xfId="23056"/>
    <cellStyle name="40 % - Markeringsfarve2 9 4 4" xfId="38043"/>
    <cellStyle name="40 % - Markeringsfarve2 9 5" xfId="12134"/>
    <cellStyle name="40 % - Markeringsfarve2 9 5 2" xfId="28453"/>
    <cellStyle name="40 % - Markeringsfarve2 9 5 3" xfId="43418"/>
    <cellStyle name="40 % - Markeringsfarve2 9 6" xfId="21431"/>
    <cellStyle name="40 % - Markeringsfarve2 9 7" xfId="36419"/>
    <cellStyle name="40 % - Markeringsfarve3 10" xfId="3581"/>
    <cellStyle name="40 % - Markeringsfarve3 10 2" xfId="3582"/>
    <cellStyle name="40 % - Markeringsfarve3 10 2 2" xfId="7484"/>
    <cellStyle name="40 % - Markeringsfarve3 10 2 2 2" xfId="15385"/>
    <cellStyle name="40 % - Markeringsfarve3 10 2 2 2 2" xfId="31699"/>
    <cellStyle name="40 % - Markeringsfarve3 10 2 2 2 3" xfId="46663"/>
    <cellStyle name="40 % - Markeringsfarve3 10 2 2 3" xfId="24677"/>
    <cellStyle name="40 % - Markeringsfarve3 10 2 2 4" xfId="39664"/>
    <cellStyle name="40 % - Markeringsfarve3 10 2 3" xfId="12139"/>
    <cellStyle name="40 % - Markeringsfarve3 10 2 3 2" xfId="28458"/>
    <cellStyle name="40 % - Markeringsfarve3 10 2 3 3" xfId="43423"/>
    <cellStyle name="40 % - Markeringsfarve3 10 2 4" xfId="21436"/>
    <cellStyle name="40 % - Markeringsfarve3 10 2 5" xfId="36424"/>
    <cellStyle name="40 % - Markeringsfarve3 10 3" xfId="3583"/>
    <cellStyle name="40 % - Markeringsfarve3 10 3 2" xfId="8400"/>
    <cellStyle name="40 % - Markeringsfarve3 10 3 2 2" xfId="16293"/>
    <cellStyle name="40 % - Markeringsfarve3 10 3 2 2 2" xfId="32607"/>
    <cellStyle name="40 % - Markeringsfarve3 10 3 2 2 3" xfId="47571"/>
    <cellStyle name="40 % - Markeringsfarve3 10 3 2 3" xfId="25585"/>
    <cellStyle name="40 % - Markeringsfarve3 10 3 2 4" xfId="40572"/>
    <cellStyle name="40 % - Markeringsfarve3 10 3 3" xfId="12140"/>
    <cellStyle name="40 % - Markeringsfarve3 10 3 3 2" xfId="28459"/>
    <cellStyle name="40 % - Markeringsfarve3 10 3 3 3" xfId="43424"/>
    <cellStyle name="40 % - Markeringsfarve3 10 3 4" xfId="21437"/>
    <cellStyle name="40 % - Markeringsfarve3 10 3 5" xfId="36425"/>
    <cellStyle name="40 % - Markeringsfarve3 10 4" xfId="5848"/>
    <cellStyle name="40 % - Markeringsfarve3 10 4 2" xfId="13766"/>
    <cellStyle name="40 % - Markeringsfarve3 10 4 2 2" xfId="30080"/>
    <cellStyle name="40 % - Markeringsfarve3 10 4 2 3" xfId="45044"/>
    <cellStyle name="40 % - Markeringsfarve3 10 4 3" xfId="23058"/>
    <cellStyle name="40 % - Markeringsfarve3 10 4 4" xfId="38045"/>
    <cellStyle name="40 % - Markeringsfarve3 10 5" xfId="12138"/>
    <cellStyle name="40 % - Markeringsfarve3 10 5 2" xfId="28457"/>
    <cellStyle name="40 % - Markeringsfarve3 10 5 3" xfId="43422"/>
    <cellStyle name="40 % - Markeringsfarve3 10 6" xfId="21435"/>
    <cellStyle name="40 % - Markeringsfarve3 10 7" xfId="36423"/>
    <cellStyle name="40 % - Markeringsfarve3 11" xfId="3584"/>
    <cellStyle name="40 % - Markeringsfarve3 11 2" xfId="3585"/>
    <cellStyle name="40 % - Markeringsfarve3 11 2 2" xfId="8632"/>
    <cellStyle name="40 % - Markeringsfarve3 11 2 2 2" xfId="16515"/>
    <cellStyle name="40 % - Markeringsfarve3 11 2 2 2 2" xfId="32829"/>
    <cellStyle name="40 % - Markeringsfarve3 11 2 2 2 3" xfId="47793"/>
    <cellStyle name="40 % - Markeringsfarve3 11 2 2 3" xfId="25807"/>
    <cellStyle name="40 % - Markeringsfarve3 11 2 2 4" xfId="40794"/>
    <cellStyle name="40 % - Markeringsfarve3 11 2 3" xfId="12142"/>
    <cellStyle name="40 % - Markeringsfarve3 11 2 3 2" xfId="28461"/>
    <cellStyle name="40 % - Markeringsfarve3 11 2 3 3" xfId="43426"/>
    <cellStyle name="40 % - Markeringsfarve3 11 2 4" xfId="21439"/>
    <cellStyle name="40 % - Markeringsfarve3 11 2 5" xfId="36427"/>
    <cellStyle name="40 % - Markeringsfarve3 11 3" xfId="5849"/>
    <cellStyle name="40 % - Markeringsfarve3 11 3 2" xfId="13767"/>
    <cellStyle name="40 % - Markeringsfarve3 11 3 2 2" xfId="30081"/>
    <cellStyle name="40 % - Markeringsfarve3 11 3 2 3" xfId="45045"/>
    <cellStyle name="40 % - Markeringsfarve3 11 3 3" xfId="23059"/>
    <cellStyle name="40 % - Markeringsfarve3 11 3 4" xfId="38046"/>
    <cellStyle name="40 % - Markeringsfarve3 11 4" xfId="12141"/>
    <cellStyle name="40 % - Markeringsfarve3 11 4 2" xfId="28460"/>
    <cellStyle name="40 % - Markeringsfarve3 11 4 3" xfId="43425"/>
    <cellStyle name="40 % - Markeringsfarve3 11 5" xfId="21438"/>
    <cellStyle name="40 % - Markeringsfarve3 11 6" xfId="36426"/>
    <cellStyle name="40 % - Markeringsfarve3 12" xfId="3586"/>
    <cellStyle name="40 % - Markeringsfarve3 12 2" xfId="3587"/>
    <cellStyle name="40 % - Markeringsfarve3 12 2 2" xfId="8281"/>
    <cellStyle name="40 % - Markeringsfarve3 12 2 2 2" xfId="16175"/>
    <cellStyle name="40 % - Markeringsfarve3 12 2 2 2 2" xfId="32489"/>
    <cellStyle name="40 % - Markeringsfarve3 12 2 2 2 3" xfId="47453"/>
    <cellStyle name="40 % - Markeringsfarve3 12 2 2 3" xfId="25467"/>
    <cellStyle name="40 % - Markeringsfarve3 12 2 2 4" xfId="40454"/>
    <cellStyle name="40 % - Markeringsfarve3 12 2 3" xfId="12144"/>
    <cellStyle name="40 % - Markeringsfarve3 12 2 3 2" xfId="28463"/>
    <cellStyle name="40 % - Markeringsfarve3 12 2 3 3" xfId="43428"/>
    <cellStyle name="40 % - Markeringsfarve3 12 2 4" xfId="21441"/>
    <cellStyle name="40 % - Markeringsfarve3 12 2 5" xfId="36429"/>
    <cellStyle name="40 % - Markeringsfarve3 12 3" xfId="5850"/>
    <cellStyle name="40 % - Markeringsfarve3 12 3 2" xfId="13768"/>
    <cellStyle name="40 % - Markeringsfarve3 12 3 2 2" xfId="30082"/>
    <cellStyle name="40 % - Markeringsfarve3 12 3 2 3" xfId="45046"/>
    <cellStyle name="40 % - Markeringsfarve3 12 3 3" xfId="23060"/>
    <cellStyle name="40 % - Markeringsfarve3 12 3 4" xfId="38047"/>
    <cellStyle name="40 % - Markeringsfarve3 12 4" xfId="12143"/>
    <cellStyle name="40 % - Markeringsfarve3 12 4 2" xfId="28462"/>
    <cellStyle name="40 % - Markeringsfarve3 12 4 3" xfId="43427"/>
    <cellStyle name="40 % - Markeringsfarve3 12 5" xfId="21440"/>
    <cellStyle name="40 % - Markeringsfarve3 12 6" xfId="36428"/>
    <cellStyle name="40 % - Markeringsfarve3 13" xfId="3588"/>
    <cellStyle name="40 % - Markeringsfarve3 13 2" xfId="3589"/>
    <cellStyle name="40 % - Markeringsfarve3 13 2 2" xfId="8529"/>
    <cellStyle name="40 % - Markeringsfarve3 13 2 2 2" xfId="16417"/>
    <cellStyle name="40 % - Markeringsfarve3 13 2 2 2 2" xfId="32731"/>
    <cellStyle name="40 % - Markeringsfarve3 13 2 2 2 3" xfId="47695"/>
    <cellStyle name="40 % - Markeringsfarve3 13 2 2 3" xfId="25709"/>
    <cellStyle name="40 % - Markeringsfarve3 13 2 2 4" xfId="40696"/>
    <cellStyle name="40 % - Markeringsfarve3 13 2 3" xfId="12146"/>
    <cellStyle name="40 % - Markeringsfarve3 13 2 3 2" xfId="28465"/>
    <cellStyle name="40 % - Markeringsfarve3 13 2 3 3" xfId="43430"/>
    <cellStyle name="40 % - Markeringsfarve3 13 2 4" xfId="21443"/>
    <cellStyle name="40 % - Markeringsfarve3 13 2 5" xfId="36431"/>
    <cellStyle name="40 % - Markeringsfarve3 13 3" xfId="5847"/>
    <cellStyle name="40 % - Markeringsfarve3 13 3 2" xfId="13765"/>
    <cellStyle name="40 % - Markeringsfarve3 13 3 2 2" xfId="30079"/>
    <cellStyle name="40 % - Markeringsfarve3 13 3 2 3" xfId="45043"/>
    <cellStyle name="40 % - Markeringsfarve3 13 3 3" xfId="23057"/>
    <cellStyle name="40 % - Markeringsfarve3 13 3 4" xfId="38044"/>
    <cellStyle name="40 % - Markeringsfarve3 13 4" xfId="12145"/>
    <cellStyle name="40 % - Markeringsfarve3 13 4 2" xfId="28464"/>
    <cellStyle name="40 % - Markeringsfarve3 13 4 3" xfId="43429"/>
    <cellStyle name="40 % - Markeringsfarve3 13 5" xfId="21442"/>
    <cellStyle name="40 % - Markeringsfarve3 13 6" xfId="36430"/>
    <cellStyle name="40 % - Markeringsfarve3 14" xfId="3590"/>
    <cellStyle name="40 % - Markeringsfarve3 14 2" xfId="6706"/>
    <cellStyle name="40 % - Markeringsfarve3 14 2 2" xfId="14619"/>
    <cellStyle name="40 % - Markeringsfarve3 14 2 2 2" xfId="30933"/>
    <cellStyle name="40 % - Markeringsfarve3 14 2 2 3" xfId="45897"/>
    <cellStyle name="40 % - Markeringsfarve3 14 2 3" xfId="23911"/>
    <cellStyle name="40 % - Markeringsfarve3 14 2 4" xfId="38898"/>
    <cellStyle name="40 % - Markeringsfarve3 14 3" xfId="12147"/>
    <cellStyle name="40 % - Markeringsfarve3 14 3 2" xfId="28466"/>
    <cellStyle name="40 % - Markeringsfarve3 14 3 3" xfId="43431"/>
    <cellStyle name="40 % - Markeringsfarve3 14 4" xfId="21444"/>
    <cellStyle name="40 % - Markeringsfarve3 14 5" xfId="36432"/>
    <cellStyle name="40 % - Markeringsfarve3 15" xfId="3591"/>
    <cellStyle name="40 % - Markeringsfarve3 15 2" xfId="8408"/>
    <cellStyle name="40 % - Markeringsfarve3 15 2 2" xfId="16301"/>
    <cellStyle name="40 % - Markeringsfarve3 15 2 2 2" xfId="32615"/>
    <cellStyle name="40 % - Markeringsfarve3 15 2 2 3" xfId="47579"/>
    <cellStyle name="40 % - Markeringsfarve3 15 2 3" xfId="25593"/>
    <cellStyle name="40 % - Markeringsfarve3 15 2 4" xfId="40580"/>
    <cellStyle name="40 % - Markeringsfarve3 15 3" xfId="12148"/>
    <cellStyle name="40 % - Markeringsfarve3 15 3 2" xfId="28467"/>
    <cellStyle name="40 % - Markeringsfarve3 15 3 3" xfId="43432"/>
    <cellStyle name="40 % - Markeringsfarve3 15 4" xfId="21445"/>
    <cellStyle name="40 % - Markeringsfarve3 15 5" xfId="36433"/>
    <cellStyle name="40 % - Markeringsfarve3 16" xfId="3592"/>
    <cellStyle name="40 % - Markeringsfarve3 16 2" xfId="8676"/>
    <cellStyle name="40 % - Markeringsfarve3 16 2 2" xfId="16557"/>
    <cellStyle name="40 % - Markeringsfarve3 16 2 2 2" xfId="32871"/>
    <cellStyle name="40 % - Markeringsfarve3 16 2 2 3" xfId="47835"/>
    <cellStyle name="40 % - Markeringsfarve3 16 2 3" xfId="25849"/>
    <cellStyle name="40 % - Markeringsfarve3 16 2 4" xfId="40836"/>
    <cellStyle name="40 % - Markeringsfarve3 16 3" xfId="12149"/>
    <cellStyle name="40 % - Markeringsfarve3 16 3 2" xfId="28468"/>
    <cellStyle name="40 % - Markeringsfarve3 16 3 3" xfId="43433"/>
    <cellStyle name="40 % - Markeringsfarve3 16 4" xfId="21446"/>
    <cellStyle name="40 % - Markeringsfarve3 16 5" xfId="36434"/>
    <cellStyle name="40 % - Markeringsfarve3 17" xfId="5384"/>
    <cellStyle name="40 % - Markeringsfarve3 17 2" xfId="13308"/>
    <cellStyle name="40 % - Markeringsfarve3 17 2 2" xfId="29622"/>
    <cellStyle name="40 % - Markeringsfarve3 17 2 3" xfId="44586"/>
    <cellStyle name="40 % - Markeringsfarve3 17 3" xfId="22600"/>
    <cellStyle name="40 % - Markeringsfarve3 17 4" xfId="37587"/>
    <cellStyle name="40 % - Markeringsfarve3 18" xfId="3580"/>
    <cellStyle name="40 % - Markeringsfarve3 18 2" xfId="12137"/>
    <cellStyle name="40 % - Markeringsfarve3 18 2 2" xfId="28456"/>
    <cellStyle name="40 % - Markeringsfarve3 18 2 3" xfId="43421"/>
    <cellStyle name="40 % - Markeringsfarve3 18 3" xfId="21434"/>
    <cellStyle name="40 % - Markeringsfarve3 18 4" xfId="36422"/>
    <cellStyle name="40 % - Markeringsfarve3 2" xfId="3593"/>
    <cellStyle name="40 % - Markeringsfarve3 2 10" xfId="3594"/>
    <cellStyle name="40 % - Markeringsfarve3 2 10 2" xfId="6738"/>
    <cellStyle name="40 % - Markeringsfarve3 2 10 2 2" xfId="14649"/>
    <cellStyle name="40 % - Markeringsfarve3 2 10 2 2 2" xfId="30963"/>
    <cellStyle name="40 % - Markeringsfarve3 2 10 2 2 3" xfId="45927"/>
    <cellStyle name="40 % - Markeringsfarve3 2 10 2 3" xfId="23941"/>
    <cellStyle name="40 % - Markeringsfarve3 2 10 2 4" xfId="38928"/>
    <cellStyle name="40 % - Markeringsfarve3 2 10 3" xfId="12151"/>
    <cellStyle name="40 % - Markeringsfarve3 2 10 3 2" xfId="28470"/>
    <cellStyle name="40 % - Markeringsfarve3 2 10 3 3" xfId="43435"/>
    <cellStyle name="40 % - Markeringsfarve3 2 10 4" xfId="21448"/>
    <cellStyle name="40 % - Markeringsfarve3 2 10 5" xfId="36436"/>
    <cellStyle name="40 % - Markeringsfarve3 2 11" xfId="3595"/>
    <cellStyle name="40 % - Markeringsfarve3 2 11 2" xfId="8584"/>
    <cellStyle name="40 % - Markeringsfarve3 2 11 2 2" xfId="16471"/>
    <cellStyle name="40 % - Markeringsfarve3 2 11 2 2 2" xfId="32785"/>
    <cellStyle name="40 % - Markeringsfarve3 2 11 2 2 3" xfId="47749"/>
    <cellStyle name="40 % - Markeringsfarve3 2 11 2 3" xfId="25763"/>
    <cellStyle name="40 % - Markeringsfarve3 2 11 2 4" xfId="40750"/>
    <cellStyle name="40 % - Markeringsfarve3 2 11 3" xfId="12152"/>
    <cellStyle name="40 % - Markeringsfarve3 2 11 3 2" xfId="28471"/>
    <cellStyle name="40 % - Markeringsfarve3 2 11 3 3" xfId="43436"/>
    <cellStyle name="40 % - Markeringsfarve3 2 11 4" xfId="21449"/>
    <cellStyle name="40 % - Markeringsfarve3 2 11 5" xfId="36437"/>
    <cellStyle name="40 % - Markeringsfarve3 2 12" xfId="5851"/>
    <cellStyle name="40 % - Markeringsfarve3 2 12 2" xfId="13769"/>
    <cellStyle name="40 % - Markeringsfarve3 2 12 2 2" xfId="30083"/>
    <cellStyle name="40 % - Markeringsfarve3 2 12 2 3" xfId="45047"/>
    <cellStyle name="40 % - Markeringsfarve3 2 12 3" xfId="23061"/>
    <cellStyle name="40 % - Markeringsfarve3 2 12 4" xfId="38048"/>
    <cellStyle name="40 % - Markeringsfarve3 2 13" xfId="12150"/>
    <cellStyle name="40 % - Markeringsfarve3 2 13 2" xfId="28469"/>
    <cellStyle name="40 % - Markeringsfarve3 2 13 3" xfId="43434"/>
    <cellStyle name="40 % - Markeringsfarve3 2 14" xfId="21447"/>
    <cellStyle name="40 % - Markeringsfarve3 2 15" xfId="36435"/>
    <cellStyle name="40 % - Markeringsfarve3 2 16" xfId="53317"/>
    <cellStyle name="40 % - Markeringsfarve3 2 2" xfId="3596"/>
    <cellStyle name="40 % - Markeringsfarve3 2 2 10" xfId="5852"/>
    <cellStyle name="40 % - Markeringsfarve3 2 2 10 2" xfId="13770"/>
    <cellStyle name="40 % - Markeringsfarve3 2 2 10 2 2" xfId="30084"/>
    <cellStyle name="40 % - Markeringsfarve3 2 2 10 2 3" xfId="45048"/>
    <cellStyle name="40 % - Markeringsfarve3 2 2 10 3" xfId="23062"/>
    <cellStyle name="40 % - Markeringsfarve3 2 2 10 4" xfId="38049"/>
    <cellStyle name="40 % - Markeringsfarve3 2 2 11" xfId="12153"/>
    <cellStyle name="40 % - Markeringsfarve3 2 2 11 2" xfId="28472"/>
    <cellStyle name="40 % - Markeringsfarve3 2 2 11 3" xfId="43437"/>
    <cellStyle name="40 % - Markeringsfarve3 2 2 12" xfId="21450"/>
    <cellStyle name="40 % - Markeringsfarve3 2 2 13" xfId="36438"/>
    <cellStyle name="40 % - Markeringsfarve3 2 2 14" xfId="53316"/>
    <cellStyle name="40 % - Markeringsfarve3 2 2 2" xfId="3597"/>
    <cellStyle name="40 % - Markeringsfarve3 2 2 2 2" xfId="3598"/>
    <cellStyle name="40 % - Markeringsfarve3 2 2 2 2 2" xfId="3599"/>
    <cellStyle name="40 % - Markeringsfarve3 2 2 2 2 2 2" xfId="7669"/>
    <cellStyle name="40 % - Markeringsfarve3 2 2 2 2 2 2 2" xfId="15570"/>
    <cellStyle name="40 % - Markeringsfarve3 2 2 2 2 2 2 2 2" xfId="31884"/>
    <cellStyle name="40 % - Markeringsfarve3 2 2 2 2 2 2 2 3" xfId="46848"/>
    <cellStyle name="40 % - Markeringsfarve3 2 2 2 2 2 2 3" xfId="24862"/>
    <cellStyle name="40 % - Markeringsfarve3 2 2 2 2 2 2 4" xfId="39849"/>
    <cellStyle name="40 % - Markeringsfarve3 2 2 2 2 2 3" xfId="12156"/>
    <cellStyle name="40 % - Markeringsfarve3 2 2 2 2 2 3 2" xfId="28475"/>
    <cellStyle name="40 % - Markeringsfarve3 2 2 2 2 2 3 3" xfId="43440"/>
    <cellStyle name="40 % - Markeringsfarve3 2 2 2 2 2 4" xfId="21453"/>
    <cellStyle name="40 % - Markeringsfarve3 2 2 2 2 2 5" xfId="36441"/>
    <cellStyle name="40 % - Markeringsfarve3 2 2 2 2 3" xfId="6241"/>
    <cellStyle name="40 % - Markeringsfarve3 2 2 2 2 3 2" xfId="14158"/>
    <cellStyle name="40 % - Markeringsfarve3 2 2 2 2 3 2 2" xfId="30472"/>
    <cellStyle name="40 % - Markeringsfarve3 2 2 2 2 3 2 3" xfId="45436"/>
    <cellStyle name="40 % - Markeringsfarve3 2 2 2 2 3 3" xfId="23450"/>
    <cellStyle name="40 % - Markeringsfarve3 2 2 2 2 3 4" xfId="38437"/>
    <cellStyle name="40 % - Markeringsfarve3 2 2 2 2 4" xfId="12155"/>
    <cellStyle name="40 % - Markeringsfarve3 2 2 2 2 4 2" xfId="28474"/>
    <cellStyle name="40 % - Markeringsfarve3 2 2 2 2 4 3" xfId="43439"/>
    <cellStyle name="40 % - Markeringsfarve3 2 2 2 2 5" xfId="21452"/>
    <cellStyle name="40 % - Markeringsfarve3 2 2 2 2 6" xfId="36440"/>
    <cellStyle name="40 % - Markeringsfarve3 2 2 2 2 7" xfId="57120"/>
    <cellStyle name="40 % - Markeringsfarve3 2 2 2 3" xfId="3600"/>
    <cellStyle name="40 % - Markeringsfarve3 2 2 2 3 2" xfId="6899"/>
    <cellStyle name="40 % - Markeringsfarve3 2 2 2 3 2 2" xfId="14810"/>
    <cellStyle name="40 % - Markeringsfarve3 2 2 2 3 2 2 2" xfId="31124"/>
    <cellStyle name="40 % - Markeringsfarve3 2 2 2 3 2 2 3" xfId="46088"/>
    <cellStyle name="40 % - Markeringsfarve3 2 2 2 3 2 3" xfId="24102"/>
    <cellStyle name="40 % - Markeringsfarve3 2 2 2 3 2 4" xfId="39089"/>
    <cellStyle name="40 % - Markeringsfarve3 2 2 2 3 3" xfId="12157"/>
    <cellStyle name="40 % - Markeringsfarve3 2 2 2 3 3 2" xfId="28476"/>
    <cellStyle name="40 % - Markeringsfarve3 2 2 2 3 3 3" xfId="43441"/>
    <cellStyle name="40 % - Markeringsfarve3 2 2 2 3 4" xfId="21454"/>
    <cellStyle name="40 % - Markeringsfarve3 2 2 2 3 5" xfId="36442"/>
    <cellStyle name="40 % - Markeringsfarve3 2 2 2 4" xfId="3601"/>
    <cellStyle name="40 % - Markeringsfarve3 2 2 2 4 2" xfId="6692"/>
    <cellStyle name="40 % - Markeringsfarve3 2 2 2 4 2 2" xfId="14605"/>
    <cellStyle name="40 % - Markeringsfarve3 2 2 2 4 2 2 2" xfId="30919"/>
    <cellStyle name="40 % - Markeringsfarve3 2 2 2 4 2 2 3" xfId="45883"/>
    <cellStyle name="40 % - Markeringsfarve3 2 2 2 4 2 3" xfId="23897"/>
    <cellStyle name="40 % - Markeringsfarve3 2 2 2 4 2 4" xfId="38884"/>
    <cellStyle name="40 % - Markeringsfarve3 2 2 2 4 3" xfId="12158"/>
    <cellStyle name="40 % - Markeringsfarve3 2 2 2 4 3 2" xfId="28477"/>
    <cellStyle name="40 % - Markeringsfarve3 2 2 2 4 3 3" xfId="43442"/>
    <cellStyle name="40 % - Markeringsfarve3 2 2 2 4 4" xfId="21455"/>
    <cellStyle name="40 % - Markeringsfarve3 2 2 2 4 5" xfId="36443"/>
    <cellStyle name="40 % - Markeringsfarve3 2 2 2 5" xfId="5853"/>
    <cellStyle name="40 % - Markeringsfarve3 2 2 2 5 2" xfId="13771"/>
    <cellStyle name="40 % - Markeringsfarve3 2 2 2 5 2 2" xfId="30085"/>
    <cellStyle name="40 % - Markeringsfarve3 2 2 2 5 2 3" xfId="45049"/>
    <cellStyle name="40 % - Markeringsfarve3 2 2 2 5 3" xfId="23063"/>
    <cellStyle name="40 % - Markeringsfarve3 2 2 2 5 4" xfId="38050"/>
    <cellStyle name="40 % - Markeringsfarve3 2 2 2 6" xfId="12154"/>
    <cellStyle name="40 % - Markeringsfarve3 2 2 2 6 2" xfId="28473"/>
    <cellStyle name="40 % - Markeringsfarve3 2 2 2 6 3" xfId="43438"/>
    <cellStyle name="40 % - Markeringsfarve3 2 2 2 7" xfId="21451"/>
    <cellStyle name="40 % - Markeringsfarve3 2 2 2 8" xfId="36439"/>
    <cellStyle name="40 % - Markeringsfarve3 2 2 2 9" xfId="53953"/>
    <cellStyle name="40 % - Markeringsfarve3 2 2 3" xfId="3602"/>
    <cellStyle name="40 % - Markeringsfarve3 2 2 3 2" xfId="3603"/>
    <cellStyle name="40 % - Markeringsfarve3 2 2 3 2 2" xfId="3604"/>
    <cellStyle name="40 % - Markeringsfarve3 2 2 3 2 2 2" xfId="7790"/>
    <cellStyle name="40 % - Markeringsfarve3 2 2 3 2 2 2 2" xfId="15691"/>
    <cellStyle name="40 % - Markeringsfarve3 2 2 3 2 2 2 2 2" xfId="32005"/>
    <cellStyle name="40 % - Markeringsfarve3 2 2 3 2 2 2 2 3" xfId="46969"/>
    <cellStyle name="40 % - Markeringsfarve3 2 2 3 2 2 2 3" xfId="24983"/>
    <cellStyle name="40 % - Markeringsfarve3 2 2 3 2 2 2 4" xfId="39970"/>
    <cellStyle name="40 % - Markeringsfarve3 2 2 3 2 2 3" xfId="12161"/>
    <cellStyle name="40 % - Markeringsfarve3 2 2 3 2 2 3 2" xfId="28480"/>
    <cellStyle name="40 % - Markeringsfarve3 2 2 3 2 2 3 3" xfId="43445"/>
    <cellStyle name="40 % - Markeringsfarve3 2 2 3 2 2 4" xfId="21458"/>
    <cellStyle name="40 % - Markeringsfarve3 2 2 3 2 2 5" xfId="36446"/>
    <cellStyle name="40 % - Markeringsfarve3 2 2 3 2 3" xfId="6336"/>
    <cellStyle name="40 % - Markeringsfarve3 2 2 3 2 3 2" xfId="14253"/>
    <cellStyle name="40 % - Markeringsfarve3 2 2 3 2 3 2 2" xfId="30567"/>
    <cellStyle name="40 % - Markeringsfarve3 2 2 3 2 3 2 3" xfId="45531"/>
    <cellStyle name="40 % - Markeringsfarve3 2 2 3 2 3 3" xfId="23545"/>
    <cellStyle name="40 % - Markeringsfarve3 2 2 3 2 3 4" xfId="38532"/>
    <cellStyle name="40 % - Markeringsfarve3 2 2 3 2 4" xfId="12160"/>
    <cellStyle name="40 % - Markeringsfarve3 2 2 3 2 4 2" xfId="28479"/>
    <cellStyle name="40 % - Markeringsfarve3 2 2 3 2 4 3" xfId="43444"/>
    <cellStyle name="40 % - Markeringsfarve3 2 2 3 2 5" xfId="21457"/>
    <cellStyle name="40 % - Markeringsfarve3 2 2 3 2 6" xfId="36445"/>
    <cellStyle name="40 % - Markeringsfarve3 2 2 3 3" xfId="3605"/>
    <cellStyle name="40 % - Markeringsfarve3 2 2 3 3 2" xfId="7020"/>
    <cellStyle name="40 % - Markeringsfarve3 2 2 3 3 2 2" xfId="14931"/>
    <cellStyle name="40 % - Markeringsfarve3 2 2 3 3 2 2 2" xfId="31245"/>
    <cellStyle name="40 % - Markeringsfarve3 2 2 3 3 2 2 3" xfId="46209"/>
    <cellStyle name="40 % - Markeringsfarve3 2 2 3 3 2 3" xfId="24223"/>
    <cellStyle name="40 % - Markeringsfarve3 2 2 3 3 2 4" xfId="39210"/>
    <cellStyle name="40 % - Markeringsfarve3 2 2 3 3 3" xfId="12162"/>
    <cellStyle name="40 % - Markeringsfarve3 2 2 3 3 3 2" xfId="28481"/>
    <cellStyle name="40 % - Markeringsfarve3 2 2 3 3 3 3" xfId="43446"/>
    <cellStyle name="40 % - Markeringsfarve3 2 2 3 3 4" xfId="21459"/>
    <cellStyle name="40 % - Markeringsfarve3 2 2 3 3 5" xfId="36447"/>
    <cellStyle name="40 % - Markeringsfarve3 2 2 3 4" xfId="3606"/>
    <cellStyle name="40 % - Markeringsfarve3 2 2 3 4 2" xfId="6693"/>
    <cellStyle name="40 % - Markeringsfarve3 2 2 3 4 2 2" xfId="14606"/>
    <cellStyle name="40 % - Markeringsfarve3 2 2 3 4 2 2 2" xfId="30920"/>
    <cellStyle name="40 % - Markeringsfarve3 2 2 3 4 2 2 3" xfId="45884"/>
    <cellStyle name="40 % - Markeringsfarve3 2 2 3 4 2 3" xfId="23898"/>
    <cellStyle name="40 % - Markeringsfarve3 2 2 3 4 2 4" xfId="38885"/>
    <cellStyle name="40 % - Markeringsfarve3 2 2 3 4 3" xfId="12163"/>
    <cellStyle name="40 % - Markeringsfarve3 2 2 3 4 3 2" xfId="28482"/>
    <cellStyle name="40 % - Markeringsfarve3 2 2 3 4 3 3" xfId="43447"/>
    <cellStyle name="40 % - Markeringsfarve3 2 2 3 4 4" xfId="21460"/>
    <cellStyle name="40 % - Markeringsfarve3 2 2 3 4 5" xfId="36448"/>
    <cellStyle name="40 % - Markeringsfarve3 2 2 3 5" xfId="5854"/>
    <cellStyle name="40 % - Markeringsfarve3 2 2 3 5 2" xfId="13772"/>
    <cellStyle name="40 % - Markeringsfarve3 2 2 3 5 2 2" xfId="30086"/>
    <cellStyle name="40 % - Markeringsfarve3 2 2 3 5 2 3" xfId="45050"/>
    <cellStyle name="40 % - Markeringsfarve3 2 2 3 5 3" xfId="23064"/>
    <cellStyle name="40 % - Markeringsfarve3 2 2 3 5 4" xfId="38051"/>
    <cellStyle name="40 % - Markeringsfarve3 2 2 3 6" xfId="12159"/>
    <cellStyle name="40 % - Markeringsfarve3 2 2 3 6 2" xfId="28478"/>
    <cellStyle name="40 % - Markeringsfarve3 2 2 3 6 3" xfId="43443"/>
    <cellStyle name="40 % - Markeringsfarve3 2 2 3 7" xfId="21456"/>
    <cellStyle name="40 % - Markeringsfarve3 2 2 3 8" xfId="36444"/>
    <cellStyle name="40 % - Markeringsfarve3 2 2 3 9" xfId="56497"/>
    <cellStyle name="40 % - Markeringsfarve3 2 2 4" xfId="3607"/>
    <cellStyle name="40 % - Markeringsfarve3 2 2 4 2" xfId="3608"/>
    <cellStyle name="40 % - Markeringsfarve3 2 2 4 2 2" xfId="3609"/>
    <cellStyle name="40 % - Markeringsfarve3 2 2 4 2 2 2" xfId="7907"/>
    <cellStyle name="40 % - Markeringsfarve3 2 2 4 2 2 2 2" xfId="15808"/>
    <cellStyle name="40 % - Markeringsfarve3 2 2 4 2 2 2 2 2" xfId="32122"/>
    <cellStyle name="40 % - Markeringsfarve3 2 2 4 2 2 2 2 3" xfId="47086"/>
    <cellStyle name="40 % - Markeringsfarve3 2 2 4 2 2 2 3" xfId="25100"/>
    <cellStyle name="40 % - Markeringsfarve3 2 2 4 2 2 2 4" xfId="40087"/>
    <cellStyle name="40 % - Markeringsfarve3 2 2 4 2 2 3" xfId="12166"/>
    <cellStyle name="40 % - Markeringsfarve3 2 2 4 2 2 3 2" xfId="28485"/>
    <cellStyle name="40 % - Markeringsfarve3 2 2 4 2 2 3 3" xfId="43450"/>
    <cellStyle name="40 % - Markeringsfarve3 2 2 4 2 2 4" xfId="21463"/>
    <cellStyle name="40 % - Markeringsfarve3 2 2 4 2 2 5" xfId="36451"/>
    <cellStyle name="40 % - Markeringsfarve3 2 2 4 2 3" xfId="6443"/>
    <cellStyle name="40 % - Markeringsfarve3 2 2 4 2 3 2" xfId="14357"/>
    <cellStyle name="40 % - Markeringsfarve3 2 2 4 2 3 2 2" xfId="30671"/>
    <cellStyle name="40 % - Markeringsfarve3 2 2 4 2 3 2 3" xfId="45635"/>
    <cellStyle name="40 % - Markeringsfarve3 2 2 4 2 3 3" xfId="23649"/>
    <cellStyle name="40 % - Markeringsfarve3 2 2 4 2 3 4" xfId="38636"/>
    <cellStyle name="40 % - Markeringsfarve3 2 2 4 2 4" xfId="12165"/>
    <cellStyle name="40 % - Markeringsfarve3 2 2 4 2 4 2" xfId="28484"/>
    <cellStyle name="40 % - Markeringsfarve3 2 2 4 2 4 3" xfId="43449"/>
    <cellStyle name="40 % - Markeringsfarve3 2 2 4 2 5" xfId="21462"/>
    <cellStyle name="40 % - Markeringsfarve3 2 2 4 2 6" xfId="36450"/>
    <cellStyle name="40 % - Markeringsfarve3 2 2 4 3" xfId="3610"/>
    <cellStyle name="40 % - Markeringsfarve3 2 2 4 3 2" xfId="7183"/>
    <cellStyle name="40 % - Markeringsfarve3 2 2 4 3 2 2" xfId="15093"/>
    <cellStyle name="40 % - Markeringsfarve3 2 2 4 3 2 2 2" xfId="31407"/>
    <cellStyle name="40 % - Markeringsfarve3 2 2 4 3 2 2 3" xfId="46371"/>
    <cellStyle name="40 % - Markeringsfarve3 2 2 4 3 2 3" xfId="24385"/>
    <cellStyle name="40 % - Markeringsfarve3 2 2 4 3 2 4" xfId="39372"/>
    <cellStyle name="40 % - Markeringsfarve3 2 2 4 3 3" xfId="12167"/>
    <cellStyle name="40 % - Markeringsfarve3 2 2 4 3 3 2" xfId="28486"/>
    <cellStyle name="40 % - Markeringsfarve3 2 2 4 3 3 3" xfId="43451"/>
    <cellStyle name="40 % - Markeringsfarve3 2 2 4 3 4" xfId="21464"/>
    <cellStyle name="40 % - Markeringsfarve3 2 2 4 3 5" xfId="36452"/>
    <cellStyle name="40 % - Markeringsfarve3 2 2 4 4" xfId="3611"/>
    <cellStyle name="40 % - Markeringsfarve3 2 2 4 4 2" xfId="8534"/>
    <cellStyle name="40 % - Markeringsfarve3 2 2 4 4 2 2" xfId="16422"/>
    <cellStyle name="40 % - Markeringsfarve3 2 2 4 4 2 2 2" xfId="32736"/>
    <cellStyle name="40 % - Markeringsfarve3 2 2 4 4 2 2 3" xfId="47700"/>
    <cellStyle name="40 % - Markeringsfarve3 2 2 4 4 2 3" xfId="25714"/>
    <cellStyle name="40 % - Markeringsfarve3 2 2 4 4 2 4" xfId="40701"/>
    <cellStyle name="40 % - Markeringsfarve3 2 2 4 4 3" xfId="12168"/>
    <cellStyle name="40 % - Markeringsfarve3 2 2 4 4 3 2" xfId="28487"/>
    <cellStyle name="40 % - Markeringsfarve3 2 2 4 4 3 3" xfId="43452"/>
    <cellStyle name="40 % - Markeringsfarve3 2 2 4 4 4" xfId="21465"/>
    <cellStyle name="40 % - Markeringsfarve3 2 2 4 4 5" xfId="36453"/>
    <cellStyle name="40 % - Markeringsfarve3 2 2 4 5" xfId="5855"/>
    <cellStyle name="40 % - Markeringsfarve3 2 2 4 5 2" xfId="13773"/>
    <cellStyle name="40 % - Markeringsfarve3 2 2 4 5 2 2" xfId="30087"/>
    <cellStyle name="40 % - Markeringsfarve3 2 2 4 5 2 3" xfId="45051"/>
    <cellStyle name="40 % - Markeringsfarve3 2 2 4 5 3" xfId="23065"/>
    <cellStyle name="40 % - Markeringsfarve3 2 2 4 5 4" xfId="38052"/>
    <cellStyle name="40 % - Markeringsfarve3 2 2 4 6" xfId="12164"/>
    <cellStyle name="40 % - Markeringsfarve3 2 2 4 6 2" xfId="28483"/>
    <cellStyle name="40 % - Markeringsfarve3 2 2 4 6 3" xfId="43448"/>
    <cellStyle name="40 % - Markeringsfarve3 2 2 4 7" xfId="21461"/>
    <cellStyle name="40 % - Markeringsfarve3 2 2 4 8" xfId="36449"/>
    <cellStyle name="40 % - Markeringsfarve3 2 2 5" xfId="3612"/>
    <cellStyle name="40 % - Markeringsfarve3 2 2 5 2" xfId="3613"/>
    <cellStyle name="40 % - Markeringsfarve3 2 2 5 2 2" xfId="3614"/>
    <cellStyle name="40 % - Markeringsfarve3 2 2 5 2 2 2" xfId="8024"/>
    <cellStyle name="40 % - Markeringsfarve3 2 2 5 2 2 2 2" xfId="15925"/>
    <cellStyle name="40 % - Markeringsfarve3 2 2 5 2 2 2 2 2" xfId="32239"/>
    <cellStyle name="40 % - Markeringsfarve3 2 2 5 2 2 2 2 3" xfId="47203"/>
    <cellStyle name="40 % - Markeringsfarve3 2 2 5 2 2 2 3" xfId="25217"/>
    <cellStyle name="40 % - Markeringsfarve3 2 2 5 2 2 2 4" xfId="40204"/>
    <cellStyle name="40 % - Markeringsfarve3 2 2 5 2 2 3" xfId="12171"/>
    <cellStyle name="40 % - Markeringsfarve3 2 2 5 2 2 3 2" xfId="28490"/>
    <cellStyle name="40 % - Markeringsfarve3 2 2 5 2 2 3 3" xfId="43455"/>
    <cellStyle name="40 % - Markeringsfarve3 2 2 5 2 2 4" xfId="21468"/>
    <cellStyle name="40 % - Markeringsfarve3 2 2 5 2 2 5" xfId="36456"/>
    <cellStyle name="40 % - Markeringsfarve3 2 2 5 2 3" xfId="6542"/>
    <cellStyle name="40 % - Markeringsfarve3 2 2 5 2 3 2" xfId="14456"/>
    <cellStyle name="40 % - Markeringsfarve3 2 2 5 2 3 2 2" xfId="30770"/>
    <cellStyle name="40 % - Markeringsfarve3 2 2 5 2 3 2 3" xfId="45734"/>
    <cellStyle name="40 % - Markeringsfarve3 2 2 5 2 3 3" xfId="23748"/>
    <cellStyle name="40 % - Markeringsfarve3 2 2 5 2 3 4" xfId="38735"/>
    <cellStyle name="40 % - Markeringsfarve3 2 2 5 2 4" xfId="12170"/>
    <cellStyle name="40 % - Markeringsfarve3 2 2 5 2 4 2" xfId="28489"/>
    <cellStyle name="40 % - Markeringsfarve3 2 2 5 2 4 3" xfId="43454"/>
    <cellStyle name="40 % - Markeringsfarve3 2 2 5 2 5" xfId="21467"/>
    <cellStyle name="40 % - Markeringsfarve3 2 2 5 2 6" xfId="36455"/>
    <cellStyle name="40 % - Markeringsfarve3 2 2 5 3" xfId="3615"/>
    <cellStyle name="40 % - Markeringsfarve3 2 2 5 3 2" xfId="7300"/>
    <cellStyle name="40 % - Markeringsfarve3 2 2 5 3 2 2" xfId="15210"/>
    <cellStyle name="40 % - Markeringsfarve3 2 2 5 3 2 2 2" xfId="31524"/>
    <cellStyle name="40 % - Markeringsfarve3 2 2 5 3 2 2 3" xfId="46488"/>
    <cellStyle name="40 % - Markeringsfarve3 2 2 5 3 2 3" xfId="24502"/>
    <cellStyle name="40 % - Markeringsfarve3 2 2 5 3 2 4" xfId="39489"/>
    <cellStyle name="40 % - Markeringsfarve3 2 2 5 3 3" xfId="12172"/>
    <cellStyle name="40 % - Markeringsfarve3 2 2 5 3 3 2" xfId="28491"/>
    <cellStyle name="40 % - Markeringsfarve3 2 2 5 3 3 3" xfId="43456"/>
    <cellStyle name="40 % - Markeringsfarve3 2 2 5 3 4" xfId="21469"/>
    <cellStyle name="40 % - Markeringsfarve3 2 2 5 3 5" xfId="36457"/>
    <cellStyle name="40 % - Markeringsfarve3 2 2 5 4" xfId="3616"/>
    <cellStyle name="40 % - Markeringsfarve3 2 2 5 4 2" xfId="8763"/>
    <cellStyle name="40 % - Markeringsfarve3 2 2 5 4 2 2" xfId="16639"/>
    <cellStyle name="40 % - Markeringsfarve3 2 2 5 4 2 2 2" xfId="32953"/>
    <cellStyle name="40 % - Markeringsfarve3 2 2 5 4 2 2 3" xfId="47917"/>
    <cellStyle name="40 % - Markeringsfarve3 2 2 5 4 2 3" xfId="25931"/>
    <cellStyle name="40 % - Markeringsfarve3 2 2 5 4 2 4" xfId="40918"/>
    <cellStyle name="40 % - Markeringsfarve3 2 2 5 4 3" xfId="12173"/>
    <cellStyle name="40 % - Markeringsfarve3 2 2 5 4 3 2" xfId="28492"/>
    <cellStyle name="40 % - Markeringsfarve3 2 2 5 4 3 3" xfId="43457"/>
    <cellStyle name="40 % - Markeringsfarve3 2 2 5 4 4" xfId="21470"/>
    <cellStyle name="40 % - Markeringsfarve3 2 2 5 4 5" xfId="36458"/>
    <cellStyle name="40 % - Markeringsfarve3 2 2 5 5" xfId="5856"/>
    <cellStyle name="40 % - Markeringsfarve3 2 2 5 5 2" xfId="13774"/>
    <cellStyle name="40 % - Markeringsfarve3 2 2 5 5 2 2" xfId="30088"/>
    <cellStyle name="40 % - Markeringsfarve3 2 2 5 5 2 3" xfId="45052"/>
    <cellStyle name="40 % - Markeringsfarve3 2 2 5 5 3" xfId="23066"/>
    <cellStyle name="40 % - Markeringsfarve3 2 2 5 5 4" xfId="38053"/>
    <cellStyle name="40 % - Markeringsfarve3 2 2 5 6" xfId="12169"/>
    <cellStyle name="40 % - Markeringsfarve3 2 2 5 6 2" xfId="28488"/>
    <cellStyle name="40 % - Markeringsfarve3 2 2 5 6 3" xfId="43453"/>
    <cellStyle name="40 % - Markeringsfarve3 2 2 5 7" xfId="21466"/>
    <cellStyle name="40 % - Markeringsfarve3 2 2 5 8" xfId="36454"/>
    <cellStyle name="40 % - Markeringsfarve3 2 2 6" xfId="3617"/>
    <cellStyle name="40 % - Markeringsfarve3 2 2 6 2" xfId="3618"/>
    <cellStyle name="40 % - Markeringsfarve3 2 2 6 2 2" xfId="3619"/>
    <cellStyle name="40 % - Markeringsfarve3 2 2 6 2 2 2" xfId="8145"/>
    <cellStyle name="40 % - Markeringsfarve3 2 2 6 2 2 2 2" xfId="16046"/>
    <cellStyle name="40 % - Markeringsfarve3 2 2 6 2 2 2 2 2" xfId="32360"/>
    <cellStyle name="40 % - Markeringsfarve3 2 2 6 2 2 2 2 3" xfId="47324"/>
    <cellStyle name="40 % - Markeringsfarve3 2 2 6 2 2 2 3" xfId="25338"/>
    <cellStyle name="40 % - Markeringsfarve3 2 2 6 2 2 2 4" xfId="40325"/>
    <cellStyle name="40 % - Markeringsfarve3 2 2 6 2 2 3" xfId="12176"/>
    <cellStyle name="40 % - Markeringsfarve3 2 2 6 2 2 3 2" xfId="28495"/>
    <cellStyle name="40 % - Markeringsfarve3 2 2 6 2 2 3 3" xfId="43460"/>
    <cellStyle name="40 % - Markeringsfarve3 2 2 6 2 2 4" xfId="21473"/>
    <cellStyle name="40 % - Markeringsfarve3 2 2 6 2 2 5" xfId="36461"/>
    <cellStyle name="40 % - Markeringsfarve3 2 2 6 2 3" xfId="6638"/>
    <cellStyle name="40 % - Markeringsfarve3 2 2 6 2 3 2" xfId="14552"/>
    <cellStyle name="40 % - Markeringsfarve3 2 2 6 2 3 2 2" xfId="30866"/>
    <cellStyle name="40 % - Markeringsfarve3 2 2 6 2 3 2 3" xfId="45830"/>
    <cellStyle name="40 % - Markeringsfarve3 2 2 6 2 3 3" xfId="23844"/>
    <cellStyle name="40 % - Markeringsfarve3 2 2 6 2 3 4" xfId="38831"/>
    <cellStyle name="40 % - Markeringsfarve3 2 2 6 2 4" xfId="12175"/>
    <cellStyle name="40 % - Markeringsfarve3 2 2 6 2 4 2" xfId="28494"/>
    <cellStyle name="40 % - Markeringsfarve3 2 2 6 2 4 3" xfId="43459"/>
    <cellStyle name="40 % - Markeringsfarve3 2 2 6 2 5" xfId="21472"/>
    <cellStyle name="40 % - Markeringsfarve3 2 2 6 2 6" xfId="36460"/>
    <cellStyle name="40 % - Markeringsfarve3 2 2 6 3" xfId="3620"/>
    <cellStyle name="40 % - Markeringsfarve3 2 2 6 3 2" xfId="7422"/>
    <cellStyle name="40 % - Markeringsfarve3 2 2 6 3 2 2" xfId="15332"/>
    <cellStyle name="40 % - Markeringsfarve3 2 2 6 3 2 2 2" xfId="31646"/>
    <cellStyle name="40 % - Markeringsfarve3 2 2 6 3 2 2 3" xfId="46610"/>
    <cellStyle name="40 % - Markeringsfarve3 2 2 6 3 2 3" xfId="24624"/>
    <cellStyle name="40 % - Markeringsfarve3 2 2 6 3 2 4" xfId="39611"/>
    <cellStyle name="40 % - Markeringsfarve3 2 2 6 3 3" xfId="12177"/>
    <cellStyle name="40 % - Markeringsfarve3 2 2 6 3 3 2" xfId="28496"/>
    <cellStyle name="40 % - Markeringsfarve3 2 2 6 3 3 3" xfId="43461"/>
    <cellStyle name="40 % - Markeringsfarve3 2 2 6 3 4" xfId="21474"/>
    <cellStyle name="40 % - Markeringsfarve3 2 2 6 3 5" xfId="36462"/>
    <cellStyle name="40 % - Markeringsfarve3 2 2 6 4" xfId="3621"/>
    <cellStyle name="40 % - Markeringsfarve3 2 2 6 4 2" xfId="8483"/>
    <cellStyle name="40 % - Markeringsfarve3 2 2 6 4 2 2" xfId="16372"/>
    <cellStyle name="40 % - Markeringsfarve3 2 2 6 4 2 2 2" xfId="32686"/>
    <cellStyle name="40 % - Markeringsfarve3 2 2 6 4 2 2 3" xfId="47650"/>
    <cellStyle name="40 % - Markeringsfarve3 2 2 6 4 2 3" xfId="25664"/>
    <cellStyle name="40 % - Markeringsfarve3 2 2 6 4 2 4" xfId="40651"/>
    <cellStyle name="40 % - Markeringsfarve3 2 2 6 4 3" xfId="12178"/>
    <cellStyle name="40 % - Markeringsfarve3 2 2 6 4 3 2" xfId="28497"/>
    <cellStyle name="40 % - Markeringsfarve3 2 2 6 4 3 3" xfId="43462"/>
    <cellStyle name="40 % - Markeringsfarve3 2 2 6 4 4" xfId="21475"/>
    <cellStyle name="40 % - Markeringsfarve3 2 2 6 4 5" xfId="36463"/>
    <cellStyle name="40 % - Markeringsfarve3 2 2 6 5" xfId="5857"/>
    <cellStyle name="40 % - Markeringsfarve3 2 2 6 5 2" xfId="13775"/>
    <cellStyle name="40 % - Markeringsfarve3 2 2 6 5 2 2" xfId="30089"/>
    <cellStyle name="40 % - Markeringsfarve3 2 2 6 5 2 3" xfId="45053"/>
    <cellStyle name="40 % - Markeringsfarve3 2 2 6 5 3" xfId="23067"/>
    <cellStyle name="40 % - Markeringsfarve3 2 2 6 5 4" xfId="38054"/>
    <cellStyle name="40 % - Markeringsfarve3 2 2 6 6" xfId="12174"/>
    <cellStyle name="40 % - Markeringsfarve3 2 2 6 6 2" xfId="28493"/>
    <cellStyle name="40 % - Markeringsfarve3 2 2 6 6 3" xfId="43458"/>
    <cellStyle name="40 % - Markeringsfarve3 2 2 6 7" xfId="21471"/>
    <cellStyle name="40 % - Markeringsfarve3 2 2 6 8" xfId="36459"/>
    <cellStyle name="40 % - Markeringsfarve3 2 2 7" xfId="3622"/>
    <cellStyle name="40 % - Markeringsfarve3 2 2 7 2" xfId="3623"/>
    <cellStyle name="40 % - Markeringsfarve3 2 2 7 2 2" xfId="7550"/>
    <cellStyle name="40 % - Markeringsfarve3 2 2 7 2 2 2" xfId="15451"/>
    <cellStyle name="40 % - Markeringsfarve3 2 2 7 2 2 2 2" xfId="31765"/>
    <cellStyle name="40 % - Markeringsfarve3 2 2 7 2 2 2 3" xfId="46729"/>
    <cellStyle name="40 % - Markeringsfarve3 2 2 7 2 2 3" xfId="24743"/>
    <cellStyle name="40 % - Markeringsfarve3 2 2 7 2 2 4" xfId="39730"/>
    <cellStyle name="40 % - Markeringsfarve3 2 2 7 2 3" xfId="12180"/>
    <cellStyle name="40 % - Markeringsfarve3 2 2 7 2 3 2" xfId="28499"/>
    <cellStyle name="40 % - Markeringsfarve3 2 2 7 2 3 3" xfId="43464"/>
    <cellStyle name="40 % - Markeringsfarve3 2 2 7 2 4" xfId="21477"/>
    <cellStyle name="40 % - Markeringsfarve3 2 2 7 2 5" xfId="36465"/>
    <cellStyle name="40 % - Markeringsfarve3 2 2 7 3" xfId="6142"/>
    <cellStyle name="40 % - Markeringsfarve3 2 2 7 3 2" xfId="14059"/>
    <cellStyle name="40 % - Markeringsfarve3 2 2 7 3 2 2" xfId="30373"/>
    <cellStyle name="40 % - Markeringsfarve3 2 2 7 3 2 3" xfId="45337"/>
    <cellStyle name="40 % - Markeringsfarve3 2 2 7 3 3" xfId="23351"/>
    <cellStyle name="40 % - Markeringsfarve3 2 2 7 3 4" xfId="38338"/>
    <cellStyle name="40 % - Markeringsfarve3 2 2 7 4" xfId="12179"/>
    <cellStyle name="40 % - Markeringsfarve3 2 2 7 4 2" xfId="28498"/>
    <cellStyle name="40 % - Markeringsfarve3 2 2 7 4 3" xfId="43463"/>
    <cellStyle name="40 % - Markeringsfarve3 2 2 7 5" xfId="21476"/>
    <cellStyle name="40 % - Markeringsfarve3 2 2 7 6" xfId="36464"/>
    <cellStyle name="40 % - Markeringsfarve3 2 2 8" xfId="3624"/>
    <cellStyle name="40 % - Markeringsfarve3 2 2 8 2" xfId="6778"/>
    <cellStyle name="40 % - Markeringsfarve3 2 2 8 2 2" xfId="14689"/>
    <cellStyle name="40 % - Markeringsfarve3 2 2 8 2 2 2" xfId="31003"/>
    <cellStyle name="40 % - Markeringsfarve3 2 2 8 2 2 3" xfId="45967"/>
    <cellStyle name="40 % - Markeringsfarve3 2 2 8 2 3" xfId="23981"/>
    <cellStyle name="40 % - Markeringsfarve3 2 2 8 2 4" xfId="38968"/>
    <cellStyle name="40 % - Markeringsfarve3 2 2 8 3" xfId="12181"/>
    <cellStyle name="40 % - Markeringsfarve3 2 2 8 3 2" xfId="28500"/>
    <cellStyle name="40 % - Markeringsfarve3 2 2 8 3 3" xfId="43465"/>
    <cellStyle name="40 % - Markeringsfarve3 2 2 8 4" xfId="21478"/>
    <cellStyle name="40 % - Markeringsfarve3 2 2 8 5" xfId="36466"/>
    <cellStyle name="40 % - Markeringsfarve3 2 2 9" xfId="3625"/>
    <cellStyle name="40 % - Markeringsfarve3 2 2 9 2" xfId="8235"/>
    <cellStyle name="40 % - Markeringsfarve3 2 2 9 2 2" xfId="16132"/>
    <cellStyle name="40 % - Markeringsfarve3 2 2 9 2 2 2" xfId="32446"/>
    <cellStyle name="40 % - Markeringsfarve3 2 2 9 2 2 3" xfId="47410"/>
    <cellStyle name="40 % - Markeringsfarve3 2 2 9 2 3" xfId="25424"/>
    <cellStyle name="40 % - Markeringsfarve3 2 2 9 2 4" xfId="40411"/>
    <cellStyle name="40 % - Markeringsfarve3 2 2 9 3" xfId="12182"/>
    <cellStyle name="40 % - Markeringsfarve3 2 2 9 3 2" xfId="28501"/>
    <cellStyle name="40 % - Markeringsfarve3 2 2 9 3 3" xfId="43466"/>
    <cellStyle name="40 % - Markeringsfarve3 2 2 9 4" xfId="21479"/>
    <cellStyle name="40 % - Markeringsfarve3 2 2 9 5" xfId="36467"/>
    <cellStyle name="40 % - Markeringsfarve3 2 3" xfId="3626"/>
    <cellStyle name="40 % - Markeringsfarve3 2 3 10" xfId="5858"/>
    <cellStyle name="40 % - Markeringsfarve3 2 3 10 2" xfId="13776"/>
    <cellStyle name="40 % - Markeringsfarve3 2 3 10 2 2" xfId="30090"/>
    <cellStyle name="40 % - Markeringsfarve3 2 3 10 2 3" xfId="45054"/>
    <cellStyle name="40 % - Markeringsfarve3 2 3 10 3" xfId="23068"/>
    <cellStyle name="40 % - Markeringsfarve3 2 3 10 4" xfId="38055"/>
    <cellStyle name="40 % - Markeringsfarve3 2 3 11" xfId="12183"/>
    <cellStyle name="40 % - Markeringsfarve3 2 3 11 2" xfId="28502"/>
    <cellStyle name="40 % - Markeringsfarve3 2 3 11 3" xfId="43467"/>
    <cellStyle name="40 % - Markeringsfarve3 2 3 12" xfId="21480"/>
    <cellStyle name="40 % - Markeringsfarve3 2 3 13" xfId="36468"/>
    <cellStyle name="40 % - Markeringsfarve3 2 3 14" xfId="53371"/>
    <cellStyle name="40 % - Markeringsfarve3 2 3 2" xfId="3627"/>
    <cellStyle name="40 % - Markeringsfarve3 2 3 2 2" xfId="3628"/>
    <cellStyle name="40 % - Markeringsfarve3 2 3 2 2 2" xfId="3629"/>
    <cellStyle name="40 % - Markeringsfarve3 2 3 2 2 2 2" xfId="7708"/>
    <cellStyle name="40 % - Markeringsfarve3 2 3 2 2 2 2 2" xfId="15609"/>
    <cellStyle name="40 % - Markeringsfarve3 2 3 2 2 2 2 2 2" xfId="31923"/>
    <cellStyle name="40 % - Markeringsfarve3 2 3 2 2 2 2 2 3" xfId="46887"/>
    <cellStyle name="40 % - Markeringsfarve3 2 3 2 2 2 2 3" xfId="24901"/>
    <cellStyle name="40 % - Markeringsfarve3 2 3 2 2 2 2 4" xfId="39888"/>
    <cellStyle name="40 % - Markeringsfarve3 2 3 2 2 2 3" xfId="12186"/>
    <cellStyle name="40 % - Markeringsfarve3 2 3 2 2 2 3 2" xfId="28505"/>
    <cellStyle name="40 % - Markeringsfarve3 2 3 2 2 2 3 3" xfId="43470"/>
    <cellStyle name="40 % - Markeringsfarve3 2 3 2 2 2 4" xfId="21483"/>
    <cellStyle name="40 % - Markeringsfarve3 2 3 2 2 2 5" xfId="36471"/>
    <cellStyle name="40 % - Markeringsfarve3 2 3 2 2 3" xfId="6274"/>
    <cellStyle name="40 % - Markeringsfarve3 2 3 2 2 3 2" xfId="14191"/>
    <cellStyle name="40 % - Markeringsfarve3 2 3 2 2 3 2 2" xfId="30505"/>
    <cellStyle name="40 % - Markeringsfarve3 2 3 2 2 3 2 3" xfId="45469"/>
    <cellStyle name="40 % - Markeringsfarve3 2 3 2 2 3 3" xfId="23483"/>
    <cellStyle name="40 % - Markeringsfarve3 2 3 2 2 3 4" xfId="38470"/>
    <cellStyle name="40 % - Markeringsfarve3 2 3 2 2 4" xfId="12185"/>
    <cellStyle name="40 % - Markeringsfarve3 2 3 2 2 4 2" xfId="28504"/>
    <cellStyle name="40 % - Markeringsfarve3 2 3 2 2 4 3" xfId="43469"/>
    <cellStyle name="40 % - Markeringsfarve3 2 3 2 2 5" xfId="21482"/>
    <cellStyle name="40 % - Markeringsfarve3 2 3 2 2 6" xfId="36470"/>
    <cellStyle name="40 % - Markeringsfarve3 2 3 2 2 7" xfId="57175"/>
    <cellStyle name="40 % - Markeringsfarve3 2 3 2 3" xfId="3630"/>
    <cellStyle name="40 % - Markeringsfarve3 2 3 2 3 2" xfId="6938"/>
    <cellStyle name="40 % - Markeringsfarve3 2 3 2 3 2 2" xfId="14849"/>
    <cellStyle name="40 % - Markeringsfarve3 2 3 2 3 2 2 2" xfId="31163"/>
    <cellStyle name="40 % - Markeringsfarve3 2 3 2 3 2 2 3" xfId="46127"/>
    <cellStyle name="40 % - Markeringsfarve3 2 3 2 3 2 3" xfId="24141"/>
    <cellStyle name="40 % - Markeringsfarve3 2 3 2 3 2 4" xfId="39128"/>
    <cellStyle name="40 % - Markeringsfarve3 2 3 2 3 3" xfId="12187"/>
    <cellStyle name="40 % - Markeringsfarve3 2 3 2 3 3 2" xfId="28506"/>
    <cellStyle name="40 % - Markeringsfarve3 2 3 2 3 3 3" xfId="43471"/>
    <cellStyle name="40 % - Markeringsfarve3 2 3 2 3 4" xfId="21484"/>
    <cellStyle name="40 % - Markeringsfarve3 2 3 2 3 5" xfId="36472"/>
    <cellStyle name="40 % - Markeringsfarve3 2 3 2 4" xfId="3631"/>
    <cellStyle name="40 % - Markeringsfarve3 2 3 2 4 2" xfId="8430"/>
    <cellStyle name="40 % - Markeringsfarve3 2 3 2 4 2 2" xfId="16322"/>
    <cellStyle name="40 % - Markeringsfarve3 2 3 2 4 2 2 2" xfId="32636"/>
    <cellStyle name="40 % - Markeringsfarve3 2 3 2 4 2 2 3" xfId="47600"/>
    <cellStyle name="40 % - Markeringsfarve3 2 3 2 4 2 3" xfId="25614"/>
    <cellStyle name="40 % - Markeringsfarve3 2 3 2 4 2 4" xfId="40601"/>
    <cellStyle name="40 % - Markeringsfarve3 2 3 2 4 3" xfId="12188"/>
    <cellStyle name="40 % - Markeringsfarve3 2 3 2 4 3 2" xfId="28507"/>
    <cellStyle name="40 % - Markeringsfarve3 2 3 2 4 3 3" xfId="43472"/>
    <cellStyle name="40 % - Markeringsfarve3 2 3 2 4 4" xfId="21485"/>
    <cellStyle name="40 % - Markeringsfarve3 2 3 2 4 5" xfId="36473"/>
    <cellStyle name="40 % - Markeringsfarve3 2 3 2 5" xfId="5859"/>
    <cellStyle name="40 % - Markeringsfarve3 2 3 2 5 2" xfId="13777"/>
    <cellStyle name="40 % - Markeringsfarve3 2 3 2 5 2 2" xfId="30091"/>
    <cellStyle name="40 % - Markeringsfarve3 2 3 2 5 2 3" xfId="45055"/>
    <cellStyle name="40 % - Markeringsfarve3 2 3 2 5 3" xfId="23069"/>
    <cellStyle name="40 % - Markeringsfarve3 2 3 2 5 4" xfId="38056"/>
    <cellStyle name="40 % - Markeringsfarve3 2 3 2 6" xfId="12184"/>
    <cellStyle name="40 % - Markeringsfarve3 2 3 2 6 2" xfId="28503"/>
    <cellStyle name="40 % - Markeringsfarve3 2 3 2 6 3" xfId="43468"/>
    <cellStyle name="40 % - Markeringsfarve3 2 3 2 7" xfId="21481"/>
    <cellStyle name="40 % - Markeringsfarve3 2 3 2 8" xfId="36469"/>
    <cellStyle name="40 % - Markeringsfarve3 2 3 2 9" xfId="54008"/>
    <cellStyle name="40 % - Markeringsfarve3 2 3 3" xfId="3632"/>
    <cellStyle name="40 % - Markeringsfarve3 2 3 3 2" xfId="3633"/>
    <cellStyle name="40 % - Markeringsfarve3 2 3 3 2 2" xfId="3634"/>
    <cellStyle name="40 % - Markeringsfarve3 2 3 3 2 2 2" xfId="7791"/>
    <cellStyle name="40 % - Markeringsfarve3 2 3 3 2 2 2 2" xfId="15692"/>
    <cellStyle name="40 % - Markeringsfarve3 2 3 3 2 2 2 2 2" xfId="32006"/>
    <cellStyle name="40 % - Markeringsfarve3 2 3 3 2 2 2 2 3" xfId="46970"/>
    <cellStyle name="40 % - Markeringsfarve3 2 3 3 2 2 2 3" xfId="24984"/>
    <cellStyle name="40 % - Markeringsfarve3 2 3 3 2 2 2 4" xfId="39971"/>
    <cellStyle name="40 % - Markeringsfarve3 2 3 3 2 2 3" xfId="12191"/>
    <cellStyle name="40 % - Markeringsfarve3 2 3 3 2 2 3 2" xfId="28510"/>
    <cellStyle name="40 % - Markeringsfarve3 2 3 3 2 2 3 3" xfId="43475"/>
    <cellStyle name="40 % - Markeringsfarve3 2 3 3 2 2 4" xfId="21488"/>
    <cellStyle name="40 % - Markeringsfarve3 2 3 3 2 2 5" xfId="36476"/>
    <cellStyle name="40 % - Markeringsfarve3 2 3 3 2 3" xfId="6337"/>
    <cellStyle name="40 % - Markeringsfarve3 2 3 3 2 3 2" xfId="14254"/>
    <cellStyle name="40 % - Markeringsfarve3 2 3 3 2 3 2 2" xfId="30568"/>
    <cellStyle name="40 % - Markeringsfarve3 2 3 3 2 3 2 3" xfId="45532"/>
    <cellStyle name="40 % - Markeringsfarve3 2 3 3 2 3 3" xfId="23546"/>
    <cellStyle name="40 % - Markeringsfarve3 2 3 3 2 3 4" xfId="38533"/>
    <cellStyle name="40 % - Markeringsfarve3 2 3 3 2 4" xfId="12190"/>
    <cellStyle name="40 % - Markeringsfarve3 2 3 3 2 4 2" xfId="28509"/>
    <cellStyle name="40 % - Markeringsfarve3 2 3 3 2 4 3" xfId="43474"/>
    <cellStyle name="40 % - Markeringsfarve3 2 3 3 2 5" xfId="21487"/>
    <cellStyle name="40 % - Markeringsfarve3 2 3 3 2 6" xfId="36475"/>
    <cellStyle name="40 % - Markeringsfarve3 2 3 3 3" xfId="3635"/>
    <cellStyle name="40 % - Markeringsfarve3 2 3 3 3 2" xfId="7021"/>
    <cellStyle name="40 % - Markeringsfarve3 2 3 3 3 2 2" xfId="14932"/>
    <cellStyle name="40 % - Markeringsfarve3 2 3 3 3 2 2 2" xfId="31246"/>
    <cellStyle name="40 % - Markeringsfarve3 2 3 3 3 2 2 3" xfId="46210"/>
    <cellStyle name="40 % - Markeringsfarve3 2 3 3 3 2 3" xfId="24224"/>
    <cellStyle name="40 % - Markeringsfarve3 2 3 3 3 2 4" xfId="39211"/>
    <cellStyle name="40 % - Markeringsfarve3 2 3 3 3 3" xfId="12192"/>
    <cellStyle name="40 % - Markeringsfarve3 2 3 3 3 3 2" xfId="28511"/>
    <cellStyle name="40 % - Markeringsfarve3 2 3 3 3 3 3" xfId="43476"/>
    <cellStyle name="40 % - Markeringsfarve3 2 3 3 3 4" xfId="21489"/>
    <cellStyle name="40 % - Markeringsfarve3 2 3 3 3 5" xfId="36477"/>
    <cellStyle name="40 % - Markeringsfarve3 2 3 3 4" xfId="3636"/>
    <cellStyle name="40 % - Markeringsfarve3 2 3 3 4 2" xfId="8665"/>
    <cellStyle name="40 % - Markeringsfarve3 2 3 3 4 2 2" xfId="16547"/>
    <cellStyle name="40 % - Markeringsfarve3 2 3 3 4 2 2 2" xfId="32861"/>
    <cellStyle name="40 % - Markeringsfarve3 2 3 3 4 2 2 3" xfId="47825"/>
    <cellStyle name="40 % - Markeringsfarve3 2 3 3 4 2 3" xfId="25839"/>
    <cellStyle name="40 % - Markeringsfarve3 2 3 3 4 2 4" xfId="40826"/>
    <cellStyle name="40 % - Markeringsfarve3 2 3 3 4 3" xfId="12193"/>
    <cellStyle name="40 % - Markeringsfarve3 2 3 3 4 3 2" xfId="28512"/>
    <cellStyle name="40 % - Markeringsfarve3 2 3 3 4 3 3" xfId="43477"/>
    <cellStyle name="40 % - Markeringsfarve3 2 3 3 4 4" xfId="21490"/>
    <cellStyle name="40 % - Markeringsfarve3 2 3 3 4 5" xfId="36478"/>
    <cellStyle name="40 % - Markeringsfarve3 2 3 3 5" xfId="5860"/>
    <cellStyle name="40 % - Markeringsfarve3 2 3 3 5 2" xfId="13778"/>
    <cellStyle name="40 % - Markeringsfarve3 2 3 3 5 2 2" xfId="30092"/>
    <cellStyle name="40 % - Markeringsfarve3 2 3 3 5 2 3" xfId="45056"/>
    <cellStyle name="40 % - Markeringsfarve3 2 3 3 5 3" xfId="23070"/>
    <cellStyle name="40 % - Markeringsfarve3 2 3 3 5 4" xfId="38057"/>
    <cellStyle name="40 % - Markeringsfarve3 2 3 3 6" xfId="12189"/>
    <cellStyle name="40 % - Markeringsfarve3 2 3 3 6 2" xfId="28508"/>
    <cellStyle name="40 % - Markeringsfarve3 2 3 3 6 3" xfId="43473"/>
    <cellStyle name="40 % - Markeringsfarve3 2 3 3 7" xfId="21486"/>
    <cellStyle name="40 % - Markeringsfarve3 2 3 3 8" xfId="36474"/>
    <cellStyle name="40 % - Markeringsfarve3 2 3 3 9" xfId="56552"/>
    <cellStyle name="40 % - Markeringsfarve3 2 3 4" xfId="3637"/>
    <cellStyle name="40 % - Markeringsfarve3 2 3 4 2" xfId="3638"/>
    <cellStyle name="40 % - Markeringsfarve3 2 3 4 2 2" xfId="3639"/>
    <cellStyle name="40 % - Markeringsfarve3 2 3 4 2 2 2" xfId="7946"/>
    <cellStyle name="40 % - Markeringsfarve3 2 3 4 2 2 2 2" xfId="15847"/>
    <cellStyle name="40 % - Markeringsfarve3 2 3 4 2 2 2 2 2" xfId="32161"/>
    <cellStyle name="40 % - Markeringsfarve3 2 3 4 2 2 2 2 3" xfId="47125"/>
    <cellStyle name="40 % - Markeringsfarve3 2 3 4 2 2 2 3" xfId="25139"/>
    <cellStyle name="40 % - Markeringsfarve3 2 3 4 2 2 2 4" xfId="40126"/>
    <cellStyle name="40 % - Markeringsfarve3 2 3 4 2 2 3" xfId="12196"/>
    <cellStyle name="40 % - Markeringsfarve3 2 3 4 2 2 3 2" xfId="28515"/>
    <cellStyle name="40 % - Markeringsfarve3 2 3 4 2 2 3 3" xfId="43480"/>
    <cellStyle name="40 % - Markeringsfarve3 2 3 4 2 2 4" xfId="21493"/>
    <cellStyle name="40 % - Markeringsfarve3 2 3 4 2 2 5" xfId="36481"/>
    <cellStyle name="40 % - Markeringsfarve3 2 3 4 2 3" xfId="6476"/>
    <cellStyle name="40 % - Markeringsfarve3 2 3 4 2 3 2" xfId="14390"/>
    <cellStyle name="40 % - Markeringsfarve3 2 3 4 2 3 2 2" xfId="30704"/>
    <cellStyle name="40 % - Markeringsfarve3 2 3 4 2 3 2 3" xfId="45668"/>
    <cellStyle name="40 % - Markeringsfarve3 2 3 4 2 3 3" xfId="23682"/>
    <cellStyle name="40 % - Markeringsfarve3 2 3 4 2 3 4" xfId="38669"/>
    <cellStyle name="40 % - Markeringsfarve3 2 3 4 2 4" xfId="12195"/>
    <cellStyle name="40 % - Markeringsfarve3 2 3 4 2 4 2" xfId="28514"/>
    <cellStyle name="40 % - Markeringsfarve3 2 3 4 2 4 3" xfId="43479"/>
    <cellStyle name="40 % - Markeringsfarve3 2 3 4 2 5" xfId="21492"/>
    <cellStyle name="40 % - Markeringsfarve3 2 3 4 2 6" xfId="36480"/>
    <cellStyle name="40 % - Markeringsfarve3 2 3 4 3" xfId="3640"/>
    <cellStyle name="40 % - Markeringsfarve3 2 3 4 3 2" xfId="7222"/>
    <cellStyle name="40 % - Markeringsfarve3 2 3 4 3 2 2" xfId="15132"/>
    <cellStyle name="40 % - Markeringsfarve3 2 3 4 3 2 2 2" xfId="31446"/>
    <cellStyle name="40 % - Markeringsfarve3 2 3 4 3 2 2 3" xfId="46410"/>
    <cellStyle name="40 % - Markeringsfarve3 2 3 4 3 2 3" xfId="24424"/>
    <cellStyle name="40 % - Markeringsfarve3 2 3 4 3 2 4" xfId="39411"/>
    <cellStyle name="40 % - Markeringsfarve3 2 3 4 3 3" xfId="12197"/>
    <cellStyle name="40 % - Markeringsfarve3 2 3 4 3 3 2" xfId="28516"/>
    <cellStyle name="40 % - Markeringsfarve3 2 3 4 3 3 3" xfId="43481"/>
    <cellStyle name="40 % - Markeringsfarve3 2 3 4 3 4" xfId="21494"/>
    <cellStyle name="40 % - Markeringsfarve3 2 3 4 3 5" xfId="36482"/>
    <cellStyle name="40 % - Markeringsfarve3 2 3 4 4" xfId="3641"/>
    <cellStyle name="40 % - Markeringsfarve3 2 3 4 4 2" xfId="8389"/>
    <cellStyle name="40 % - Markeringsfarve3 2 3 4 4 2 2" xfId="16282"/>
    <cellStyle name="40 % - Markeringsfarve3 2 3 4 4 2 2 2" xfId="32596"/>
    <cellStyle name="40 % - Markeringsfarve3 2 3 4 4 2 2 3" xfId="47560"/>
    <cellStyle name="40 % - Markeringsfarve3 2 3 4 4 2 3" xfId="25574"/>
    <cellStyle name="40 % - Markeringsfarve3 2 3 4 4 2 4" xfId="40561"/>
    <cellStyle name="40 % - Markeringsfarve3 2 3 4 4 3" xfId="12198"/>
    <cellStyle name="40 % - Markeringsfarve3 2 3 4 4 3 2" xfId="28517"/>
    <cellStyle name="40 % - Markeringsfarve3 2 3 4 4 3 3" xfId="43482"/>
    <cellStyle name="40 % - Markeringsfarve3 2 3 4 4 4" xfId="21495"/>
    <cellStyle name="40 % - Markeringsfarve3 2 3 4 4 5" xfId="36483"/>
    <cellStyle name="40 % - Markeringsfarve3 2 3 4 5" xfId="5861"/>
    <cellStyle name="40 % - Markeringsfarve3 2 3 4 5 2" xfId="13779"/>
    <cellStyle name="40 % - Markeringsfarve3 2 3 4 5 2 2" xfId="30093"/>
    <cellStyle name="40 % - Markeringsfarve3 2 3 4 5 2 3" xfId="45057"/>
    <cellStyle name="40 % - Markeringsfarve3 2 3 4 5 3" xfId="23071"/>
    <cellStyle name="40 % - Markeringsfarve3 2 3 4 5 4" xfId="38058"/>
    <cellStyle name="40 % - Markeringsfarve3 2 3 4 6" xfId="12194"/>
    <cellStyle name="40 % - Markeringsfarve3 2 3 4 6 2" xfId="28513"/>
    <cellStyle name="40 % - Markeringsfarve3 2 3 4 6 3" xfId="43478"/>
    <cellStyle name="40 % - Markeringsfarve3 2 3 4 7" xfId="21491"/>
    <cellStyle name="40 % - Markeringsfarve3 2 3 4 8" xfId="36479"/>
    <cellStyle name="40 % - Markeringsfarve3 2 3 5" xfId="3642"/>
    <cellStyle name="40 % - Markeringsfarve3 2 3 5 2" xfId="3643"/>
    <cellStyle name="40 % - Markeringsfarve3 2 3 5 2 2" xfId="3644"/>
    <cellStyle name="40 % - Markeringsfarve3 2 3 5 2 2 2" xfId="8063"/>
    <cellStyle name="40 % - Markeringsfarve3 2 3 5 2 2 2 2" xfId="15964"/>
    <cellStyle name="40 % - Markeringsfarve3 2 3 5 2 2 2 2 2" xfId="32278"/>
    <cellStyle name="40 % - Markeringsfarve3 2 3 5 2 2 2 2 3" xfId="47242"/>
    <cellStyle name="40 % - Markeringsfarve3 2 3 5 2 2 2 3" xfId="25256"/>
    <cellStyle name="40 % - Markeringsfarve3 2 3 5 2 2 2 4" xfId="40243"/>
    <cellStyle name="40 % - Markeringsfarve3 2 3 5 2 2 3" xfId="12201"/>
    <cellStyle name="40 % - Markeringsfarve3 2 3 5 2 2 3 2" xfId="28520"/>
    <cellStyle name="40 % - Markeringsfarve3 2 3 5 2 2 3 3" xfId="43485"/>
    <cellStyle name="40 % - Markeringsfarve3 2 3 5 2 2 4" xfId="21498"/>
    <cellStyle name="40 % - Markeringsfarve3 2 3 5 2 2 5" xfId="36486"/>
    <cellStyle name="40 % - Markeringsfarve3 2 3 5 2 3" xfId="6575"/>
    <cellStyle name="40 % - Markeringsfarve3 2 3 5 2 3 2" xfId="14489"/>
    <cellStyle name="40 % - Markeringsfarve3 2 3 5 2 3 2 2" xfId="30803"/>
    <cellStyle name="40 % - Markeringsfarve3 2 3 5 2 3 2 3" xfId="45767"/>
    <cellStyle name="40 % - Markeringsfarve3 2 3 5 2 3 3" xfId="23781"/>
    <cellStyle name="40 % - Markeringsfarve3 2 3 5 2 3 4" xfId="38768"/>
    <cellStyle name="40 % - Markeringsfarve3 2 3 5 2 4" xfId="12200"/>
    <cellStyle name="40 % - Markeringsfarve3 2 3 5 2 4 2" xfId="28519"/>
    <cellStyle name="40 % - Markeringsfarve3 2 3 5 2 4 3" xfId="43484"/>
    <cellStyle name="40 % - Markeringsfarve3 2 3 5 2 5" xfId="21497"/>
    <cellStyle name="40 % - Markeringsfarve3 2 3 5 2 6" xfId="36485"/>
    <cellStyle name="40 % - Markeringsfarve3 2 3 5 3" xfId="3645"/>
    <cellStyle name="40 % - Markeringsfarve3 2 3 5 3 2" xfId="7339"/>
    <cellStyle name="40 % - Markeringsfarve3 2 3 5 3 2 2" xfId="15249"/>
    <cellStyle name="40 % - Markeringsfarve3 2 3 5 3 2 2 2" xfId="31563"/>
    <cellStyle name="40 % - Markeringsfarve3 2 3 5 3 2 2 3" xfId="46527"/>
    <cellStyle name="40 % - Markeringsfarve3 2 3 5 3 2 3" xfId="24541"/>
    <cellStyle name="40 % - Markeringsfarve3 2 3 5 3 2 4" xfId="39528"/>
    <cellStyle name="40 % - Markeringsfarve3 2 3 5 3 3" xfId="12202"/>
    <cellStyle name="40 % - Markeringsfarve3 2 3 5 3 3 2" xfId="28521"/>
    <cellStyle name="40 % - Markeringsfarve3 2 3 5 3 3 3" xfId="43486"/>
    <cellStyle name="40 % - Markeringsfarve3 2 3 5 3 4" xfId="21499"/>
    <cellStyle name="40 % - Markeringsfarve3 2 3 5 3 5" xfId="36487"/>
    <cellStyle name="40 % - Markeringsfarve3 2 3 5 4" xfId="3646"/>
    <cellStyle name="40 % - Markeringsfarve3 2 3 5 4 2" xfId="8629"/>
    <cellStyle name="40 % - Markeringsfarve3 2 3 5 4 2 2" xfId="16512"/>
    <cellStyle name="40 % - Markeringsfarve3 2 3 5 4 2 2 2" xfId="32826"/>
    <cellStyle name="40 % - Markeringsfarve3 2 3 5 4 2 2 3" xfId="47790"/>
    <cellStyle name="40 % - Markeringsfarve3 2 3 5 4 2 3" xfId="25804"/>
    <cellStyle name="40 % - Markeringsfarve3 2 3 5 4 2 4" xfId="40791"/>
    <cellStyle name="40 % - Markeringsfarve3 2 3 5 4 3" xfId="12203"/>
    <cellStyle name="40 % - Markeringsfarve3 2 3 5 4 3 2" xfId="28522"/>
    <cellStyle name="40 % - Markeringsfarve3 2 3 5 4 3 3" xfId="43487"/>
    <cellStyle name="40 % - Markeringsfarve3 2 3 5 4 4" xfId="21500"/>
    <cellStyle name="40 % - Markeringsfarve3 2 3 5 4 5" xfId="36488"/>
    <cellStyle name="40 % - Markeringsfarve3 2 3 5 5" xfId="5862"/>
    <cellStyle name="40 % - Markeringsfarve3 2 3 5 5 2" xfId="13780"/>
    <cellStyle name="40 % - Markeringsfarve3 2 3 5 5 2 2" xfId="30094"/>
    <cellStyle name="40 % - Markeringsfarve3 2 3 5 5 2 3" xfId="45058"/>
    <cellStyle name="40 % - Markeringsfarve3 2 3 5 5 3" xfId="23072"/>
    <cellStyle name="40 % - Markeringsfarve3 2 3 5 5 4" xfId="38059"/>
    <cellStyle name="40 % - Markeringsfarve3 2 3 5 6" xfId="12199"/>
    <cellStyle name="40 % - Markeringsfarve3 2 3 5 6 2" xfId="28518"/>
    <cellStyle name="40 % - Markeringsfarve3 2 3 5 6 3" xfId="43483"/>
    <cellStyle name="40 % - Markeringsfarve3 2 3 5 7" xfId="21496"/>
    <cellStyle name="40 % - Markeringsfarve3 2 3 5 8" xfId="36484"/>
    <cellStyle name="40 % - Markeringsfarve3 2 3 6" xfId="3647"/>
    <cellStyle name="40 % - Markeringsfarve3 2 3 6 2" xfId="3648"/>
    <cellStyle name="40 % - Markeringsfarve3 2 3 6 2 2" xfId="3649"/>
    <cellStyle name="40 % - Markeringsfarve3 2 3 6 2 2 2" xfId="8146"/>
    <cellStyle name="40 % - Markeringsfarve3 2 3 6 2 2 2 2" xfId="16047"/>
    <cellStyle name="40 % - Markeringsfarve3 2 3 6 2 2 2 2 2" xfId="32361"/>
    <cellStyle name="40 % - Markeringsfarve3 2 3 6 2 2 2 2 3" xfId="47325"/>
    <cellStyle name="40 % - Markeringsfarve3 2 3 6 2 2 2 3" xfId="25339"/>
    <cellStyle name="40 % - Markeringsfarve3 2 3 6 2 2 2 4" xfId="40326"/>
    <cellStyle name="40 % - Markeringsfarve3 2 3 6 2 2 3" xfId="12206"/>
    <cellStyle name="40 % - Markeringsfarve3 2 3 6 2 2 3 2" xfId="28525"/>
    <cellStyle name="40 % - Markeringsfarve3 2 3 6 2 2 3 3" xfId="43490"/>
    <cellStyle name="40 % - Markeringsfarve3 2 3 6 2 2 4" xfId="21503"/>
    <cellStyle name="40 % - Markeringsfarve3 2 3 6 2 2 5" xfId="36491"/>
    <cellStyle name="40 % - Markeringsfarve3 2 3 6 2 3" xfId="6639"/>
    <cellStyle name="40 % - Markeringsfarve3 2 3 6 2 3 2" xfId="14553"/>
    <cellStyle name="40 % - Markeringsfarve3 2 3 6 2 3 2 2" xfId="30867"/>
    <cellStyle name="40 % - Markeringsfarve3 2 3 6 2 3 2 3" xfId="45831"/>
    <cellStyle name="40 % - Markeringsfarve3 2 3 6 2 3 3" xfId="23845"/>
    <cellStyle name="40 % - Markeringsfarve3 2 3 6 2 3 4" xfId="38832"/>
    <cellStyle name="40 % - Markeringsfarve3 2 3 6 2 4" xfId="12205"/>
    <cellStyle name="40 % - Markeringsfarve3 2 3 6 2 4 2" xfId="28524"/>
    <cellStyle name="40 % - Markeringsfarve3 2 3 6 2 4 3" xfId="43489"/>
    <cellStyle name="40 % - Markeringsfarve3 2 3 6 2 5" xfId="21502"/>
    <cellStyle name="40 % - Markeringsfarve3 2 3 6 2 6" xfId="36490"/>
    <cellStyle name="40 % - Markeringsfarve3 2 3 6 3" xfId="3650"/>
    <cellStyle name="40 % - Markeringsfarve3 2 3 6 3 2" xfId="7423"/>
    <cellStyle name="40 % - Markeringsfarve3 2 3 6 3 2 2" xfId="15333"/>
    <cellStyle name="40 % - Markeringsfarve3 2 3 6 3 2 2 2" xfId="31647"/>
    <cellStyle name="40 % - Markeringsfarve3 2 3 6 3 2 2 3" xfId="46611"/>
    <cellStyle name="40 % - Markeringsfarve3 2 3 6 3 2 3" xfId="24625"/>
    <cellStyle name="40 % - Markeringsfarve3 2 3 6 3 2 4" xfId="39612"/>
    <cellStyle name="40 % - Markeringsfarve3 2 3 6 3 3" xfId="12207"/>
    <cellStyle name="40 % - Markeringsfarve3 2 3 6 3 3 2" xfId="28526"/>
    <cellStyle name="40 % - Markeringsfarve3 2 3 6 3 3 3" xfId="43491"/>
    <cellStyle name="40 % - Markeringsfarve3 2 3 6 3 4" xfId="21504"/>
    <cellStyle name="40 % - Markeringsfarve3 2 3 6 3 5" xfId="36492"/>
    <cellStyle name="40 % - Markeringsfarve3 2 3 6 4" xfId="3651"/>
    <cellStyle name="40 % - Markeringsfarve3 2 3 6 4 2" xfId="8278"/>
    <cellStyle name="40 % - Markeringsfarve3 2 3 6 4 2 2" xfId="16172"/>
    <cellStyle name="40 % - Markeringsfarve3 2 3 6 4 2 2 2" xfId="32486"/>
    <cellStyle name="40 % - Markeringsfarve3 2 3 6 4 2 2 3" xfId="47450"/>
    <cellStyle name="40 % - Markeringsfarve3 2 3 6 4 2 3" xfId="25464"/>
    <cellStyle name="40 % - Markeringsfarve3 2 3 6 4 2 4" xfId="40451"/>
    <cellStyle name="40 % - Markeringsfarve3 2 3 6 4 3" xfId="12208"/>
    <cellStyle name="40 % - Markeringsfarve3 2 3 6 4 3 2" xfId="28527"/>
    <cellStyle name="40 % - Markeringsfarve3 2 3 6 4 3 3" xfId="43492"/>
    <cellStyle name="40 % - Markeringsfarve3 2 3 6 4 4" xfId="21505"/>
    <cellStyle name="40 % - Markeringsfarve3 2 3 6 4 5" xfId="36493"/>
    <cellStyle name="40 % - Markeringsfarve3 2 3 6 5" xfId="5863"/>
    <cellStyle name="40 % - Markeringsfarve3 2 3 6 5 2" xfId="13781"/>
    <cellStyle name="40 % - Markeringsfarve3 2 3 6 5 2 2" xfId="30095"/>
    <cellStyle name="40 % - Markeringsfarve3 2 3 6 5 2 3" xfId="45059"/>
    <cellStyle name="40 % - Markeringsfarve3 2 3 6 5 3" xfId="23073"/>
    <cellStyle name="40 % - Markeringsfarve3 2 3 6 5 4" xfId="38060"/>
    <cellStyle name="40 % - Markeringsfarve3 2 3 6 6" xfId="12204"/>
    <cellStyle name="40 % - Markeringsfarve3 2 3 6 6 2" xfId="28523"/>
    <cellStyle name="40 % - Markeringsfarve3 2 3 6 6 3" xfId="43488"/>
    <cellStyle name="40 % - Markeringsfarve3 2 3 6 7" xfId="21501"/>
    <cellStyle name="40 % - Markeringsfarve3 2 3 6 8" xfId="36489"/>
    <cellStyle name="40 % - Markeringsfarve3 2 3 7" xfId="3652"/>
    <cellStyle name="40 % - Markeringsfarve3 2 3 7 2" xfId="3653"/>
    <cellStyle name="40 % - Markeringsfarve3 2 3 7 2 2" xfId="7589"/>
    <cellStyle name="40 % - Markeringsfarve3 2 3 7 2 2 2" xfId="15490"/>
    <cellStyle name="40 % - Markeringsfarve3 2 3 7 2 2 2 2" xfId="31804"/>
    <cellStyle name="40 % - Markeringsfarve3 2 3 7 2 2 2 3" xfId="46768"/>
    <cellStyle name="40 % - Markeringsfarve3 2 3 7 2 2 3" xfId="24782"/>
    <cellStyle name="40 % - Markeringsfarve3 2 3 7 2 2 4" xfId="39769"/>
    <cellStyle name="40 % - Markeringsfarve3 2 3 7 2 3" xfId="12210"/>
    <cellStyle name="40 % - Markeringsfarve3 2 3 7 2 3 2" xfId="28529"/>
    <cellStyle name="40 % - Markeringsfarve3 2 3 7 2 3 3" xfId="43494"/>
    <cellStyle name="40 % - Markeringsfarve3 2 3 7 2 4" xfId="21507"/>
    <cellStyle name="40 % - Markeringsfarve3 2 3 7 2 5" xfId="36495"/>
    <cellStyle name="40 % - Markeringsfarve3 2 3 7 3" xfId="6175"/>
    <cellStyle name="40 % - Markeringsfarve3 2 3 7 3 2" xfId="14092"/>
    <cellStyle name="40 % - Markeringsfarve3 2 3 7 3 2 2" xfId="30406"/>
    <cellStyle name="40 % - Markeringsfarve3 2 3 7 3 2 3" xfId="45370"/>
    <cellStyle name="40 % - Markeringsfarve3 2 3 7 3 3" xfId="23384"/>
    <cellStyle name="40 % - Markeringsfarve3 2 3 7 3 4" xfId="38371"/>
    <cellStyle name="40 % - Markeringsfarve3 2 3 7 4" xfId="12209"/>
    <cellStyle name="40 % - Markeringsfarve3 2 3 7 4 2" xfId="28528"/>
    <cellStyle name="40 % - Markeringsfarve3 2 3 7 4 3" xfId="43493"/>
    <cellStyle name="40 % - Markeringsfarve3 2 3 7 5" xfId="21506"/>
    <cellStyle name="40 % - Markeringsfarve3 2 3 7 6" xfId="36494"/>
    <cellStyle name="40 % - Markeringsfarve3 2 3 8" xfId="3654"/>
    <cellStyle name="40 % - Markeringsfarve3 2 3 8 2" xfId="6817"/>
    <cellStyle name="40 % - Markeringsfarve3 2 3 8 2 2" xfId="14728"/>
    <cellStyle name="40 % - Markeringsfarve3 2 3 8 2 2 2" xfId="31042"/>
    <cellStyle name="40 % - Markeringsfarve3 2 3 8 2 2 3" xfId="46006"/>
    <cellStyle name="40 % - Markeringsfarve3 2 3 8 2 3" xfId="24020"/>
    <cellStyle name="40 % - Markeringsfarve3 2 3 8 2 4" xfId="39007"/>
    <cellStyle name="40 % - Markeringsfarve3 2 3 8 3" xfId="12211"/>
    <cellStyle name="40 % - Markeringsfarve3 2 3 8 3 2" xfId="28530"/>
    <cellStyle name="40 % - Markeringsfarve3 2 3 8 3 3" xfId="43495"/>
    <cellStyle name="40 % - Markeringsfarve3 2 3 8 4" xfId="21508"/>
    <cellStyle name="40 % - Markeringsfarve3 2 3 8 5" xfId="36496"/>
    <cellStyle name="40 % - Markeringsfarve3 2 3 9" xfId="3655"/>
    <cellStyle name="40 % - Markeringsfarve3 2 3 9 2" xfId="8707"/>
    <cellStyle name="40 % - Markeringsfarve3 2 3 9 2 2" xfId="16587"/>
    <cellStyle name="40 % - Markeringsfarve3 2 3 9 2 2 2" xfId="32901"/>
    <cellStyle name="40 % - Markeringsfarve3 2 3 9 2 2 3" xfId="47865"/>
    <cellStyle name="40 % - Markeringsfarve3 2 3 9 2 3" xfId="25879"/>
    <cellStyle name="40 % - Markeringsfarve3 2 3 9 2 4" xfId="40866"/>
    <cellStyle name="40 % - Markeringsfarve3 2 3 9 3" xfId="12212"/>
    <cellStyle name="40 % - Markeringsfarve3 2 3 9 3 2" xfId="28531"/>
    <cellStyle name="40 % - Markeringsfarve3 2 3 9 3 3" xfId="43496"/>
    <cellStyle name="40 % - Markeringsfarve3 2 3 9 4" xfId="21509"/>
    <cellStyle name="40 % - Markeringsfarve3 2 3 9 5" xfId="36497"/>
    <cellStyle name="40 % - Markeringsfarve3 2 4" xfId="3656"/>
    <cellStyle name="40 % - Markeringsfarve3 2 4 2" xfId="3657"/>
    <cellStyle name="40 % - Markeringsfarve3 2 4 2 2" xfId="3658"/>
    <cellStyle name="40 % - Markeringsfarve3 2 4 2 2 2" xfId="7630"/>
    <cellStyle name="40 % - Markeringsfarve3 2 4 2 2 2 2" xfId="15531"/>
    <cellStyle name="40 % - Markeringsfarve3 2 4 2 2 2 2 2" xfId="31845"/>
    <cellStyle name="40 % - Markeringsfarve3 2 4 2 2 2 2 3" xfId="46809"/>
    <cellStyle name="40 % - Markeringsfarve3 2 4 2 2 2 3" xfId="24823"/>
    <cellStyle name="40 % - Markeringsfarve3 2 4 2 2 2 4" xfId="39810"/>
    <cellStyle name="40 % - Markeringsfarve3 2 4 2 2 3" xfId="12215"/>
    <cellStyle name="40 % - Markeringsfarve3 2 4 2 2 3 2" xfId="28534"/>
    <cellStyle name="40 % - Markeringsfarve3 2 4 2 2 3 3" xfId="43499"/>
    <cellStyle name="40 % - Markeringsfarve3 2 4 2 2 4" xfId="21512"/>
    <cellStyle name="40 % - Markeringsfarve3 2 4 2 2 5" xfId="36500"/>
    <cellStyle name="40 % - Markeringsfarve3 2 4 2 3" xfId="6208"/>
    <cellStyle name="40 % - Markeringsfarve3 2 4 2 3 2" xfId="14125"/>
    <cellStyle name="40 % - Markeringsfarve3 2 4 2 3 2 2" xfId="30439"/>
    <cellStyle name="40 % - Markeringsfarve3 2 4 2 3 2 3" xfId="45403"/>
    <cellStyle name="40 % - Markeringsfarve3 2 4 2 3 3" xfId="23417"/>
    <cellStyle name="40 % - Markeringsfarve3 2 4 2 3 4" xfId="38404"/>
    <cellStyle name="40 % - Markeringsfarve3 2 4 2 4" xfId="12214"/>
    <cellStyle name="40 % - Markeringsfarve3 2 4 2 4 2" xfId="28533"/>
    <cellStyle name="40 % - Markeringsfarve3 2 4 2 4 3" xfId="43498"/>
    <cellStyle name="40 % - Markeringsfarve3 2 4 2 5" xfId="21511"/>
    <cellStyle name="40 % - Markeringsfarve3 2 4 2 6" xfId="36499"/>
    <cellStyle name="40 % - Markeringsfarve3 2 4 2 7" xfId="57121"/>
    <cellStyle name="40 % - Markeringsfarve3 2 4 3" xfId="3659"/>
    <cellStyle name="40 % - Markeringsfarve3 2 4 3 2" xfId="6860"/>
    <cellStyle name="40 % - Markeringsfarve3 2 4 3 2 2" xfId="14771"/>
    <cellStyle name="40 % - Markeringsfarve3 2 4 3 2 2 2" xfId="31085"/>
    <cellStyle name="40 % - Markeringsfarve3 2 4 3 2 2 3" xfId="46049"/>
    <cellStyle name="40 % - Markeringsfarve3 2 4 3 2 3" xfId="24063"/>
    <cellStyle name="40 % - Markeringsfarve3 2 4 3 2 4" xfId="39050"/>
    <cellStyle name="40 % - Markeringsfarve3 2 4 3 3" xfId="12216"/>
    <cellStyle name="40 % - Markeringsfarve3 2 4 3 3 2" xfId="28535"/>
    <cellStyle name="40 % - Markeringsfarve3 2 4 3 3 3" xfId="43500"/>
    <cellStyle name="40 % - Markeringsfarve3 2 4 3 4" xfId="21513"/>
    <cellStyle name="40 % - Markeringsfarve3 2 4 3 5" xfId="36501"/>
    <cellStyle name="40 % - Markeringsfarve3 2 4 4" xfId="3660"/>
    <cellStyle name="40 % - Markeringsfarve3 2 4 4 2" xfId="8574"/>
    <cellStyle name="40 % - Markeringsfarve3 2 4 4 2 2" xfId="16461"/>
    <cellStyle name="40 % - Markeringsfarve3 2 4 4 2 2 2" xfId="32775"/>
    <cellStyle name="40 % - Markeringsfarve3 2 4 4 2 2 3" xfId="47739"/>
    <cellStyle name="40 % - Markeringsfarve3 2 4 4 2 3" xfId="25753"/>
    <cellStyle name="40 % - Markeringsfarve3 2 4 4 2 4" xfId="40740"/>
    <cellStyle name="40 % - Markeringsfarve3 2 4 4 3" xfId="12217"/>
    <cellStyle name="40 % - Markeringsfarve3 2 4 4 3 2" xfId="28536"/>
    <cellStyle name="40 % - Markeringsfarve3 2 4 4 3 3" xfId="43501"/>
    <cellStyle name="40 % - Markeringsfarve3 2 4 4 4" xfId="21514"/>
    <cellStyle name="40 % - Markeringsfarve3 2 4 4 5" xfId="36502"/>
    <cellStyle name="40 % - Markeringsfarve3 2 4 5" xfId="5864"/>
    <cellStyle name="40 % - Markeringsfarve3 2 4 5 2" xfId="13782"/>
    <cellStyle name="40 % - Markeringsfarve3 2 4 5 2 2" xfId="30096"/>
    <cellStyle name="40 % - Markeringsfarve3 2 4 5 2 3" xfId="45060"/>
    <cellStyle name="40 % - Markeringsfarve3 2 4 5 3" xfId="23074"/>
    <cellStyle name="40 % - Markeringsfarve3 2 4 5 4" xfId="38061"/>
    <cellStyle name="40 % - Markeringsfarve3 2 4 6" xfId="12213"/>
    <cellStyle name="40 % - Markeringsfarve3 2 4 6 2" xfId="28532"/>
    <cellStyle name="40 % - Markeringsfarve3 2 4 6 3" xfId="43497"/>
    <cellStyle name="40 % - Markeringsfarve3 2 4 7" xfId="21510"/>
    <cellStyle name="40 % - Markeringsfarve3 2 4 8" xfId="36498"/>
    <cellStyle name="40 % - Markeringsfarve3 2 4 9" xfId="53954"/>
    <cellStyle name="40 % - Markeringsfarve3 2 5" xfId="3661"/>
    <cellStyle name="40 % - Markeringsfarve3 2 5 2" xfId="3662"/>
    <cellStyle name="40 % - Markeringsfarve3 2 5 2 2" xfId="3663"/>
    <cellStyle name="40 % - Markeringsfarve3 2 5 2 2 2" xfId="7789"/>
    <cellStyle name="40 % - Markeringsfarve3 2 5 2 2 2 2" xfId="15690"/>
    <cellStyle name="40 % - Markeringsfarve3 2 5 2 2 2 2 2" xfId="32004"/>
    <cellStyle name="40 % - Markeringsfarve3 2 5 2 2 2 2 3" xfId="46968"/>
    <cellStyle name="40 % - Markeringsfarve3 2 5 2 2 2 3" xfId="24982"/>
    <cellStyle name="40 % - Markeringsfarve3 2 5 2 2 2 4" xfId="39969"/>
    <cellStyle name="40 % - Markeringsfarve3 2 5 2 2 3" xfId="12220"/>
    <cellStyle name="40 % - Markeringsfarve3 2 5 2 2 3 2" xfId="28539"/>
    <cellStyle name="40 % - Markeringsfarve3 2 5 2 2 3 3" xfId="43504"/>
    <cellStyle name="40 % - Markeringsfarve3 2 5 2 2 4" xfId="21517"/>
    <cellStyle name="40 % - Markeringsfarve3 2 5 2 2 5" xfId="36505"/>
    <cellStyle name="40 % - Markeringsfarve3 2 5 2 3" xfId="6335"/>
    <cellStyle name="40 % - Markeringsfarve3 2 5 2 3 2" xfId="14252"/>
    <cellStyle name="40 % - Markeringsfarve3 2 5 2 3 2 2" xfId="30566"/>
    <cellStyle name="40 % - Markeringsfarve3 2 5 2 3 2 3" xfId="45530"/>
    <cellStyle name="40 % - Markeringsfarve3 2 5 2 3 3" xfId="23544"/>
    <cellStyle name="40 % - Markeringsfarve3 2 5 2 3 4" xfId="38531"/>
    <cellStyle name="40 % - Markeringsfarve3 2 5 2 4" xfId="12219"/>
    <cellStyle name="40 % - Markeringsfarve3 2 5 2 4 2" xfId="28538"/>
    <cellStyle name="40 % - Markeringsfarve3 2 5 2 4 3" xfId="43503"/>
    <cellStyle name="40 % - Markeringsfarve3 2 5 2 5" xfId="21516"/>
    <cellStyle name="40 % - Markeringsfarve3 2 5 2 6" xfId="36504"/>
    <cellStyle name="40 % - Markeringsfarve3 2 5 3" xfId="3664"/>
    <cellStyle name="40 % - Markeringsfarve3 2 5 3 2" xfId="7019"/>
    <cellStyle name="40 % - Markeringsfarve3 2 5 3 2 2" xfId="14930"/>
    <cellStyle name="40 % - Markeringsfarve3 2 5 3 2 2 2" xfId="31244"/>
    <cellStyle name="40 % - Markeringsfarve3 2 5 3 2 2 3" xfId="46208"/>
    <cellStyle name="40 % - Markeringsfarve3 2 5 3 2 3" xfId="24222"/>
    <cellStyle name="40 % - Markeringsfarve3 2 5 3 2 4" xfId="39209"/>
    <cellStyle name="40 % - Markeringsfarve3 2 5 3 3" xfId="12221"/>
    <cellStyle name="40 % - Markeringsfarve3 2 5 3 3 2" xfId="28540"/>
    <cellStyle name="40 % - Markeringsfarve3 2 5 3 3 3" xfId="43505"/>
    <cellStyle name="40 % - Markeringsfarve3 2 5 3 4" xfId="21518"/>
    <cellStyle name="40 % - Markeringsfarve3 2 5 3 5" xfId="36506"/>
    <cellStyle name="40 % - Markeringsfarve3 2 5 4" xfId="3665"/>
    <cellStyle name="40 % - Markeringsfarve3 2 5 4 2" xfId="8224"/>
    <cellStyle name="40 % - Markeringsfarve3 2 5 4 2 2" xfId="16121"/>
    <cellStyle name="40 % - Markeringsfarve3 2 5 4 2 2 2" xfId="32435"/>
    <cellStyle name="40 % - Markeringsfarve3 2 5 4 2 2 3" xfId="47399"/>
    <cellStyle name="40 % - Markeringsfarve3 2 5 4 2 3" xfId="25413"/>
    <cellStyle name="40 % - Markeringsfarve3 2 5 4 2 4" xfId="40400"/>
    <cellStyle name="40 % - Markeringsfarve3 2 5 4 3" xfId="12222"/>
    <cellStyle name="40 % - Markeringsfarve3 2 5 4 3 2" xfId="28541"/>
    <cellStyle name="40 % - Markeringsfarve3 2 5 4 3 3" xfId="43506"/>
    <cellStyle name="40 % - Markeringsfarve3 2 5 4 4" xfId="21519"/>
    <cellStyle name="40 % - Markeringsfarve3 2 5 4 5" xfId="36507"/>
    <cellStyle name="40 % - Markeringsfarve3 2 5 5" xfId="5865"/>
    <cellStyle name="40 % - Markeringsfarve3 2 5 5 2" xfId="13783"/>
    <cellStyle name="40 % - Markeringsfarve3 2 5 5 2 2" xfId="30097"/>
    <cellStyle name="40 % - Markeringsfarve3 2 5 5 2 3" xfId="45061"/>
    <cellStyle name="40 % - Markeringsfarve3 2 5 5 3" xfId="23075"/>
    <cellStyle name="40 % - Markeringsfarve3 2 5 5 4" xfId="38062"/>
    <cellStyle name="40 % - Markeringsfarve3 2 5 6" xfId="12218"/>
    <cellStyle name="40 % - Markeringsfarve3 2 5 6 2" xfId="28537"/>
    <cellStyle name="40 % - Markeringsfarve3 2 5 6 3" xfId="43502"/>
    <cellStyle name="40 % - Markeringsfarve3 2 5 7" xfId="21515"/>
    <cellStyle name="40 % - Markeringsfarve3 2 5 8" xfId="36503"/>
    <cellStyle name="40 % - Markeringsfarve3 2 5 9" xfId="56498"/>
    <cellStyle name="40 % - Markeringsfarve3 2 6" xfId="3666"/>
    <cellStyle name="40 % - Markeringsfarve3 2 6 2" xfId="3667"/>
    <cellStyle name="40 % - Markeringsfarve3 2 6 2 2" xfId="3668"/>
    <cellStyle name="40 % - Markeringsfarve3 2 6 2 2 2" xfId="7868"/>
    <cellStyle name="40 % - Markeringsfarve3 2 6 2 2 2 2" xfId="15769"/>
    <cellStyle name="40 % - Markeringsfarve3 2 6 2 2 2 2 2" xfId="32083"/>
    <cellStyle name="40 % - Markeringsfarve3 2 6 2 2 2 2 3" xfId="47047"/>
    <cellStyle name="40 % - Markeringsfarve3 2 6 2 2 2 3" xfId="25061"/>
    <cellStyle name="40 % - Markeringsfarve3 2 6 2 2 2 4" xfId="40048"/>
    <cellStyle name="40 % - Markeringsfarve3 2 6 2 2 3" xfId="12225"/>
    <cellStyle name="40 % - Markeringsfarve3 2 6 2 2 3 2" xfId="28544"/>
    <cellStyle name="40 % - Markeringsfarve3 2 6 2 2 3 3" xfId="43509"/>
    <cellStyle name="40 % - Markeringsfarve3 2 6 2 2 4" xfId="21522"/>
    <cellStyle name="40 % - Markeringsfarve3 2 6 2 2 5" xfId="36510"/>
    <cellStyle name="40 % - Markeringsfarve3 2 6 2 3" xfId="6410"/>
    <cellStyle name="40 % - Markeringsfarve3 2 6 2 3 2" xfId="14324"/>
    <cellStyle name="40 % - Markeringsfarve3 2 6 2 3 2 2" xfId="30638"/>
    <cellStyle name="40 % - Markeringsfarve3 2 6 2 3 2 3" xfId="45602"/>
    <cellStyle name="40 % - Markeringsfarve3 2 6 2 3 3" xfId="23616"/>
    <cellStyle name="40 % - Markeringsfarve3 2 6 2 3 4" xfId="38603"/>
    <cellStyle name="40 % - Markeringsfarve3 2 6 2 4" xfId="12224"/>
    <cellStyle name="40 % - Markeringsfarve3 2 6 2 4 2" xfId="28543"/>
    <cellStyle name="40 % - Markeringsfarve3 2 6 2 4 3" xfId="43508"/>
    <cellStyle name="40 % - Markeringsfarve3 2 6 2 5" xfId="21521"/>
    <cellStyle name="40 % - Markeringsfarve3 2 6 2 6" xfId="36509"/>
    <cellStyle name="40 % - Markeringsfarve3 2 6 3" xfId="3669"/>
    <cellStyle name="40 % - Markeringsfarve3 2 6 3 2" xfId="7144"/>
    <cellStyle name="40 % - Markeringsfarve3 2 6 3 2 2" xfId="15054"/>
    <cellStyle name="40 % - Markeringsfarve3 2 6 3 2 2 2" xfId="31368"/>
    <cellStyle name="40 % - Markeringsfarve3 2 6 3 2 2 3" xfId="46332"/>
    <cellStyle name="40 % - Markeringsfarve3 2 6 3 2 3" xfId="24346"/>
    <cellStyle name="40 % - Markeringsfarve3 2 6 3 2 4" xfId="39333"/>
    <cellStyle name="40 % - Markeringsfarve3 2 6 3 3" xfId="12226"/>
    <cellStyle name="40 % - Markeringsfarve3 2 6 3 3 2" xfId="28545"/>
    <cellStyle name="40 % - Markeringsfarve3 2 6 3 3 3" xfId="43510"/>
    <cellStyle name="40 % - Markeringsfarve3 2 6 3 4" xfId="21523"/>
    <cellStyle name="40 % - Markeringsfarve3 2 6 3 5" xfId="36511"/>
    <cellStyle name="40 % - Markeringsfarve3 2 6 4" xfId="3670"/>
    <cellStyle name="40 % - Markeringsfarve3 2 6 4 2" xfId="8559"/>
    <cellStyle name="40 % - Markeringsfarve3 2 6 4 2 2" xfId="16446"/>
    <cellStyle name="40 % - Markeringsfarve3 2 6 4 2 2 2" xfId="32760"/>
    <cellStyle name="40 % - Markeringsfarve3 2 6 4 2 2 3" xfId="47724"/>
    <cellStyle name="40 % - Markeringsfarve3 2 6 4 2 3" xfId="25738"/>
    <cellStyle name="40 % - Markeringsfarve3 2 6 4 2 4" xfId="40725"/>
    <cellStyle name="40 % - Markeringsfarve3 2 6 4 3" xfId="12227"/>
    <cellStyle name="40 % - Markeringsfarve3 2 6 4 3 2" xfId="28546"/>
    <cellStyle name="40 % - Markeringsfarve3 2 6 4 3 3" xfId="43511"/>
    <cellStyle name="40 % - Markeringsfarve3 2 6 4 4" xfId="21524"/>
    <cellStyle name="40 % - Markeringsfarve3 2 6 4 5" xfId="36512"/>
    <cellStyle name="40 % - Markeringsfarve3 2 6 5" xfId="5866"/>
    <cellStyle name="40 % - Markeringsfarve3 2 6 5 2" xfId="13784"/>
    <cellStyle name="40 % - Markeringsfarve3 2 6 5 2 2" xfId="30098"/>
    <cellStyle name="40 % - Markeringsfarve3 2 6 5 2 3" xfId="45062"/>
    <cellStyle name="40 % - Markeringsfarve3 2 6 5 3" xfId="23076"/>
    <cellStyle name="40 % - Markeringsfarve3 2 6 5 4" xfId="38063"/>
    <cellStyle name="40 % - Markeringsfarve3 2 6 6" xfId="12223"/>
    <cellStyle name="40 % - Markeringsfarve3 2 6 6 2" xfId="28542"/>
    <cellStyle name="40 % - Markeringsfarve3 2 6 6 3" xfId="43507"/>
    <cellStyle name="40 % - Markeringsfarve3 2 6 7" xfId="21520"/>
    <cellStyle name="40 % - Markeringsfarve3 2 6 8" xfId="36508"/>
    <cellStyle name="40 % - Markeringsfarve3 2 7" xfId="3671"/>
    <cellStyle name="40 % - Markeringsfarve3 2 7 2" xfId="3672"/>
    <cellStyle name="40 % - Markeringsfarve3 2 7 2 2" xfId="3673"/>
    <cellStyle name="40 % - Markeringsfarve3 2 7 2 2 2" xfId="7985"/>
    <cellStyle name="40 % - Markeringsfarve3 2 7 2 2 2 2" xfId="15886"/>
    <cellStyle name="40 % - Markeringsfarve3 2 7 2 2 2 2 2" xfId="32200"/>
    <cellStyle name="40 % - Markeringsfarve3 2 7 2 2 2 2 3" xfId="47164"/>
    <cellStyle name="40 % - Markeringsfarve3 2 7 2 2 2 3" xfId="25178"/>
    <cellStyle name="40 % - Markeringsfarve3 2 7 2 2 2 4" xfId="40165"/>
    <cellStyle name="40 % - Markeringsfarve3 2 7 2 2 3" xfId="12230"/>
    <cellStyle name="40 % - Markeringsfarve3 2 7 2 2 3 2" xfId="28549"/>
    <cellStyle name="40 % - Markeringsfarve3 2 7 2 2 3 3" xfId="43514"/>
    <cellStyle name="40 % - Markeringsfarve3 2 7 2 2 4" xfId="21527"/>
    <cellStyle name="40 % - Markeringsfarve3 2 7 2 2 5" xfId="36515"/>
    <cellStyle name="40 % - Markeringsfarve3 2 7 2 3" xfId="6509"/>
    <cellStyle name="40 % - Markeringsfarve3 2 7 2 3 2" xfId="14423"/>
    <cellStyle name="40 % - Markeringsfarve3 2 7 2 3 2 2" xfId="30737"/>
    <cellStyle name="40 % - Markeringsfarve3 2 7 2 3 2 3" xfId="45701"/>
    <cellStyle name="40 % - Markeringsfarve3 2 7 2 3 3" xfId="23715"/>
    <cellStyle name="40 % - Markeringsfarve3 2 7 2 3 4" xfId="38702"/>
    <cellStyle name="40 % - Markeringsfarve3 2 7 2 4" xfId="12229"/>
    <cellStyle name="40 % - Markeringsfarve3 2 7 2 4 2" xfId="28548"/>
    <cellStyle name="40 % - Markeringsfarve3 2 7 2 4 3" xfId="43513"/>
    <cellStyle name="40 % - Markeringsfarve3 2 7 2 5" xfId="21526"/>
    <cellStyle name="40 % - Markeringsfarve3 2 7 2 6" xfId="36514"/>
    <cellStyle name="40 % - Markeringsfarve3 2 7 3" xfId="3674"/>
    <cellStyle name="40 % - Markeringsfarve3 2 7 3 2" xfId="7261"/>
    <cellStyle name="40 % - Markeringsfarve3 2 7 3 2 2" xfId="15171"/>
    <cellStyle name="40 % - Markeringsfarve3 2 7 3 2 2 2" xfId="31485"/>
    <cellStyle name="40 % - Markeringsfarve3 2 7 3 2 2 3" xfId="46449"/>
    <cellStyle name="40 % - Markeringsfarve3 2 7 3 2 3" xfId="24463"/>
    <cellStyle name="40 % - Markeringsfarve3 2 7 3 2 4" xfId="39450"/>
    <cellStyle name="40 % - Markeringsfarve3 2 7 3 3" xfId="12231"/>
    <cellStyle name="40 % - Markeringsfarve3 2 7 3 3 2" xfId="28550"/>
    <cellStyle name="40 % - Markeringsfarve3 2 7 3 3 3" xfId="43515"/>
    <cellStyle name="40 % - Markeringsfarve3 2 7 3 4" xfId="21528"/>
    <cellStyle name="40 % - Markeringsfarve3 2 7 3 5" xfId="36516"/>
    <cellStyle name="40 % - Markeringsfarve3 2 7 4" xfId="3675"/>
    <cellStyle name="40 % - Markeringsfarve3 2 7 4 2" xfId="8765"/>
    <cellStyle name="40 % - Markeringsfarve3 2 7 4 2 2" xfId="16641"/>
    <cellStyle name="40 % - Markeringsfarve3 2 7 4 2 2 2" xfId="32955"/>
    <cellStyle name="40 % - Markeringsfarve3 2 7 4 2 2 3" xfId="47919"/>
    <cellStyle name="40 % - Markeringsfarve3 2 7 4 2 3" xfId="25933"/>
    <cellStyle name="40 % - Markeringsfarve3 2 7 4 2 4" xfId="40920"/>
    <cellStyle name="40 % - Markeringsfarve3 2 7 4 3" xfId="12232"/>
    <cellStyle name="40 % - Markeringsfarve3 2 7 4 3 2" xfId="28551"/>
    <cellStyle name="40 % - Markeringsfarve3 2 7 4 3 3" xfId="43516"/>
    <cellStyle name="40 % - Markeringsfarve3 2 7 4 4" xfId="21529"/>
    <cellStyle name="40 % - Markeringsfarve3 2 7 4 5" xfId="36517"/>
    <cellStyle name="40 % - Markeringsfarve3 2 7 5" xfId="5867"/>
    <cellStyle name="40 % - Markeringsfarve3 2 7 5 2" xfId="13785"/>
    <cellStyle name="40 % - Markeringsfarve3 2 7 5 2 2" xfId="30099"/>
    <cellStyle name="40 % - Markeringsfarve3 2 7 5 2 3" xfId="45063"/>
    <cellStyle name="40 % - Markeringsfarve3 2 7 5 3" xfId="23077"/>
    <cellStyle name="40 % - Markeringsfarve3 2 7 5 4" xfId="38064"/>
    <cellStyle name="40 % - Markeringsfarve3 2 7 6" xfId="12228"/>
    <cellStyle name="40 % - Markeringsfarve3 2 7 6 2" xfId="28547"/>
    <cellStyle name="40 % - Markeringsfarve3 2 7 6 3" xfId="43512"/>
    <cellStyle name="40 % - Markeringsfarve3 2 7 7" xfId="21525"/>
    <cellStyle name="40 % - Markeringsfarve3 2 7 8" xfId="36513"/>
    <cellStyle name="40 % - Markeringsfarve3 2 8" xfId="3676"/>
    <cellStyle name="40 % - Markeringsfarve3 2 8 2" xfId="3677"/>
    <cellStyle name="40 % - Markeringsfarve3 2 8 2 2" xfId="3678"/>
    <cellStyle name="40 % - Markeringsfarve3 2 8 2 2 2" xfId="8144"/>
    <cellStyle name="40 % - Markeringsfarve3 2 8 2 2 2 2" xfId="16045"/>
    <cellStyle name="40 % - Markeringsfarve3 2 8 2 2 2 2 2" xfId="32359"/>
    <cellStyle name="40 % - Markeringsfarve3 2 8 2 2 2 2 3" xfId="47323"/>
    <cellStyle name="40 % - Markeringsfarve3 2 8 2 2 2 3" xfId="25337"/>
    <cellStyle name="40 % - Markeringsfarve3 2 8 2 2 2 4" xfId="40324"/>
    <cellStyle name="40 % - Markeringsfarve3 2 8 2 2 3" xfId="12235"/>
    <cellStyle name="40 % - Markeringsfarve3 2 8 2 2 3 2" xfId="28554"/>
    <cellStyle name="40 % - Markeringsfarve3 2 8 2 2 3 3" xfId="43519"/>
    <cellStyle name="40 % - Markeringsfarve3 2 8 2 2 4" xfId="21532"/>
    <cellStyle name="40 % - Markeringsfarve3 2 8 2 2 5" xfId="36520"/>
    <cellStyle name="40 % - Markeringsfarve3 2 8 2 3" xfId="6637"/>
    <cellStyle name="40 % - Markeringsfarve3 2 8 2 3 2" xfId="14551"/>
    <cellStyle name="40 % - Markeringsfarve3 2 8 2 3 2 2" xfId="30865"/>
    <cellStyle name="40 % - Markeringsfarve3 2 8 2 3 2 3" xfId="45829"/>
    <cellStyle name="40 % - Markeringsfarve3 2 8 2 3 3" xfId="23843"/>
    <cellStyle name="40 % - Markeringsfarve3 2 8 2 3 4" xfId="38830"/>
    <cellStyle name="40 % - Markeringsfarve3 2 8 2 4" xfId="12234"/>
    <cellStyle name="40 % - Markeringsfarve3 2 8 2 4 2" xfId="28553"/>
    <cellStyle name="40 % - Markeringsfarve3 2 8 2 4 3" xfId="43518"/>
    <cellStyle name="40 % - Markeringsfarve3 2 8 2 5" xfId="21531"/>
    <cellStyle name="40 % - Markeringsfarve3 2 8 2 6" xfId="36519"/>
    <cellStyle name="40 % - Markeringsfarve3 2 8 3" xfId="3679"/>
    <cellStyle name="40 % - Markeringsfarve3 2 8 3 2" xfId="7421"/>
    <cellStyle name="40 % - Markeringsfarve3 2 8 3 2 2" xfId="15331"/>
    <cellStyle name="40 % - Markeringsfarve3 2 8 3 2 2 2" xfId="31645"/>
    <cellStyle name="40 % - Markeringsfarve3 2 8 3 2 2 3" xfId="46609"/>
    <cellStyle name="40 % - Markeringsfarve3 2 8 3 2 3" xfId="24623"/>
    <cellStyle name="40 % - Markeringsfarve3 2 8 3 2 4" xfId="39610"/>
    <cellStyle name="40 % - Markeringsfarve3 2 8 3 3" xfId="12236"/>
    <cellStyle name="40 % - Markeringsfarve3 2 8 3 3 2" xfId="28555"/>
    <cellStyle name="40 % - Markeringsfarve3 2 8 3 3 3" xfId="43520"/>
    <cellStyle name="40 % - Markeringsfarve3 2 8 3 4" xfId="21533"/>
    <cellStyle name="40 % - Markeringsfarve3 2 8 3 5" xfId="36521"/>
    <cellStyle name="40 % - Markeringsfarve3 2 8 4" xfId="3680"/>
    <cellStyle name="40 % - Markeringsfarve3 2 8 4 2" xfId="8485"/>
    <cellStyle name="40 % - Markeringsfarve3 2 8 4 2 2" xfId="16374"/>
    <cellStyle name="40 % - Markeringsfarve3 2 8 4 2 2 2" xfId="32688"/>
    <cellStyle name="40 % - Markeringsfarve3 2 8 4 2 2 3" xfId="47652"/>
    <cellStyle name="40 % - Markeringsfarve3 2 8 4 2 3" xfId="25666"/>
    <cellStyle name="40 % - Markeringsfarve3 2 8 4 2 4" xfId="40653"/>
    <cellStyle name="40 % - Markeringsfarve3 2 8 4 3" xfId="12237"/>
    <cellStyle name="40 % - Markeringsfarve3 2 8 4 3 2" xfId="28556"/>
    <cellStyle name="40 % - Markeringsfarve3 2 8 4 3 3" xfId="43521"/>
    <cellStyle name="40 % - Markeringsfarve3 2 8 4 4" xfId="21534"/>
    <cellStyle name="40 % - Markeringsfarve3 2 8 4 5" xfId="36522"/>
    <cellStyle name="40 % - Markeringsfarve3 2 8 5" xfId="5868"/>
    <cellStyle name="40 % - Markeringsfarve3 2 8 5 2" xfId="13786"/>
    <cellStyle name="40 % - Markeringsfarve3 2 8 5 2 2" xfId="30100"/>
    <cellStyle name="40 % - Markeringsfarve3 2 8 5 2 3" xfId="45064"/>
    <cellStyle name="40 % - Markeringsfarve3 2 8 5 3" xfId="23078"/>
    <cellStyle name="40 % - Markeringsfarve3 2 8 5 4" xfId="38065"/>
    <cellStyle name="40 % - Markeringsfarve3 2 8 6" xfId="12233"/>
    <cellStyle name="40 % - Markeringsfarve3 2 8 6 2" xfId="28552"/>
    <cellStyle name="40 % - Markeringsfarve3 2 8 6 3" xfId="43517"/>
    <cellStyle name="40 % - Markeringsfarve3 2 8 7" xfId="21530"/>
    <cellStyle name="40 % - Markeringsfarve3 2 8 8" xfId="36518"/>
    <cellStyle name="40 % - Markeringsfarve3 2 9" xfId="3681"/>
    <cellStyle name="40 % - Markeringsfarve3 2 9 2" xfId="3682"/>
    <cellStyle name="40 % - Markeringsfarve3 2 9 2 2" xfId="7511"/>
    <cellStyle name="40 % - Markeringsfarve3 2 9 2 2 2" xfId="15412"/>
    <cellStyle name="40 % - Markeringsfarve3 2 9 2 2 2 2" xfId="31726"/>
    <cellStyle name="40 % - Markeringsfarve3 2 9 2 2 2 3" xfId="46690"/>
    <cellStyle name="40 % - Markeringsfarve3 2 9 2 2 3" xfId="24704"/>
    <cellStyle name="40 % - Markeringsfarve3 2 9 2 2 4" xfId="39691"/>
    <cellStyle name="40 % - Markeringsfarve3 2 9 2 3" xfId="12239"/>
    <cellStyle name="40 % - Markeringsfarve3 2 9 2 3 2" xfId="28558"/>
    <cellStyle name="40 % - Markeringsfarve3 2 9 2 3 3" xfId="43523"/>
    <cellStyle name="40 % - Markeringsfarve3 2 9 2 4" xfId="21536"/>
    <cellStyle name="40 % - Markeringsfarve3 2 9 2 5" xfId="36524"/>
    <cellStyle name="40 % - Markeringsfarve3 2 9 3" xfId="6109"/>
    <cellStyle name="40 % - Markeringsfarve3 2 9 3 2" xfId="14026"/>
    <cellStyle name="40 % - Markeringsfarve3 2 9 3 2 2" xfId="30340"/>
    <cellStyle name="40 % - Markeringsfarve3 2 9 3 2 3" xfId="45304"/>
    <cellStyle name="40 % - Markeringsfarve3 2 9 3 3" xfId="23318"/>
    <cellStyle name="40 % - Markeringsfarve3 2 9 3 4" xfId="38305"/>
    <cellStyle name="40 % - Markeringsfarve3 2 9 4" xfId="12238"/>
    <cellStyle name="40 % - Markeringsfarve3 2 9 4 2" xfId="28557"/>
    <cellStyle name="40 % - Markeringsfarve3 2 9 4 3" xfId="43522"/>
    <cellStyle name="40 % - Markeringsfarve3 2 9 5" xfId="21535"/>
    <cellStyle name="40 % - Markeringsfarve3 2 9 6" xfId="36523"/>
    <cellStyle name="40 % - Markeringsfarve3 3" xfId="3683"/>
    <cellStyle name="40 % - Markeringsfarve3 3 10" xfId="3684"/>
    <cellStyle name="40 % - Markeringsfarve3 3 10 2" xfId="6724"/>
    <cellStyle name="40 % - Markeringsfarve3 3 10 2 2" xfId="14636"/>
    <cellStyle name="40 % - Markeringsfarve3 3 10 2 2 2" xfId="30950"/>
    <cellStyle name="40 % - Markeringsfarve3 3 10 2 2 3" xfId="45914"/>
    <cellStyle name="40 % - Markeringsfarve3 3 10 2 3" xfId="23928"/>
    <cellStyle name="40 % - Markeringsfarve3 3 10 2 4" xfId="38915"/>
    <cellStyle name="40 % - Markeringsfarve3 3 10 3" xfId="12241"/>
    <cellStyle name="40 % - Markeringsfarve3 3 10 3 2" xfId="28560"/>
    <cellStyle name="40 % - Markeringsfarve3 3 10 3 3" xfId="43525"/>
    <cellStyle name="40 % - Markeringsfarve3 3 10 4" xfId="21538"/>
    <cellStyle name="40 % - Markeringsfarve3 3 10 5" xfId="36526"/>
    <cellStyle name="40 % - Markeringsfarve3 3 11" xfId="3685"/>
    <cellStyle name="40 % - Markeringsfarve3 3 11 2" xfId="8733"/>
    <cellStyle name="40 % - Markeringsfarve3 3 11 2 2" xfId="16612"/>
    <cellStyle name="40 % - Markeringsfarve3 3 11 2 2 2" xfId="32926"/>
    <cellStyle name="40 % - Markeringsfarve3 3 11 2 2 3" xfId="47890"/>
    <cellStyle name="40 % - Markeringsfarve3 3 11 2 3" xfId="25904"/>
    <cellStyle name="40 % - Markeringsfarve3 3 11 2 4" xfId="40891"/>
    <cellStyle name="40 % - Markeringsfarve3 3 11 3" xfId="12242"/>
    <cellStyle name="40 % - Markeringsfarve3 3 11 3 2" xfId="28561"/>
    <cellStyle name="40 % - Markeringsfarve3 3 11 3 3" xfId="43526"/>
    <cellStyle name="40 % - Markeringsfarve3 3 11 4" xfId="21539"/>
    <cellStyle name="40 % - Markeringsfarve3 3 11 5" xfId="36527"/>
    <cellStyle name="40 % - Markeringsfarve3 3 12" xfId="5869"/>
    <cellStyle name="40 % - Markeringsfarve3 3 12 2" xfId="13787"/>
    <cellStyle name="40 % - Markeringsfarve3 3 12 2 2" xfId="30101"/>
    <cellStyle name="40 % - Markeringsfarve3 3 12 2 3" xfId="45065"/>
    <cellStyle name="40 % - Markeringsfarve3 3 12 3" xfId="23079"/>
    <cellStyle name="40 % - Markeringsfarve3 3 12 4" xfId="38066"/>
    <cellStyle name="40 % - Markeringsfarve3 3 13" xfId="12240"/>
    <cellStyle name="40 % - Markeringsfarve3 3 13 2" xfId="28559"/>
    <cellStyle name="40 % - Markeringsfarve3 3 13 3" xfId="43524"/>
    <cellStyle name="40 % - Markeringsfarve3 3 14" xfId="21537"/>
    <cellStyle name="40 % - Markeringsfarve3 3 15" xfId="36525"/>
    <cellStyle name="40 % - Markeringsfarve3 3 16" xfId="53372"/>
    <cellStyle name="40 % - Markeringsfarve3 3 2" xfId="3686"/>
    <cellStyle name="40 % - Markeringsfarve3 3 2 10" xfId="5870"/>
    <cellStyle name="40 % - Markeringsfarve3 3 2 10 2" xfId="13788"/>
    <cellStyle name="40 % - Markeringsfarve3 3 2 10 2 2" xfId="30102"/>
    <cellStyle name="40 % - Markeringsfarve3 3 2 10 2 3" xfId="45066"/>
    <cellStyle name="40 % - Markeringsfarve3 3 2 10 3" xfId="23080"/>
    <cellStyle name="40 % - Markeringsfarve3 3 2 10 4" xfId="38067"/>
    <cellStyle name="40 % - Markeringsfarve3 3 2 11" xfId="12243"/>
    <cellStyle name="40 % - Markeringsfarve3 3 2 11 2" xfId="28562"/>
    <cellStyle name="40 % - Markeringsfarve3 3 2 11 3" xfId="43527"/>
    <cellStyle name="40 % - Markeringsfarve3 3 2 12" xfId="21540"/>
    <cellStyle name="40 % - Markeringsfarve3 3 2 13" xfId="36528"/>
    <cellStyle name="40 % - Markeringsfarve3 3 2 14" xfId="54009"/>
    <cellStyle name="40 % - Markeringsfarve3 3 2 2" xfId="3687"/>
    <cellStyle name="40 % - Markeringsfarve3 3 2 2 2" xfId="3688"/>
    <cellStyle name="40 % - Markeringsfarve3 3 2 2 2 2" xfId="3689"/>
    <cellStyle name="40 % - Markeringsfarve3 3 2 2 2 2 2" xfId="7657"/>
    <cellStyle name="40 % - Markeringsfarve3 3 2 2 2 2 2 2" xfId="15558"/>
    <cellStyle name="40 % - Markeringsfarve3 3 2 2 2 2 2 2 2" xfId="31872"/>
    <cellStyle name="40 % - Markeringsfarve3 3 2 2 2 2 2 2 3" xfId="46836"/>
    <cellStyle name="40 % - Markeringsfarve3 3 2 2 2 2 2 3" xfId="24850"/>
    <cellStyle name="40 % - Markeringsfarve3 3 2 2 2 2 2 4" xfId="39837"/>
    <cellStyle name="40 % - Markeringsfarve3 3 2 2 2 2 3" xfId="12246"/>
    <cellStyle name="40 % - Markeringsfarve3 3 2 2 2 2 3 2" xfId="28565"/>
    <cellStyle name="40 % - Markeringsfarve3 3 2 2 2 2 3 3" xfId="43530"/>
    <cellStyle name="40 % - Markeringsfarve3 3 2 2 2 2 4" xfId="21543"/>
    <cellStyle name="40 % - Markeringsfarve3 3 2 2 2 2 5" xfId="36531"/>
    <cellStyle name="40 % - Markeringsfarve3 3 2 2 2 3" xfId="6231"/>
    <cellStyle name="40 % - Markeringsfarve3 3 2 2 2 3 2" xfId="14148"/>
    <cellStyle name="40 % - Markeringsfarve3 3 2 2 2 3 2 2" xfId="30462"/>
    <cellStyle name="40 % - Markeringsfarve3 3 2 2 2 3 2 3" xfId="45426"/>
    <cellStyle name="40 % - Markeringsfarve3 3 2 2 2 3 3" xfId="23440"/>
    <cellStyle name="40 % - Markeringsfarve3 3 2 2 2 3 4" xfId="38427"/>
    <cellStyle name="40 % - Markeringsfarve3 3 2 2 2 4" xfId="12245"/>
    <cellStyle name="40 % - Markeringsfarve3 3 2 2 2 4 2" xfId="28564"/>
    <cellStyle name="40 % - Markeringsfarve3 3 2 2 2 4 3" xfId="43529"/>
    <cellStyle name="40 % - Markeringsfarve3 3 2 2 2 5" xfId="21542"/>
    <cellStyle name="40 % - Markeringsfarve3 3 2 2 2 6" xfId="36530"/>
    <cellStyle name="40 % - Markeringsfarve3 3 2 2 3" xfId="3690"/>
    <cellStyle name="40 % - Markeringsfarve3 3 2 2 3 2" xfId="6887"/>
    <cellStyle name="40 % - Markeringsfarve3 3 2 2 3 2 2" xfId="14798"/>
    <cellStyle name="40 % - Markeringsfarve3 3 2 2 3 2 2 2" xfId="31112"/>
    <cellStyle name="40 % - Markeringsfarve3 3 2 2 3 2 2 3" xfId="46076"/>
    <cellStyle name="40 % - Markeringsfarve3 3 2 2 3 2 3" xfId="24090"/>
    <cellStyle name="40 % - Markeringsfarve3 3 2 2 3 2 4" xfId="39077"/>
    <cellStyle name="40 % - Markeringsfarve3 3 2 2 3 3" xfId="12247"/>
    <cellStyle name="40 % - Markeringsfarve3 3 2 2 3 3 2" xfId="28566"/>
    <cellStyle name="40 % - Markeringsfarve3 3 2 2 3 3 3" xfId="43531"/>
    <cellStyle name="40 % - Markeringsfarve3 3 2 2 3 4" xfId="21544"/>
    <cellStyle name="40 % - Markeringsfarve3 3 2 2 3 5" xfId="36532"/>
    <cellStyle name="40 % - Markeringsfarve3 3 2 2 4" xfId="3691"/>
    <cellStyle name="40 % - Markeringsfarve3 3 2 2 4 2" xfId="8691"/>
    <cellStyle name="40 % - Markeringsfarve3 3 2 2 4 2 2" xfId="16572"/>
    <cellStyle name="40 % - Markeringsfarve3 3 2 2 4 2 2 2" xfId="32886"/>
    <cellStyle name="40 % - Markeringsfarve3 3 2 2 4 2 2 3" xfId="47850"/>
    <cellStyle name="40 % - Markeringsfarve3 3 2 2 4 2 3" xfId="25864"/>
    <cellStyle name="40 % - Markeringsfarve3 3 2 2 4 2 4" xfId="40851"/>
    <cellStyle name="40 % - Markeringsfarve3 3 2 2 4 3" xfId="12248"/>
    <cellStyle name="40 % - Markeringsfarve3 3 2 2 4 3 2" xfId="28567"/>
    <cellStyle name="40 % - Markeringsfarve3 3 2 2 4 3 3" xfId="43532"/>
    <cellStyle name="40 % - Markeringsfarve3 3 2 2 4 4" xfId="21545"/>
    <cellStyle name="40 % - Markeringsfarve3 3 2 2 4 5" xfId="36533"/>
    <cellStyle name="40 % - Markeringsfarve3 3 2 2 5" xfId="5871"/>
    <cellStyle name="40 % - Markeringsfarve3 3 2 2 5 2" xfId="13789"/>
    <cellStyle name="40 % - Markeringsfarve3 3 2 2 5 2 2" xfId="30103"/>
    <cellStyle name="40 % - Markeringsfarve3 3 2 2 5 2 3" xfId="45067"/>
    <cellStyle name="40 % - Markeringsfarve3 3 2 2 5 3" xfId="23081"/>
    <cellStyle name="40 % - Markeringsfarve3 3 2 2 5 4" xfId="38068"/>
    <cellStyle name="40 % - Markeringsfarve3 3 2 2 6" xfId="12244"/>
    <cellStyle name="40 % - Markeringsfarve3 3 2 2 6 2" xfId="28563"/>
    <cellStyle name="40 % - Markeringsfarve3 3 2 2 6 3" xfId="43528"/>
    <cellStyle name="40 % - Markeringsfarve3 3 2 2 7" xfId="21541"/>
    <cellStyle name="40 % - Markeringsfarve3 3 2 2 8" xfId="36529"/>
    <cellStyle name="40 % - Markeringsfarve3 3 2 2 9" xfId="57176"/>
    <cellStyle name="40 % - Markeringsfarve3 3 2 3" xfId="3692"/>
    <cellStyle name="40 % - Markeringsfarve3 3 2 3 2" xfId="3693"/>
    <cellStyle name="40 % - Markeringsfarve3 3 2 3 2 2" xfId="3694"/>
    <cellStyle name="40 % - Markeringsfarve3 3 2 3 2 2 2" xfId="7793"/>
    <cellStyle name="40 % - Markeringsfarve3 3 2 3 2 2 2 2" xfId="15694"/>
    <cellStyle name="40 % - Markeringsfarve3 3 2 3 2 2 2 2 2" xfId="32008"/>
    <cellStyle name="40 % - Markeringsfarve3 3 2 3 2 2 2 2 3" xfId="46972"/>
    <cellStyle name="40 % - Markeringsfarve3 3 2 3 2 2 2 3" xfId="24986"/>
    <cellStyle name="40 % - Markeringsfarve3 3 2 3 2 2 2 4" xfId="39973"/>
    <cellStyle name="40 % - Markeringsfarve3 3 2 3 2 2 3" xfId="12251"/>
    <cellStyle name="40 % - Markeringsfarve3 3 2 3 2 2 3 2" xfId="28570"/>
    <cellStyle name="40 % - Markeringsfarve3 3 2 3 2 2 3 3" xfId="43535"/>
    <cellStyle name="40 % - Markeringsfarve3 3 2 3 2 2 4" xfId="21548"/>
    <cellStyle name="40 % - Markeringsfarve3 3 2 3 2 2 5" xfId="36536"/>
    <cellStyle name="40 % - Markeringsfarve3 3 2 3 2 3" xfId="6339"/>
    <cellStyle name="40 % - Markeringsfarve3 3 2 3 2 3 2" xfId="14256"/>
    <cellStyle name="40 % - Markeringsfarve3 3 2 3 2 3 2 2" xfId="30570"/>
    <cellStyle name="40 % - Markeringsfarve3 3 2 3 2 3 2 3" xfId="45534"/>
    <cellStyle name="40 % - Markeringsfarve3 3 2 3 2 3 3" xfId="23548"/>
    <cellStyle name="40 % - Markeringsfarve3 3 2 3 2 3 4" xfId="38535"/>
    <cellStyle name="40 % - Markeringsfarve3 3 2 3 2 4" xfId="12250"/>
    <cellStyle name="40 % - Markeringsfarve3 3 2 3 2 4 2" xfId="28569"/>
    <cellStyle name="40 % - Markeringsfarve3 3 2 3 2 4 3" xfId="43534"/>
    <cellStyle name="40 % - Markeringsfarve3 3 2 3 2 5" xfId="21547"/>
    <cellStyle name="40 % - Markeringsfarve3 3 2 3 2 6" xfId="36535"/>
    <cellStyle name="40 % - Markeringsfarve3 3 2 3 3" xfId="3695"/>
    <cellStyle name="40 % - Markeringsfarve3 3 2 3 3 2" xfId="7023"/>
    <cellStyle name="40 % - Markeringsfarve3 3 2 3 3 2 2" xfId="14934"/>
    <cellStyle name="40 % - Markeringsfarve3 3 2 3 3 2 2 2" xfId="31248"/>
    <cellStyle name="40 % - Markeringsfarve3 3 2 3 3 2 2 3" xfId="46212"/>
    <cellStyle name="40 % - Markeringsfarve3 3 2 3 3 2 3" xfId="24226"/>
    <cellStyle name="40 % - Markeringsfarve3 3 2 3 3 2 4" xfId="39213"/>
    <cellStyle name="40 % - Markeringsfarve3 3 2 3 3 3" xfId="12252"/>
    <cellStyle name="40 % - Markeringsfarve3 3 2 3 3 3 2" xfId="28571"/>
    <cellStyle name="40 % - Markeringsfarve3 3 2 3 3 3 3" xfId="43536"/>
    <cellStyle name="40 % - Markeringsfarve3 3 2 3 3 4" xfId="21549"/>
    <cellStyle name="40 % - Markeringsfarve3 3 2 3 3 5" xfId="36537"/>
    <cellStyle name="40 % - Markeringsfarve3 3 2 3 4" xfId="3696"/>
    <cellStyle name="40 % - Markeringsfarve3 3 2 3 4 2" xfId="8416"/>
    <cellStyle name="40 % - Markeringsfarve3 3 2 3 4 2 2" xfId="16309"/>
    <cellStyle name="40 % - Markeringsfarve3 3 2 3 4 2 2 2" xfId="32623"/>
    <cellStyle name="40 % - Markeringsfarve3 3 2 3 4 2 2 3" xfId="47587"/>
    <cellStyle name="40 % - Markeringsfarve3 3 2 3 4 2 3" xfId="25601"/>
    <cellStyle name="40 % - Markeringsfarve3 3 2 3 4 2 4" xfId="40588"/>
    <cellStyle name="40 % - Markeringsfarve3 3 2 3 4 3" xfId="12253"/>
    <cellStyle name="40 % - Markeringsfarve3 3 2 3 4 3 2" xfId="28572"/>
    <cellStyle name="40 % - Markeringsfarve3 3 2 3 4 3 3" xfId="43537"/>
    <cellStyle name="40 % - Markeringsfarve3 3 2 3 4 4" xfId="21550"/>
    <cellStyle name="40 % - Markeringsfarve3 3 2 3 4 5" xfId="36538"/>
    <cellStyle name="40 % - Markeringsfarve3 3 2 3 5" xfId="5872"/>
    <cellStyle name="40 % - Markeringsfarve3 3 2 3 5 2" xfId="13790"/>
    <cellStyle name="40 % - Markeringsfarve3 3 2 3 5 2 2" xfId="30104"/>
    <cellStyle name="40 % - Markeringsfarve3 3 2 3 5 2 3" xfId="45068"/>
    <cellStyle name="40 % - Markeringsfarve3 3 2 3 5 3" xfId="23082"/>
    <cellStyle name="40 % - Markeringsfarve3 3 2 3 5 4" xfId="38069"/>
    <cellStyle name="40 % - Markeringsfarve3 3 2 3 6" xfId="12249"/>
    <cellStyle name="40 % - Markeringsfarve3 3 2 3 6 2" xfId="28568"/>
    <cellStyle name="40 % - Markeringsfarve3 3 2 3 6 3" xfId="43533"/>
    <cellStyle name="40 % - Markeringsfarve3 3 2 3 7" xfId="21546"/>
    <cellStyle name="40 % - Markeringsfarve3 3 2 3 8" xfId="36534"/>
    <cellStyle name="40 % - Markeringsfarve3 3 2 4" xfId="3697"/>
    <cellStyle name="40 % - Markeringsfarve3 3 2 4 2" xfId="3698"/>
    <cellStyle name="40 % - Markeringsfarve3 3 2 4 2 2" xfId="3699"/>
    <cellStyle name="40 % - Markeringsfarve3 3 2 4 2 2 2" xfId="7895"/>
    <cellStyle name="40 % - Markeringsfarve3 3 2 4 2 2 2 2" xfId="15796"/>
    <cellStyle name="40 % - Markeringsfarve3 3 2 4 2 2 2 2 2" xfId="32110"/>
    <cellStyle name="40 % - Markeringsfarve3 3 2 4 2 2 2 2 3" xfId="47074"/>
    <cellStyle name="40 % - Markeringsfarve3 3 2 4 2 2 2 3" xfId="25088"/>
    <cellStyle name="40 % - Markeringsfarve3 3 2 4 2 2 2 4" xfId="40075"/>
    <cellStyle name="40 % - Markeringsfarve3 3 2 4 2 2 3" xfId="12256"/>
    <cellStyle name="40 % - Markeringsfarve3 3 2 4 2 2 3 2" xfId="28575"/>
    <cellStyle name="40 % - Markeringsfarve3 3 2 4 2 2 3 3" xfId="43540"/>
    <cellStyle name="40 % - Markeringsfarve3 3 2 4 2 2 4" xfId="21553"/>
    <cellStyle name="40 % - Markeringsfarve3 3 2 4 2 2 5" xfId="36541"/>
    <cellStyle name="40 % - Markeringsfarve3 3 2 4 2 3" xfId="6433"/>
    <cellStyle name="40 % - Markeringsfarve3 3 2 4 2 3 2" xfId="14347"/>
    <cellStyle name="40 % - Markeringsfarve3 3 2 4 2 3 2 2" xfId="30661"/>
    <cellStyle name="40 % - Markeringsfarve3 3 2 4 2 3 2 3" xfId="45625"/>
    <cellStyle name="40 % - Markeringsfarve3 3 2 4 2 3 3" xfId="23639"/>
    <cellStyle name="40 % - Markeringsfarve3 3 2 4 2 3 4" xfId="38626"/>
    <cellStyle name="40 % - Markeringsfarve3 3 2 4 2 4" xfId="12255"/>
    <cellStyle name="40 % - Markeringsfarve3 3 2 4 2 4 2" xfId="28574"/>
    <cellStyle name="40 % - Markeringsfarve3 3 2 4 2 4 3" xfId="43539"/>
    <cellStyle name="40 % - Markeringsfarve3 3 2 4 2 5" xfId="21552"/>
    <cellStyle name="40 % - Markeringsfarve3 3 2 4 2 6" xfId="36540"/>
    <cellStyle name="40 % - Markeringsfarve3 3 2 4 3" xfId="3700"/>
    <cellStyle name="40 % - Markeringsfarve3 3 2 4 3 2" xfId="7171"/>
    <cellStyle name="40 % - Markeringsfarve3 3 2 4 3 2 2" xfId="15081"/>
    <cellStyle name="40 % - Markeringsfarve3 3 2 4 3 2 2 2" xfId="31395"/>
    <cellStyle name="40 % - Markeringsfarve3 3 2 4 3 2 2 3" xfId="46359"/>
    <cellStyle name="40 % - Markeringsfarve3 3 2 4 3 2 3" xfId="24373"/>
    <cellStyle name="40 % - Markeringsfarve3 3 2 4 3 2 4" xfId="39360"/>
    <cellStyle name="40 % - Markeringsfarve3 3 2 4 3 3" xfId="12257"/>
    <cellStyle name="40 % - Markeringsfarve3 3 2 4 3 3 2" xfId="28576"/>
    <cellStyle name="40 % - Markeringsfarve3 3 2 4 3 3 3" xfId="43541"/>
    <cellStyle name="40 % - Markeringsfarve3 3 2 4 3 4" xfId="21554"/>
    <cellStyle name="40 % - Markeringsfarve3 3 2 4 3 5" xfId="36542"/>
    <cellStyle name="40 % - Markeringsfarve3 3 2 4 4" xfId="3701"/>
    <cellStyle name="40 % - Markeringsfarve3 3 2 4 4 2" xfId="8631"/>
    <cellStyle name="40 % - Markeringsfarve3 3 2 4 4 2 2" xfId="16514"/>
    <cellStyle name="40 % - Markeringsfarve3 3 2 4 4 2 2 2" xfId="32828"/>
    <cellStyle name="40 % - Markeringsfarve3 3 2 4 4 2 2 3" xfId="47792"/>
    <cellStyle name="40 % - Markeringsfarve3 3 2 4 4 2 3" xfId="25806"/>
    <cellStyle name="40 % - Markeringsfarve3 3 2 4 4 2 4" xfId="40793"/>
    <cellStyle name="40 % - Markeringsfarve3 3 2 4 4 3" xfId="12258"/>
    <cellStyle name="40 % - Markeringsfarve3 3 2 4 4 3 2" xfId="28577"/>
    <cellStyle name="40 % - Markeringsfarve3 3 2 4 4 3 3" xfId="43542"/>
    <cellStyle name="40 % - Markeringsfarve3 3 2 4 4 4" xfId="21555"/>
    <cellStyle name="40 % - Markeringsfarve3 3 2 4 4 5" xfId="36543"/>
    <cellStyle name="40 % - Markeringsfarve3 3 2 4 5" xfId="5873"/>
    <cellStyle name="40 % - Markeringsfarve3 3 2 4 5 2" xfId="13791"/>
    <cellStyle name="40 % - Markeringsfarve3 3 2 4 5 2 2" xfId="30105"/>
    <cellStyle name="40 % - Markeringsfarve3 3 2 4 5 2 3" xfId="45069"/>
    <cellStyle name="40 % - Markeringsfarve3 3 2 4 5 3" xfId="23083"/>
    <cellStyle name="40 % - Markeringsfarve3 3 2 4 5 4" xfId="38070"/>
    <cellStyle name="40 % - Markeringsfarve3 3 2 4 6" xfId="12254"/>
    <cellStyle name="40 % - Markeringsfarve3 3 2 4 6 2" xfId="28573"/>
    <cellStyle name="40 % - Markeringsfarve3 3 2 4 6 3" xfId="43538"/>
    <cellStyle name="40 % - Markeringsfarve3 3 2 4 7" xfId="21551"/>
    <cellStyle name="40 % - Markeringsfarve3 3 2 4 8" xfId="36539"/>
    <cellStyle name="40 % - Markeringsfarve3 3 2 5" xfId="3702"/>
    <cellStyle name="40 % - Markeringsfarve3 3 2 5 2" xfId="3703"/>
    <cellStyle name="40 % - Markeringsfarve3 3 2 5 2 2" xfId="3704"/>
    <cellStyle name="40 % - Markeringsfarve3 3 2 5 2 2 2" xfId="8012"/>
    <cellStyle name="40 % - Markeringsfarve3 3 2 5 2 2 2 2" xfId="15913"/>
    <cellStyle name="40 % - Markeringsfarve3 3 2 5 2 2 2 2 2" xfId="32227"/>
    <cellStyle name="40 % - Markeringsfarve3 3 2 5 2 2 2 2 3" xfId="47191"/>
    <cellStyle name="40 % - Markeringsfarve3 3 2 5 2 2 2 3" xfId="25205"/>
    <cellStyle name="40 % - Markeringsfarve3 3 2 5 2 2 2 4" xfId="40192"/>
    <cellStyle name="40 % - Markeringsfarve3 3 2 5 2 2 3" xfId="12261"/>
    <cellStyle name="40 % - Markeringsfarve3 3 2 5 2 2 3 2" xfId="28580"/>
    <cellStyle name="40 % - Markeringsfarve3 3 2 5 2 2 3 3" xfId="43545"/>
    <cellStyle name="40 % - Markeringsfarve3 3 2 5 2 2 4" xfId="21558"/>
    <cellStyle name="40 % - Markeringsfarve3 3 2 5 2 2 5" xfId="36546"/>
    <cellStyle name="40 % - Markeringsfarve3 3 2 5 2 3" xfId="6532"/>
    <cellStyle name="40 % - Markeringsfarve3 3 2 5 2 3 2" xfId="14446"/>
    <cellStyle name="40 % - Markeringsfarve3 3 2 5 2 3 2 2" xfId="30760"/>
    <cellStyle name="40 % - Markeringsfarve3 3 2 5 2 3 2 3" xfId="45724"/>
    <cellStyle name="40 % - Markeringsfarve3 3 2 5 2 3 3" xfId="23738"/>
    <cellStyle name="40 % - Markeringsfarve3 3 2 5 2 3 4" xfId="38725"/>
    <cellStyle name="40 % - Markeringsfarve3 3 2 5 2 4" xfId="12260"/>
    <cellStyle name="40 % - Markeringsfarve3 3 2 5 2 4 2" xfId="28579"/>
    <cellStyle name="40 % - Markeringsfarve3 3 2 5 2 4 3" xfId="43544"/>
    <cellStyle name="40 % - Markeringsfarve3 3 2 5 2 5" xfId="21557"/>
    <cellStyle name="40 % - Markeringsfarve3 3 2 5 2 6" xfId="36545"/>
    <cellStyle name="40 % - Markeringsfarve3 3 2 5 3" xfId="3705"/>
    <cellStyle name="40 % - Markeringsfarve3 3 2 5 3 2" xfId="7288"/>
    <cellStyle name="40 % - Markeringsfarve3 3 2 5 3 2 2" xfId="15198"/>
    <cellStyle name="40 % - Markeringsfarve3 3 2 5 3 2 2 2" xfId="31512"/>
    <cellStyle name="40 % - Markeringsfarve3 3 2 5 3 2 2 3" xfId="46476"/>
    <cellStyle name="40 % - Markeringsfarve3 3 2 5 3 2 3" xfId="24490"/>
    <cellStyle name="40 % - Markeringsfarve3 3 2 5 3 2 4" xfId="39477"/>
    <cellStyle name="40 % - Markeringsfarve3 3 2 5 3 3" xfId="12262"/>
    <cellStyle name="40 % - Markeringsfarve3 3 2 5 3 3 2" xfId="28581"/>
    <cellStyle name="40 % - Markeringsfarve3 3 2 5 3 3 3" xfId="43546"/>
    <cellStyle name="40 % - Markeringsfarve3 3 2 5 3 4" xfId="21559"/>
    <cellStyle name="40 % - Markeringsfarve3 3 2 5 3 5" xfId="36547"/>
    <cellStyle name="40 % - Markeringsfarve3 3 2 5 4" xfId="3706"/>
    <cellStyle name="40 % - Markeringsfarve3 3 2 5 4 2" xfId="8280"/>
    <cellStyle name="40 % - Markeringsfarve3 3 2 5 4 2 2" xfId="16174"/>
    <cellStyle name="40 % - Markeringsfarve3 3 2 5 4 2 2 2" xfId="32488"/>
    <cellStyle name="40 % - Markeringsfarve3 3 2 5 4 2 2 3" xfId="47452"/>
    <cellStyle name="40 % - Markeringsfarve3 3 2 5 4 2 3" xfId="25466"/>
    <cellStyle name="40 % - Markeringsfarve3 3 2 5 4 2 4" xfId="40453"/>
    <cellStyle name="40 % - Markeringsfarve3 3 2 5 4 3" xfId="12263"/>
    <cellStyle name="40 % - Markeringsfarve3 3 2 5 4 3 2" xfId="28582"/>
    <cellStyle name="40 % - Markeringsfarve3 3 2 5 4 3 3" xfId="43547"/>
    <cellStyle name="40 % - Markeringsfarve3 3 2 5 4 4" xfId="21560"/>
    <cellStyle name="40 % - Markeringsfarve3 3 2 5 4 5" xfId="36548"/>
    <cellStyle name="40 % - Markeringsfarve3 3 2 5 5" xfId="5874"/>
    <cellStyle name="40 % - Markeringsfarve3 3 2 5 5 2" xfId="13792"/>
    <cellStyle name="40 % - Markeringsfarve3 3 2 5 5 2 2" xfId="30106"/>
    <cellStyle name="40 % - Markeringsfarve3 3 2 5 5 2 3" xfId="45070"/>
    <cellStyle name="40 % - Markeringsfarve3 3 2 5 5 3" xfId="23084"/>
    <cellStyle name="40 % - Markeringsfarve3 3 2 5 5 4" xfId="38071"/>
    <cellStyle name="40 % - Markeringsfarve3 3 2 5 6" xfId="12259"/>
    <cellStyle name="40 % - Markeringsfarve3 3 2 5 6 2" xfId="28578"/>
    <cellStyle name="40 % - Markeringsfarve3 3 2 5 6 3" xfId="43543"/>
    <cellStyle name="40 % - Markeringsfarve3 3 2 5 7" xfId="21556"/>
    <cellStyle name="40 % - Markeringsfarve3 3 2 5 8" xfId="36544"/>
    <cellStyle name="40 % - Markeringsfarve3 3 2 6" xfId="3707"/>
    <cellStyle name="40 % - Markeringsfarve3 3 2 6 2" xfId="3708"/>
    <cellStyle name="40 % - Markeringsfarve3 3 2 6 2 2" xfId="3709"/>
    <cellStyle name="40 % - Markeringsfarve3 3 2 6 2 2 2" xfId="8148"/>
    <cellStyle name="40 % - Markeringsfarve3 3 2 6 2 2 2 2" xfId="16049"/>
    <cellStyle name="40 % - Markeringsfarve3 3 2 6 2 2 2 2 2" xfId="32363"/>
    <cellStyle name="40 % - Markeringsfarve3 3 2 6 2 2 2 2 3" xfId="47327"/>
    <cellStyle name="40 % - Markeringsfarve3 3 2 6 2 2 2 3" xfId="25341"/>
    <cellStyle name="40 % - Markeringsfarve3 3 2 6 2 2 2 4" xfId="40328"/>
    <cellStyle name="40 % - Markeringsfarve3 3 2 6 2 2 3" xfId="12266"/>
    <cellStyle name="40 % - Markeringsfarve3 3 2 6 2 2 3 2" xfId="28585"/>
    <cellStyle name="40 % - Markeringsfarve3 3 2 6 2 2 3 3" xfId="43550"/>
    <cellStyle name="40 % - Markeringsfarve3 3 2 6 2 2 4" xfId="21563"/>
    <cellStyle name="40 % - Markeringsfarve3 3 2 6 2 2 5" xfId="36551"/>
    <cellStyle name="40 % - Markeringsfarve3 3 2 6 2 3" xfId="6641"/>
    <cellStyle name="40 % - Markeringsfarve3 3 2 6 2 3 2" xfId="14555"/>
    <cellStyle name="40 % - Markeringsfarve3 3 2 6 2 3 2 2" xfId="30869"/>
    <cellStyle name="40 % - Markeringsfarve3 3 2 6 2 3 2 3" xfId="45833"/>
    <cellStyle name="40 % - Markeringsfarve3 3 2 6 2 3 3" xfId="23847"/>
    <cellStyle name="40 % - Markeringsfarve3 3 2 6 2 3 4" xfId="38834"/>
    <cellStyle name="40 % - Markeringsfarve3 3 2 6 2 4" xfId="12265"/>
    <cellStyle name="40 % - Markeringsfarve3 3 2 6 2 4 2" xfId="28584"/>
    <cellStyle name="40 % - Markeringsfarve3 3 2 6 2 4 3" xfId="43549"/>
    <cellStyle name="40 % - Markeringsfarve3 3 2 6 2 5" xfId="21562"/>
    <cellStyle name="40 % - Markeringsfarve3 3 2 6 2 6" xfId="36550"/>
    <cellStyle name="40 % - Markeringsfarve3 3 2 6 3" xfId="3710"/>
    <cellStyle name="40 % - Markeringsfarve3 3 2 6 3 2" xfId="7425"/>
    <cellStyle name="40 % - Markeringsfarve3 3 2 6 3 2 2" xfId="15335"/>
    <cellStyle name="40 % - Markeringsfarve3 3 2 6 3 2 2 2" xfId="31649"/>
    <cellStyle name="40 % - Markeringsfarve3 3 2 6 3 2 2 3" xfId="46613"/>
    <cellStyle name="40 % - Markeringsfarve3 3 2 6 3 2 3" xfId="24627"/>
    <cellStyle name="40 % - Markeringsfarve3 3 2 6 3 2 4" xfId="39614"/>
    <cellStyle name="40 % - Markeringsfarve3 3 2 6 3 3" xfId="12267"/>
    <cellStyle name="40 % - Markeringsfarve3 3 2 6 3 3 2" xfId="28586"/>
    <cellStyle name="40 % - Markeringsfarve3 3 2 6 3 3 3" xfId="43551"/>
    <cellStyle name="40 % - Markeringsfarve3 3 2 6 3 4" xfId="21564"/>
    <cellStyle name="40 % - Markeringsfarve3 3 2 6 3 5" xfId="36552"/>
    <cellStyle name="40 % - Markeringsfarve3 3 2 6 4" xfId="3711"/>
    <cellStyle name="40 % - Markeringsfarve3 3 2 6 4 2" xfId="8602"/>
    <cellStyle name="40 % - Markeringsfarve3 3 2 6 4 2 2" xfId="16488"/>
    <cellStyle name="40 % - Markeringsfarve3 3 2 6 4 2 2 2" xfId="32802"/>
    <cellStyle name="40 % - Markeringsfarve3 3 2 6 4 2 2 3" xfId="47766"/>
    <cellStyle name="40 % - Markeringsfarve3 3 2 6 4 2 3" xfId="25780"/>
    <cellStyle name="40 % - Markeringsfarve3 3 2 6 4 2 4" xfId="40767"/>
    <cellStyle name="40 % - Markeringsfarve3 3 2 6 4 3" xfId="12268"/>
    <cellStyle name="40 % - Markeringsfarve3 3 2 6 4 3 2" xfId="28587"/>
    <cellStyle name="40 % - Markeringsfarve3 3 2 6 4 3 3" xfId="43552"/>
    <cellStyle name="40 % - Markeringsfarve3 3 2 6 4 4" xfId="21565"/>
    <cellStyle name="40 % - Markeringsfarve3 3 2 6 4 5" xfId="36553"/>
    <cellStyle name="40 % - Markeringsfarve3 3 2 6 5" xfId="5875"/>
    <cellStyle name="40 % - Markeringsfarve3 3 2 6 5 2" xfId="13793"/>
    <cellStyle name="40 % - Markeringsfarve3 3 2 6 5 2 2" xfId="30107"/>
    <cellStyle name="40 % - Markeringsfarve3 3 2 6 5 2 3" xfId="45071"/>
    <cellStyle name="40 % - Markeringsfarve3 3 2 6 5 3" xfId="23085"/>
    <cellStyle name="40 % - Markeringsfarve3 3 2 6 5 4" xfId="38072"/>
    <cellStyle name="40 % - Markeringsfarve3 3 2 6 6" xfId="12264"/>
    <cellStyle name="40 % - Markeringsfarve3 3 2 6 6 2" xfId="28583"/>
    <cellStyle name="40 % - Markeringsfarve3 3 2 6 6 3" xfId="43548"/>
    <cellStyle name="40 % - Markeringsfarve3 3 2 6 7" xfId="21561"/>
    <cellStyle name="40 % - Markeringsfarve3 3 2 6 8" xfId="36549"/>
    <cellStyle name="40 % - Markeringsfarve3 3 2 7" xfId="3712"/>
    <cellStyle name="40 % - Markeringsfarve3 3 2 7 2" xfId="3713"/>
    <cellStyle name="40 % - Markeringsfarve3 3 2 7 2 2" xfId="7538"/>
    <cellStyle name="40 % - Markeringsfarve3 3 2 7 2 2 2" xfId="15439"/>
    <cellStyle name="40 % - Markeringsfarve3 3 2 7 2 2 2 2" xfId="31753"/>
    <cellStyle name="40 % - Markeringsfarve3 3 2 7 2 2 2 3" xfId="46717"/>
    <cellStyle name="40 % - Markeringsfarve3 3 2 7 2 2 3" xfId="24731"/>
    <cellStyle name="40 % - Markeringsfarve3 3 2 7 2 2 4" xfId="39718"/>
    <cellStyle name="40 % - Markeringsfarve3 3 2 7 2 3" xfId="12270"/>
    <cellStyle name="40 % - Markeringsfarve3 3 2 7 2 3 2" xfId="28589"/>
    <cellStyle name="40 % - Markeringsfarve3 3 2 7 2 3 3" xfId="43554"/>
    <cellStyle name="40 % - Markeringsfarve3 3 2 7 2 4" xfId="21567"/>
    <cellStyle name="40 % - Markeringsfarve3 3 2 7 2 5" xfId="36555"/>
    <cellStyle name="40 % - Markeringsfarve3 3 2 7 3" xfId="6132"/>
    <cellStyle name="40 % - Markeringsfarve3 3 2 7 3 2" xfId="14049"/>
    <cellStyle name="40 % - Markeringsfarve3 3 2 7 3 2 2" xfId="30363"/>
    <cellStyle name="40 % - Markeringsfarve3 3 2 7 3 2 3" xfId="45327"/>
    <cellStyle name="40 % - Markeringsfarve3 3 2 7 3 3" xfId="23341"/>
    <cellStyle name="40 % - Markeringsfarve3 3 2 7 3 4" xfId="38328"/>
    <cellStyle name="40 % - Markeringsfarve3 3 2 7 4" xfId="12269"/>
    <cellStyle name="40 % - Markeringsfarve3 3 2 7 4 2" xfId="28588"/>
    <cellStyle name="40 % - Markeringsfarve3 3 2 7 4 3" xfId="43553"/>
    <cellStyle name="40 % - Markeringsfarve3 3 2 7 5" xfId="21566"/>
    <cellStyle name="40 % - Markeringsfarve3 3 2 7 6" xfId="36554"/>
    <cellStyle name="40 % - Markeringsfarve3 3 2 8" xfId="3714"/>
    <cellStyle name="40 % - Markeringsfarve3 3 2 8 2" xfId="6766"/>
    <cellStyle name="40 % - Markeringsfarve3 3 2 8 2 2" xfId="14677"/>
    <cellStyle name="40 % - Markeringsfarve3 3 2 8 2 2 2" xfId="30991"/>
    <cellStyle name="40 % - Markeringsfarve3 3 2 8 2 2 3" xfId="45955"/>
    <cellStyle name="40 % - Markeringsfarve3 3 2 8 2 3" xfId="23969"/>
    <cellStyle name="40 % - Markeringsfarve3 3 2 8 2 4" xfId="38956"/>
    <cellStyle name="40 % - Markeringsfarve3 3 2 8 3" xfId="12271"/>
    <cellStyle name="40 % - Markeringsfarve3 3 2 8 3 2" xfId="28590"/>
    <cellStyle name="40 % - Markeringsfarve3 3 2 8 3 3" xfId="43555"/>
    <cellStyle name="40 % - Markeringsfarve3 3 2 8 4" xfId="21568"/>
    <cellStyle name="40 % - Markeringsfarve3 3 2 8 5" xfId="36556"/>
    <cellStyle name="40 % - Markeringsfarve3 3 2 9" xfId="3715"/>
    <cellStyle name="40 % - Markeringsfarve3 3 2 9 2" xfId="8457"/>
    <cellStyle name="40 % - Markeringsfarve3 3 2 9 2 2" xfId="16348"/>
    <cellStyle name="40 % - Markeringsfarve3 3 2 9 2 2 2" xfId="32662"/>
    <cellStyle name="40 % - Markeringsfarve3 3 2 9 2 2 3" xfId="47626"/>
    <cellStyle name="40 % - Markeringsfarve3 3 2 9 2 3" xfId="25640"/>
    <cellStyle name="40 % - Markeringsfarve3 3 2 9 2 4" xfId="40627"/>
    <cellStyle name="40 % - Markeringsfarve3 3 2 9 3" xfId="12272"/>
    <cellStyle name="40 % - Markeringsfarve3 3 2 9 3 2" xfId="28591"/>
    <cellStyle name="40 % - Markeringsfarve3 3 2 9 3 3" xfId="43556"/>
    <cellStyle name="40 % - Markeringsfarve3 3 2 9 4" xfId="21569"/>
    <cellStyle name="40 % - Markeringsfarve3 3 2 9 5" xfId="36557"/>
    <cellStyle name="40 % - Markeringsfarve3 3 3" xfId="3716"/>
    <cellStyle name="40 % - Markeringsfarve3 3 3 10" xfId="5876"/>
    <cellStyle name="40 % - Markeringsfarve3 3 3 10 2" xfId="13794"/>
    <cellStyle name="40 % - Markeringsfarve3 3 3 10 2 2" xfId="30108"/>
    <cellStyle name="40 % - Markeringsfarve3 3 3 10 2 3" xfId="45072"/>
    <cellStyle name="40 % - Markeringsfarve3 3 3 10 3" xfId="23086"/>
    <cellStyle name="40 % - Markeringsfarve3 3 3 10 4" xfId="38073"/>
    <cellStyle name="40 % - Markeringsfarve3 3 3 11" xfId="12273"/>
    <cellStyle name="40 % - Markeringsfarve3 3 3 11 2" xfId="28592"/>
    <cellStyle name="40 % - Markeringsfarve3 3 3 11 3" xfId="43557"/>
    <cellStyle name="40 % - Markeringsfarve3 3 3 12" xfId="21570"/>
    <cellStyle name="40 % - Markeringsfarve3 3 3 13" xfId="36558"/>
    <cellStyle name="40 % - Markeringsfarve3 3 3 14" xfId="56553"/>
    <cellStyle name="40 % - Markeringsfarve3 3 3 2" xfId="3717"/>
    <cellStyle name="40 % - Markeringsfarve3 3 3 2 2" xfId="3718"/>
    <cellStyle name="40 % - Markeringsfarve3 3 3 2 2 2" xfId="3719"/>
    <cellStyle name="40 % - Markeringsfarve3 3 3 2 2 2 2" xfId="7696"/>
    <cellStyle name="40 % - Markeringsfarve3 3 3 2 2 2 2 2" xfId="15597"/>
    <cellStyle name="40 % - Markeringsfarve3 3 3 2 2 2 2 2 2" xfId="31911"/>
    <cellStyle name="40 % - Markeringsfarve3 3 3 2 2 2 2 2 3" xfId="46875"/>
    <cellStyle name="40 % - Markeringsfarve3 3 3 2 2 2 2 3" xfId="24889"/>
    <cellStyle name="40 % - Markeringsfarve3 3 3 2 2 2 2 4" xfId="39876"/>
    <cellStyle name="40 % - Markeringsfarve3 3 3 2 2 2 3" xfId="12276"/>
    <cellStyle name="40 % - Markeringsfarve3 3 3 2 2 2 3 2" xfId="28595"/>
    <cellStyle name="40 % - Markeringsfarve3 3 3 2 2 2 3 3" xfId="43560"/>
    <cellStyle name="40 % - Markeringsfarve3 3 3 2 2 2 4" xfId="21573"/>
    <cellStyle name="40 % - Markeringsfarve3 3 3 2 2 2 5" xfId="36561"/>
    <cellStyle name="40 % - Markeringsfarve3 3 3 2 2 3" xfId="6264"/>
    <cellStyle name="40 % - Markeringsfarve3 3 3 2 2 3 2" xfId="14181"/>
    <cellStyle name="40 % - Markeringsfarve3 3 3 2 2 3 2 2" xfId="30495"/>
    <cellStyle name="40 % - Markeringsfarve3 3 3 2 2 3 2 3" xfId="45459"/>
    <cellStyle name="40 % - Markeringsfarve3 3 3 2 2 3 3" xfId="23473"/>
    <cellStyle name="40 % - Markeringsfarve3 3 3 2 2 3 4" xfId="38460"/>
    <cellStyle name="40 % - Markeringsfarve3 3 3 2 2 4" xfId="12275"/>
    <cellStyle name="40 % - Markeringsfarve3 3 3 2 2 4 2" xfId="28594"/>
    <cellStyle name="40 % - Markeringsfarve3 3 3 2 2 4 3" xfId="43559"/>
    <cellStyle name="40 % - Markeringsfarve3 3 3 2 2 5" xfId="21572"/>
    <cellStyle name="40 % - Markeringsfarve3 3 3 2 2 6" xfId="36560"/>
    <cellStyle name="40 % - Markeringsfarve3 3 3 2 3" xfId="3720"/>
    <cellStyle name="40 % - Markeringsfarve3 3 3 2 3 2" xfId="6926"/>
    <cellStyle name="40 % - Markeringsfarve3 3 3 2 3 2 2" xfId="14837"/>
    <cellStyle name="40 % - Markeringsfarve3 3 3 2 3 2 2 2" xfId="31151"/>
    <cellStyle name="40 % - Markeringsfarve3 3 3 2 3 2 2 3" xfId="46115"/>
    <cellStyle name="40 % - Markeringsfarve3 3 3 2 3 2 3" xfId="24129"/>
    <cellStyle name="40 % - Markeringsfarve3 3 3 2 3 2 4" xfId="39116"/>
    <cellStyle name="40 % - Markeringsfarve3 3 3 2 3 3" xfId="12277"/>
    <cellStyle name="40 % - Markeringsfarve3 3 3 2 3 3 2" xfId="28596"/>
    <cellStyle name="40 % - Markeringsfarve3 3 3 2 3 3 3" xfId="43561"/>
    <cellStyle name="40 % - Markeringsfarve3 3 3 2 3 4" xfId="21574"/>
    <cellStyle name="40 % - Markeringsfarve3 3 3 2 3 5" xfId="36562"/>
    <cellStyle name="40 % - Markeringsfarve3 3 3 2 4" xfId="3721"/>
    <cellStyle name="40 % - Markeringsfarve3 3 3 2 4 2" xfId="8206"/>
    <cellStyle name="40 % - Markeringsfarve3 3 3 2 4 2 2" xfId="16103"/>
    <cellStyle name="40 % - Markeringsfarve3 3 3 2 4 2 2 2" xfId="32417"/>
    <cellStyle name="40 % - Markeringsfarve3 3 3 2 4 2 2 3" xfId="47381"/>
    <cellStyle name="40 % - Markeringsfarve3 3 3 2 4 2 3" xfId="25395"/>
    <cellStyle name="40 % - Markeringsfarve3 3 3 2 4 2 4" xfId="40382"/>
    <cellStyle name="40 % - Markeringsfarve3 3 3 2 4 3" xfId="12278"/>
    <cellStyle name="40 % - Markeringsfarve3 3 3 2 4 3 2" xfId="28597"/>
    <cellStyle name="40 % - Markeringsfarve3 3 3 2 4 3 3" xfId="43562"/>
    <cellStyle name="40 % - Markeringsfarve3 3 3 2 4 4" xfId="21575"/>
    <cellStyle name="40 % - Markeringsfarve3 3 3 2 4 5" xfId="36563"/>
    <cellStyle name="40 % - Markeringsfarve3 3 3 2 5" xfId="5877"/>
    <cellStyle name="40 % - Markeringsfarve3 3 3 2 5 2" xfId="13795"/>
    <cellStyle name="40 % - Markeringsfarve3 3 3 2 5 2 2" xfId="30109"/>
    <cellStyle name="40 % - Markeringsfarve3 3 3 2 5 2 3" xfId="45073"/>
    <cellStyle name="40 % - Markeringsfarve3 3 3 2 5 3" xfId="23087"/>
    <cellStyle name="40 % - Markeringsfarve3 3 3 2 5 4" xfId="38074"/>
    <cellStyle name="40 % - Markeringsfarve3 3 3 2 6" xfId="12274"/>
    <cellStyle name="40 % - Markeringsfarve3 3 3 2 6 2" xfId="28593"/>
    <cellStyle name="40 % - Markeringsfarve3 3 3 2 6 3" xfId="43558"/>
    <cellStyle name="40 % - Markeringsfarve3 3 3 2 7" xfId="21571"/>
    <cellStyle name="40 % - Markeringsfarve3 3 3 2 8" xfId="36559"/>
    <cellStyle name="40 % - Markeringsfarve3 3 3 3" xfId="3722"/>
    <cellStyle name="40 % - Markeringsfarve3 3 3 3 2" xfId="3723"/>
    <cellStyle name="40 % - Markeringsfarve3 3 3 3 2 2" xfId="3724"/>
    <cellStyle name="40 % - Markeringsfarve3 3 3 3 2 2 2" xfId="7794"/>
    <cellStyle name="40 % - Markeringsfarve3 3 3 3 2 2 2 2" xfId="15695"/>
    <cellStyle name="40 % - Markeringsfarve3 3 3 3 2 2 2 2 2" xfId="32009"/>
    <cellStyle name="40 % - Markeringsfarve3 3 3 3 2 2 2 2 3" xfId="46973"/>
    <cellStyle name="40 % - Markeringsfarve3 3 3 3 2 2 2 3" xfId="24987"/>
    <cellStyle name="40 % - Markeringsfarve3 3 3 3 2 2 2 4" xfId="39974"/>
    <cellStyle name="40 % - Markeringsfarve3 3 3 3 2 2 3" xfId="12281"/>
    <cellStyle name="40 % - Markeringsfarve3 3 3 3 2 2 3 2" xfId="28600"/>
    <cellStyle name="40 % - Markeringsfarve3 3 3 3 2 2 3 3" xfId="43565"/>
    <cellStyle name="40 % - Markeringsfarve3 3 3 3 2 2 4" xfId="21578"/>
    <cellStyle name="40 % - Markeringsfarve3 3 3 3 2 2 5" xfId="36566"/>
    <cellStyle name="40 % - Markeringsfarve3 3 3 3 2 3" xfId="6340"/>
    <cellStyle name="40 % - Markeringsfarve3 3 3 3 2 3 2" xfId="14257"/>
    <cellStyle name="40 % - Markeringsfarve3 3 3 3 2 3 2 2" xfId="30571"/>
    <cellStyle name="40 % - Markeringsfarve3 3 3 3 2 3 2 3" xfId="45535"/>
    <cellStyle name="40 % - Markeringsfarve3 3 3 3 2 3 3" xfId="23549"/>
    <cellStyle name="40 % - Markeringsfarve3 3 3 3 2 3 4" xfId="38536"/>
    <cellStyle name="40 % - Markeringsfarve3 3 3 3 2 4" xfId="12280"/>
    <cellStyle name="40 % - Markeringsfarve3 3 3 3 2 4 2" xfId="28599"/>
    <cellStyle name="40 % - Markeringsfarve3 3 3 3 2 4 3" xfId="43564"/>
    <cellStyle name="40 % - Markeringsfarve3 3 3 3 2 5" xfId="21577"/>
    <cellStyle name="40 % - Markeringsfarve3 3 3 3 2 6" xfId="36565"/>
    <cellStyle name="40 % - Markeringsfarve3 3 3 3 3" xfId="3725"/>
    <cellStyle name="40 % - Markeringsfarve3 3 3 3 3 2" xfId="7024"/>
    <cellStyle name="40 % - Markeringsfarve3 3 3 3 3 2 2" xfId="14935"/>
    <cellStyle name="40 % - Markeringsfarve3 3 3 3 3 2 2 2" xfId="31249"/>
    <cellStyle name="40 % - Markeringsfarve3 3 3 3 3 2 2 3" xfId="46213"/>
    <cellStyle name="40 % - Markeringsfarve3 3 3 3 3 2 3" xfId="24227"/>
    <cellStyle name="40 % - Markeringsfarve3 3 3 3 3 2 4" xfId="39214"/>
    <cellStyle name="40 % - Markeringsfarve3 3 3 3 3 3" xfId="12282"/>
    <cellStyle name="40 % - Markeringsfarve3 3 3 3 3 3 2" xfId="28601"/>
    <cellStyle name="40 % - Markeringsfarve3 3 3 3 3 3 3" xfId="43566"/>
    <cellStyle name="40 % - Markeringsfarve3 3 3 3 3 4" xfId="21579"/>
    <cellStyle name="40 % - Markeringsfarve3 3 3 3 3 5" xfId="36567"/>
    <cellStyle name="40 % - Markeringsfarve3 3 3 3 4" xfId="3726"/>
    <cellStyle name="40 % - Markeringsfarve3 3 3 3 4 2" xfId="8547"/>
    <cellStyle name="40 % - Markeringsfarve3 3 3 3 4 2 2" xfId="16435"/>
    <cellStyle name="40 % - Markeringsfarve3 3 3 3 4 2 2 2" xfId="32749"/>
    <cellStyle name="40 % - Markeringsfarve3 3 3 3 4 2 2 3" xfId="47713"/>
    <cellStyle name="40 % - Markeringsfarve3 3 3 3 4 2 3" xfId="25727"/>
    <cellStyle name="40 % - Markeringsfarve3 3 3 3 4 2 4" xfId="40714"/>
    <cellStyle name="40 % - Markeringsfarve3 3 3 3 4 3" xfId="12283"/>
    <cellStyle name="40 % - Markeringsfarve3 3 3 3 4 3 2" xfId="28602"/>
    <cellStyle name="40 % - Markeringsfarve3 3 3 3 4 3 3" xfId="43567"/>
    <cellStyle name="40 % - Markeringsfarve3 3 3 3 4 4" xfId="21580"/>
    <cellStyle name="40 % - Markeringsfarve3 3 3 3 4 5" xfId="36568"/>
    <cellStyle name="40 % - Markeringsfarve3 3 3 3 5" xfId="5878"/>
    <cellStyle name="40 % - Markeringsfarve3 3 3 3 5 2" xfId="13796"/>
    <cellStyle name="40 % - Markeringsfarve3 3 3 3 5 2 2" xfId="30110"/>
    <cellStyle name="40 % - Markeringsfarve3 3 3 3 5 2 3" xfId="45074"/>
    <cellStyle name="40 % - Markeringsfarve3 3 3 3 5 3" xfId="23088"/>
    <cellStyle name="40 % - Markeringsfarve3 3 3 3 5 4" xfId="38075"/>
    <cellStyle name="40 % - Markeringsfarve3 3 3 3 6" xfId="12279"/>
    <cellStyle name="40 % - Markeringsfarve3 3 3 3 6 2" xfId="28598"/>
    <cellStyle name="40 % - Markeringsfarve3 3 3 3 6 3" xfId="43563"/>
    <cellStyle name="40 % - Markeringsfarve3 3 3 3 7" xfId="21576"/>
    <cellStyle name="40 % - Markeringsfarve3 3 3 3 8" xfId="36564"/>
    <cellStyle name="40 % - Markeringsfarve3 3 3 4" xfId="3727"/>
    <cellStyle name="40 % - Markeringsfarve3 3 3 4 2" xfId="3728"/>
    <cellStyle name="40 % - Markeringsfarve3 3 3 4 2 2" xfId="3729"/>
    <cellStyle name="40 % - Markeringsfarve3 3 3 4 2 2 2" xfId="7934"/>
    <cellStyle name="40 % - Markeringsfarve3 3 3 4 2 2 2 2" xfId="15835"/>
    <cellStyle name="40 % - Markeringsfarve3 3 3 4 2 2 2 2 2" xfId="32149"/>
    <cellStyle name="40 % - Markeringsfarve3 3 3 4 2 2 2 2 3" xfId="47113"/>
    <cellStyle name="40 % - Markeringsfarve3 3 3 4 2 2 2 3" xfId="25127"/>
    <cellStyle name="40 % - Markeringsfarve3 3 3 4 2 2 2 4" xfId="40114"/>
    <cellStyle name="40 % - Markeringsfarve3 3 3 4 2 2 3" xfId="12286"/>
    <cellStyle name="40 % - Markeringsfarve3 3 3 4 2 2 3 2" xfId="28605"/>
    <cellStyle name="40 % - Markeringsfarve3 3 3 4 2 2 3 3" xfId="43570"/>
    <cellStyle name="40 % - Markeringsfarve3 3 3 4 2 2 4" xfId="21583"/>
    <cellStyle name="40 % - Markeringsfarve3 3 3 4 2 2 5" xfId="36571"/>
    <cellStyle name="40 % - Markeringsfarve3 3 3 4 2 3" xfId="6466"/>
    <cellStyle name="40 % - Markeringsfarve3 3 3 4 2 3 2" xfId="14380"/>
    <cellStyle name="40 % - Markeringsfarve3 3 3 4 2 3 2 2" xfId="30694"/>
    <cellStyle name="40 % - Markeringsfarve3 3 3 4 2 3 2 3" xfId="45658"/>
    <cellStyle name="40 % - Markeringsfarve3 3 3 4 2 3 3" xfId="23672"/>
    <cellStyle name="40 % - Markeringsfarve3 3 3 4 2 3 4" xfId="38659"/>
    <cellStyle name="40 % - Markeringsfarve3 3 3 4 2 4" xfId="12285"/>
    <cellStyle name="40 % - Markeringsfarve3 3 3 4 2 4 2" xfId="28604"/>
    <cellStyle name="40 % - Markeringsfarve3 3 3 4 2 4 3" xfId="43569"/>
    <cellStyle name="40 % - Markeringsfarve3 3 3 4 2 5" xfId="21582"/>
    <cellStyle name="40 % - Markeringsfarve3 3 3 4 2 6" xfId="36570"/>
    <cellStyle name="40 % - Markeringsfarve3 3 3 4 3" xfId="3730"/>
    <cellStyle name="40 % - Markeringsfarve3 3 3 4 3 2" xfId="7210"/>
    <cellStyle name="40 % - Markeringsfarve3 3 3 4 3 2 2" xfId="15120"/>
    <cellStyle name="40 % - Markeringsfarve3 3 3 4 3 2 2 2" xfId="31434"/>
    <cellStyle name="40 % - Markeringsfarve3 3 3 4 3 2 2 3" xfId="46398"/>
    <cellStyle name="40 % - Markeringsfarve3 3 3 4 3 2 3" xfId="24412"/>
    <cellStyle name="40 % - Markeringsfarve3 3 3 4 3 2 4" xfId="39399"/>
    <cellStyle name="40 % - Markeringsfarve3 3 3 4 3 3" xfId="12287"/>
    <cellStyle name="40 % - Markeringsfarve3 3 3 4 3 3 2" xfId="28606"/>
    <cellStyle name="40 % - Markeringsfarve3 3 3 4 3 3 3" xfId="43571"/>
    <cellStyle name="40 % - Markeringsfarve3 3 3 4 3 4" xfId="21584"/>
    <cellStyle name="40 % - Markeringsfarve3 3 3 4 3 5" xfId="36572"/>
    <cellStyle name="40 % - Markeringsfarve3 3 3 4 4" xfId="3731"/>
    <cellStyle name="40 % - Markeringsfarve3 3 3 4 4 2" xfId="8764"/>
    <cellStyle name="40 % - Markeringsfarve3 3 3 4 4 2 2" xfId="16640"/>
    <cellStyle name="40 % - Markeringsfarve3 3 3 4 4 2 2 2" xfId="32954"/>
    <cellStyle name="40 % - Markeringsfarve3 3 3 4 4 2 2 3" xfId="47918"/>
    <cellStyle name="40 % - Markeringsfarve3 3 3 4 4 2 3" xfId="25932"/>
    <cellStyle name="40 % - Markeringsfarve3 3 3 4 4 2 4" xfId="40919"/>
    <cellStyle name="40 % - Markeringsfarve3 3 3 4 4 3" xfId="12288"/>
    <cellStyle name="40 % - Markeringsfarve3 3 3 4 4 3 2" xfId="28607"/>
    <cellStyle name="40 % - Markeringsfarve3 3 3 4 4 3 3" xfId="43572"/>
    <cellStyle name="40 % - Markeringsfarve3 3 3 4 4 4" xfId="21585"/>
    <cellStyle name="40 % - Markeringsfarve3 3 3 4 4 5" xfId="36573"/>
    <cellStyle name="40 % - Markeringsfarve3 3 3 4 5" xfId="5879"/>
    <cellStyle name="40 % - Markeringsfarve3 3 3 4 5 2" xfId="13797"/>
    <cellStyle name="40 % - Markeringsfarve3 3 3 4 5 2 2" xfId="30111"/>
    <cellStyle name="40 % - Markeringsfarve3 3 3 4 5 2 3" xfId="45075"/>
    <cellStyle name="40 % - Markeringsfarve3 3 3 4 5 3" xfId="23089"/>
    <cellStyle name="40 % - Markeringsfarve3 3 3 4 5 4" xfId="38076"/>
    <cellStyle name="40 % - Markeringsfarve3 3 3 4 6" xfId="12284"/>
    <cellStyle name="40 % - Markeringsfarve3 3 3 4 6 2" xfId="28603"/>
    <cellStyle name="40 % - Markeringsfarve3 3 3 4 6 3" xfId="43568"/>
    <cellStyle name="40 % - Markeringsfarve3 3 3 4 7" xfId="21581"/>
    <cellStyle name="40 % - Markeringsfarve3 3 3 4 8" xfId="36569"/>
    <cellStyle name="40 % - Markeringsfarve3 3 3 5" xfId="3732"/>
    <cellStyle name="40 % - Markeringsfarve3 3 3 5 2" xfId="3733"/>
    <cellStyle name="40 % - Markeringsfarve3 3 3 5 2 2" xfId="3734"/>
    <cellStyle name="40 % - Markeringsfarve3 3 3 5 2 2 2" xfId="8051"/>
    <cellStyle name="40 % - Markeringsfarve3 3 3 5 2 2 2 2" xfId="15952"/>
    <cellStyle name="40 % - Markeringsfarve3 3 3 5 2 2 2 2 2" xfId="32266"/>
    <cellStyle name="40 % - Markeringsfarve3 3 3 5 2 2 2 2 3" xfId="47230"/>
    <cellStyle name="40 % - Markeringsfarve3 3 3 5 2 2 2 3" xfId="25244"/>
    <cellStyle name="40 % - Markeringsfarve3 3 3 5 2 2 2 4" xfId="40231"/>
    <cellStyle name="40 % - Markeringsfarve3 3 3 5 2 2 3" xfId="12291"/>
    <cellStyle name="40 % - Markeringsfarve3 3 3 5 2 2 3 2" xfId="28610"/>
    <cellStyle name="40 % - Markeringsfarve3 3 3 5 2 2 3 3" xfId="43575"/>
    <cellStyle name="40 % - Markeringsfarve3 3 3 5 2 2 4" xfId="21588"/>
    <cellStyle name="40 % - Markeringsfarve3 3 3 5 2 2 5" xfId="36576"/>
    <cellStyle name="40 % - Markeringsfarve3 3 3 5 2 3" xfId="6565"/>
    <cellStyle name="40 % - Markeringsfarve3 3 3 5 2 3 2" xfId="14479"/>
    <cellStyle name="40 % - Markeringsfarve3 3 3 5 2 3 2 2" xfId="30793"/>
    <cellStyle name="40 % - Markeringsfarve3 3 3 5 2 3 2 3" xfId="45757"/>
    <cellStyle name="40 % - Markeringsfarve3 3 3 5 2 3 3" xfId="23771"/>
    <cellStyle name="40 % - Markeringsfarve3 3 3 5 2 3 4" xfId="38758"/>
    <cellStyle name="40 % - Markeringsfarve3 3 3 5 2 4" xfId="12290"/>
    <cellStyle name="40 % - Markeringsfarve3 3 3 5 2 4 2" xfId="28609"/>
    <cellStyle name="40 % - Markeringsfarve3 3 3 5 2 4 3" xfId="43574"/>
    <cellStyle name="40 % - Markeringsfarve3 3 3 5 2 5" xfId="21587"/>
    <cellStyle name="40 % - Markeringsfarve3 3 3 5 2 6" xfId="36575"/>
    <cellStyle name="40 % - Markeringsfarve3 3 3 5 3" xfId="3735"/>
    <cellStyle name="40 % - Markeringsfarve3 3 3 5 3 2" xfId="7327"/>
    <cellStyle name="40 % - Markeringsfarve3 3 3 5 3 2 2" xfId="15237"/>
    <cellStyle name="40 % - Markeringsfarve3 3 3 5 3 2 2 2" xfId="31551"/>
    <cellStyle name="40 % - Markeringsfarve3 3 3 5 3 2 2 3" xfId="46515"/>
    <cellStyle name="40 % - Markeringsfarve3 3 3 5 3 2 3" xfId="24529"/>
    <cellStyle name="40 % - Markeringsfarve3 3 3 5 3 2 4" xfId="39516"/>
    <cellStyle name="40 % - Markeringsfarve3 3 3 5 3 3" xfId="12292"/>
    <cellStyle name="40 % - Markeringsfarve3 3 3 5 3 3 2" xfId="28611"/>
    <cellStyle name="40 % - Markeringsfarve3 3 3 5 3 3 3" xfId="43576"/>
    <cellStyle name="40 % - Markeringsfarve3 3 3 5 3 4" xfId="21589"/>
    <cellStyle name="40 % - Markeringsfarve3 3 3 5 3 5" xfId="36577"/>
    <cellStyle name="40 % - Markeringsfarve3 3 3 5 4" xfId="3736"/>
    <cellStyle name="40 % - Markeringsfarve3 3 3 5 4 2" xfId="8484"/>
    <cellStyle name="40 % - Markeringsfarve3 3 3 5 4 2 2" xfId="16373"/>
    <cellStyle name="40 % - Markeringsfarve3 3 3 5 4 2 2 2" xfId="32687"/>
    <cellStyle name="40 % - Markeringsfarve3 3 3 5 4 2 2 3" xfId="47651"/>
    <cellStyle name="40 % - Markeringsfarve3 3 3 5 4 2 3" xfId="25665"/>
    <cellStyle name="40 % - Markeringsfarve3 3 3 5 4 2 4" xfId="40652"/>
    <cellStyle name="40 % - Markeringsfarve3 3 3 5 4 3" xfId="12293"/>
    <cellStyle name="40 % - Markeringsfarve3 3 3 5 4 3 2" xfId="28612"/>
    <cellStyle name="40 % - Markeringsfarve3 3 3 5 4 3 3" xfId="43577"/>
    <cellStyle name="40 % - Markeringsfarve3 3 3 5 4 4" xfId="21590"/>
    <cellStyle name="40 % - Markeringsfarve3 3 3 5 4 5" xfId="36578"/>
    <cellStyle name="40 % - Markeringsfarve3 3 3 5 5" xfId="5880"/>
    <cellStyle name="40 % - Markeringsfarve3 3 3 5 5 2" xfId="13798"/>
    <cellStyle name="40 % - Markeringsfarve3 3 3 5 5 2 2" xfId="30112"/>
    <cellStyle name="40 % - Markeringsfarve3 3 3 5 5 2 3" xfId="45076"/>
    <cellStyle name="40 % - Markeringsfarve3 3 3 5 5 3" xfId="23090"/>
    <cellStyle name="40 % - Markeringsfarve3 3 3 5 5 4" xfId="38077"/>
    <cellStyle name="40 % - Markeringsfarve3 3 3 5 6" xfId="12289"/>
    <cellStyle name="40 % - Markeringsfarve3 3 3 5 6 2" xfId="28608"/>
    <cellStyle name="40 % - Markeringsfarve3 3 3 5 6 3" xfId="43573"/>
    <cellStyle name="40 % - Markeringsfarve3 3 3 5 7" xfId="21586"/>
    <cellStyle name="40 % - Markeringsfarve3 3 3 5 8" xfId="36574"/>
    <cellStyle name="40 % - Markeringsfarve3 3 3 6" xfId="3737"/>
    <cellStyle name="40 % - Markeringsfarve3 3 3 6 2" xfId="3738"/>
    <cellStyle name="40 % - Markeringsfarve3 3 3 6 2 2" xfId="3739"/>
    <cellStyle name="40 % - Markeringsfarve3 3 3 6 2 2 2" xfId="8149"/>
    <cellStyle name="40 % - Markeringsfarve3 3 3 6 2 2 2 2" xfId="16050"/>
    <cellStyle name="40 % - Markeringsfarve3 3 3 6 2 2 2 2 2" xfId="32364"/>
    <cellStyle name="40 % - Markeringsfarve3 3 3 6 2 2 2 2 3" xfId="47328"/>
    <cellStyle name="40 % - Markeringsfarve3 3 3 6 2 2 2 3" xfId="25342"/>
    <cellStyle name="40 % - Markeringsfarve3 3 3 6 2 2 2 4" xfId="40329"/>
    <cellStyle name="40 % - Markeringsfarve3 3 3 6 2 2 3" xfId="12296"/>
    <cellStyle name="40 % - Markeringsfarve3 3 3 6 2 2 3 2" xfId="28615"/>
    <cellStyle name="40 % - Markeringsfarve3 3 3 6 2 2 3 3" xfId="43580"/>
    <cellStyle name="40 % - Markeringsfarve3 3 3 6 2 2 4" xfId="21593"/>
    <cellStyle name="40 % - Markeringsfarve3 3 3 6 2 2 5" xfId="36581"/>
    <cellStyle name="40 % - Markeringsfarve3 3 3 6 2 3" xfId="6642"/>
    <cellStyle name="40 % - Markeringsfarve3 3 3 6 2 3 2" xfId="14556"/>
    <cellStyle name="40 % - Markeringsfarve3 3 3 6 2 3 2 2" xfId="30870"/>
    <cellStyle name="40 % - Markeringsfarve3 3 3 6 2 3 2 3" xfId="45834"/>
    <cellStyle name="40 % - Markeringsfarve3 3 3 6 2 3 3" xfId="23848"/>
    <cellStyle name="40 % - Markeringsfarve3 3 3 6 2 3 4" xfId="38835"/>
    <cellStyle name="40 % - Markeringsfarve3 3 3 6 2 4" xfId="12295"/>
    <cellStyle name="40 % - Markeringsfarve3 3 3 6 2 4 2" xfId="28614"/>
    <cellStyle name="40 % - Markeringsfarve3 3 3 6 2 4 3" xfId="43579"/>
    <cellStyle name="40 % - Markeringsfarve3 3 3 6 2 5" xfId="21592"/>
    <cellStyle name="40 % - Markeringsfarve3 3 3 6 2 6" xfId="36580"/>
    <cellStyle name="40 % - Markeringsfarve3 3 3 6 3" xfId="3740"/>
    <cellStyle name="40 % - Markeringsfarve3 3 3 6 3 2" xfId="7426"/>
    <cellStyle name="40 % - Markeringsfarve3 3 3 6 3 2 2" xfId="15336"/>
    <cellStyle name="40 % - Markeringsfarve3 3 3 6 3 2 2 2" xfId="31650"/>
    <cellStyle name="40 % - Markeringsfarve3 3 3 6 3 2 2 3" xfId="46614"/>
    <cellStyle name="40 % - Markeringsfarve3 3 3 6 3 2 3" xfId="24628"/>
    <cellStyle name="40 % - Markeringsfarve3 3 3 6 3 2 4" xfId="39615"/>
    <cellStyle name="40 % - Markeringsfarve3 3 3 6 3 3" xfId="12297"/>
    <cellStyle name="40 % - Markeringsfarve3 3 3 6 3 3 2" xfId="28616"/>
    <cellStyle name="40 % - Markeringsfarve3 3 3 6 3 3 3" xfId="43581"/>
    <cellStyle name="40 % - Markeringsfarve3 3 3 6 3 4" xfId="21594"/>
    <cellStyle name="40 % - Markeringsfarve3 3 3 6 3 5" xfId="36582"/>
    <cellStyle name="40 % - Markeringsfarve3 3 3 6 4" xfId="3741"/>
    <cellStyle name="40 % - Markeringsfarve3 3 3 6 4 2" xfId="8720"/>
    <cellStyle name="40 % - Markeringsfarve3 3 3 6 4 2 2" xfId="16600"/>
    <cellStyle name="40 % - Markeringsfarve3 3 3 6 4 2 2 2" xfId="32914"/>
    <cellStyle name="40 % - Markeringsfarve3 3 3 6 4 2 2 3" xfId="47878"/>
    <cellStyle name="40 % - Markeringsfarve3 3 3 6 4 2 3" xfId="25892"/>
    <cellStyle name="40 % - Markeringsfarve3 3 3 6 4 2 4" xfId="40879"/>
    <cellStyle name="40 % - Markeringsfarve3 3 3 6 4 3" xfId="12298"/>
    <cellStyle name="40 % - Markeringsfarve3 3 3 6 4 3 2" xfId="28617"/>
    <cellStyle name="40 % - Markeringsfarve3 3 3 6 4 3 3" xfId="43582"/>
    <cellStyle name="40 % - Markeringsfarve3 3 3 6 4 4" xfId="21595"/>
    <cellStyle name="40 % - Markeringsfarve3 3 3 6 4 5" xfId="36583"/>
    <cellStyle name="40 % - Markeringsfarve3 3 3 6 5" xfId="5881"/>
    <cellStyle name="40 % - Markeringsfarve3 3 3 6 5 2" xfId="13799"/>
    <cellStyle name="40 % - Markeringsfarve3 3 3 6 5 2 2" xfId="30113"/>
    <cellStyle name="40 % - Markeringsfarve3 3 3 6 5 2 3" xfId="45077"/>
    <cellStyle name="40 % - Markeringsfarve3 3 3 6 5 3" xfId="23091"/>
    <cellStyle name="40 % - Markeringsfarve3 3 3 6 5 4" xfId="38078"/>
    <cellStyle name="40 % - Markeringsfarve3 3 3 6 6" xfId="12294"/>
    <cellStyle name="40 % - Markeringsfarve3 3 3 6 6 2" xfId="28613"/>
    <cellStyle name="40 % - Markeringsfarve3 3 3 6 6 3" xfId="43578"/>
    <cellStyle name="40 % - Markeringsfarve3 3 3 6 7" xfId="21591"/>
    <cellStyle name="40 % - Markeringsfarve3 3 3 6 8" xfId="36579"/>
    <cellStyle name="40 % - Markeringsfarve3 3 3 7" xfId="3742"/>
    <cellStyle name="40 % - Markeringsfarve3 3 3 7 2" xfId="3743"/>
    <cellStyle name="40 % - Markeringsfarve3 3 3 7 2 2" xfId="7577"/>
    <cellStyle name="40 % - Markeringsfarve3 3 3 7 2 2 2" xfId="15478"/>
    <cellStyle name="40 % - Markeringsfarve3 3 3 7 2 2 2 2" xfId="31792"/>
    <cellStyle name="40 % - Markeringsfarve3 3 3 7 2 2 2 3" xfId="46756"/>
    <cellStyle name="40 % - Markeringsfarve3 3 3 7 2 2 3" xfId="24770"/>
    <cellStyle name="40 % - Markeringsfarve3 3 3 7 2 2 4" xfId="39757"/>
    <cellStyle name="40 % - Markeringsfarve3 3 3 7 2 3" xfId="12300"/>
    <cellStyle name="40 % - Markeringsfarve3 3 3 7 2 3 2" xfId="28619"/>
    <cellStyle name="40 % - Markeringsfarve3 3 3 7 2 3 3" xfId="43584"/>
    <cellStyle name="40 % - Markeringsfarve3 3 3 7 2 4" xfId="21597"/>
    <cellStyle name="40 % - Markeringsfarve3 3 3 7 2 5" xfId="36585"/>
    <cellStyle name="40 % - Markeringsfarve3 3 3 7 3" xfId="6165"/>
    <cellStyle name="40 % - Markeringsfarve3 3 3 7 3 2" xfId="14082"/>
    <cellStyle name="40 % - Markeringsfarve3 3 3 7 3 2 2" xfId="30396"/>
    <cellStyle name="40 % - Markeringsfarve3 3 3 7 3 2 3" xfId="45360"/>
    <cellStyle name="40 % - Markeringsfarve3 3 3 7 3 3" xfId="23374"/>
    <cellStyle name="40 % - Markeringsfarve3 3 3 7 3 4" xfId="38361"/>
    <cellStyle name="40 % - Markeringsfarve3 3 3 7 4" xfId="12299"/>
    <cellStyle name="40 % - Markeringsfarve3 3 3 7 4 2" xfId="28618"/>
    <cellStyle name="40 % - Markeringsfarve3 3 3 7 4 3" xfId="43583"/>
    <cellStyle name="40 % - Markeringsfarve3 3 3 7 5" xfId="21596"/>
    <cellStyle name="40 % - Markeringsfarve3 3 3 7 6" xfId="36584"/>
    <cellStyle name="40 % - Markeringsfarve3 3 3 8" xfId="3744"/>
    <cellStyle name="40 % - Markeringsfarve3 3 3 8 2" xfId="6805"/>
    <cellStyle name="40 % - Markeringsfarve3 3 3 8 2 2" xfId="14716"/>
    <cellStyle name="40 % - Markeringsfarve3 3 3 8 2 2 2" xfId="31030"/>
    <cellStyle name="40 % - Markeringsfarve3 3 3 8 2 2 3" xfId="45994"/>
    <cellStyle name="40 % - Markeringsfarve3 3 3 8 2 3" xfId="24008"/>
    <cellStyle name="40 % - Markeringsfarve3 3 3 8 2 4" xfId="38995"/>
    <cellStyle name="40 % - Markeringsfarve3 3 3 8 3" xfId="12301"/>
    <cellStyle name="40 % - Markeringsfarve3 3 3 8 3 2" xfId="28620"/>
    <cellStyle name="40 % - Markeringsfarve3 3 3 8 3 3" xfId="43585"/>
    <cellStyle name="40 % - Markeringsfarve3 3 3 8 4" xfId="21598"/>
    <cellStyle name="40 % - Markeringsfarve3 3 3 8 5" xfId="36586"/>
    <cellStyle name="40 % - Markeringsfarve3 3 3 9" xfId="3745"/>
    <cellStyle name="40 % - Markeringsfarve3 3 3 9 2" xfId="8253"/>
    <cellStyle name="40 % - Markeringsfarve3 3 3 9 2 2" xfId="16149"/>
    <cellStyle name="40 % - Markeringsfarve3 3 3 9 2 2 2" xfId="32463"/>
    <cellStyle name="40 % - Markeringsfarve3 3 3 9 2 2 3" xfId="47427"/>
    <cellStyle name="40 % - Markeringsfarve3 3 3 9 2 3" xfId="25441"/>
    <cellStyle name="40 % - Markeringsfarve3 3 3 9 2 4" xfId="40428"/>
    <cellStyle name="40 % - Markeringsfarve3 3 3 9 3" xfId="12302"/>
    <cellStyle name="40 % - Markeringsfarve3 3 3 9 3 2" xfId="28621"/>
    <cellStyle name="40 % - Markeringsfarve3 3 3 9 3 3" xfId="43586"/>
    <cellStyle name="40 % - Markeringsfarve3 3 3 9 4" xfId="21599"/>
    <cellStyle name="40 % - Markeringsfarve3 3 3 9 5" xfId="36587"/>
    <cellStyle name="40 % - Markeringsfarve3 3 4" xfId="3746"/>
    <cellStyle name="40 % - Markeringsfarve3 3 4 2" xfId="3747"/>
    <cellStyle name="40 % - Markeringsfarve3 3 4 2 2" xfId="3748"/>
    <cellStyle name="40 % - Markeringsfarve3 3 4 2 2 2" xfId="7618"/>
    <cellStyle name="40 % - Markeringsfarve3 3 4 2 2 2 2" xfId="15519"/>
    <cellStyle name="40 % - Markeringsfarve3 3 4 2 2 2 2 2" xfId="31833"/>
    <cellStyle name="40 % - Markeringsfarve3 3 4 2 2 2 2 3" xfId="46797"/>
    <cellStyle name="40 % - Markeringsfarve3 3 4 2 2 2 3" xfId="24811"/>
    <cellStyle name="40 % - Markeringsfarve3 3 4 2 2 2 4" xfId="39798"/>
    <cellStyle name="40 % - Markeringsfarve3 3 4 2 2 3" xfId="12305"/>
    <cellStyle name="40 % - Markeringsfarve3 3 4 2 2 3 2" xfId="28624"/>
    <cellStyle name="40 % - Markeringsfarve3 3 4 2 2 3 3" xfId="43589"/>
    <cellStyle name="40 % - Markeringsfarve3 3 4 2 2 4" xfId="21602"/>
    <cellStyle name="40 % - Markeringsfarve3 3 4 2 2 5" xfId="36590"/>
    <cellStyle name="40 % - Markeringsfarve3 3 4 2 3" xfId="6198"/>
    <cellStyle name="40 % - Markeringsfarve3 3 4 2 3 2" xfId="14115"/>
    <cellStyle name="40 % - Markeringsfarve3 3 4 2 3 2 2" xfId="30429"/>
    <cellStyle name="40 % - Markeringsfarve3 3 4 2 3 2 3" xfId="45393"/>
    <cellStyle name="40 % - Markeringsfarve3 3 4 2 3 3" xfId="23407"/>
    <cellStyle name="40 % - Markeringsfarve3 3 4 2 3 4" xfId="38394"/>
    <cellStyle name="40 % - Markeringsfarve3 3 4 2 4" xfId="12304"/>
    <cellStyle name="40 % - Markeringsfarve3 3 4 2 4 2" xfId="28623"/>
    <cellStyle name="40 % - Markeringsfarve3 3 4 2 4 3" xfId="43588"/>
    <cellStyle name="40 % - Markeringsfarve3 3 4 2 5" xfId="21601"/>
    <cellStyle name="40 % - Markeringsfarve3 3 4 2 6" xfId="36589"/>
    <cellStyle name="40 % - Markeringsfarve3 3 4 3" xfId="3749"/>
    <cellStyle name="40 % - Markeringsfarve3 3 4 3 2" xfId="6848"/>
    <cellStyle name="40 % - Markeringsfarve3 3 4 3 2 2" xfId="14759"/>
    <cellStyle name="40 % - Markeringsfarve3 3 4 3 2 2 2" xfId="31073"/>
    <cellStyle name="40 % - Markeringsfarve3 3 4 3 2 2 3" xfId="46037"/>
    <cellStyle name="40 % - Markeringsfarve3 3 4 3 2 3" xfId="24051"/>
    <cellStyle name="40 % - Markeringsfarve3 3 4 3 2 4" xfId="39038"/>
    <cellStyle name="40 % - Markeringsfarve3 3 4 3 3" xfId="12306"/>
    <cellStyle name="40 % - Markeringsfarve3 3 4 3 3 2" xfId="28625"/>
    <cellStyle name="40 % - Markeringsfarve3 3 4 3 3 3" xfId="43590"/>
    <cellStyle name="40 % - Markeringsfarve3 3 4 3 4" xfId="21603"/>
    <cellStyle name="40 % - Markeringsfarve3 3 4 3 5" xfId="36591"/>
    <cellStyle name="40 % - Markeringsfarve3 3 4 4" xfId="3750"/>
    <cellStyle name="40 % - Markeringsfarve3 3 4 4 2" xfId="8444"/>
    <cellStyle name="40 % - Markeringsfarve3 3 4 4 2 2" xfId="16336"/>
    <cellStyle name="40 % - Markeringsfarve3 3 4 4 2 2 2" xfId="32650"/>
    <cellStyle name="40 % - Markeringsfarve3 3 4 4 2 2 3" xfId="47614"/>
    <cellStyle name="40 % - Markeringsfarve3 3 4 4 2 3" xfId="25628"/>
    <cellStyle name="40 % - Markeringsfarve3 3 4 4 2 4" xfId="40615"/>
    <cellStyle name="40 % - Markeringsfarve3 3 4 4 3" xfId="12307"/>
    <cellStyle name="40 % - Markeringsfarve3 3 4 4 3 2" xfId="28626"/>
    <cellStyle name="40 % - Markeringsfarve3 3 4 4 3 3" xfId="43591"/>
    <cellStyle name="40 % - Markeringsfarve3 3 4 4 4" xfId="21604"/>
    <cellStyle name="40 % - Markeringsfarve3 3 4 4 5" xfId="36592"/>
    <cellStyle name="40 % - Markeringsfarve3 3 4 5" xfId="5882"/>
    <cellStyle name="40 % - Markeringsfarve3 3 4 5 2" xfId="13800"/>
    <cellStyle name="40 % - Markeringsfarve3 3 4 5 2 2" xfId="30114"/>
    <cellStyle name="40 % - Markeringsfarve3 3 4 5 2 3" xfId="45078"/>
    <cellStyle name="40 % - Markeringsfarve3 3 4 5 3" xfId="23092"/>
    <cellStyle name="40 % - Markeringsfarve3 3 4 5 4" xfId="38079"/>
    <cellStyle name="40 % - Markeringsfarve3 3 4 6" xfId="12303"/>
    <cellStyle name="40 % - Markeringsfarve3 3 4 6 2" xfId="28622"/>
    <cellStyle name="40 % - Markeringsfarve3 3 4 6 3" xfId="43587"/>
    <cellStyle name="40 % - Markeringsfarve3 3 4 7" xfId="21600"/>
    <cellStyle name="40 % - Markeringsfarve3 3 4 8" xfId="36588"/>
    <cellStyle name="40 % - Markeringsfarve3 3 5" xfId="3751"/>
    <cellStyle name="40 % - Markeringsfarve3 3 5 2" xfId="3752"/>
    <cellStyle name="40 % - Markeringsfarve3 3 5 2 2" xfId="3753"/>
    <cellStyle name="40 % - Markeringsfarve3 3 5 2 2 2" xfId="7792"/>
    <cellStyle name="40 % - Markeringsfarve3 3 5 2 2 2 2" xfId="15693"/>
    <cellStyle name="40 % - Markeringsfarve3 3 5 2 2 2 2 2" xfId="32007"/>
    <cellStyle name="40 % - Markeringsfarve3 3 5 2 2 2 2 3" xfId="46971"/>
    <cellStyle name="40 % - Markeringsfarve3 3 5 2 2 2 3" xfId="24985"/>
    <cellStyle name="40 % - Markeringsfarve3 3 5 2 2 2 4" xfId="39972"/>
    <cellStyle name="40 % - Markeringsfarve3 3 5 2 2 3" xfId="12310"/>
    <cellStyle name="40 % - Markeringsfarve3 3 5 2 2 3 2" xfId="28629"/>
    <cellStyle name="40 % - Markeringsfarve3 3 5 2 2 3 3" xfId="43594"/>
    <cellStyle name="40 % - Markeringsfarve3 3 5 2 2 4" xfId="21607"/>
    <cellStyle name="40 % - Markeringsfarve3 3 5 2 2 5" xfId="36595"/>
    <cellStyle name="40 % - Markeringsfarve3 3 5 2 3" xfId="6338"/>
    <cellStyle name="40 % - Markeringsfarve3 3 5 2 3 2" xfId="14255"/>
    <cellStyle name="40 % - Markeringsfarve3 3 5 2 3 2 2" xfId="30569"/>
    <cellStyle name="40 % - Markeringsfarve3 3 5 2 3 2 3" xfId="45533"/>
    <cellStyle name="40 % - Markeringsfarve3 3 5 2 3 3" xfId="23547"/>
    <cellStyle name="40 % - Markeringsfarve3 3 5 2 3 4" xfId="38534"/>
    <cellStyle name="40 % - Markeringsfarve3 3 5 2 4" xfId="12309"/>
    <cellStyle name="40 % - Markeringsfarve3 3 5 2 4 2" xfId="28628"/>
    <cellStyle name="40 % - Markeringsfarve3 3 5 2 4 3" xfId="43593"/>
    <cellStyle name="40 % - Markeringsfarve3 3 5 2 5" xfId="21606"/>
    <cellStyle name="40 % - Markeringsfarve3 3 5 2 6" xfId="36594"/>
    <cellStyle name="40 % - Markeringsfarve3 3 5 3" xfId="3754"/>
    <cellStyle name="40 % - Markeringsfarve3 3 5 3 2" xfId="7022"/>
    <cellStyle name="40 % - Markeringsfarve3 3 5 3 2 2" xfId="14933"/>
    <cellStyle name="40 % - Markeringsfarve3 3 5 3 2 2 2" xfId="31247"/>
    <cellStyle name="40 % - Markeringsfarve3 3 5 3 2 2 3" xfId="46211"/>
    <cellStyle name="40 % - Markeringsfarve3 3 5 3 2 3" xfId="24225"/>
    <cellStyle name="40 % - Markeringsfarve3 3 5 3 2 4" xfId="39212"/>
    <cellStyle name="40 % - Markeringsfarve3 3 5 3 3" xfId="12311"/>
    <cellStyle name="40 % - Markeringsfarve3 3 5 3 3 2" xfId="28630"/>
    <cellStyle name="40 % - Markeringsfarve3 3 5 3 3 3" xfId="43595"/>
    <cellStyle name="40 % - Markeringsfarve3 3 5 3 4" xfId="21608"/>
    <cellStyle name="40 % - Markeringsfarve3 3 5 3 5" xfId="36596"/>
    <cellStyle name="40 % - Markeringsfarve3 3 5 4" xfId="3755"/>
    <cellStyle name="40 % - Markeringsfarve3 3 5 4 2" xfId="8679"/>
    <cellStyle name="40 % - Markeringsfarve3 3 5 4 2 2" xfId="16560"/>
    <cellStyle name="40 % - Markeringsfarve3 3 5 4 2 2 2" xfId="32874"/>
    <cellStyle name="40 % - Markeringsfarve3 3 5 4 2 2 3" xfId="47838"/>
    <cellStyle name="40 % - Markeringsfarve3 3 5 4 2 3" xfId="25852"/>
    <cellStyle name="40 % - Markeringsfarve3 3 5 4 2 4" xfId="40839"/>
    <cellStyle name="40 % - Markeringsfarve3 3 5 4 3" xfId="12312"/>
    <cellStyle name="40 % - Markeringsfarve3 3 5 4 3 2" xfId="28631"/>
    <cellStyle name="40 % - Markeringsfarve3 3 5 4 3 3" xfId="43596"/>
    <cellStyle name="40 % - Markeringsfarve3 3 5 4 4" xfId="21609"/>
    <cellStyle name="40 % - Markeringsfarve3 3 5 4 5" xfId="36597"/>
    <cellStyle name="40 % - Markeringsfarve3 3 5 5" xfId="5883"/>
    <cellStyle name="40 % - Markeringsfarve3 3 5 5 2" xfId="13801"/>
    <cellStyle name="40 % - Markeringsfarve3 3 5 5 2 2" xfId="30115"/>
    <cellStyle name="40 % - Markeringsfarve3 3 5 5 2 3" xfId="45079"/>
    <cellStyle name="40 % - Markeringsfarve3 3 5 5 3" xfId="23093"/>
    <cellStyle name="40 % - Markeringsfarve3 3 5 5 4" xfId="38080"/>
    <cellStyle name="40 % - Markeringsfarve3 3 5 6" xfId="12308"/>
    <cellStyle name="40 % - Markeringsfarve3 3 5 6 2" xfId="28627"/>
    <cellStyle name="40 % - Markeringsfarve3 3 5 6 3" xfId="43592"/>
    <cellStyle name="40 % - Markeringsfarve3 3 5 7" xfId="21605"/>
    <cellStyle name="40 % - Markeringsfarve3 3 5 8" xfId="36593"/>
    <cellStyle name="40 % - Markeringsfarve3 3 6" xfId="3756"/>
    <cellStyle name="40 % - Markeringsfarve3 3 6 2" xfId="3757"/>
    <cellStyle name="40 % - Markeringsfarve3 3 6 2 2" xfId="3758"/>
    <cellStyle name="40 % - Markeringsfarve3 3 6 2 2 2" xfId="7856"/>
    <cellStyle name="40 % - Markeringsfarve3 3 6 2 2 2 2" xfId="15757"/>
    <cellStyle name="40 % - Markeringsfarve3 3 6 2 2 2 2 2" xfId="32071"/>
    <cellStyle name="40 % - Markeringsfarve3 3 6 2 2 2 2 3" xfId="47035"/>
    <cellStyle name="40 % - Markeringsfarve3 3 6 2 2 2 3" xfId="25049"/>
    <cellStyle name="40 % - Markeringsfarve3 3 6 2 2 2 4" xfId="40036"/>
    <cellStyle name="40 % - Markeringsfarve3 3 6 2 2 3" xfId="12315"/>
    <cellStyle name="40 % - Markeringsfarve3 3 6 2 2 3 2" xfId="28634"/>
    <cellStyle name="40 % - Markeringsfarve3 3 6 2 2 3 3" xfId="43599"/>
    <cellStyle name="40 % - Markeringsfarve3 3 6 2 2 4" xfId="21612"/>
    <cellStyle name="40 % - Markeringsfarve3 3 6 2 2 5" xfId="36600"/>
    <cellStyle name="40 % - Markeringsfarve3 3 6 2 3" xfId="6400"/>
    <cellStyle name="40 % - Markeringsfarve3 3 6 2 3 2" xfId="14314"/>
    <cellStyle name="40 % - Markeringsfarve3 3 6 2 3 2 2" xfId="30628"/>
    <cellStyle name="40 % - Markeringsfarve3 3 6 2 3 2 3" xfId="45592"/>
    <cellStyle name="40 % - Markeringsfarve3 3 6 2 3 3" xfId="23606"/>
    <cellStyle name="40 % - Markeringsfarve3 3 6 2 3 4" xfId="38593"/>
    <cellStyle name="40 % - Markeringsfarve3 3 6 2 4" xfId="12314"/>
    <cellStyle name="40 % - Markeringsfarve3 3 6 2 4 2" xfId="28633"/>
    <cellStyle name="40 % - Markeringsfarve3 3 6 2 4 3" xfId="43598"/>
    <cellStyle name="40 % - Markeringsfarve3 3 6 2 5" xfId="21611"/>
    <cellStyle name="40 % - Markeringsfarve3 3 6 2 6" xfId="36599"/>
    <cellStyle name="40 % - Markeringsfarve3 3 6 3" xfId="3759"/>
    <cellStyle name="40 % - Markeringsfarve3 3 6 3 2" xfId="7132"/>
    <cellStyle name="40 % - Markeringsfarve3 3 6 3 2 2" xfId="15042"/>
    <cellStyle name="40 % - Markeringsfarve3 3 6 3 2 2 2" xfId="31356"/>
    <cellStyle name="40 % - Markeringsfarve3 3 6 3 2 2 3" xfId="46320"/>
    <cellStyle name="40 % - Markeringsfarve3 3 6 3 2 3" xfId="24334"/>
    <cellStyle name="40 % - Markeringsfarve3 3 6 3 2 4" xfId="39321"/>
    <cellStyle name="40 % - Markeringsfarve3 3 6 3 3" xfId="12316"/>
    <cellStyle name="40 % - Markeringsfarve3 3 6 3 3 2" xfId="28635"/>
    <cellStyle name="40 % - Markeringsfarve3 3 6 3 3 3" xfId="43600"/>
    <cellStyle name="40 % - Markeringsfarve3 3 6 3 4" xfId="21613"/>
    <cellStyle name="40 % - Markeringsfarve3 3 6 3 5" xfId="36601"/>
    <cellStyle name="40 % - Markeringsfarve3 3 6 4" xfId="3760"/>
    <cellStyle name="40 % - Markeringsfarve3 3 6 4 2" xfId="8403"/>
    <cellStyle name="40 % - Markeringsfarve3 3 6 4 2 2" xfId="16296"/>
    <cellStyle name="40 % - Markeringsfarve3 3 6 4 2 2 2" xfId="32610"/>
    <cellStyle name="40 % - Markeringsfarve3 3 6 4 2 2 3" xfId="47574"/>
    <cellStyle name="40 % - Markeringsfarve3 3 6 4 2 3" xfId="25588"/>
    <cellStyle name="40 % - Markeringsfarve3 3 6 4 2 4" xfId="40575"/>
    <cellStyle name="40 % - Markeringsfarve3 3 6 4 3" xfId="12317"/>
    <cellStyle name="40 % - Markeringsfarve3 3 6 4 3 2" xfId="28636"/>
    <cellStyle name="40 % - Markeringsfarve3 3 6 4 3 3" xfId="43601"/>
    <cellStyle name="40 % - Markeringsfarve3 3 6 4 4" xfId="21614"/>
    <cellStyle name="40 % - Markeringsfarve3 3 6 4 5" xfId="36602"/>
    <cellStyle name="40 % - Markeringsfarve3 3 6 5" xfId="5884"/>
    <cellStyle name="40 % - Markeringsfarve3 3 6 5 2" xfId="13802"/>
    <cellStyle name="40 % - Markeringsfarve3 3 6 5 2 2" xfId="30116"/>
    <cellStyle name="40 % - Markeringsfarve3 3 6 5 2 3" xfId="45080"/>
    <cellStyle name="40 % - Markeringsfarve3 3 6 5 3" xfId="23094"/>
    <cellStyle name="40 % - Markeringsfarve3 3 6 5 4" xfId="38081"/>
    <cellStyle name="40 % - Markeringsfarve3 3 6 6" xfId="12313"/>
    <cellStyle name="40 % - Markeringsfarve3 3 6 6 2" xfId="28632"/>
    <cellStyle name="40 % - Markeringsfarve3 3 6 6 3" xfId="43597"/>
    <cellStyle name="40 % - Markeringsfarve3 3 6 7" xfId="21610"/>
    <cellStyle name="40 % - Markeringsfarve3 3 6 8" xfId="36598"/>
    <cellStyle name="40 % - Markeringsfarve3 3 7" xfId="3761"/>
    <cellStyle name="40 % - Markeringsfarve3 3 7 2" xfId="3762"/>
    <cellStyle name="40 % - Markeringsfarve3 3 7 2 2" xfId="3763"/>
    <cellStyle name="40 % - Markeringsfarve3 3 7 2 2 2" xfId="7973"/>
    <cellStyle name="40 % - Markeringsfarve3 3 7 2 2 2 2" xfId="15874"/>
    <cellStyle name="40 % - Markeringsfarve3 3 7 2 2 2 2 2" xfId="32188"/>
    <cellStyle name="40 % - Markeringsfarve3 3 7 2 2 2 2 3" xfId="47152"/>
    <cellStyle name="40 % - Markeringsfarve3 3 7 2 2 2 3" xfId="25166"/>
    <cellStyle name="40 % - Markeringsfarve3 3 7 2 2 2 4" xfId="40153"/>
    <cellStyle name="40 % - Markeringsfarve3 3 7 2 2 3" xfId="12320"/>
    <cellStyle name="40 % - Markeringsfarve3 3 7 2 2 3 2" xfId="28639"/>
    <cellStyle name="40 % - Markeringsfarve3 3 7 2 2 3 3" xfId="43604"/>
    <cellStyle name="40 % - Markeringsfarve3 3 7 2 2 4" xfId="21617"/>
    <cellStyle name="40 % - Markeringsfarve3 3 7 2 2 5" xfId="36605"/>
    <cellStyle name="40 % - Markeringsfarve3 3 7 2 3" xfId="6499"/>
    <cellStyle name="40 % - Markeringsfarve3 3 7 2 3 2" xfId="14413"/>
    <cellStyle name="40 % - Markeringsfarve3 3 7 2 3 2 2" xfId="30727"/>
    <cellStyle name="40 % - Markeringsfarve3 3 7 2 3 2 3" xfId="45691"/>
    <cellStyle name="40 % - Markeringsfarve3 3 7 2 3 3" xfId="23705"/>
    <cellStyle name="40 % - Markeringsfarve3 3 7 2 3 4" xfId="38692"/>
    <cellStyle name="40 % - Markeringsfarve3 3 7 2 4" xfId="12319"/>
    <cellStyle name="40 % - Markeringsfarve3 3 7 2 4 2" xfId="28638"/>
    <cellStyle name="40 % - Markeringsfarve3 3 7 2 4 3" xfId="43603"/>
    <cellStyle name="40 % - Markeringsfarve3 3 7 2 5" xfId="21616"/>
    <cellStyle name="40 % - Markeringsfarve3 3 7 2 6" xfId="36604"/>
    <cellStyle name="40 % - Markeringsfarve3 3 7 3" xfId="3764"/>
    <cellStyle name="40 % - Markeringsfarve3 3 7 3 2" xfId="7249"/>
    <cellStyle name="40 % - Markeringsfarve3 3 7 3 2 2" xfId="15159"/>
    <cellStyle name="40 % - Markeringsfarve3 3 7 3 2 2 2" xfId="31473"/>
    <cellStyle name="40 % - Markeringsfarve3 3 7 3 2 2 3" xfId="46437"/>
    <cellStyle name="40 % - Markeringsfarve3 3 7 3 2 3" xfId="24451"/>
    <cellStyle name="40 % - Markeringsfarve3 3 7 3 2 4" xfId="39438"/>
    <cellStyle name="40 % - Markeringsfarve3 3 7 3 3" xfId="12321"/>
    <cellStyle name="40 % - Markeringsfarve3 3 7 3 3 2" xfId="28640"/>
    <cellStyle name="40 % - Markeringsfarve3 3 7 3 3 3" xfId="43605"/>
    <cellStyle name="40 % - Markeringsfarve3 3 7 3 4" xfId="21618"/>
    <cellStyle name="40 % - Markeringsfarve3 3 7 3 5" xfId="36606"/>
    <cellStyle name="40 % - Markeringsfarve3 3 7 4" xfId="3765"/>
    <cellStyle name="40 % - Markeringsfarve3 3 7 4 2" xfId="8630"/>
    <cellStyle name="40 % - Markeringsfarve3 3 7 4 2 2" xfId="16513"/>
    <cellStyle name="40 % - Markeringsfarve3 3 7 4 2 2 2" xfId="32827"/>
    <cellStyle name="40 % - Markeringsfarve3 3 7 4 2 2 3" xfId="47791"/>
    <cellStyle name="40 % - Markeringsfarve3 3 7 4 2 3" xfId="25805"/>
    <cellStyle name="40 % - Markeringsfarve3 3 7 4 2 4" xfId="40792"/>
    <cellStyle name="40 % - Markeringsfarve3 3 7 4 3" xfId="12322"/>
    <cellStyle name="40 % - Markeringsfarve3 3 7 4 3 2" xfId="28641"/>
    <cellStyle name="40 % - Markeringsfarve3 3 7 4 3 3" xfId="43606"/>
    <cellStyle name="40 % - Markeringsfarve3 3 7 4 4" xfId="21619"/>
    <cellStyle name="40 % - Markeringsfarve3 3 7 4 5" xfId="36607"/>
    <cellStyle name="40 % - Markeringsfarve3 3 7 5" xfId="5885"/>
    <cellStyle name="40 % - Markeringsfarve3 3 7 5 2" xfId="13803"/>
    <cellStyle name="40 % - Markeringsfarve3 3 7 5 2 2" xfId="30117"/>
    <cellStyle name="40 % - Markeringsfarve3 3 7 5 2 3" xfId="45081"/>
    <cellStyle name="40 % - Markeringsfarve3 3 7 5 3" xfId="23095"/>
    <cellStyle name="40 % - Markeringsfarve3 3 7 5 4" xfId="38082"/>
    <cellStyle name="40 % - Markeringsfarve3 3 7 6" xfId="12318"/>
    <cellStyle name="40 % - Markeringsfarve3 3 7 6 2" xfId="28637"/>
    <cellStyle name="40 % - Markeringsfarve3 3 7 6 3" xfId="43602"/>
    <cellStyle name="40 % - Markeringsfarve3 3 7 7" xfId="21615"/>
    <cellStyle name="40 % - Markeringsfarve3 3 7 8" xfId="36603"/>
    <cellStyle name="40 % - Markeringsfarve3 3 8" xfId="3766"/>
    <cellStyle name="40 % - Markeringsfarve3 3 8 2" xfId="3767"/>
    <cellStyle name="40 % - Markeringsfarve3 3 8 2 2" xfId="3768"/>
    <cellStyle name="40 % - Markeringsfarve3 3 8 2 2 2" xfId="8147"/>
    <cellStyle name="40 % - Markeringsfarve3 3 8 2 2 2 2" xfId="16048"/>
    <cellStyle name="40 % - Markeringsfarve3 3 8 2 2 2 2 2" xfId="32362"/>
    <cellStyle name="40 % - Markeringsfarve3 3 8 2 2 2 2 3" xfId="47326"/>
    <cellStyle name="40 % - Markeringsfarve3 3 8 2 2 2 3" xfId="25340"/>
    <cellStyle name="40 % - Markeringsfarve3 3 8 2 2 2 4" xfId="40327"/>
    <cellStyle name="40 % - Markeringsfarve3 3 8 2 2 3" xfId="12325"/>
    <cellStyle name="40 % - Markeringsfarve3 3 8 2 2 3 2" xfId="28644"/>
    <cellStyle name="40 % - Markeringsfarve3 3 8 2 2 3 3" xfId="43609"/>
    <cellStyle name="40 % - Markeringsfarve3 3 8 2 2 4" xfId="21622"/>
    <cellStyle name="40 % - Markeringsfarve3 3 8 2 2 5" xfId="36610"/>
    <cellStyle name="40 % - Markeringsfarve3 3 8 2 3" xfId="6640"/>
    <cellStyle name="40 % - Markeringsfarve3 3 8 2 3 2" xfId="14554"/>
    <cellStyle name="40 % - Markeringsfarve3 3 8 2 3 2 2" xfId="30868"/>
    <cellStyle name="40 % - Markeringsfarve3 3 8 2 3 2 3" xfId="45832"/>
    <cellStyle name="40 % - Markeringsfarve3 3 8 2 3 3" xfId="23846"/>
    <cellStyle name="40 % - Markeringsfarve3 3 8 2 3 4" xfId="38833"/>
    <cellStyle name="40 % - Markeringsfarve3 3 8 2 4" xfId="12324"/>
    <cellStyle name="40 % - Markeringsfarve3 3 8 2 4 2" xfId="28643"/>
    <cellStyle name="40 % - Markeringsfarve3 3 8 2 4 3" xfId="43608"/>
    <cellStyle name="40 % - Markeringsfarve3 3 8 2 5" xfId="21621"/>
    <cellStyle name="40 % - Markeringsfarve3 3 8 2 6" xfId="36609"/>
    <cellStyle name="40 % - Markeringsfarve3 3 8 3" xfId="3769"/>
    <cellStyle name="40 % - Markeringsfarve3 3 8 3 2" xfId="7424"/>
    <cellStyle name="40 % - Markeringsfarve3 3 8 3 2 2" xfId="15334"/>
    <cellStyle name="40 % - Markeringsfarve3 3 8 3 2 2 2" xfId="31648"/>
    <cellStyle name="40 % - Markeringsfarve3 3 8 3 2 2 3" xfId="46612"/>
    <cellStyle name="40 % - Markeringsfarve3 3 8 3 2 3" xfId="24626"/>
    <cellStyle name="40 % - Markeringsfarve3 3 8 3 2 4" xfId="39613"/>
    <cellStyle name="40 % - Markeringsfarve3 3 8 3 3" xfId="12326"/>
    <cellStyle name="40 % - Markeringsfarve3 3 8 3 3 2" xfId="28645"/>
    <cellStyle name="40 % - Markeringsfarve3 3 8 3 3 3" xfId="43610"/>
    <cellStyle name="40 % - Markeringsfarve3 3 8 3 4" xfId="21623"/>
    <cellStyle name="40 % - Markeringsfarve3 3 8 3 5" xfId="36611"/>
    <cellStyle name="40 % - Markeringsfarve3 3 8 4" xfId="3770"/>
    <cellStyle name="40 % - Markeringsfarve3 3 8 4 2" xfId="8279"/>
    <cellStyle name="40 % - Markeringsfarve3 3 8 4 2 2" xfId="16173"/>
    <cellStyle name="40 % - Markeringsfarve3 3 8 4 2 2 2" xfId="32487"/>
    <cellStyle name="40 % - Markeringsfarve3 3 8 4 2 2 3" xfId="47451"/>
    <cellStyle name="40 % - Markeringsfarve3 3 8 4 2 3" xfId="25465"/>
    <cellStyle name="40 % - Markeringsfarve3 3 8 4 2 4" xfId="40452"/>
    <cellStyle name="40 % - Markeringsfarve3 3 8 4 3" xfId="12327"/>
    <cellStyle name="40 % - Markeringsfarve3 3 8 4 3 2" xfId="28646"/>
    <cellStyle name="40 % - Markeringsfarve3 3 8 4 3 3" xfId="43611"/>
    <cellStyle name="40 % - Markeringsfarve3 3 8 4 4" xfId="21624"/>
    <cellStyle name="40 % - Markeringsfarve3 3 8 4 5" xfId="36612"/>
    <cellStyle name="40 % - Markeringsfarve3 3 8 5" xfId="5886"/>
    <cellStyle name="40 % - Markeringsfarve3 3 8 5 2" xfId="13804"/>
    <cellStyle name="40 % - Markeringsfarve3 3 8 5 2 2" xfId="30118"/>
    <cellStyle name="40 % - Markeringsfarve3 3 8 5 2 3" xfId="45082"/>
    <cellStyle name="40 % - Markeringsfarve3 3 8 5 3" xfId="23096"/>
    <cellStyle name="40 % - Markeringsfarve3 3 8 5 4" xfId="38083"/>
    <cellStyle name="40 % - Markeringsfarve3 3 8 6" xfId="12323"/>
    <cellStyle name="40 % - Markeringsfarve3 3 8 6 2" xfId="28642"/>
    <cellStyle name="40 % - Markeringsfarve3 3 8 6 3" xfId="43607"/>
    <cellStyle name="40 % - Markeringsfarve3 3 8 7" xfId="21620"/>
    <cellStyle name="40 % - Markeringsfarve3 3 8 8" xfId="36608"/>
    <cellStyle name="40 % - Markeringsfarve3 3 9" xfId="3771"/>
    <cellStyle name="40 % - Markeringsfarve3 3 9 2" xfId="3772"/>
    <cellStyle name="40 % - Markeringsfarve3 3 9 2 2" xfId="7499"/>
    <cellStyle name="40 % - Markeringsfarve3 3 9 2 2 2" xfId="15400"/>
    <cellStyle name="40 % - Markeringsfarve3 3 9 2 2 2 2" xfId="31714"/>
    <cellStyle name="40 % - Markeringsfarve3 3 9 2 2 2 3" xfId="46678"/>
    <cellStyle name="40 % - Markeringsfarve3 3 9 2 2 3" xfId="24692"/>
    <cellStyle name="40 % - Markeringsfarve3 3 9 2 2 4" xfId="39679"/>
    <cellStyle name="40 % - Markeringsfarve3 3 9 2 3" xfId="12329"/>
    <cellStyle name="40 % - Markeringsfarve3 3 9 2 3 2" xfId="28648"/>
    <cellStyle name="40 % - Markeringsfarve3 3 9 2 3 3" xfId="43613"/>
    <cellStyle name="40 % - Markeringsfarve3 3 9 2 4" xfId="21626"/>
    <cellStyle name="40 % - Markeringsfarve3 3 9 2 5" xfId="36614"/>
    <cellStyle name="40 % - Markeringsfarve3 3 9 3" xfId="6099"/>
    <cellStyle name="40 % - Markeringsfarve3 3 9 3 2" xfId="14016"/>
    <cellStyle name="40 % - Markeringsfarve3 3 9 3 2 2" xfId="30330"/>
    <cellStyle name="40 % - Markeringsfarve3 3 9 3 2 3" xfId="45294"/>
    <cellStyle name="40 % - Markeringsfarve3 3 9 3 3" xfId="23308"/>
    <cellStyle name="40 % - Markeringsfarve3 3 9 3 4" xfId="38295"/>
    <cellStyle name="40 % - Markeringsfarve3 3 9 4" xfId="12328"/>
    <cellStyle name="40 % - Markeringsfarve3 3 9 4 2" xfId="28647"/>
    <cellStyle name="40 % - Markeringsfarve3 3 9 4 3" xfId="43612"/>
    <cellStyle name="40 % - Markeringsfarve3 3 9 5" xfId="21625"/>
    <cellStyle name="40 % - Markeringsfarve3 3 9 6" xfId="36613"/>
    <cellStyle name="40 % - Markeringsfarve3 4" xfId="3773"/>
    <cellStyle name="40 % - Markeringsfarve3 4 10" xfId="5887"/>
    <cellStyle name="40 % - Markeringsfarve3 4 10 2" xfId="13805"/>
    <cellStyle name="40 % - Markeringsfarve3 4 10 2 2" xfId="30119"/>
    <cellStyle name="40 % - Markeringsfarve3 4 10 2 3" xfId="45083"/>
    <cellStyle name="40 % - Markeringsfarve3 4 10 3" xfId="23097"/>
    <cellStyle name="40 % - Markeringsfarve3 4 10 4" xfId="38084"/>
    <cellStyle name="40 % - Markeringsfarve3 4 11" xfId="12330"/>
    <cellStyle name="40 % - Markeringsfarve3 4 11 2" xfId="28649"/>
    <cellStyle name="40 % - Markeringsfarve3 4 11 3" xfId="43614"/>
    <cellStyle name="40 % - Markeringsfarve3 4 12" xfId="21627"/>
    <cellStyle name="40 % - Markeringsfarve3 4 13" xfId="36615"/>
    <cellStyle name="40 % - Markeringsfarve3 4 14" xfId="53373"/>
    <cellStyle name="40 % - Markeringsfarve3 4 2" xfId="3774"/>
    <cellStyle name="40 % - Markeringsfarve3 4 2 2" xfId="3775"/>
    <cellStyle name="40 % - Markeringsfarve3 4 2 2 2" xfId="3776"/>
    <cellStyle name="40 % - Markeringsfarve3 4 2 2 2 2" xfId="7643"/>
    <cellStyle name="40 % - Markeringsfarve3 4 2 2 2 2 2" xfId="15544"/>
    <cellStyle name="40 % - Markeringsfarve3 4 2 2 2 2 2 2" xfId="31858"/>
    <cellStyle name="40 % - Markeringsfarve3 4 2 2 2 2 2 3" xfId="46822"/>
    <cellStyle name="40 % - Markeringsfarve3 4 2 2 2 2 3" xfId="24836"/>
    <cellStyle name="40 % - Markeringsfarve3 4 2 2 2 2 4" xfId="39823"/>
    <cellStyle name="40 % - Markeringsfarve3 4 2 2 2 3" xfId="12333"/>
    <cellStyle name="40 % - Markeringsfarve3 4 2 2 2 3 2" xfId="28652"/>
    <cellStyle name="40 % - Markeringsfarve3 4 2 2 2 3 3" xfId="43617"/>
    <cellStyle name="40 % - Markeringsfarve3 4 2 2 2 4" xfId="21630"/>
    <cellStyle name="40 % - Markeringsfarve3 4 2 2 2 5" xfId="36618"/>
    <cellStyle name="40 % - Markeringsfarve3 4 2 2 3" xfId="6219"/>
    <cellStyle name="40 % - Markeringsfarve3 4 2 2 3 2" xfId="14136"/>
    <cellStyle name="40 % - Markeringsfarve3 4 2 2 3 2 2" xfId="30450"/>
    <cellStyle name="40 % - Markeringsfarve3 4 2 2 3 2 3" xfId="45414"/>
    <cellStyle name="40 % - Markeringsfarve3 4 2 2 3 3" xfId="23428"/>
    <cellStyle name="40 % - Markeringsfarve3 4 2 2 3 4" xfId="38415"/>
    <cellStyle name="40 % - Markeringsfarve3 4 2 2 4" xfId="12332"/>
    <cellStyle name="40 % - Markeringsfarve3 4 2 2 4 2" xfId="28651"/>
    <cellStyle name="40 % - Markeringsfarve3 4 2 2 4 3" xfId="43616"/>
    <cellStyle name="40 % - Markeringsfarve3 4 2 2 5" xfId="21629"/>
    <cellStyle name="40 % - Markeringsfarve3 4 2 2 6" xfId="36617"/>
    <cellStyle name="40 % - Markeringsfarve3 4 2 2 7" xfId="57177"/>
    <cellStyle name="40 % - Markeringsfarve3 4 2 3" xfId="3777"/>
    <cellStyle name="40 % - Markeringsfarve3 4 2 3 2" xfId="6873"/>
    <cellStyle name="40 % - Markeringsfarve3 4 2 3 2 2" xfId="14784"/>
    <cellStyle name="40 % - Markeringsfarve3 4 2 3 2 2 2" xfId="31098"/>
    <cellStyle name="40 % - Markeringsfarve3 4 2 3 2 2 3" xfId="46062"/>
    <cellStyle name="40 % - Markeringsfarve3 4 2 3 2 3" xfId="24076"/>
    <cellStyle name="40 % - Markeringsfarve3 4 2 3 2 4" xfId="39063"/>
    <cellStyle name="40 % - Markeringsfarve3 4 2 3 3" xfId="12334"/>
    <cellStyle name="40 % - Markeringsfarve3 4 2 3 3 2" xfId="28653"/>
    <cellStyle name="40 % - Markeringsfarve3 4 2 3 3 3" xfId="43618"/>
    <cellStyle name="40 % - Markeringsfarve3 4 2 3 4" xfId="21631"/>
    <cellStyle name="40 % - Markeringsfarve3 4 2 3 5" xfId="36619"/>
    <cellStyle name="40 % - Markeringsfarve3 4 2 4" xfId="3778"/>
    <cellStyle name="40 % - Markeringsfarve3 4 2 4 2" xfId="8239"/>
    <cellStyle name="40 % - Markeringsfarve3 4 2 4 2 2" xfId="16136"/>
    <cellStyle name="40 % - Markeringsfarve3 4 2 4 2 2 2" xfId="32450"/>
    <cellStyle name="40 % - Markeringsfarve3 4 2 4 2 2 3" xfId="47414"/>
    <cellStyle name="40 % - Markeringsfarve3 4 2 4 2 3" xfId="25428"/>
    <cellStyle name="40 % - Markeringsfarve3 4 2 4 2 4" xfId="40415"/>
    <cellStyle name="40 % - Markeringsfarve3 4 2 4 3" xfId="12335"/>
    <cellStyle name="40 % - Markeringsfarve3 4 2 4 3 2" xfId="28654"/>
    <cellStyle name="40 % - Markeringsfarve3 4 2 4 3 3" xfId="43619"/>
    <cellStyle name="40 % - Markeringsfarve3 4 2 4 4" xfId="21632"/>
    <cellStyle name="40 % - Markeringsfarve3 4 2 4 5" xfId="36620"/>
    <cellStyle name="40 % - Markeringsfarve3 4 2 5" xfId="5888"/>
    <cellStyle name="40 % - Markeringsfarve3 4 2 5 2" xfId="13806"/>
    <cellStyle name="40 % - Markeringsfarve3 4 2 5 2 2" xfId="30120"/>
    <cellStyle name="40 % - Markeringsfarve3 4 2 5 2 3" xfId="45084"/>
    <cellStyle name="40 % - Markeringsfarve3 4 2 5 3" xfId="23098"/>
    <cellStyle name="40 % - Markeringsfarve3 4 2 5 4" xfId="38085"/>
    <cellStyle name="40 % - Markeringsfarve3 4 2 6" xfId="12331"/>
    <cellStyle name="40 % - Markeringsfarve3 4 2 6 2" xfId="28650"/>
    <cellStyle name="40 % - Markeringsfarve3 4 2 6 3" xfId="43615"/>
    <cellStyle name="40 % - Markeringsfarve3 4 2 7" xfId="21628"/>
    <cellStyle name="40 % - Markeringsfarve3 4 2 8" xfId="36616"/>
    <cellStyle name="40 % - Markeringsfarve3 4 2 9" xfId="54010"/>
    <cellStyle name="40 % - Markeringsfarve3 4 3" xfId="3779"/>
    <cellStyle name="40 % - Markeringsfarve3 4 3 2" xfId="3780"/>
    <cellStyle name="40 % - Markeringsfarve3 4 3 2 2" xfId="3781"/>
    <cellStyle name="40 % - Markeringsfarve3 4 3 2 2 2" xfId="7795"/>
    <cellStyle name="40 % - Markeringsfarve3 4 3 2 2 2 2" xfId="15696"/>
    <cellStyle name="40 % - Markeringsfarve3 4 3 2 2 2 2 2" xfId="32010"/>
    <cellStyle name="40 % - Markeringsfarve3 4 3 2 2 2 2 3" xfId="46974"/>
    <cellStyle name="40 % - Markeringsfarve3 4 3 2 2 2 3" xfId="24988"/>
    <cellStyle name="40 % - Markeringsfarve3 4 3 2 2 2 4" xfId="39975"/>
    <cellStyle name="40 % - Markeringsfarve3 4 3 2 2 3" xfId="12338"/>
    <cellStyle name="40 % - Markeringsfarve3 4 3 2 2 3 2" xfId="28657"/>
    <cellStyle name="40 % - Markeringsfarve3 4 3 2 2 3 3" xfId="43622"/>
    <cellStyle name="40 % - Markeringsfarve3 4 3 2 2 4" xfId="21635"/>
    <cellStyle name="40 % - Markeringsfarve3 4 3 2 2 5" xfId="36623"/>
    <cellStyle name="40 % - Markeringsfarve3 4 3 2 3" xfId="6341"/>
    <cellStyle name="40 % - Markeringsfarve3 4 3 2 3 2" xfId="14258"/>
    <cellStyle name="40 % - Markeringsfarve3 4 3 2 3 2 2" xfId="30572"/>
    <cellStyle name="40 % - Markeringsfarve3 4 3 2 3 2 3" xfId="45536"/>
    <cellStyle name="40 % - Markeringsfarve3 4 3 2 3 3" xfId="23550"/>
    <cellStyle name="40 % - Markeringsfarve3 4 3 2 3 4" xfId="38537"/>
    <cellStyle name="40 % - Markeringsfarve3 4 3 2 4" xfId="12337"/>
    <cellStyle name="40 % - Markeringsfarve3 4 3 2 4 2" xfId="28656"/>
    <cellStyle name="40 % - Markeringsfarve3 4 3 2 4 3" xfId="43621"/>
    <cellStyle name="40 % - Markeringsfarve3 4 3 2 5" xfId="21634"/>
    <cellStyle name="40 % - Markeringsfarve3 4 3 2 6" xfId="36622"/>
    <cellStyle name="40 % - Markeringsfarve3 4 3 3" xfId="3782"/>
    <cellStyle name="40 % - Markeringsfarve3 4 3 3 2" xfId="7025"/>
    <cellStyle name="40 % - Markeringsfarve3 4 3 3 2 2" xfId="14936"/>
    <cellStyle name="40 % - Markeringsfarve3 4 3 3 2 2 2" xfId="31250"/>
    <cellStyle name="40 % - Markeringsfarve3 4 3 3 2 2 3" xfId="46214"/>
    <cellStyle name="40 % - Markeringsfarve3 4 3 3 2 3" xfId="24228"/>
    <cellStyle name="40 % - Markeringsfarve3 4 3 3 2 4" xfId="39215"/>
    <cellStyle name="40 % - Markeringsfarve3 4 3 3 3" xfId="12339"/>
    <cellStyle name="40 % - Markeringsfarve3 4 3 3 3 2" xfId="28658"/>
    <cellStyle name="40 % - Markeringsfarve3 4 3 3 3 3" xfId="43623"/>
    <cellStyle name="40 % - Markeringsfarve3 4 3 3 4" xfId="21636"/>
    <cellStyle name="40 % - Markeringsfarve3 4 3 3 5" xfId="36624"/>
    <cellStyle name="40 % - Markeringsfarve3 4 3 4" xfId="3783"/>
    <cellStyle name="40 % - Markeringsfarve3 4 3 4 2" xfId="7055"/>
    <cellStyle name="40 % - Markeringsfarve3 4 3 4 2 2" xfId="14966"/>
    <cellStyle name="40 % - Markeringsfarve3 4 3 4 2 2 2" xfId="31280"/>
    <cellStyle name="40 % - Markeringsfarve3 4 3 4 2 2 3" xfId="46244"/>
    <cellStyle name="40 % - Markeringsfarve3 4 3 4 2 3" xfId="24258"/>
    <cellStyle name="40 % - Markeringsfarve3 4 3 4 2 4" xfId="39245"/>
    <cellStyle name="40 % - Markeringsfarve3 4 3 4 3" xfId="12340"/>
    <cellStyle name="40 % - Markeringsfarve3 4 3 4 3 2" xfId="28659"/>
    <cellStyle name="40 % - Markeringsfarve3 4 3 4 3 3" xfId="43624"/>
    <cellStyle name="40 % - Markeringsfarve3 4 3 4 4" xfId="21637"/>
    <cellStyle name="40 % - Markeringsfarve3 4 3 4 5" xfId="36625"/>
    <cellStyle name="40 % - Markeringsfarve3 4 3 5" xfId="5889"/>
    <cellStyle name="40 % - Markeringsfarve3 4 3 5 2" xfId="13807"/>
    <cellStyle name="40 % - Markeringsfarve3 4 3 5 2 2" xfId="30121"/>
    <cellStyle name="40 % - Markeringsfarve3 4 3 5 2 3" xfId="45085"/>
    <cellStyle name="40 % - Markeringsfarve3 4 3 5 3" xfId="23099"/>
    <cellStyle name="40 % - Markeringsfarve3 4 3 5 4" xfId="38086"/>
    <cellStyle name="40 % - Markeringsfarve3 4 3 6" xfId="12336"/>
    <cellStyle name="40 % - Markeringsfarve3 4 3 6 2" xfId="28655"/>
    <cellStyle name="40 % - Markeringsfarve3 4 3 6 3" xfId="43620"/>
    <cellStyle name="40 % - Markeringsfarve3 4 3 7" xfId="21633"/>
    <cellStyle name="40 % - Markeringsfarve3 4 3 8" xfId="36621"/>
    <cellStyle name="40 % - Markeringsfarve3 4 3 9" xfId="56554"/>
    <cellStyle name="40 % - Markeringsfarve3 4 4" xfId="3784"/>
    <cellStyle name="40 % - Markeringsfarve3 4 4 2" xfId="3785"/>
    <cellStyle name="40 % - Markeringsfarve3 4 4 2 2" xfId="3786"/>
    <cellStyle name="40 % - Markeringsfarve3 4 4 2 2 2" xfId="7881"/>
    <cellStyle name="40 % - Markeringsfarve3 4 4 2 2 2 2" xfId="15782"/>
    <cellStyle name="40 % - Markeringsfarve3 4 4 2 2 2 2 2" xfId="32096"/>
    <cellStyle name="40 % - Markeringsfarve3 4 4 2 2 2 2 3" xfId="47060"/>
    <cellStyle name="40 % - Markeringsfarve3 4 4 2 2 2 3" xfId="25074"/>
    <cellStyle name="40 % - Markeringsfarve3 4 4 2 2 2 4" xfId="40061"/>
    <cellStyle name="40 % - Markeringsfarve3 4 4 2 2 3" xfId="12343"/>
    <cellStyle name="40 % - Markeringsfarve3 4 4 2 2 3 2" xfId="28662"/>
    <cellStyle name="40 % - Markeringsfarve3 4 4 2 2 3 3" xfId="43627"/>
    <cellStyle name="40 % - Markeringsfarve3 4 4 2 2 4" xfId="21640"/>
    <cellStyle name="40 % - Markeringsfarve3 4 4 2 2 5" xfId="36628"/>
    <cellStyle name="40 % - Markeringsfarve3 4 4 2 3" xfId="6421"/>
    <cellStyle name="40 % - Markeringsfarve3 4 4 2 3 2" xfId="14335"/>
    <cellStyle name="40 % - Markeringsfarve3 4 4 2 3 2 2" xfId="30649"/>
    <cellStyle name="40 % - Markeringsfarve3 4 4 2 3 2 3" xfId="45613"/>
    <cellStyle name="40 % - Markeringsfarve3 4 4 2 3 3" xfId="23627"/>
    <cellStyle name="40 % - Markeringsfarve3 4 4 2 3 4" xfId="38614"/>
    <cellStyle name="40 % - Markeringsfarve3 4 4 2 4" xfId="12342"/>
    <cellStyle name="40 % - Markeringsfarve3 4 4 2 4 2" xfId="28661"/>
    <cellStyle name="40 % - Markeringsfarve3 4 4 2 4 3" xfId="43626"/>
    <cellStyle name="40 % - Markeringsfarve3 4 4 2 5" xfId="21639"/>
    <cellStyle name="40 % - Markeringsfarve3 4 4 2 6" xfId="36627"/>
    <cellStyle name="40 % - Markeringsfarve3 4 4 3" xfId="3787"/>
    <cellStyle name="40 % - Markeringsfarve3 4 4 3 2" xfId="7157"/>
    <cellStyle name="40 % - Markeringsfarve3 4 4 3 2 2" xfId="15067"/>
    <cellStyle name="40 % - Markeringsfarve3 4 4 3 2 2 2" xfId="31381"/>
    <cellStyle name="40 % - Markeringsfarve3 4 4 3 2 2 3" xfId="46345"/>
    <cellStyle name="40 % - Markeringsfarve3 4 4 3 2 3" xfId="24359"/>
    <cellStyle name="40 % - Markeringsfarve3 4 4 3 2 4" xfId="39346"/>
    <cellStyle name="40 % - Markeringsfarve3 4 4 3 3" xfId="12344"/>
    <cellStyle name="40 % - Markeringsfarve3 4 4 3 3 2" xfId="28663"/>
    <cellStyle name="40 % - Markeringsfarve3 4 4 3 3 3" xfId="43628"/>
    <cellStyle name="40 % - Markeringsfarve3 4 4 3 4" xfId="21641"/>
    <cellStyle name="40 % - Markeringsfarve3 4 4 3 5" xfId="36629"/>
    <cellStyle name="40 % - Markeringsfarve3 4 4 4" xfId="3788"/>
    <cellStyle name="40 % - Markeringsfarve3 4 4 4 2" xfId="7068"/>
    <cellStyle name="40 % - Markeringsfarve3 4 4 4 2 2" xfId="14979"/>
    <cellStyle name="40 % - Markeringsfarve3 4 4 4 2 2 2" xfId="31293"/>
    <cellStyle name="40 % - Markeringsfarve3 4 4 4 2 2 3" xfId="46257"/>
    <cellStyle name="40 % - Markeringsfarve3 4 4 4 2 3" xfId="24271"/>
    <cellStyle name="40 % - Markeringsfarve3 4 4 4 2 4" xfId="39258"/>
    <cellStyle name="40 % - Markeringsfarve3 4 4 4 3" xfId="12345"/>
    <cellStyle name="40 % - Markeringsfarve3 4 4 4 3 2" xfId="28664"/>
    <cellStyle name="40 % - Markeringsfarve3 4 4 4 3 3" xfId="43629"/>
    <cellStyle name="40 % - Markeringsfarve3 4 4 4 4" xfId="21642"/>
    <cellStyle name="40 % - Markeringsfarve3 4 4 4 5" xfId="36630"/>
    <cellStyle name="40 % - Markeringsfarve3 4 4 5" xfId="5890"/>
    <cellStyle name="40 % - Markeringsfarve3 4 4 5 2" xfId="13808"/>
    <cellStyle name="40 % - Markeringsfarve3 4 4 5 2 2" xfId="30122"/>
    <cellStyle name="40 % - Markeringsfarve3 4 4 5 2 3" xfId="45086"/>
    <cellStyle name="40 % - Markeringsfarve3 4 4 5 3" xfId="23100"/>
    <cellStyle name="40 % - Markeringsfarve3 4 4 5 4" xfId="38087"/>
    <cellStyle name="40 % - Markeringsfarve3 4 4 6" xfId="12341"/>
    <cellStyle name="40 % - Markeringsfarve3 4 4 6 2" xfId="28660"/>
    <cellStyle name="40 % - Markeringsfarve3 4 4 6 3" xfId="43625"/>
    <cellStyle name="40 % - Markeringsfarve3 4 4 7" xfId="21638"/>
    <cellStyle name="40 % - Markeringsfarve3 4 4 8" xfId="36626"/>
    <cellStyle name="40 % - Markeringsfarve3 4 5" xfId="3789"/>
    <cellStyle name="40 % - Markeringsfarve3 4 5 2" xfId="3790"/>
    <cellStyle name="40 % - Markeringsfarve3 4 5 2 2" xfId="3791"/>
    <cellStyle name="40 % - Markeringsfarve3 4 5 2 2 2" xfId="7998"/>
    <cellStyle name="40 % - Markeringsfarve3 4 5 2 2 2 2" xfId="15899"/>
    <cellStyle name="40 % - Markeringsfarve3 4 5 2 2 2 2 2" xfId="32213"/>
    <cellStyle name="40 % - Markeringsfarve3 4 5 2 2 2 2 3" xfId="47177"/>
    <cellStyle name="40 % - Markeringsfarve3 4 5 2 2 2 3" xfId="25191"/>
    <cellStyle name="40 % - Markeringsfarve3 4 5 2 2 2 4" xfId="40178"/>
    <cellStyle name="40 % - Markeringsfarve3 4 5 2 2 3" xfId="12348"/>
    <cellStyle name="40 % - Markeringsfarve3 4 5 2 2 3 2" xfId="28667"/>
    <cellStyle name="40 % - Markeringsfarve3 4 5 2 2 3 3" xfId="43632"/>
    <cellStyle name="40 % - Markeringsfarve3 4 5 2 2 4" xfId="21645"/>
    <cellStyle name="40 % - Markeringsfarve3 4 5 2 2 5" xfId="36633"/>
    <cellStyle name="40 % - Markeringsfarve3 4 5 2 3" xfId="6520"/>
    <cellStyle name="40 % - Markeringsfarve3 4 5 2 3 2" xfId="14434"/>
    <cellStyle name="40 % - Markeringsfarve3 4 5 2 3 2 2" xfId="30748"/>
    <cellStyle name="40 % - Markeringsfarve3 4 5 2 3 2 3" xfId="45712"/>
    <cellStyle name="40 % - Markeringsfarve3 4 5 2 3 3" xfId="23726"/>
    <cellStyle name="40 % - Markeringsfarve3 4 5 2 3 4" xfId="38713"/>
    <cellStyle name="40 % - Markeringsfarve3 4 5 2 4" xfId="12347"/>
    <cellStyle name="40 % - Markeringsfarve3 4 5 2 4 2" xfId="28666"/>
    <cellStyle name="40 % - Markeringsfarve3 4 5 2 4 3" xfId="43631"/>
    <cellStyle name="40 % - Markeringsfarve3 4 5 2 5" xfId="21644"/>
    <cellStyle name="40 % - Markeringsfarve3 4 5 2 6" xfId="36632"/>
    <cellStyle name="40 % - Markeringsfarve3 4 5 3" xfId="3792"/>
    <cellStyle name="40 % - Markeringsfarve3 4 5 3 2" xfId="7274"/>
    <cellStyle name="40 % - Markeringsfarve3 4 5 3 2 2" xfId="15184"/>
    <cellStyle name="40 % - Markeringsfarve3 4 5 3 2 2 2" xfId="31498"/>
    <cellStyle name="40 % - Markeringsfarve3 4 5 3 2 2 3" xfId="46462"/>
    <cellStyle name="40 % - Markeringsfarve3 4 5 3 2 3" xfId="24476"/>
    <cellStyle name="40 % - Markeringsfarve3 4 5 3 2 4" xfId="39463"/>
    <cellStyle name="40 % - Markeringsfarve3 4 5 3 3" xfId="12349"/>
    <cellStyle name="40 % - Markeringsfarve3 4 5 3 3 2" xfId="28668"/>
    <cellStyle name="40 % - Markeringsfarve3 4 5 3 3 3" xfId="43633"/>
    <cellStyle name="40 % - Markeringsfarve3 4 5 3 4" xfId="21646"/>
    <cellStyle name="40 % - Markeringsfarve3 4 5 3 5" xfId="36634"/>
    <cellStyle name="40 % - Markeringsfarve3 4 5 4" xfId="3793"/>
    <cellStyle name="40 % - Markeringsfarve3 4 5 4 2" xfId="8519"/>
    <cellStyle name="40 % - Markeringsfarve3 4 5 4 2 2" xfId="16408"/>
    <cellStyle name="40 % - Markeringsfarve3 4 5 4 2 2 2" xfId="32722"/>
    <cellStyle name="40 % - Markeringsfarve3 4 5 4 2 2 3" xfId="47686"/>
    <cellStyle name="40 % - Markeringsfarve3 4 5 4 2 3" xfId="25700"/>
    <cellStyle name="40 % - Markeringsfarve3 4 5 4 2 4" xfId="40687"/>
    <cellStyle name="40 % - Markeringsfarve3 4 5 4 3" xfId="12350"/>
    <cellStyle name="40 % - Markeringsfarve3 4 5 4 3 2" xfId="28669"/>
    <cellStyle name="40 % - Markeringsfarve3 4 5 4 3 3" xfId="43634"/>
    <cellStyle name="40 % - Markeringsfarve3 4 5 4 4" xfId="21647"/>
    <cellStyle name="40 % - Markeringsfarve3 4 5 4 5" xfId="36635"/>
    <cellStyle name="40 % - Markeringsfarve3 4 5 5" xfId="5891"/>
    <cellStyle name="40 % - Markeringsfarve3 4 5 5 2" xfId="13809"/>
    <cellStyle name="40 % - Markeringsfarve3 4 5 5 2 2" xfId="30123"/>
    <cellStyle name="40 % - Markeringsfarve3 4 5 5 2 3" xfId="45087"/>
    <cellStyle name="40 % - Markeringsfarve3 4 5 5 3" xfId="23101"/>
    <cellStyle name="40 % - Markeringsfarve3 4 5 5 4" xfId="38088"/>
    <cellStyle name="40 % - Markeringsfarve3 4 5 6" xfId="12346"/>
    <cellStyle name="40 % - Markeringsfarve3 4 5 6 2" xfId="28665"/>
    <cellStyle name="40 % - Markeringsfarve3 4 5 6 3" xfId="43630"/>
    <cellStyle name="40 % - Markeringsfarve3 4 5 7" xfId="21643"/>
    <cellStyle name="40 % - Markeringsfarve3 4 5 8" xfId="36631"/>
    <cellStyle name="40 % - Markeringsfarve3 4 6" xfId="3794"/>
    <cellStyle name="40 % - Markeringsfarve3 4 6 2" xfId="3795"/>
    <cellStyle name="40 % - Markeringsfarve3 4 6 2 2" xfId="3796"/>
    <cellStyle name="40 % - Markeringsfarve3 4 6 2 2 2" xfId="8150"/>
    <cellStyle name="40 % - Markeringsfarve3 4 6 2 2 2 2" xfId="16051"/>
    <cellStyle name="40 % - Markeringsfarve3 4 6 2 2 2 2 2" xfId="32365"/>
    <cellStyle name="40 % - Markeringsfarve3 4 6 2 2 2 2 3" xfId="47329"/>
    <cellStyle name="40 % - Markeringsfarve3 4 6 2 2 2 3" xfId="25343"/>
    <cellStyle name="40 % - Markeringsfarve3 4 6 2 2 2 4" xfId="40330"/>
    <cellStyle name="40 % - Markeringsfarve3 4 6 2 2 3" xfId="12353"/>
    <cellStyle name="40 % - Markeringsfarve3 4 6 2 2 3 2" xfId="28672"/>
    <cellStyle name="40 % - Markeringsfarve3 4 6 2 2 3 3" xfId="43637"/>
    <cellStyle name="40 % - Markeringsfarve3 4 6 2 2 4" xfId="21650"/>
    <cellStyle name="40 % - Markeringsfarve3 4 6 2 2 5" xfId="36638"/>
    <cellStyle name="40 % - Markeringsfarve3 4 6 2 3" xfId="6643"/>
    <cellStyle name="40 % - Markeringsfarve3 4 6 2 3 2" xfId="14557"/>
    <cellStyle name="40 % - Markeringsfarve3 4 6 2 3 2 2" xfId="30871"/>
    <cellStyle name="40 % - Markeringsfarve3 4 6 2 3 2 3" xfId="45835"/>
    <cellStyle name="40 % - Markeringsfarve3 4 6 2 3 3" xfId="23849"/>
    <cellStyle name="40 % - Markeringsfarve3 4 6 2 3 4" xfId="38836"/>
    <cellStyle name="40 % - Markeringsfarve3 4 6 2 4" xfId="12352"/>
    <cellStyle name="40 % - Markeringsfarve3 4 6 2 4 2" xfId="28671"/>
    <cellStyle name="40 % - Markeringsfarve3 4 6 2 4 3" xfId="43636"/>
    <cellStyle name="40 % - Markeringsfarve3 4 6 2 5" xfId="21649"/>
    <cellStyle name="40 % - Markeringsfarve3 4 6 2 6" xfId="36637"/>
    <cellStyle name="40 % - Markeringsfarve3 4 6 3" xfId="3797"/>
    <cellStyle name="40 % - Markeringsfarve3 4 6 3 2" xfId="7427"/>
    <cellStyle name="40 % - Markeringsfarve3 4 6 3 2 2" xfId="15337"/>
    <cellStyle name="40 % - Markeringsfarve3 4 6 3 2 2 2" xfId="31651"/>
    <cellStyle name="40 % - Markeringsfarve3 4 6 3 2 2 3" xfId="46615"/>
    <cellStyle name="40 % - Markeringsfarve3 4 6 3 2 3" xfId="24629"/>
    <cellStyle name="40 % - Markeringsfarve3 4 6 3 2 4" xfId="39616"/>
    <cellStyle name="40 % - Markeringsfarve3 4 6 3 3" xfId="12354"/>
    <cellStyle name="40 % - Markeringsfarve3 4 6 3 3 2" xfId="28673"/>
    <cellStyle name="40 % - Markeringsfarve3 4 6 3 3 3" xfId="43638"/>
    <cellStyle name="40 % - Markeringsfarve3 4 6 3 4" xfId="21651"/>
    <cellStyle name="40 % - Markeringsfarve3 4 6 3 5" xfId="36639"/>
    <cellStyle name="40 % - Markeringsfarve3 4 6 4" xfId="3798"/>
    <cellStyle name="40 % - Markeringsfarve3 4 6 4 2" xfId="8762"/>
    <cellStyle name="40 % - Markeringsfarve3 4 6 4 2 2" xfId="16638"/>
    <cellStyle name="40 % - Markeringsfarve3 4 6 4 2 2 2" xfId="32952"/>
    <cellStyle name="40 % - Markeringsfarve3 4 6 4 2 2 3" xfId="47916"/>
    <cellStyle name="40 % - Markeringsfarve3 4 6 4 2 3" xfId="25930"/>
    <cellStyle name="40 % - Markeringsfarve3 4 6 4 2 4" xfId="40917"/>
    <cellStyle name="40 % - Markeringsfarve3 4 6 4 3" xfId="12355"/>
    <cellStyle name="40 % - Markeringsfarve3 4 6 4 3 2" xfId="28674"/>
    <cellStyle name="40 % - Markeringsfarve3 4 6 4 3 3" xfId="43639"/>
    <cellStyle name="40 % - Markeringsfarve3 4 6 4 4" xfId="21652"/>
    <cellStyle name="40 % - Markeringsfarve3 4 6 4 5" xfId="36640"/>
    <cellStyle name="40 % - Markeringsfarve3 4 6 5" xfId="5892"/>
    <cellStyle name="40 % - Markeringsfarve3 4 6 5 2" xfId="13810"/>
    <cellStyle name="40 % - Markeringsfarve3 4 6 5 2 2" xfId="30124"/>
    <cellStyle name="40 % - Markeringsfarve3 4 6 5 2 3" xfId="45088"/>
    <cellStyle name="40 % - Markeringsfarve3 4 6 5 3" xfId="23102"/>
    <cellStyle name="40 % - Markeringsfarve3 4 6 5 4" xfId="38089"/>
    <cellStyle name="40 % - Markeringsfarve3 4 6 6" xfId="12351"/>
    <cellStyle name="40 % - Markeringsfarve3 4 6 6 2" xfId="28670"/>
    <cellStyle name="40 % - Markeringsfarve3 4 6 6 3" xfId="43635"/>
    <cellStyle name="40 % - Markeringsfarve3 4 6 7" xfId="21648"/>
    <cellStyle name="40 % - Markeringsfarve3 4 6 8" xfId="36636"/>
    <cellStyle name="40 % - Markeringsfarve3 4 7" xfId="3799"/>
    <cellStyle name="40 % - Markeringsfarve3 4 7 2" xfId="3800"/>
    <cellStyle name="40 % - Markeringsfarve3 4 7 2 2" xfId="7524"/>
    <cellStyle name="40 % - Markeringsfarve3 4 7 2 2 2" xfId="15425"/>
    <cellStyle name="40 % - Markeringsfarve3 4 7 2 2 2 2" xfId="31739"/>
    <cellStyle name="40 % - Markeringsfarve3 4 7 2 2 2 3" xfId="46703"/>
    <cellStyle name="40 % - Markeringsfarve3 4 7 2 2 3" xfId="24717"/>
    <cellStyle name="40 % - Markeringsfarve3 4 7 2 2 4" xfId="39704"/>
    <cellStyle name="40 % - Markeringsfarve3 4 7 2 3" xfId="12357"/>
    <cellStyle name="40 % - Markeringsfarve3 4 7 2 3 2" xfId="28676"/>
    <cellStyle name="40 % - Markeringsfarve3 4 7 2 3 3" xfId="43641"/>
    <cellStyle name="40 % - Markeringsfarve3 4 7 2 4" xfId="21654"/>
    <cellStyle name="40 % - Markeringsfarve3 4 7 2 5" xfId="36642"/>
    <cellStyle name="40 % - Markeringsfarve3 4 7 3" xfId="6120"/>
    <cellStyle name="40 % - Markeringsfarve3 4 7 3 2" xfId="14037"/>
    <cellStyle name="40 % - Markeringsfarve3 4 7 3 2 2" xfId="30351"/>
    <cellStyle name="40 % - Markeringsfarve3 4 7 3 2 3" xfId="45315"/>
    <cellStyle name="40 % - Markeringsfarve3 4 7 3 3" xfId="23329"/>
    <cellStyle name="40 % - Markeringsfarve3 4 7 3 4" xfId="38316"/>
    <cellStyle name="40 % - Markeringsfarve3 4 7 4" xfId="12356"/>
    <cellStyle name="40 % - Markeringsfarve3 4 7 4 2" xfId="28675"/>
    <cellStyle name="40 % - Markeringsfarve3 4 7 4 3" xfId="43640"/>
    <cellStyle name="40 % - Markeringsfarve3 4 7 5" xfId="21653"/>
    <cellStyle name="40 % - Markeringsfarve3 4 7 6" xfId="36641"/>
    <cellStyle name="40 % - Markeringsfarve3 4 8" xfId="3801"/>
    <cellStyle name="40 % - Markeringsfarve3 4 8 2" xfId="6752"/>
    <cellStyle name="40 % - Markeringsfarve3 4 8 2 2" xfId="14663"/>
    <cellStyle name="40 % - Markeringsfarve3 4 8 2 2 2" xfId="30977"/>
    <cellStyle name="40 % - Markeringsfarve3 4 8 2 2 3" xfId="45941"/>
    <cellStyle name="40 % - Markeringsfarve3 4 8 2 3" xfId="23955"/>
    <cellStyle name="40 % - Markeringsfarve3 4 8 2 4" xfId="38942"/>
    <cellStyle name="40 % - Markeringsfarve3 4 8 3" xfId="12358"/>
    <cellStyle name="40 % - Markeringsfarve3 4 8 3 2" xfId="28677"/>
    <cellStyle name="40 % - Markeringsfarve3 4 8 3 3" xfId="43642"/>
    <cellStyle name="40 % - Markeringsfarve3 4 8 4" xfId="21655"/>
    <cellStyle name="40 % - Markeringsfarve3 4 8 5" xfId="36643"/>
    <cellStyle name="40 % - Markeringsfarve3 4 9" xfId="3802"/>
    <cellStyle name="40 % - Markeringsfarve3 4 9 2" xfId="8587"/>
    <cellStyle name="40 % - Markeringsfarve3 4 9 2 2" xfId="16474"/>
    <cellStyle name="40 % - Markeringsfarve3 4 9 2 2 2" xfId="32788"/>
    <cellStyle name="40 % - Markeringsfarve3 4 9 2 2 3" xfId="47752"/>
    <cellStyle name="40 % - Markeringsfarve3 4 9 2 3" xfId="25766"/>
    <cellStyle name="40 % - Markeringsfarve3 4 9 2 4" xfId="40753"/>
    <cellStyle name="40 % - Markeringsfarve3 4 9 3" xfId="12359"/>
    <cellStyle name="40 % - Markeringsfarve3 4 9 3 2" xfId="28678"/>
    <cellStyle name="40 % - Markeringsfarve3 4 9 3 3" xfId="43643"/>
    <cellStyle name="40 % - Markeringsfarve3 4 9 4" xfId="21656"/>
    <cellStyle name="40 % - Markeringsfarve3 4 9 5" xfId="36644"/>
    <cellStyle name="40 % - Markeringsfarve3 5" xfId="3803"/>
    <cellStyle name="40 % - Markeringsfarve3 5 10" xfId="5893"/>
    <cellStyle name="40 % - Markeringsfarve3 5 10 2" xfId="13811"/>
    <cellStyle name="40 % - Markeringsfarve3 5 10 2 2" xfId="30125"/>
    <cellStyle name="40 % - Markeringsfarve3 5 10 2 3" xfId="45089"/>
    <cellStyle name="40 % - Markeringsfarve3 5 10 3" xfId="23103"/>
    <cellStyle name="40 % - Markeringsfarve3 5 10 4" xfId="38090"/>
    <cellStyle name="40 % - Markeringsfarve3 5 11" xfId="12360"/>
    <cellStyle name="40 % - Markeringsfarve3 5 11 2" xfId="28679"/>
    <cellStyle name="40 % - Markeringsfarve3 5 11 3" xfId="43644"/>
    <cellStyle name="40 % - Markeringsfarve3 5 12" xfId="21657"/>
    <cellStyle name="40 % - Markeringsfarve3 5 13" xfId="36645"/>
    <cellStyle name="40 % - Markeringsfarve3 5 14" xfId="53374"/>
    <cellStyle name="40 % - Markeringsfarve3 5 2" xfId="3804"/>
    <cellStyle name="40 % - Markeringsfarve3 5 2 2" xfId="3805"/>
    <cellStyle name="40 % - Markeringsfarve3 5 2 2 2" xfId="3806"/>
    <cellStyle name="40 % - Markeringsfarve3 5 2 2 2 2" xfId="7682"/>
    <cellStyle name="40 % - Markeringsfarve3 5 2 2 2 2 2" xfId="15583"/>
    <cellStyle name="40 % - Markeringsfarve3 5 2 2 2 2 2 2" xfId="31897"/>
    <cellStyle name="40 % - Markeringsfarve3 5 2 2 2 2 2 3" xfId="46861"/>
    <cellStyle name="40 % - Markeringsfarve3 5 2 2 2 2 3" xfId="24875"/>
    <cellStyle name="40 % - Markeringsfarve3 5 2 2 2 2 4" xfId="39862"/>
    <cellStyle name="40 % - Markeringsfarve3 5 2 2 2 3" xfId="12363"/>
    <cellStyle name="40 % - Markeringsfarve3 5 2 2 2 3 2" xfId="28682"/>
    <cellStyle name="40 % - Markeringsfarve3 5 2 2 2 3 3" xfId="43647"/>
    <cellStyle name="40 % - Markeringsfarve3 5 2 2 2 4" xfId="21660"/>
    <cellStyle name="40 % - Markeringsfarve3 5 2 2 2 5" xfId="36648"/>
    <cellStyle name="40 % - Markeringsfarve3 5 2 2 3" xfId="6252"/>
    <cellStyle name="40 % - Markeringsfarve3 5 2 2 3 2" xfId="14169"/>
    <cellStyle name="40 % - Markeringsfarve3 5 2 2 3 2 2" xfId="30483"/>
    <cellStyle name="40 % - Markeringsfarve3 5 2 2 3 2 3" xfId="45447"/>
    <cellStyle name="40 % - Markeringsfarve3 5 2 2 3 3" xfId="23461"/>
    <cellStyle name="40 % - Markeringsfarve3 5 2 2 3 4" xfId="38448"/>
    <cellStyle name="40 % - Markeringsfarve3 5 2 2 4" xfId="12362"/>
    <cellStyle name="40 % - Markeringsfarve3 5 2 2 4 2" xfId="28681"/>
    <cellStyle name="40 % - Markeringsfarve3 5 2 2 4 3" xfId="43646"/>
    <cellStyle name="40 % - Markeringsfarve3 5 2 2 5" xfId="21659"/>
    <cellStyle name="40 % - Markeringsfarve3 5 2 2 6" xfId="36647"/>
    <cellStyle name="40 % - Markeringsfarve3 5 2 2 7" xfId="57178"/>
    <cellStyle name="40 % - Markeringsfarve3 5 2 3" xfId="3807"/>
    <cellStyle name="40 % - Markeringsfarve3 5 2 3 2" xfId="6912"/>
    <cellStyle name="40 % - Markeringsfarve3 5 2 3 2 2" xfId="14823"/>
    <cellStyle name="40 % - Markeringsfarve3 5 2 3 2 2 2" xfId="31137"/>
    <cellStyle name="40 % - Markeringsfarve3 5 2 3 2 2 3" xfId="46101"/>
    <cellStyle name="40 % - Markeringsfarve3 5 2 3 2 3" xfId="24115"/>
    <cellStyle name="40 % - Markeringsfarve3 5 2 3 2 4" xfId="39102"/>
    <cellStyle name="40 % - Markeringsfarve3 5 2 3 3" xfId="12364"/>
    <cellStyle name="40 % - Markeringsfarve3 5 2 3 3 2" xfId="28683"/>
    <cellStyle name="40 % - Markeringsfarve3 5 2 3 3 3" xfId="43648"/>
    <cellStyle name="40 % - Markeringsfarve3 5 2 3 4" xfId="21661"/>
    <cellStyle name="40 % - Markeringsfarve3 5 2 3 5" xfId="36649"/>
    <cellStyle name="40 % - Markeringsfarve3 5 2 4" xfId="3808"/>
    <cellStyle name="40 % - Markeringsfarve3 5 2 4 2" xfId="7081"/>
    <cellStyle name="40 % - Markeringsfarve3 5 2 4 2 2" xfId="14991"/>
    <cellStyle name="40 % - Markeringsfarve3 5 2 4 2 2 2" xfId="31305"/>
    <cellStyle name="40 % - Markeringsfarve3 5 2 4 2 2 3" xfId="46269"/>
    <cellStyle name="40 % - Markeringsfarve3 5 2 4 2 3" xfId="24283"/>
    <cellStyle name="40 % - Markeringsfarve3 5 2 4 2 4" xfId="39270"/>
    <cellStyle name="40 % - Markeringsfarve3 5 2 4 3" xfId="12365"/>
    <cellStyle name="40 % - Markeringsfarve3 5 2 4 3 2" xfId="28684"/>
    <cellStyle name="40 % - Markeringsfarve3 5 2 4 3 3" xfId="43649"/>
    <cellStyle name="40 % - Markeringsfarve3 5 2 4 4" xfId="21662"/>
    <cellStyle name="40 % - Markeringsfarve3 5 2 4 5" xfId="36650"/>
    <cellStyle name="40 % - Markeringsfarve3 5 2 5" xfId="5894"/>
    <cellStyle name="40 % - Markeringsfarve3 5 2 5 2" xfId="13812"/>
    <cellStyle name="40 % - Markeringsfarve3 5 2 5 2 2" xfId="30126"/>
    <cellStyle name="40 % - Markeringsfarve3 5 2 5 2 3" xfId="45090"/>
    <cellStyle name="40 % - Markeringsfarve3 5 2 5 3" xfId="23104"/>
    <cellStyle name="40 % - Markeringsfarve3 5 2 5 4" xfId="38091"/>
    <cellStyle name="40 % - Markeringsfarve3 5 2 6" xfId="12361"/>
    <cellStyle name="40 % - Markeringsfarve3 5 2 6 2" xfId="28680"/>
    <cellStyle name="40 % - Markeringsfarve3 5 2 6 3" xfId="43645"/>
    <cellStyle name="40 % - Markeringsfarve3 5 2 7" xfId="21658"/>
    <cellStyle name="40 % - Markeringsfarve3 5 2 8" xfId="36646"/>
    <cellStyle name="40 % - Markeringsfarve3 5 2 9" xfId="54011"/>
    <cellStyle name="40 % - Markeringsfarve3 5 3" xfId="3809"/>
    <cellStyle name="40 % - Markeringsfarve3 5 3 2" xfId="3810"/>
    <cellStyle name="40 % - Markeringsfarve3 5 3 2 2" xfId="3811"/>
    <cellStyle name="40 % - Markeringsfarve3 5 3 2 2 2" xfId="7796"/>
    <cellStyle name="40 % - Markeringsfarve3 5 3 2 2 2 2" xfId="15697"/>
    <cellStyle name="40 % - Markeringsfarve3 5 3 2 2 2 2 2" xfId="32011"/>
    <cellStyle name="40 % - Markeringsfarve3 5 3 2 2 2 2 3" xfId="46975"/>
    <cellStyle name="40 % - Markeringsfarve3 5 3 2 2 2 3" xfId="24989"/>
    <cellStyle name="40 % - Markeringsfarve3 5 3 2 2 2 4" xfId="39976"/>
    <cellStyle name="40 % - Markeringsfarve3 5 3 2 2 3" xfId="12368"/>
    <cellStyle name="40 % - Markeringsfarve3 5 3 2 2 3 2" xfId="28687"/>
    <cellStyle name="40 % - Markeringsfarve3 5 3 2 2 3 3" xfId="43652"/>
    <cellStyle name="40 % - Markeringsfarve3 5 3 2 2 4" xfId="21665"/>
    <cellStyle name="40 % - Markeringsfarve3 5 3 2 2 5" xfId="36653"/>
    <cellStyle name="40 % - Markeringsfarve3 5 3 2 3" xfId="6342"/>
    <cellStyle name="40 % - Markeringsfarve3 5 3 2 3 2" xfId="14259"/>
    <cellStyle name="40 % - Markeringsfarve3 5 3 2 3 2 2" xfId="30573"/>
    <cellStyle name="40 % - Markeringsfarve3 5 3 2 3 2 3" xfId="45537"/>
    <cellStyle name="40 % - Markeringsfarve3 5 3 2 3 3" xfId="23551"/>
    <cellStyle name="40 % - Markeringsfarve3 5 3 2 3 4" xfId="38538"/>
    <cellStyle name="40 % - Markeringsfarve3 5 3 2 4" xfId="12367"/>
    <cellStyle name="40 % - Markeringsfarve3 5 3 2 4 2" xfId="28686"/>
    <cellStyle name="40 % - Markeringsfarve3 5 3 2 4 3" xfId="43651"/>
    <cellStyle name="40 % - Markeringsfarve3 5 3 2 5" xfId="21664"/>
    <cellStyle name="40 % - Markeringsfarve3 5 3 2 6" xfId="36652"/>
    <cellStyle name="40 % - Markeringsfarve3 5 3 3" xfId="3812"/>
    <cellStyle name="40 % - Markeringsfarve3 5 3 3 2" xfId="7026"/>
    <cellStyle name="40 % - Markeringsfarve3 5 3 3 2 2" xfId="14937"/>
    <cellStyle name="40 % - Markeringsfarve3 5 3 3 2 2 2" xfId="31251"/>
    <cellStyle name="40 % - Markeringsfarve3 5 3 3 2 2 3" xfId="46215"/>
    <cellStyle name="40 % - Markeringsfarve3 5 3 3 2 3" xfId="24229"/>
    <cellStyle name="40 % - Markeringsfarve3 5 3 3 2 4" xfId="39216"/>
    <cellStyle name="40 % - Markeringsfarve3 5 3 3 3" xfId="12369"/>
    <cellStyle name="40 % - Markeringsfarve3 5 3 3 3 2" xfId="28688"/>
    <cellStyle name="40 % - Markeringsfarve3 5 3 3 3 3" xfId="43653"/>
    <cellStyle name="40 % - Markeringsfarve3 5 3 3 4" xfId="21666"/>
    <cellStyle name="40 % - Markeringsfarve3 5 3 3 5" xfId="36654"/>
    <cellStyle name="40 % - Markeringsfarve3 5 3 4" xfId="3813"/>
    <cellStyle name="40 % - Markeringsfarve3 5 3 4 2" xfId="8694"/>
    <cellStyle name="40 % - Markeringsfarve3 5 3 4 2 2" xfId="16575"/>
    <cellStyle name="40 % - Markeringsfarve3 5 3 4 2 2 2" xfId="32889"/>
    <cellStyle name="40 % - Markeringsfarve3 5 3 4 2 2 3" xfId="47853"/>
    <cellStyle name="40 % - Markeringsfarve3 5 3 4 2 3" xfId="25867"/>
    <cellStyle name="40 % - Markeringsfarve3 5 3 4 2 4" xfId="40854"/>
    <cellStyle name="40 % - Markeringsfarve3 5 3 4 3" xfId="12370"/>
    <cellStyle name="40 % - Markeringsfarve3 5 3 4 3 2" xfId="28689"/>
    <cellStyle name="40 % - Markeringsfarve3 5 3 4 3 3" xfId="43654"/>
    <cellStyle name="40 % - Markeringsfarve3 5 3 4 4" xfId="21667"/>
    <cellStyle name="40 % - Markeringsfarve3 5 3 4 5" xfId="36655"/>
    <cellStyle name="40 % - Markeringsfarve3 5 3 5" xfId="5895"/>
    <cellStyle name="40 % - Markeringsfarve3 5 3 5 2" xfId="13813"/>
    <cellStyle name="40 % - Markeringsfarve3 5 3 5 2 2" xfId="30127"/>
    <cellStyle name="40 % - Markeringsfarve3 5 3 5 2 3" xfId="45091"/>
    <cellStyle name="40 % - Markeringsfarve3 5 3 5 3" xfId="23105"/>
    <cellStyle name="40 % - Markeringsfarve3 5 3 5 4" xfId="38092"/>
    <cellStyle name="40 % - Markeringsfarve3 5 3 6" xfId="12366"/>
    <cellStyle name="40 % - Markeringsfarve3 5 3 6 2" xfId="28685"/>
    <cellStyle name="40 % - Markeringsfarve3 5 3 6 3" xfId="43650"/>
    <cellStyle name="40 % - Markeringsfarve3 5 3 7" xfId="21663"/>
    <cellStyle name="40 % - Markeringsfarve3 5 3 8" xfId="36651"/>
    <cellStyle name="40 % - Markeringsfarve3 5 3 9" xfId="56555"/>
    <cellStyle name="40 % - Markeringsfarve3 5 4" xfId="3814"/>
    <cellStyle name="40 % - Markeringsfarve3 5 4 2" xfId="3815"/>
    <cellStyle name="40 % - Markeringsfarve3 5 4 2 2" xfId="3816"/>
    <cellStyle name="40 % - Markeringsfarve3 5 4 2 2 2" xfId="7920"/>
    <cellStyle name="40 % - Markeringsfarve3 5 4 2 2 2 2" xfId="15821"/>
    <cellStyle name="40 % - Markeringsfarve3 5 4 2 2 2 2 2" xfId="32135"/>
    <cellStyle name="40 % - Markeringsfarve3 5 4 2 2 2 2 3" xfId="47099"/>
    <cellStyle name="40 % - Markeringsfarve3 5 4 2 2 2 3" xfId="25113"/>
    <cellStyle name="40 % - Markeringsfarve3 5 4 2 2 2 4" xfId="40100"/>
    <cellStyle name="40 % - Markeringsfarve3 5 4 2 2 3" xfId="12373"/>
    <cellStyle name="40 % - Markeringsfarve3 5 4 2 2 3 2" xfId="28692"/>
    <cellStyle name="40 % - Markeringsfarve3 5 4 2 2 3 3" xfId="43657"/>
    <cellStyle name="40 % - Markeringsfarve3 5 4 2 2 4" xfId="21670"/>
    <cellStyle name="40 % - Markeringsfarve3 5 4 2 2 5" xfId="36658"/>
    <cellStyle name="40 % - Markeringsfarve3 5 4 2 3" xfId="6454"/>
    <cellStyle name="40 % - Markeringsfarve3 5 4 2 3 2" xfId="14368"/>
    <cellStyle name="40 % - Markeringsfarve3 5 4 2 3 2 2" xfId="30682"/>
    <cellStyle name="40 % - Markeringsfarve3 5 4 2 3 2 3" xfId="45646"/>
    <cellStyle name="40 % - Markeringsfarve3 5 4 2 3 3" xfId="23660"/>
    <cellStyle name="40 % - Markeringsfarve3 5 4 2 3 4" xfId="38647"/>
    <cellStyle name="40 % - Markeringsfarve3 5 4 2 4" xfId="12372"/>
    <cellStyle name="40 % - Markeringsfarve3 5 4 2 4 2" xfId="28691"/>
    <cellStyle name="40 % - Markeringsfarve3 5 4 2 4 3" xfId="43656"/>
    <cellStyle name="40 % - Markeringsfarve3 5 4 2 5" xfId="21669"/>
    <cellStyle name="40 % - Markeringsfarve3 5 4 2 6" xfId="36657"/>
    <cellStyle name="40 % - Markeringsfarve3 5 4 3" xfId="3817"/>
    <cellStyle name="40 % - Markeringsfarve3 5 4 3 2" xfId="7196"/>
    <cellStyle name="40 % - Markeringsfarve3 5 4 3 2 2" xfId="15106"/>
    <cellStyle name="40 % - Markeringsfarve3 5 4 3 2 2 2" xfId="31420"/>
    <cellStyle name="40 % - Markeringsfarve3 5 4 3 2 2 3" xfId="46384"/>
    <cellStyle name="40 % - Markeringsfarve3 5 4 3 2 3" xfId="24398"/>
    <cellStyle name="40 % - Markeringsfarve3 5 4 3 2 4" xfId="39385"/>
    <cellStyle name="40 % - Markeringsfarve3 5 4 3 3" xfId="12374"/>
    <cellStyle name="40 % - Markeringsfarve3 5 4 3 3 2" xfId="28693"/>
    <cellStyle name="40 % - Markeringsfarve3 5 4 3 3 3" xfId="43658"/>
    <cellStyle name="40 % - Markeringsfarve3 5 4 3 4" xfId="21671"/>
    <cellStyle name="40 % - Markeringsfarve3 5 4 3 5" xfId="36659"/>
    <cellStyle name="40 % - Markeringsfarve3 5 4 4" xfId="3818"/>
    <cellStyle name="40 % - Markeringsfarve3 5 4 4 2" xfId="8419"/>
    <cellStyle name="40 % - Markeringsfarve3 5 4 4 2 2" xfId="16312"/>
    <cellStyle name="40 % - Markeringsfarve3 5 4 4 2 2 2" xfId="32626"/>
    <cellStyle name="40 % - Markeringsfarve3 5 4 4 2 2 3" xfId="47590"/>
    <cellStyle name="40 % - Markeringsfarve3 5 4 4 2 3" xfId="25604"/>
    <cellStyle name="40 % - Markeringsfarve3 5 4 4 2 4" xfId="40591"/>
    <cellStyle name="40 % - Markeringsfarve3 5 4 4 3" xfId="12375"/>
    <cellStyle name="40 % - Markeringsfarve3 5 4 4 3 2" xfId="28694"/>
    <cellStyle name="40 % - Markeringsfarve3 5 4 4 3 3" xfId="43659"/>
    <cellStyle name="40 % - Markeringsfarve3 5 4 4 4" xfId="21672"/>
    <cellStyle name="40 % - Markeringsfarve3 5 4 4 5" xfId="36660"/>
    <cellStyle name="40 % - Markeringsfarve3 5 4 5" xfId="5896"/>
    <cellStyle name="40 % - Markeringsfarve3 5 4 5 2" xfId="13814"/>
    <cellStyle name="40 % - Markeringsfarve3 5 4 5 2 2" xfId="30128"/>
    <cellStyle name="40 % - Markeringsfarve3 5 4 5 2 3" xfId="45092"/>
    <cellStyle name="40 % - Markeringsfarve3 5 4 5 3" xfId="23106"/>
    <cellStyle name="40 % - Markeringsfarve3 5 4 5 4" xfId="38093"/>
    <cellStyle name="40 % - Markeringsfarve3 5 4 6" xfId="12371"/>
    <cellStyle name="40 % - Markeringsfarve3 5 4 6 2" xfId="28690"/>
    <cellStyle name="40 % - Markeringsfarve3 5 4 6 3" xfId="43655"/>
    <cellStyle name="40 % - Markeringsfarve3 5 4 7" xfId="21668"/>
    <cellStyle name="40 % - Markeringsfarve3 5 4 8" xfId="36656"/>
    <cellStyle name="40 % - Markeringsfarve3 5 5" xfId="3819"/>
    <cellStyle name="40 % - Markeringsfarve3 5 5 2" xfId="3820"/>
    <cellStyle name="40 % - Markeringsfarve3 5 5 2 2" xfId="3821"/>
    <cellStyle name="40 % - Markeringsfarve3 5 5 2 2 2" xfId="8037"/>
    <cellStyle name="40 % - Markeringsfarve3 5 5 2 2 2 2" xfId="15938"/>
    <cellStyle name="40 % - Markeringsfarve3 5 5 2 2 2 2 2" xfId="32252"/>
    <cellStyle name="40 % - Markeringsfarve3 5 5 2 2 2 2 3" xfId="47216"/>
    <cellStyle name="40 % - Markeringsfarve3 5 5 2 2 2 3" xfId="25230"/>
    <cellStyle name="40 % - Markeringsfarve3 5 5 2 2 2 4" xfId="40217"/>
    <cellStyle name="40 % - Markeringsfarve3 5 5 2 2 3" xfId="12378"/>
    <cellStyle name="40 % - Markeringsfarve3 5 5 2 2 3 2" xfId="28697"/>
    <cellStyle name="40 % - Markeringsfarve3 5 5 2 2 3 3" xfId="43662"/>
    <cellStyle name="40 % - Markeringsfarve3 5 5 2 2 4" xfId="21675"/>
    <cellStyle name="40 % - Markeringsfarve3 5 5 2 2 5" xfId="36663"/>
    <cellStyle name="40 % - Markeringsfarve3 5 5 2 3" xfId="6553"/>
    <cellStyle name="40 % - Markeringsfarve3 5 5 2 3 2" xfId="14467"/>
    <cellStyle name="40 % - Markeringsfarve3 5 5 2 3 2 2" xfId="30781"/>
    <cellStyle name="40 % - Markeringsfarve3 5 5 2 3 2 3" xfId="45745"/>
    <cellStyle name="40 % - Markeringsfarve3 5 5 2 3 3" xfId="23759"/>
    <cellStyle name="40 % - Markeringsfarve3 5 5 2 3 4" xfId="38746"/>
    <cellStyle name="40 % - Markeringsfarve3 5 5 2 4" xfId="12377"/>
    <cellStyle name="40 % - Markeringsfarve3 5 5 2 4 2" xfId="28696"/>
    <cellStyle name="40 % - Markeringsfarve3 5 5 2 4 3" xfId="43661"/>
    <cellStyle name="40 % - Markeringsfarve3 5 5 2 5" xfId="21674"/>
    <cellStyle name="40 % - Markeringsfarve3 5 5 2 6" xfId="36662"/>
    <cellStyle name="40 % - Markeringsfarve3 5 5 3" xfId="3822"/>
    <cellStyle name="40 % - Markeringsfarve3 5 5 3 2" xfId="7313"/>
    <cellStyle name="40 % - Markeringsfarve3 5 5 3 2 2" xfId="15223"/>
    <cellStyle name="40 % - Markeringsfarve3 5 5 3 2 2 2" xfId="31537"/>
    <cellStyle name="40 % - Markeringsfarve3 5 5 3 2 2 3" xfId="46501"/>
    <cellStyle name="40 % - Markeringsfarve3 5 5 3 2 3" xfId="24515"/>
    <cellStyle name="40 % - Markeringsfarve3 5 5 3 2 4" xfId="39502"/>
    <cellStyle name="40 % - Markeringsfarve3 5 5 3 3" xfId="12379"/>
    <cellStyle name="40 % - Markeringsfarve3 5 5 3 3 2" xfId="28698"/>
    <cellStyle name="40 % - Markeringsfarve3 5 5 3 3 3" xfId="43663"/>
    <cellStyle name="40 % - Markeringsfarve3 5 5 3 4" xfId="21676"/>
    <cellStyle name="40 % - Markeringsfarve3 5 5 3 5" xfId="36664"/>
    <cellStyle name="40 % - Markeringsfarve3 5 5 4" xfId="3823"/>
    <cellStyle name="40 % - Markeringsfarve3 5 5 4 2" xfId="8655"/>
    <cellStyle name="40 % - Markeringsfarve3 5 5 4 2 2" xfId="16538"/>
    <cellStyle name="40 % - Markeringsfarve3 5 5 4 2 2 2" xfId="32852"/>
    <cellStyle name="40 % - Markeringsfarve3 5 5 4 2 2 3" xfId="47816"/>
    <cellStyle name="40 % - Markeringsfarve3 5 5 4 2 3" xfId="25830"/>
    <cellStyle name="40 % - Markeringsfarve3 5 5 4 2 4" xfId="40817"/>
    <cellStyle name="40 % - Markeringsfarve3 5 5 4 3" xfId="12380"/>
    <cellStyle name="40 % - Markeringsfarve3 5 5 4 3 2" xfId="28699"/>
    <cellStyle name="40 % - Markeringsfarve3 5 5 4 3 3" xfId="43664"/>
    <cellStyle name="40 % - Markeringsfarve3 5 5 4 4" xfId="21677"/>
    <cellStyle name="40 % - Markeringsfarve3 5 5 4 5" xfId="36665"/>
    <cellStyle name="40 % - Markeringsfarve3 5 5 5" xfId="5897"/>
    <cellStyle name="40 % - Markeringsfarve3 5 5 5 2" xfId="13815"/>
    <cellStyle name="40 % - Markeringsfarve3 5 5 5 2 2" xfId="30129"/>
    <cellStyle name="40 % - Markeringsfarve3 5 5 5 2 3" xfId="45093"/>
    <cellStyle name="40 % - Markeringsfarve3 5 5 5 3" xfId="23107"/>
    <cellStyle name="40 % - Markeringsfarve3 5 5 5 4" xfId="38094"/>
    <cellStyle name="40 % - Markeringsfarve3 5 5 6" xfId="12376"/>
    <cellStyle name="40 % - Markeringsfarve3 5 5 6 2" xfId="28695"/>
    <cellStyle name="40 % - Markeringsfarve3 5 5 6 3" xfId="43660"/>
    <cellStyle name="40 % - Markeringsfarve3 5 5 7" xfId="21673"/>
    <cellStyle name="40 % - Markeringsfarve3 5 5 8" xfId="36661"/>
    <cellStyle name="40 % - Markeringsfarve3 5 6" xfId="3824"/>
    <cellStyle name="40 % - Markeringsfarve3 5 6 2" xfId="3825"/>
    <cellStyle name="40 % - Markeringsfarve3 5 6 2 2" xfId="3826"/>
    <cellStyle name="40 % - Markeringsfarve3 5 6 2 2 2" xfId="8151"/>
    <cellStyle name="40 % - Markeringsfarve3 5 6 2 2 2 2" xfId="16052"/>
    <cellStyle name="40 % - Markeringsfarve3 5 6 2 2 2 2 2" xfId="32366"/>
    <cellStyle name="40 % - Markeringsfarve3 5 6 2 2 2 2 3" xfId="47330"/>
    <cellStyle name="40 % - Markeringsfarve3 5 6 2 2 2 3" xfId="25344"/>
    <cellStyle name="40 % - Markeringsfarve3 5 6 2 2 2 4" xfId="40331"/>
    <cellStyle name="40 % - Markeringsfarve3 5 6 2 2 3" xfId="12383"/>
    <cellStyle name="40 % - Markeringsfarve3 5 6 2 2 3 2" xfId="28702"/>
    <cellStyle name="40 % - Markeringsfarve3 5 6 2 2 3 3" xfId="43667"/>
    <cellStyle name="40 % - Markeringsfarve3 5 6 2 2 4" xfId="21680"/>
    <cellStyle name="40 % - Markeringsfarve3 5 6 2 2 5" xfId="36668"/>
    <cellStyle name="40 % - Markeringsfarve3 5 6 2 3" xfId="6644"/>
    <cellStyle name="40 % - Markeringsfarve3 5 6 2 3 2" xfId="14558"/>
    <cellStyle name="40 % - Markeringsfarve3 5 6 2 3 2 2" xfId="30872"/>
    <cellStyle name="40 % - Markeringsfarve3 5 6 2 3 2 3" xfId="45836"/>
    <cellStyle name="40 % - Markeringsfarve3 5 6 2 3 3" xfId="23850"/>
    <cellStyle name="40 % - Markeringsfarve3 5 6 2 3 4" xfId="38837"/>
    <cellStyle name="40 % - Markeringsfarve3 5 6 2 4" xfId="12382"/>
    <cellStyle name="40 % - Markeringsfarve3 5 6 2 4 2" xfId="28701"/>
    <cellStyle name="40 % - Markeringsfarve3 5 6 2 4 3" xfId="43666"/>
    <cellStyle name="40 % - Markeringsfarve3 5 6 2 5" xfId="21679"/>
    <cellStyle name="40 % - Markeringsfarve3 5 6 2 6" xfId="36667"/>
    <cellStyle name="40 % - Markeringsfarve3 5 6 3" xfId="3827"/>
    <cellStyle name="40 % - Markeringsfarve3 5 6 3 2" xfId="7428"/>
    <cellStyle name="40 % - Markeringsfarve3 5 6 3 2 2" xfId="15338"/>
    <cellStyle name="40 % - Markeringsfarve3 5 6 3 2 2 2" xfId="31652"/>
    <cellStyle name="40 % - Markeringsfarve3 5 6 3 2 2 3" xfId="46616"/>
    <cellStyle name="40 % - Markeringsfarve3 5 6 3 2 3" xfId="24630"/>
    <cellStyle name="40 % - Markeringsfarve3 5 6 3 2 4" xfId="39617"/>
    <cellStyle name="40 % - Markeringsfarve3 5 6 3 3" xfId="12384"/>
    <cellStyle name="40 % - Markeringsfarve3 5 6 3 3 2" xfId="28703"/>
    <cellStyle name="40 % - Markeringsfarve3 5 6 3 3 3" xfId="43668"/>
    <cellStyle name="40 % - Markeringsfarve3 5 6 3 4" xfId="21681"/>
    <cellStyle name="40 % - Markeringsfarve3 5 6 3 5" xfId="36669"/>
    <cellStyle name="40 % - Markeringsfarve3 5 6 4" xfId="3828"/>
    <cellStyle name="40 % - Markeringsfarve3 5 6 4 2" xfId="8377"/>
    <cellStyle name="40 % - Markeringsfarve3 5 6 4 2 2" xfId="16271"/>
    <cellStyle name="40 % - Markeringsfarve3 5 6 4 2 2 2" xfId="32585"/>
    <cellStyle name="40 % - Markeringsfarve3 5 6 4 2 2 3" xfId="47549"/>
    <cellStyle name="40 % - Markeringsfarve3 5 6 4 2 3" xfId="25563"/>
    <cellStyle name="40 % - Markeringsfarve3 5 6 4 2 4" xfId="40550"/>
    <cellStyle name="40 % - Markeringsfarve3 5 6 4 3" xfId="12385"/>
    <cellStyle name="40 % - Markeringsfarve3 5 6 4 3 2" xfId="28704"/>
    <cellStyle name="40 % - Markeringsfarve3 5 6 4 3 3" xfId="43669"/>
    <cellStyle name="40 % - Markeringsfarve3 5 6 4 4" xfId="21682"/>
    <cellStyle name="40 % - Markeringsfarve3 5 6 4 5" xfId="36670"/>
    <cellStyle name="40 % - Markeringsfarve3 5 6 5" xfId="5898"/>
    <cellStyle name="40 % - Markeringsfarve3 5 6 5 2" xfId="13816"/>
    <cellStyle name="40 % - Markeringsfarve3 5 6 5 2 2" xfId="30130"/>
    <cellStyle name="40 % - Markeringsfarve3 5 6 5 2 3" xfId="45094"/>
    <cellStyle name="40 % - Markeringsfarve3 5 6 5 3" xfId="23108"/>
    <cellStyle name="40 % - Markeringsfarve3 5 6 5 4" xfId="38095"/>
    <cellStyle name="40 % - Markeringsfarve3 5 6 6" xfId="12381"/>
    <cellStyle name="40 % - Markeringsfarve3 5 6 6 2" xfId="28700"/>
    <cellStyle name="40 % - Markeringsfarve3 5 6 6 3" xfId="43665"/>
    <cellStyle name="40 % - Markeringsfarve3 5 6 7" xfId="21678"/>
    <cellStyle name="40 % - Markeringsfarve3 5 6 8" xfId="36666"/>
    <cellStyle name="40 % - Markeringsfarve3 5 7" xfId="3829"/>
    <cellStyle name="40 % - Markeringsfarve3 5 7 2" xfId="3830"/>
    <cellStyle name="40 % - Markeringsfarve3 5 7 2 2" xfId="7563"/>
    <cellStyle name="40 % - Markeringsfarve3 5 7 2 2 2" xfId="15464"/>
    <cellStyle name="40 % - Markeringsfarve3 5 7 2 2 2 2" xfId="31778"/>
    <cellStyle name="40 % - Markeringsfarve3 5 7 2 2 2 3" xfId="46742"/>
    <cellStyle name="40 % - Markeringsfarve3 5 7 2 2 3" xfId="24756"/>
    <cellStyle name="40 % - Markeringsfarve3 5 7 2 2 4" xfId="39743"/>
    <cellStyle name="40 % - Markeringsfarve3 5 7 2 3" xfId="12387"/>
    <cellStyle name="40 % - Markeringsfarve3 5 7 2 3 2" xfId="28706"/>
    <cellStyle name="40 % - Markeringsfarve3 5 7 2 3 3" xfId="43671"/>
    <cellStyle name="40 % - Markeringsfarve3 5 7 2 4" xfId="21684"/>
    <cellStyle name="40 % - Markeringsfarve3 5 7 2 5" xfId="36672"/>
    <cellStyle name="40 % - Markeringsfarve3 5 7 3" xfId="6153"/>
    <cellStyle name="40 % - Markeringsfarve3 5 7 3 2" xfId="14070"/>
    <cellStyle name="40 % - Markeringsfarve3 5 7 3 2 2" xfId="30384"/>
    <cellStyle name="40 % - Markeringsfarve3 5 7 3 2 3" xfId="45348"/>
    <cellStyle name="40 % - Markeringsfarve3 5 7 3 3" xfId="23362"/>
    <cellStyle name="40 % - Markeringsfarve3 5 7 3 4" xfId="38349"/>
    <cellStyle name="40 % - Markeringsfarve3 5 7 4" xfId="12386"/>
    <cellStyle name="40 % - Markeringsfarve3 5 7 4 2" xfId="28705"/>
    <cellStyle name="40 % - Markeringsfarve3 5 7 4 3" xfId="43670"/>
    <cellStyle name="40 % - Markeringsfarve3 5 7 5" xfId="21683"/>
    <cellStyle name="40 % - Markeringsfarve3 5 7 6" xfId="36671"/>
    <cellStyle name="40 % - Markeringsfarve3 5 8" xfId="3831"/>
    <cellStyle name="40 % - Markeringsfarve3 5 8 2" xfId="6791"/>
    <cellStyle name="40 % - Markeringsfarve3 5 8 2 2" xfId="14702"/>
    <cellStyle name="40 % - Markeringsfarve3 5 8 2 2 2" xfId="31016"/>
    <cellStyle name="40 % - Markeringsfarve3 5 8 2 2 3" xfId="45980"/>
    <cellStyle name="40 % - Markeringsfarve3 5 8 2 3" xfId="23994"/>
    <cellStyle name="40 % - Markeringsfarve3 5 8 2 4" xfId="38981"/>
    <cellStyle name="40 % - Markeringsfarve3 5 8 3" xfId="12388"/>
    <cellStyle name="40 % - Markeringsfarve3 5 8 3 2" xfId="28707"/>
    <cellStyle name="40 % - Markeringsfarve3 5 8 3 3" xfId="43672"/>
    <cellStyle name="40 % - Markeringsfarve3 5 8 4" xfId="21685"/>
    <cellStyle name="40 % - Markeringsfarve3 5 8 5" xfId="36673"/>
    <cellStyle name="40 % - Markeringsfarve3 5 9" xfId="3832"/>
    <cellStyle name="40 % - Markeringsfarve3 5 9 2" xfId="8482"/>
    <cellStyle name="40 % - Markeringsfarve3 5 9 2 2" xfId="16371"/>
    <cellStyle name="40 % - Markeringsfarve3 5 9 2 2 2" xfId="32685"/>
    <cellStyle name="40 % - Markeringsfarve3 5 9 2 2 3" xfId="47649"/>
    <cellStyle name="40 % - Markeringsfarve3 5 9 2 3" xfId="25663"/>
    <cellStyle name="40 % - Markeringsfarve3 5 9 2 4" xfId="40650"/>
    <cellStyle name="40 % - Markeringsfarve3 5 9 3" xfId="12389"/>
    <cellStyle name="40 % - Markeringsfarve3 5 9 3 2" xfId="28708"/>
    <cellStyle name="40 % - Markeringsfarve3 5 9 3 3" xfId="43673"/>
    <cellStyle name="40 % - Markeringsfarve3 5 9 4" xfId="21686"/>
    <cellStyle name="40 % - Markeringsfarve3 5 9 5" xfId="36674"/>
    <cellStyle name="40 % - Markeringsfarve3 6" xfId="3833"/>
    <cellStyle name="40 % - Markeringsfarve3 6 10" xfId="53375"/>
    <cellStyle name="40 % - Markeringsfarve3 6 2" xfId="3834"/>
    <cellStyle name="40 % - Markeringsfarve3 6 2 2" xfId="3835"/>
    <cellStyle name="40 % - Markeringsfarve3 6 2 2 2" xfId="3836"/>
    <cellStyle name="40 % - Markeringsfarve3 6 2 2 2 2" xfId="7797"/>
    <cellStyle name="40 % - Markeringsfarve3 6 2 2 2 2 2" xfId="15698"/>
    <cellStyle name="40 % - Markeringsfarve3 6 2 2 2 2 2 2" xfId="32012"/>
    <cellStyle name="40 % - Markeringsfarve3 6 2 2 2 2 2 3" xfId="46976"/>
    <cellStyle name="40 % - Markeringsfarve3 6 2 2 2 2 3" xfId="24990"/>
    <cellStyle name="40 % - Markeringsfarve3 6 2 2 2 2 4" xfId="39977"/>
    <cellStyle name="40 % - Markeringsfarve3 6 2 2 2 3" xfId="12393"/>
    <cellStyle name="40 % - Markeringsfarve3 6 2 2 2 3 2" xfId="28712"/>
    <cellStyle name="40 % - Markeringsfarve3 6 2 2 2 3 3" xfId="43677"/>
    <cellStyle name="40 % - Markeringsfarve3 6 2 2 2 4" xfId="21690"/>
    <cellStyle name="40 % - Markeringsfarve3 6 2 2 2 5" xfId="36678"/>
    <cellStyle name="40 % - Markeringsfarve3 6 2 2 3" xfId="6343"/>
    <cellStyle name="40 % - Markeringsfarve3 6 2 2 3 2" xfId="14260"/>
    <cellStyle name="40 % - Markeringsfarve3 6 2 2 3 2 2" xfId="30574"/>
    <cellStyle name="40 % - Markeringsfarve3 6 2 2 3 2 3" xfId="45538"/>
    <cellStyle name="40 % - Markeringsfarve3 6 2 2 3 3" xfId="23552"/>
    <cellStyle name="40 % - Markeringsfarve3 6 2 2 3 4" xfId="38539"/>
    <cellStyle name="40 % - Markeringsfarve3 6 2 2 4" xfId="12392"/>
    <cellStyle name="40 % - Markeringsfarve3 6 2 2 4 2" xfId="28711"/>
    <cellStyle name="40 % - Markeringsfarve3 6 2 2 4 3" xfId="43676"/>
    <cellStyle name="40 % - Markeringsfarve3 6 2 2 5" xfId="21689"/>
    <cellStyle name="40 % - Markeringsfarve3 6 2 2 6" xfId="36677"/>
    <cellStyle name="40 % - Markeringsfarve3 6 2 2 7" xfId="57179"/>
    <cellStyle name="40 % - Markeringsfarve3 6 2 3" xfId="3837"/>
    <cellStyle name="40 % - Markeringsfarve3 6 2 3 2" xfId="7027"/>
    <cellStyle name="40 % - Markeringsfarve3 6 2 3 2 2" xfId="14938"/>
    <cellStyle name="40 % - Markeringsfarve3 6 2 3 2 2 2" xfId="31252"/>
    <cellStyle name="40 % - Markeringsfarve3 6 2 3 2 2 3" xfId="46216"/>
    <cellStyle name="40 % - Markeringsfarve3 6 2 3 2 3" xfId="24230"/>
    <cellStyle name="40 % - Markeringsfarve3 6 2 3 2 4" xfId="39217"/>
    <cellStyle name="40 % - Markeringsfarve3 6 2 3 3" xfId="12394"/>
    <cellStyle name="40 % - Markeringsfarve3 6 2 3 3 2" xfId="28713"/>
    <cellStyle name="40 % - Markeringsfarve3 6 2 3 3 3" xfId="43678"/>
    <cellStyle name="40 % - Markeringsfarve3 6 2 3 4" xfId="21691"/>
    <cellStyle name="40 % - Markeringsfarve3 6 2 3 5" xfId="36679"/>
    <cellStyle name="40 % - Markeringsfarve3 6 2 4" xfId="3838"/>
    <cellStyle name="40 % - Markeringsfarve3 6 2 4 2" xfId="8269"/>
    <cellStyle name="40 % - Markeringsfarve3 6 2 4 2 2" xfId="16163"/>
    <cellStyle name="40 % - Markeringsfarve3 6 2 4 2 2 2" xfId="32477"/>
    <cellStyle name="40 % - Markeringsfarve3 6 2 4 2 2 3" xfId="47441"/>
    <cellStyle name="40 % - Markeringsfarve3 6 2 4 2 3" xfId="25455"/>
    <cellStyle name="40 % - Markeringsfarve3 6 2 4 2 4" xfId="40442"/>
    <cellStyle name="40 % - Markeringsfarve3 6 2 4 3" xfId="12395"/>
    <cellStyle name="40 % - Markeringsfarve3 6 2 4 3 2" xfId="28714"/>
    <cellStyle name="40 % - Markeringsfarve3 6 2 4 3 3" xfId="43679"/>
    <cellStyle name="40 % - Markeringsfarve3 6 2 4 4" xfId="21692"/>
    <cellStyle name="40 % - Markeringsfarve3 6 2 4 5" xfId="36680"/>
    <cellStyle name="40 % - Markeringsfarve3 6 2 5" xfId="5900"/>
    <cellStyle name="40 % - Markeringsfarve3 6 2 5 2" xfId="13818"/>
    <cellStyle name="40 % - Markeringsfarve3 6 2 5 2 2" xfId="30132"/>
    <cellStyle name="40 % - Markeringsfarve3 6 2 5 2 3" xfId="45096"/>
    <cellStyle name="40 % - Markeringsfarve3 6 2 5 3" xfId="23110"/>
    <cellStyle name="40 % - Markeringsfarve3 6 2 5 4" xfId="38097"/>
    <cellStyle name="40 % - Markeringsfarve3 6 2 6" xfId="12391"/>
    <cellStyle name="40 % - Markeringsfarve3 6 2 6 2" xfId="28710"/>
    <cellStyle name="40 % - Markeringsfarve3 6 2 6 3" xfId="43675"/>
    <cellStyle name="40 % - Markeringsfarve3 6 2 7" xfId="21688"/>
    <cellStyle name="40 % - Markeringsfarve3 6 2 8" xfId="36676"/>
    <cellStyle name="40 % - Markeringsfarve3 6 2 9" xfId="54012"/>
    <cellStyle name="40 % - Markeringsfarve3 6 3" xfId="3839"/>
    <cellStyle name="40 % - Markeringsfarve3 6 3 2" xfId="3840"/>
    <cellStyle name="40 % - Markeringsfarve3 6 3 2 2" xfId="7604"/>
    <cellStyle name="40 % - Markeringsfarve3 6 3 2 2 2" xfId="15505"/>
    <cellStyle name="40 % - Markeringsfarve3 6 3 2 2 2 2" xfId="31819"/>
    <cellStyle name="40 % - Markeringsfarve3 6 3 2 2 2 3" xfId="46783"/>
    <cellStyle name="40 % - Markeringsfarve3 6 3 2 2 3" xfId="24797"/>
    <cellStyle name="40 % - Markeringsfarve3 6 3 2 2 4" xfId="39784"/>
    <cellStyle name="40 % - Markeringsfarve3 6 3 2 3" xfId="12397"/>
    <cellStyle name="40 % - Markeringsfarve3 6 3 2 3 2" xfId="28716"/>
    <cellStyle name="40 % - Markeringsfarve3 6 3 2 3 3" xfId="43681"/>
    <cellStyle name="40 % - Markeringsfarve3 6 3 2 4" xfId="21694"/>
    <cellStyle name="40 % - Markeringsfarve3 6 3 2 5" xfId="36682"/>
    <cellStyle name="40 % - Markeringsfarve3 6 3 3" xfId="6186"/>
    <cellStyle name="40 % - Markeringsfarve3 6 3 3 2" xfId="14103"/>
    <cellStyle name="40 % - Markeringsfarve3 6 3 3 2 2" xfId="30417"/>
    <cellStyle name="40 % - Markeringsfarve3 6 3 3 2 3" xfId="45381"/>
    <cellStyle name="40 % - Markeringsfarve3 6 3 3 3" xfId="23395"/>
    <cellStyle name="40 % - Markeringsfarve3 6 3 3 4" xfId="38382"/>
    <cellStyle name="40 % - Markeringsfarve3 6 3 4" xfId="12396"/>
    <cellStyle name="40 % - Markeringsfarve3 6 3 4 2" xfId="28715"/>
    <cellStyle name="40 % - Markeringsfarve3 6 3 4 3" xfId="43680"/>
    <cellStyle name="40 % - Markeringsfarve3 6 3 5" xfId="21693"/>
    <cellStyle name="40 % - Markeringsfarve3 6 3 6" xfId="36681"/>
    <cellStyle name="40 % - Markeringsfarve3 6 3 7" xfId="56556"/>
    <cellStyle name="40 % - Markeringsfarve3 6 4" xfId="3841"/>
    <cellStyle name="40 % - Markeringsfarve3 6 4 2" xfId="6834"/>
    <cellStyle name="40 % - Markeringsfarve3 6 4 2 2" xfId="14745"/>
    <cellStyle name="40 % - Markeringsfarve3 6 4 2 2 2" xfId="31059"/>
    <cellStyle name="40 % - Markeringsfarve3 6 4 2 2 3" xfId="46023"/>
    <cellStyle name="40 % - Markeringsfarve3 6 4 2 3" xfId="24037"/>
    <cellStyle name="40 % - Markeringsfarve3 6 4 2 4" xfId="39024"/>
    <cellStyle name="40 % - Markeringsfarve3 6 4 3" xfId="12398"/>
    <cellStyle name="40 % - Markeringsfarve3 6 4 3 2" xfId="28717"/>
    <cellStyle name="40 % - Markeringsfarve3 6 4 3 3" xfId="43682"/>
    <cellStyle name="40 % - Markeringsfarve3 6 4 4" xfId="21695"/>
    <cellStyle name="40 % - Markeringsfarve3 6 4 5" xfId="36683"/>
    <cellStyle name="40 % - Markeringsfarve3 6 5" xfId="3842"/>
    <cellStyle name="40 % - Markeringsfarve3 6 5 2" xfId="8619"/>
    <cellStyle name="40 % - Markeringsfarve3 6 5 2 2" xfId="16502"/>
    <cellStyle name="40 % - Markeringsfarve3 6 5 2 2 2" xfId="32816"/>
    <cellStyle name="40 % - Markeringsfarve3 6 5 2 2 3" xfId="47780"/>
    <cellStyle name="40 % - Markeringsfarve3 6 5 2 3" xfId="25794"/>
    <cellStyle name="40 % - Markeringsfarve3 6 5 2 4" xfId="40781"/>
    <cellStyle name="40 % - Markeringsfarve3 6 5 3" xfId="12399"/>
    <cellStyle name="40 % - Markeringsfarve3 6 5 3 2" xfId="28718"/>
    <cellStyle name="40 % - Markeringsfarve3 6 5 3 3" xfId="43683"/>
    <cellStyle name="40 % - Markeringsfarve3 6 5 4" xfId="21696"/>
    <cellStyle name="40 % - Markeringsfarve3 6 5 5" xfId="36684"/>
    <cellStyle name="40 % - Markeringsfarve3 6 6" xfId="5899"/>
    <cellStyle name="40 % - Markeringsfarve3 6 6 2" xfId="13817"/>
    <cellStyle name="40 % - Markeringsfarve3 6 6 2 2" xfId="30131"/>
    <cellStyle name="40 % - Markeringsfarve3 6 6 2 3" xfId="45095"/>
    <cellStyle name="40 % - Markeringsfarve3 6 6 3" xfId="23109"/>
    <cellStyle name="40 % - Markeringsfarve3 6 6 4" xfId="38096"/>
    <cellStyle name="40 % - Markeringsfarve3 6 7" xfId="12390"/>
    <cellStyle name="40 % - Markeringsfarve3 6 7 2" xfId="28709"/>
    <cellStyle name="40 % - Markeringsfarve3 6 7 3" xfId="43674"/>
    <cellStyle name="40 % - Markeringsfarve3 6 8" xfId="21687"/>
    <cellStyle name="40 % - Markeringsfarve3 6 9" xfId="36675"/>
    <cellStyle name="40 % - Markeringsfarve3 7" xfId="3843"/>
    <cellStyle name="40 % - Markeringsfarve3 7 2" xfId="3844"/>
    <cellStyle name="40 % - Markeringsfarve3 7 2 2" xfId="3845"/>
    <cellStyle name="40 % - Markeringsfarve3 7 2 2 2" xfId="7842"/>
    <cellStyle name="40 % - Markeringsfarve3 7 2 2 2 2" xfId="15743"/>
    <cellStyle name="40 % - Markeringsfarve3 7 2 2 2 2 2" xfId="32057"/>
    <cellStyle name="40 % - Markeringsfarve3 7 2 2 2 2 3" xfId="47021"/>
    <cellStyle name="40 % - Markeringsfarve3 7 2 2 2 3" xfId="25035"/>
    <cellStyle name="40 % - Markeringsfarve3 7 2 2 2 4" xfId="40022"/>
    <cellStyle name="40 % - Markeringsfarve3 7 2 2 3" xfId="12402"/>
    <cellStyle name="40 % - Markeringsfarve3 7 2 2 3 2" xfId="28721"/>
    <cellStyle name="40 % - Markeringsfarve3 7 2 2 3 3" xfId="43686"/>
    <cellStyle name="40 % - Markeringsfarve3 7 2 2 4" xfId="21699"/>
    <cellStyle name="40 % - Markeringsfarve3 7 2 2 5" xfId="36687"/>
    <cellStyle name="40 % - Markeringsfarve3 7 2 3" xfId="6388"/>
    <cellStyle name="40 % - Markeringsfarve3 7 2 3 2" xfId="14302"/>
    <cellStyle name="40 % - Markeringsfarve3 7 2 3 2 2" xfId="30616"/>
    <cellStyle name="40 % - Markeringsfarve3 7 2 3 2 3" xfId="45580"/>
    <cellStyle name="40 % - Markeringsfarve3 7 2 3 3" xfId="23594"/>
    <cellStyle name="40 % - Markeringsfarve3 7 2 3 4" xfId="38581"/>
    <cellStyle name="40 % - Markeringsfarve3 7 2 4" xfId="12401"/>
    <cellStyle name="40 % - Markeringsfarve3 7 2 4 2" xfId="28720"/>
    <cellStyle name="40 % - Markeringsfarve3 7 2 4 3" xfId="43685"/>
    <cellStyle name="40 % - Markeringsfarve3 7 2 5" xfId="21698"/>
    <cellStyle name="40 % - Markeringsfarve3 7 2 6" xfId="36686"/>
    <cellStyle name="40 % - Markeringsfarve3 7 2 7" xfId="57108"/>
    <cellStyle name="40 % - Markeringsfarve3 7 3" xfId="3846"/>
    <cellStyle name="40 % - Markeringsfarve3 7 3 2" xfId="7118"/>
    <cellStyle name="40 % - Markeringsfarve3 7 3 2 2" xfId="15028"/>
    <cellStyle name="40 % - Markeringsfarve3 7 3 2 2 2" xfId="31342"/>
    <cellStyle name="40 % - Markeringsfarve3 7 3 2 2 3" xfId="46306"/>
    <cellStyle name="40 % - Markeringsfarve3 7 3 2 3" xfId="24320"/>
    <cellStyle name="40 % - Markeringsfarve3 7 3 2 4" xfId="39307"/>
    <cellStyle name="40 % - Markeringsfarve3 7 3 3" xfId="12403"/>
    <cellStyle name="40 % - Markeringsfarve3 7 3 3 2" xfId="28722"/>
    <cellStyle name="40 % - Markeringsfarve3 7 3 3 3" xfId="43687"/>
    <cellStyle name="40 % - Markeringsfarve3 7 3 4" xfId="21700"/>
    <cellStyle name="40 % - Markeringsfarve3 7 3 5" xfId="36688"/>
    <cellStyle name="40 % - Markeringsfarve3 7 4" xfId="3847"/>
    <cellStyle name="40 % - Markeringsfarve3 7 4 2" xfId="8564"/>
    <cellStyle name="40 % - Markeringsfarve3 7 4 2 2" xfId="16451"/>
    <cellStyle name="40 % - Markeringsfarve3 7 4 2 2 2" xfId="32765"/>
    <cellStyle name="40 % - Markeringsfarve3 7 4 2 2 3" xfId="47729"/>
    <cellStyle name="40 % - Markeringsfarve3 7 4 2 3" xfId="25743"/>
    <cellStyle name="40 % - Markeringsfarve3 7 4 2 4" xfId="40730"/>
    <cellStyle name="40 % - Markeringsfarve3 7 4 3" xfId="12404"/>
    <cellStyle name="40 % - Markeringsfarve3 7 4 3 2" xfId="28723"/>
    <cellStyle name="40 % - Markeringsfarve3 7 4 3 3" xfId="43688"/>
    <cellStyle name="40 % - Markeringsfarve3 7 4 4" xfId="21701"/>
    <cellStyle name="40 % - Markeringsfarve3 7 4 5" xfId="36689"/>
    <cellStyle name="40 % - Markeringsfarve3 7 5" xfId="5901"/>
    <cellStyle name="40 % - Markeringsfarve3 7 5 2" xfId="13819"/>
    <cellStyle name="40 % - Markeringsfarve3 7 5 2 2" xfId="30133"/>
    <cellStyle name="40 % - Markeringsfarve3 7 5 2 3" xfId="45097"/>
    <cellStyle name="40 % - Markeringsfarve3 7 5 3" xfId="23111"/>
    <cellStyle name="40 % - Markeringsfarve3 7 5 4" xfId="38098"/>
    <cellStyle name="40 % - Markeringsfarve3 7 6" xfId="12400"/>
    <cellStyle name="40 % - Markeringsfarve3 7 6 2" xfId="28719"/>
    <cellStyle name="40 % - Markeringsfarve3 7 6 3" xfId="43684"/>
    <cellStyle name="40 % - Markeringsfarve3 7 7" xfId="21697"/>
    <cellStyle name="40 % - Markeringsfarve3 7 8" xfId="36685"/>
    <cellStyle name="40 % - Markeringsfarve3 7 9" xfId="53941"/>
    <cellStyle name="40 % - Markeringsfarve3 8" xfId="3848"/>
    <cellStyle name="40 % - Markeringsfarve3 8 2" xfId="3849"/>
    <cellStyle name="40 % - Markeringsfarve3 8 2 2" xfId="3850"/>
    <cellStyle name="40 % - Markeringsfarve3 8 2 2 2" xfId="7959"/>
    <cellStyle name="40 % - Markeringsfarve3 8 2 2 2 2" xfId="15860"/>
    <cellStyle name="40 % - Markeringsfarve3 8 2 2 2 2 2" xfId="32174"/>
    <cellStyle name="40 % - Markeringsfarve3 8 2 2 2 2 3" xfId="47138"/>
    <cellStyle name="40 % - Markeringsfarve3 8 2 2 2 3" xfId="25152"/>
    <cellStyle name="40 % - Markeringsfarve3 8 2 2 2 4" xfId="40139"/>
    <cellStyle name="40 % - Markeringsfarve3 8 2 2 3" xfId="12407"/>
    <cellStyle name="40 % - Markeringsfarve3 8 2 2 3 2" xfId="28726"/>
    <cellStyle name="40 % - Markeringsfarve3 8 2 2 3 3" xfId="43691"/>
    <cellStyle name="40 % - Markeringsfarve3 8 2 2 4" xfId="21704"/>
    <cellStyle name="40 % - Markeringsfarve3 8 2 2 5" xfId="36692"/>
    <cellStyle name="40 % - Markeringsfarve3 8 2 3" xfId="6487"/>
    <cellStyle name="40 % - Markeringsfarve3 8 2 3 2" xfId="14401"/>
    <cellStyle name="40 % - Markeringsfarve3 8 2 3 2 2" xfId="30715"/>
    <cellStyle name="40 % - Markeringsfarve3 8 2 3 2 3" xfId="45679"/>
    <cellStyle name="40 % - Markeringsfarve3 8 2 3 3" xfId="23693"/>
    <cellStyle name="40 % - Markeringsfarve3 8 2 3 4" xfId="38680"/>
    <cellStyle name="40 % - Markeringsfarve3 8 2 4" xfId="12406"/>
    <cellStyle name="40 % - Markeringsfarve3 8 2 4 2" xfId="28725"/>
    <cellStyle name="40 % - Markeringsfarve3 8 2 4 3" xfId="43690"/>
    <cellStyle name="40 % - Markeringsfarve3 8 2 5" xfId="21703"/>
    <cellStyle name="40 % - Markeringsfarve3 8 2 6" xfId="36691"/>
    <cellStyle name="40 % - Markeringsfarve3 8 3" xfId="3851"/>
    <cellStyle name="40 % - Markeringsfarve3 8 3 2" xfId="7235"/>
    <cellStyle name="40 % - Markeringsfarve3 8 3 2 2" xfId="15145"/>
    <cellStyle name="40 % - Markeringsfarve3 8 3 2 2 2" xfId="31459"/>
    <cellStyle name="40 % - Markeringsfarve3 8 3 2 2 3" xfId="46423"/>
    <cellStyle name="40 % - Markeringsfarve3 8 3 2 3" xfId="24437"/>
    <cellStyle name="40 % - Markeringsfarve3 8 3 2 4" xfId="39424"/>
    <cellStyle name="40 % - Markeringsfarve3 8 3 3" xfId="12408"/>
    <cellStyle name="40 % - Markeringsfarve3 8 3 3 2" xfId="28727"/>
    <cellStyle name="40 % - Markeringsfarve3 8 3 3 3" xfId="43692"/>
    <cellStyle name="40 % - Markeringsfarve3 8 3 4" xfId="21705"/>
    <cellStyle name="40 % - Markeringsfarve3 8 3 5" xfId="36693"/>
    <cellStyle name="40 % - Markeringsfarve3 8 4" xfId="3852"/>
    <cellStyle name="40 % - Markeringsfarve3 8 4 2" xfId="8213"/>
    <cellStyle name="40 % - Markeringsfarve3 8 4 2 2" xfId="16110"/>
    <cellStyle name="40 % - Markeringsfarve3 8 4 2 2 2" xfId="32424"/>
    <cellStyle name="40 % - Markeringsfarve3 8 4 2 2 3" xfId="47388"/>
    <cellStyle name="40 % - Markeringsfarve3 8 4 2 3" xfId="25402"/>
    <cellStyle name="40 % - Markeringsfarve3 8 4 2 4" xfId="40389"/>
    <cellStyle name="40 % - Markeringsfarve3 8 4 3" xfId="12409"/>
    <cellStyle name="40 % - Markeringsfarve3 8 4 3 2" xfId="28728"/>
    <cellStyle name="40 % - Markeringsfarve3 8 4 3 3" xfId="43693"/>
    <cellStyle name="40 % - Markeringsfarve3 8 4 4" xfId="21706"/>
    <cellStyle name="40 % - Markeringsfarve3 8 4 5" xfId="36694"/>
    <cellStyle name="40 % - Markeringsfarve3 8 5" xfId="5902"/>
    <cellStyle name="40 % - Markeringsfarve3 8 5 2" xfId="13820"/>
    <cellStyle name="40 % - Markeringsfarve3 8 5 2 2" xfId="30134"/>
    <cellStyle name="40 % - Markeringsfarve3 8 5 2 3" xfId="45098"/>
    <cellStyle name="40 % - Markeringsfarve3 8 5 3" xfId="23112"/>
    <cellStyle name="40 % - Markeringsfarve3 8 5 4" xfId="38099"/>
    <cellStyle name="40 % - Markeringsfarve3 8 6" xfId="12405"/>
    <cellStyle name="40 % - Markeringsfarve3 8 6 2" xfId="28724"/>
    <cellStyle name="40 % - Markeringsfarve3 8 6 3" xfId="43689"/>
    <cellStyle name="40 % - Markeringsfarve3 8 7" xfId="21702"/>
    <cellStyle name="40 % - Markeringsfarve3 8 8" xfId="36690"/>
    <cellStyle name="40 % - Markeringsfarve3 9" xfId="3853"/>
    <cellStyle name="40 % - Markeringsfarve3 9 2" xfId="3854"/>
    <cellStyle name="40 % - Markeringsfarve3 9 2 2" xfId="3855"/>
    <cellStyle name="40 % - Markeringsfarve3 9 2 2 2" xfId="8143"/>
    <cellStyle name="40 % - Markeringsfarve3 9 2 2 2 2" xfId="16044"/>
    <cellStyle name="40 % - Markeringsfarve3 9 2 2 2 2 2" xfId="32358"/>
    <cellStyle name="40 % - Markeringsfarve3 9 2 2 2 2 3" xfId="47322"/>
    <cellStyle name="40 % - Markeringsfarve3 9 2 2 2 3" xfId="25336"/>
    <cellStyle name="40 % - Markeringsfarve3 9 2 2 2 4" xfId="40323"/>
    <cellStyle name="40 % - Markeringsfarve3 9 2 2 3" xfId="12412"/>
    <cellStyle name="40 % - Markeringsfarve3 9 2 2 3 2" xfId="28731"/>
    <cellStyle name="40 % - Markeringsfarve3 9 2 2 3 3" xfId="43696"/>
    <cellStyle name="40 % - Markeringsfarve3 9 2 2 4" xfId="21709"/>
    <cellStyle name="40 % - Markeringsfarve3 9 2 2 5" xfId="36697"/>
    <cellStyle name="40 % - Markeringsfarve3 9 2 3" xfId="6636"/>
    <cellStyle name="40 % - Markeringsfarve3 9 2 3 2" xfId="14550"/>
    <cellStyle name="40 % - Markeringsfarve3 9 2 3 2 2" xfId="30864"/>
    <cellStyle name="40 % - Markeringsfarve3 9 2 3 2 3" xfId="45828"/>
    <cellStyle name="40 % - Markeringsfarve3 9 2 3 3" xfId="23842"/>
    <cellStyle name="40 % - Markeringsfarve3 9 2 3 4" xfId="38829"/>
    <cellStyle name="40 % - Markeringsfarve3 9 2 4" xfId="12411"/>
    <cellStyle name="40 % - Markeringsfarve3 9 2 4 2" xfId="28730"/>
    <cellStyle name="40 % - Markeringsfarve3 9 2 4 3" xfId="43695"/>
    <cellStyle name="40 % - Markeringsfarve3 9 2 5" xfId="21708"/>
    <cellStyle name="40 % - Markeringsfarve3 9 2 6" xfId="36696"/>
    <cellStyle name="40 % - Markeringsfarve3 9 3" xfId="3856"/>
    <cellStyle name="40 % - Markeringsfarve3 9 3 2" xfId="7420"/>
    <cellStyle name="40 % - Markeringsfarve3 9 3 2 2" xfId="15330"/>
    <cellStyle name="40 % - Markeringsfarve3 9 3 2 2 2" xfId="31644"/>
    <cellStyle name="40 % - Markeringsfarve3 9 3 2 2 3" xfId="46608"/>
    <cellStyle name="40 % - Markeringsfarve3 9 3 2 3" xfId="24622"/>
    <cellStyle name="40 % - Markeringsfarve3 9 3 2 4" xfId="39609"/>
    <cellStyle name="40 % - Markeringsfarve3 9 3 3" xfId="12413"/>
    <cellStyle name="40 % - Markeringsfarve3 9 3 3 2" xfId="28732"/>
    <cellStyle name="40 % - Markeringsfarve3 9 3 3 3" xfId="43697"/>
    <cellStyle name="40 % - Markeringsfarve3 9 3 4" xfId="21710"/>
    <cellStyle name="40 % - Markeringsfarve3 9 3 5" xfId="36698"/>
    <cellStyle name="40 % - Markeringsfarve3 9 4" xfId="3857"/>
    <cellStyle name="40 % - Markeringsfarve3 9 4 2" xfId="8550"/>
    <cellStyle name="40 % - Markeringsfarve3 9 4 2 2" xfId="16438"/>
    <cellStyle name="40 % - Markeringsfarve3 9 4 2 2 2" xfId="32752"/>
    <cellStyle name="40 % - Markeringsfarve3 9 4 2 2 3" xfId="47716"/>
    <cellStyle name="40 % - Markeringsfarve3 9 4 2 3" xfId="25730"/>
    <cellStyle name="40 % - Markeringsfarve3 9 4 2 4" xfId="40717"/>
    <cellStyle name="40 % - Markeringsfarve3 9 4 3" xfId="12414"/>
    <cellStyle name="40 % - Markeringsfarve3 9 4 3 2" xfId="28733"/>
    <cellStyle name="40 % - Markeringsfarve3 9 4 3 3" xfId="43698"/>
    <cellStyle name="40 % - Markeringsfarve3 9 4 4" xfId="21711"/>
    <cellStyle name="40 % - Markeringsfarve3 9 4 5" xfId="36699"/>
    <cellStyle name="40 % - Markeringsfarve3 9 5" xfId="5903"/>
    <cellStyle name="40 % - Markeringsfarve3 9 5 2" xfId="13821"/>
    <cellStyle name="40 % - Markeringsfarve3 9 5 2 2" xfId="30135"/>
    <cellStyle name="40 % - Markeringsfarve3 9 5 2 3" xfId="45099"/>
    <cellStyle name="40 % - Markeringsfarve3 9 5 3" xfId="23113"/>
    <cellStyle name="40 % - Markeringsfarve3 9 5 4" xfId="38100"/>
    <cellStyle name="40 % - Markeringsfarve3 9 6" xfId="12410"/>
    <cellStyle name="40 % - Markeringsfarve3 9 6 2" xfId="28729"/>
    <cellStyle name="40 % - Markeringsfarve3 9 6 3" xfId="43694"/>
    <cellStyle name="40 % - Markeringsfarve3 9 7" xfId="21707"/>
    <cellStyle name="40 % - Markeringsfarve3 9 8" xfId="36695"/>
    <cellStyle name="40 % - Markeringsfarve4 10" xfId="3859"/>
    <cellStyle name="40 % - Markeringsfarve4 10 2" xfId="3860"/>
    <cellStyle name="40 % - Markeringsfarve4 10 2 2" xfId="3861"/>
    <cellStyle name="40 % - Markeringsfarve4 10 2 2 2" xfId="8152"/>
    <cellStyle name="40 % - Markeringsfarve4 10 2 2 2 2" xfId="16053"/>
    <cellStyle name="40 % - Markeringsfarve4 10 2 2 2 2 2" xfId="32367"/>
    <cellStyle name="40 % - Markeringsfarve4 10 2 2 2 2 3" xfId="47331"/>
    <cellStyle name="40 % - Markeringsfarve4 10 2 2 2 3" xfId="25345"/>
    <cellStyle name="40 % - Markeringsfarve4 10 2 2 2 4" xfId="40332"/>
    <cellStyle name="40 % - Markeringsfarve4 10 2 2 3" xfId="12418"/>
    <cellStyle name="40 % - Markeringsfarve4 10 2 2 3 2" xfId="28737"/>
    <cellStyle name="40 % - Markeringsfarve4 10 2 2 3 3" xfId="43702"/>
    <cellStyle name="40 % - Markeringsfarve4 10 2 2 4" xfId="21715"/>
    <cellStyle name="40 % - Markeringsfarve4 10 2 2 5" xfId="36703"/>
    <cellStyle name="40 % - Markeringsfarve4 10 2 3" xfId="6645"/>
    <cellStyle name="40 % - Markeringsfarve4 10 2 3 2" xfId="14559"/>
    <cellStyle name="40 % - Markeringsfarve4 10 2 3 2 2" xfId="30873"/>
    <cellStyle name="40 % - Markeringsfarve4 10 2 3 2 3" xfId="45837"/>
    <cellStyle name="40 % - Markeringsfarve4 10 2 3 3" xfId="23851"/>
    <cellStyle name="40 % - Markeringsfarve4 10 2 3 4" xfId="38838"/>
    <cellStyle name="40 % - Markeringsfarve4 10 2 4" xfId="12417"/>
    <cellStyle name="40 % - Markeringsfarve4 10 2 4 2" xfId="28736"/>
    <cellStyle name="40 % - Markeringsfarve4 10 2 4 3" xfId="43701"/>
    <cellStyle name="40 % - Markeringsfarve4 10 2 5" xfId="21714"/>
    <cellStyle name="40 % - Markeringsfarve4 10 2 6" xfId="36702"/>
    <cellStyle name="40 % - Markeringsfarve4 10 3" xfId="3862"/>
    <cellStyle name="40 % - Markeringsfarve4 10 3 2" xfId="7429"/>
    <cellStyle name="40 % - Markeringsfarve4 10 3 2 2" xfId="15339"/>
    <cellStyle name="40 % - Markeringsfarve4 10 3 2 2 2" xfId="31653"/>
    <cellStyle name="40 % - Markeringsfarve4 10 3 2 2 3" xfId="46617"/>
    <cellStyle name="40 % - Markeringsfarve4 10 3 2 3" xfId="24631"/>
    <cellStyle name="40 % - Markeringsfarve4 10 3 2 4" xfId="39618"/>
    <cellStyle name="40 % - Markeringsfarve4 10 3 3" xfId="12419"/>
    <cellStyle name="40 % - Markeringsfarve4 10 3 3 2" xfId="28738"/>
    <cellStyle name="40 % - Markeringsfarve4 10 3 3 3" xfId="43703"/>
    <cellStyle name="40 % - Markeringsfarve4 10 3 4" xfId="21716"/>
    <cellStyle name="40 % - Markeringsfarve4 10 3 5" xfId="36704"/>
    <cellStyle name="40 % - Markeringsfarve4 10 4" xfId="3863"/>
    <cellStyle name="40 % - Markeringsfarve4 10 4 2" xfId="8481"/>
    <cellStyle name="40 % - Markeringsfarve4 10 4 2 2" xfId="16370"/>
    <cellStyle name="40 % - Markeringsfarve4 10 4 2 2 2" xfId="32684"/>
    <cellStyle name="40 % - Markeringsfarve4 10 4 2 2 3" xfId="47648"/>
    <cellStyle name="40 % - Markeringsfarve4 10 4 2 3" xfId="25662"/>
    <cellStyle name="40 % - Markeringsfarve4 10 4 2 4" xfId="40649"/>
    <cellStyle name="40 % - Markeringsfarve4 10 4 3" xfId="12420"/>
    <cellStyle name="40 % - Markeringsfarve4 10 4 3 2" xfId="28739"/>
    <cellStyle name="40 % - Markeringsfarve4 10 4 3 3" xfId="43704"/>
    <cellStyle name="40 % - Markeringsfarve4 10 4 4" xfId="21717"/>
    <cellStyle name="40 % - Markeringsfarve4 10 4 5" xfId="36705"/>
    <cellStyle name="40 % - Markeringsfarve4 10 5" xfId="5905"/>
    <cellStyle name="40 % - Markeringsfarve4 10 5 2" xfId="13823"/>
    <cellStyle name="40 % - Markeringsfarve4 10 5 2 2" xfId="30137"/>
    <cellStyle name="40 % - Markeringsfarve4 10 5 2 3" xfId="45101"/>
    <cellStyle name="40 % - Markeringsfarve4 10 5 3" xfId="23115"/>
    <cellStyle name="40 % - Markeringsfarve4 10 5 4" xfId="38102"/>
    <cellStyle name="40 % - Markeringsfarve4 10 6" xfId="12416"/>
    <cellStyle name="40 % - Markeringsfarve4 10 6 2" xfId="28735"/>
    <cellStyle name="40 % - Markeringsfarve4 10 6 3" xfId="43700"/>
    <cellStyle name="40 % - Markeringsfarve4 10 7" xfId="21713"/>
    <cellStyle name="40 % - Markeringsfarve4 10 8" xfId="36701"/>
    <cellStyle name="40 % - Markeringsfarve4 11" xfId="3864"/>
    <cellStyle name="40 % - Markeringsfarve4 11 2" xfId="3865"/>
    <cellStyle name="40 % - Markeringsfarve4 11 2 2" xfId="7486"/>
    <cellStyle name="40 % - Markeringsfarve4 11 2 2 2" xfId="15387"/>
    <cellStyle name="40 % - Markeringsfarve4 11 2 2 2 2" xfId="31701"/>
    <cellStyle name="40 % - Markeringsfarve4 11 2 2 2 3" xfId="46665"/>
    <cellStyle name="40 % - Markeringsfarve4 11 2 2 3" xfId="24679"/>
    <cellStyle name="40 % - Markeringsfarve4 11 2 2 4" xfId="39666"/>
    <cellStyle name="40 % - Markeringsfarve4 11 2 3" xfId="12422"/>
    <cellStyle name="40 % - Markeringsfarve4 11 2 3 2" xfId="28741"/>
    <cellStyle name="40 % - Markeringsfarve4 11 2 3 3" xfId="43706"/>
    <cellStyle name="40 % - Markeringsfarve4 11 2 4" xfId="21719"/>
    <cellStyle name="40 % - Markeringsfarve4 11 2 5" xfId="36707"/>
    <cellStyle name="40 % - Markeringsfarve4 11 3" xfId="3866"/>
    <cellStyle name="40 % - Markeringsfarve4 11 3 2" xfId="8723"/>
    <cellStyle name="40 % - Markeringsfarve4 11 3 2 2" xfId="16603"/>
    <cellStyle name="40 % - Markeringsfarve4 11 3 2 2 2" xfId="32917"/>
    <cellStyle name="40 % - Markeringsfarve4 11 3 2 2 3" xfId="47881"/>
    <cellStyle name="40 % - Markeringsfarve4 11 3 2 3" xfId="25895"/>
    <cellStyle name="40 % - Markeringsfarve4 11 3 2 4" xfId="40882"/>
    <cellStyle name="40 % - Markeringsfarve4 11 3 3" xfId="12423"/>
    <cellStyle name="40 % - Markeringsfarve4 11 3 3 2" xfId="28742"/>
    <cellStyle name="40 % - Markeringsfarve4 11 3 3 3" xfId="43707"/>
    <cellStyle name="40 % - Markeringsfarve4 11 3 4" xfId="21720"/>
    <cellStyle name="40 % - Markeringsfarve4 11 3 5" xfId="36708"/>
    <cellStyle name="40 % - Markeringsfarve4 11 4" xfId="5906"/>
    <cellStyle name="40 % - Markeringsfarve4 11 4 2" xfId="13824"/>
    <cellStyle name="40 % - Markeringsfarve4 11 4 2 2" xfId="30138"/>
    <cellStyle name="40 % - Markeringsfarve4 11 4 2 3" xfId="45102"/>
    <cellStyle name="40 % - Markeringsfarve4 11 4 3" xfId="23116"/>
    <cellStyle name="40 % - Markeringsfarve4 11 4 4" xfId="38103"/>
    <cellStyle name="40 % - Markeringsfarve4 11 5" xfId="12421"/>
    <cellStyle name="40 % - Markeringsfarve4 11 5 2" xfId="28740"/>
    <cellStyle name="40 % - Markeringsfarve4 11 5 3" xfId="43705"/>
    <cellStyle name="40 % - Markeringsfarve4 11 6" xfId="21718"/>
    <cellStyle name="40 % - Markeringsfarve4 11 7" xfId="36706"/>
    <cellStyle name="40 % - Markeringsfarve4 12" xfId="3867"/>
    <cellStyle name="40 % - Markeringsfarve4 12 2" xfId="3868"/>
    <cellStyle name="40 % - Markeringsfarve4 12 2 2" xfId="8447"/>
    <cellStyle name="40 % - Markeringsfarve4 12 2 2 2" xfId="16339"/>
    <cellStyle name="40 % - Markeringsfarve4 12 2 2 2 2" xfId="32653"/>
    <cellStyle name="40 % - Markeringsfarve4 12 2 2 2 3" xfId="47617"/>
    <cellStyle name="40 % - Markeringsfarve4 12 2 2 3" xfId="25631"/>
    <cellStyle name="40 % - Markeringsfarve4 12 2 2 4" xfId="40618"/>
    <cellStyle name="40 % - Markeringsfarve4 12 2 3" xfId="12425"/>
    <cellStyle name="40 % - Markeringsfarve4 12 2 3 2" xfId="28744"/>
    <cellStyle name="40 % - Markeringsfarve4 12 2 3 3" xfId="43709"/>
    <cellStyle name="40 % - Markeringsfarve4 12 2 4" xfId="21722"/>
    <cellStyle name="40 % - Markeringsfarve4 12 2 5" xfId="36710"/>
    <cellStyle name="40 % - Markeringsfarve4 12 3" xfId="5907"/>
    <cellStyle name="40 % - Markeringsfarve4 12 3 2" xfId="13825"/>
    <cellStyle name="40 % - Markeringsfarve4 12 3 2 2" xfId="30139"/>
    <cellStyle name="40 % - Markeringsfarve4 12 3 2 3" xfId="45103"/>
    <cellStyle name="40 % - Markeringsfarve4 12 3 3" xfId="23117"/>
    <cellStyle name="40 % - Markeringsfarve4 12 3 4" xfId="38104"/>
    <cellStyle name="40 % - Markeringsfarve4 12 4" xfId="12424"/>
    <cellStyle name="40 % - Markeringsfarve4 12 4 2" xfId="28743"/>
    <cellStyle name="40 % - Markeringsfarve4 12 4 3" xfId="43708"/>
    <cellStyle name="40 % - Markeringsfarve4 12 5" xfId="21721"/>
    <cellStyle name="40 % - Markeringsfarve4 12 6" xfId="36709"/>
    <cellStyle name="40 % - Markeringsfarve4 13" xfId="3869"/>
    <cellStyle name="40 % - Markeringsfarve4 13 2" xfId="3870"/>
    <cellStyle name="40 % - Markeringsfarve4 13 2 2" xfId="8682"/>
    <cellStyle name="40 % - Markeringsfarve4 13 2 2 2" xfId="16563"/>
    <cellStyle name="40 % - Markeringsfarve4 13 2 2 2 2" xfId="32877"/>
    <cellStyle name="40 % - Markeringsfarve4 13 2 2 2 3" xfId="47841"/>
    <cellStyle name="40 % - Markeringsfarve4 13 2 2 3" xfId="25855"/>
    <cellStyle name="40 % - Markeringsfarve4 13 2 2 4" xfId="40842"/>
    <cellStyle name="40 % - Markeringsfarve4 13 2 3" xfId="12427"/>
    <cellStyle name="40 % - Markeringsfarve4 13 2 3 2" xfId="28746"/>
    <cellStyle name="40 % - Markeringsfarve4 13 2 3 3" xfId="43711"/>
    <cellStyle name="40 % - Markeringsfarve4 13 2 4" xfId="21724"/>
    <cellStyle name="40 % - Markeringsfarve4 13 2 5" xfId="36712"/>
    <cellStyle name="40 % - Markeringsfarve4 13 3" xfId="5908"/>
    <cellStyle name="40 % - Markeringsfarve4 13 3 2" xfId="13826"/>
    <cellStyle name="40 % - Markeringsfarve4 13 3 2 2" xfId="30140"/>
    <cellStyle name="40 % - Markeringsfarve4 13 3 2 3" xfId="45104"/>
    <cellStyle name="40 % - Markeringsfarve4 13 3 3" xfId="23118"/>
    <cellStyle name="40 % - Markeringsfarve4 13 3 4" xfId="38105"/>
    <cellStyle name="40 % - Markeringsfarve4 13 4" xfId="12426"/>
    <cellStyle name="40 % - Markeringsfarve4 13 4 2" xfId="28745"/>
    <cellStyle name="40 % - Markeringsfarve4 13 4 3" xfId="43710"/>
    <cellStyle name="40 % - Markeringsfarve4 13 5" xfId="21723"/>
    <cellStyle name="40 % - Markeringsfarve4 13 6" xfId="36711"/>
    <cellStyle name="40 % - Markeringsfarve4 14" xfId="3871"/>
    <cellStyle name="40 % - Markeringsfarve4 14 2" xfId="3872"/>
    <cellStyle name="40 % - Markeringsfarve4 14 2 2" xfId="8742"/>
    <cellStyle name="40 % - Markeringsfarve4 14 2 2 2" xfId="16621"/>
    <cellStyle name="40 % - Markeringsfarve4 14 2 2 2 2" xfId="32935"/>
    <cellStyle name="40 % - Markeringsfarve4 14 2 2 2 3" xfId="47899"/>
    <cellStyle name="40 % - Markeringsfarve4 14 2 2 3" xfId="25913"/>
    <cellStyle name="40 % - Markeringsfarve4 14 2 2 4" xfId="40900"/>
    <cellStyle name="40 % - Markeringsfarve4 14 2 3" xfId="12429"/>
    <cellStyle name="40 % - Markeringsfarve4 14 2 3 2" xfId="28748"/>
    <cellStyle name="40 % - Markeringsfarve4 14 2 3 3" xfId="43713"/>
    <cellStyle name="40 % - Markeringsfarve4 14 2 4" xfId="21726"/>
    <cellStyle name="40 % - Markeringsfarve4 14 2 5" xfId="36714"/>
    <cellStyle name="40 % - Markeringsfarve4 14 3" xfId="5904"/>
    <cellStyle name="40 % - Markeringsfarve4 14 3 2" xfId="13822"/>
    <cellStyle name="40 % - Markeringsfarve4 14 3 2 2" xfId="30136"/>
    <cellStyle name="40 % - Markeringsfarve4 14 3 2 3" xfId="45100"/>
    <cellStyle name="40 % - Markeringsfarve4 14 3 3" xfId="23114"/>
    <cellStyle name="40 % - Markeringsfarve4 14 3 4" xfId="38101"/>
    <cellStyle name="40 % - Markeringsfarve4 14 4" xfId="12428"/>
    <cellStyle name="40 % - Markeringsfarve4 14 4 2" xfId="28747"/>
    <cellStyle name="40 % - Markeringsfarve4 14 4 3" xfId="43712"/>
    <cellStyle name="40 % - Markeringsfarve4 14 5" xfId="21725"/>
    <cellStyle name="40 % - Markeringsfarve4 14 6" xfId="36713"/>
    <cellStyle name="40 % - Markeringsfarve4 15" xfId="3873"/>
    <cellStyle name="40 % - Markeringsfarve4 15 2" xfId="6709"/>
    <cellStyle name="40 % - Markeringsfarve4 15 2 2" xfId="14622"/>
    <cellStyle name="40 % - Markeringsfarve4 15 2 2 2" xfId="30936"/>
    <cellStyle name="40 % - Markeringsfarve4 15 2 2 3" xfId="45900"/>
    <cellStyle name="40 % - Markeringsfarve4 15 2 3" xfId="23914"/>
    <cellStyle name="40 % - Markeringsfarve4 15 2 4" xfId="38901"/>
    <cellStyle name="40 % - Markeringsfarve4 15 3" xfId="12430"/>
    <cellStyle name="40 % - Markeringsfarve4 15 3 2" xfId="28749"/>
    <cellStyle name="40 % - Markeringsfarve4 15 3 3" xfId="43714"/>
    <cellStyle name="40 % - Markeringsfarve4 15 4" xfId="21727"/>
    <cellStyle name="40 % - Markeringsfarve4 15 5" xfId="36715"/>
    <cellStyle name="40 % - Markeringsfarve4 16" xfId="3874"/>
    <cellStyle name="40 % - Markeringsfarve4 16 2" xfId="8244"/>
    <cellStyle name="40 % - Markeringsfarve4 16 2 2" xfId="16140"/>
    <cellStyle name="40 % - Markeringsfarve4 16 2 2 2" xfId="32454"/>
    <cellStyle name="40 % - Markeringsfarve4 16 2 2 3" xfId="47418"/>
    <cellStyle name="40 % - Markeringsfarve4 16 2 3" xfId="25432"/>
    <cellStyle name="40 % - Markeringsfarve4 16 2 4" xfId="40419"/>
    <cellStyle name="40 % - Markeringsfarve4 16 3" xfId="12431"/>
    <cellStyle name="40 % - Markeringsfarve4 16 3 2" xfId="28750"/>
    <cellStyle name="40 % - Markeringsfarve4 16 3 3" xfId="43715"/>
    <cellStyle name="40 % - Markeringsfarve4 16 4" xfId="21728"/>
    <cellStyle name="40 % - Markeringsfarve4 16 5" xfId="36716"/>
    <cellStyle name="40 % - Markeringsfarve4 17" xfId="3875"/>
    <cellStyle name="40 % - Markeringsfarve4 17 2" xfId="8761"/>
    <cellStyle name="40 % - Markeringsfarve4 17 2 2" xfId="16637"/>
    <cellStyle name="40 % - Markeringsfarve4 17 2 2 2" xfId="32951"/>
    <cellStyle name="40 % - Markeringsfarve4 17 2 2 3" xfId="47915"/>
    <cellStyle name="40 % - Markeringsfarve4 17 2 3" xfId="25929"/>
    <cellStyle name="40 % - Markeringsfarve4 17 2 4" xfId="40916"/>
    <cellStyle name="40 % - Markeringsfarve4 17 3" xfId="12432"/>
    <cellStyle name="40 % - Markeringsfarve4 17 3 2" xfId="28751"/>
    <cellStyle name="40 % - Markeringsfarve4 17 3 3" xfId="43716"/>
    <cellStyle name="40 % - Markeringsfarve4 17 4" xfId="21729"/>
    <cellStyle name="40 % - Markeringsfarve4 17 5" xfId="36717"/>
    <cellStyle name="40 % - Markeringsfarve4 18" xfId="5388"/>
    <cellStyle name="40 % - Markeringsfarve4 18 2" xfId="13310"/>
    <cellStyle name="40 % - Markeringsfarve4 18 2 2" xfId="29624"/>
    <cellStyle name="40 % - Markeringsfarve4 18 2 3" xfId="44588"/>
    <cellStyle name="40 % - Markeringsfarve4 18 3" xfId="22602"/>
    <cellStyle name="40 % - Markeringsfarve4 18 4" xfId="37589"/>
    <cellStyle name="40 % - Markeringsfarve4 19" xfId="3858"/>
    <cellStyle name="40 % - Markeringsfarve4 19 2" xfId="12415"/>
    <cellStyle name="40 % - Markeringsfarve4 19 2 2" xfId="28734"/>
    <cellStyle name="40 % - Markeringsfarve4 19 2 3" xfId="43699"/>
    <cellStyle name="40 % - Markeringsfarve4 19 3" xfId="21712"/>
    <cellStyle name="40 % - Markeringsfarve4 19 4" xfId="36700"/>
    <cellStyle name="40 % - Markeringsfarve4 2" xfId="3876"/>
    <cellStyle name="40 % - Markeringsfarve4 2 10" xfId="3877"/>
    <cellStyle name="40 % - Markeringsfarve4 2 10 2" xfId="6740"/>
    <cellStyle name="40 % - Markeringsfarve4 2 10 2 2" xfId="14651"/>
    <cellStyle name="40 % - Markeringsfarve4 2 10 2 2 2" xfId="30965"/>
    <cellStyle name="40 % - Markeringsfarve4 2 10 2 2 3" xfId="45929"/>
    <cellStyle name="40 % - Markeringsfarve4 2 10 2 3" xfId="23943"/>
    <cellStyle name="40 % - Markeringsfarve4 2 10 2 4" xfId="38930"/>
    <cellStyle name="40 % - Markeringsfarve4 2 10 3" xfId="12434"/>
    <cellStyle name="40 % - Markeringsfarve4 2 10 3 2" xfId="28753"/>
    <cellStyle name="40 % - Markeringsfarve4 2 10 3 3" xfId="43718"/>
    <cellStyle name="40 % - Markeringsfarve4 2 10 4" xfId="21731"/>
    <cellStyle name="40 % - Markeringsfarve4 2 10 5" xfId="36719"/>
    <cellStyle name="40 % - Markeringsfarve4 2 11" xfId="3878"/>
    <cellStyle name="40 % - Markeringsfarve4 2 11 2" xfId="8407"/>
    <cellStyle name="40 % - Markeringsfarve4 2 11 2 2" xfId="16300"/>
    <cellStyle name="40 % - Markeringsfarve4 2 11 2 2 2" xfId="32614"/>
    <cellStyle name="40 % - Markeringsfarve4 2 11 2 2 3" xfId="47578"/>
    <cellStyle name="40 % - Markeringsfarve4 2 11 2 3" xfId="25592"/>
    <cellStyle name="40 % - Markeringsfarve4 2 11 2 4" xfId="40579"/>
    <cellStyle name="40 % - Markeringsfarve4 2 11 3" xfId="12435"/>
    <cellStyle name="40 % - Markeringsfarve4 2 11 3 2" xfId="28754"/>
    <cellStyle name="40 % - Markeringsfarve4 2 11 3 3" xfId="43719"/>
    <cellStyle name="40 % - Markeringsfarve4 2 11 4" xfId="21732"/>
    <cellStyle name="40 % - Markeringsfarve4 2 11 5" xfId="36720"/>
    <cellStyle name="40 % - Markeringsfarve4 2 12" xfId="5909"/>
    <cellStyle name="40 % - Markeringsfarve4 2 12 2" xfId="13827"/>
    <cellStyle name="40 % - Markeringsfarve4 2 12 2 2" xfId="30141"/>
    <cellStyle name="40 % - Markeringsfarve4 2 12 2 3" xfId="45105"/>
    <cellStyle name="40 % - Markeringsfarve4 2 12 3" xfId="23119"/>
    <cellStyle name="40 % - Markeringsfarve4 2 12 4" xfId="38106"/>
    <cellStyle name="40 % - Markeringsfarve4 2 13" xfId="12433"/>
    <cellStyle name="40 % - Markeringsfarve4 2 13 2" xfId="28752"/>
    <cellStyle name="40 % - Markeringsfarve4 2 13 3" xfId="43717"/>
    <cellStyle name="40 % - Markeringsfarve4 2 14" xfId="21730"/>
    <cellStyle name="40 % - Markeringsfarve4 2 15" xfId="36718"/>
    <cellStyle name="40 % - Markeringsfarve4 2 16" xfId="53376"/>
    <cellStyle name="40 % - Markeringsfarve4 2 2" xfId="3879"/>
    <cellStyle name="40 % - Markeringsfarve4 2 2 10" xfId="5910"/>
    <cellStyle name="40 % - Markeringsfarve4 2 2 10 2" xfId="13828"/>
    <cellStyle name="40 % - Markeringsfarve4 2 2 10 2 2" xfId="30142"/>
    <cellStyle name="40 % - Markeringsfarve4 2 2 10 2 3" xfId="45106"/>
    <cellStyle name="40 % - Markeringsfarve4 2 2 10 3" xfId="23120"/>
    <cellStyle name="40 % - Markeringsfarve4 2 2 10 4" xfId="38107"/>
    <cellStyle name="40 % - Markeringsfarve4 2 2 11" xfId="12436"/>
    <cellStyle name="40 % - Markeringsfarve4 2 2 11 2" xfId="28755"/>
    <cellStyle name="40 % - Markeringsfarve4 2 2 11 3" xfId="43720"/>
    <cellStyle name="40 % - Markeringsfarve4 2 2 12" xfId="21733"/>
    <cellStyle name="40 % - Markeringsfarve4 2 2 13" xfId="36721"/>
    <cellStyle name="40 % - Markeringsfarve4 2 2 14" xfId="53377"/>
    <cellStyle name="40 % - Markeringsfarve4 2 2 2" xfId="3880"/>
    <cellStyle name="40 % - Markeringsfarve4 2 2 2 2" xfId="3881"/>
    <cellStyle name="40 % - Markeringsfarve4 2 2 2 2 2" xfId="3882"/>
    <cellStyle name="40 % - Markeringsfarve4 2 2 2 2 2 2" xfId="7671"/>
    <cellStyle name="40 % - Markeringsfarve4 2 2 2 2 2 2 2" xfId="15572"/>
    <cellStyle name="40 % - Markeringsfarve4 2 2 2 2 2 2 2 2" xfId="31886"/>
    <cellStyle name="40 % - Markeringsfarve4 2 2 2 2 2 2 2 3" xfId="46850"/>
    <cellStyle name="40 % - Markeringsfarve4 2 2 2 2 2 2 3" xfId="24864"/>
    <cellStyle name="40 % - Markeringsfarve4 2 2 2 2 2 2 4" xfId="39851"/>
    <cellStyle name="40 % - Markeringsfarve4 2 2 2 2 2 3" xfId="12439"/>
    <cellStyle name="40 % - Markeringsfarve4 2 2 2 2 2 3 2" xfId="28758"/>
    <cellStyle name="40 % - Markeringsfarve4 2 2 2 2 2 3 3" xfId="43723"/>
    <cellStyle name="40 % - Markeringsfarve4 2 2 2 2 2 4" xfId="21736"/>
    <cellStyle name="40 % - Markeringsfarve4 2 2 2 2 2 5" xfId="36724"/>
    <cellStyle name="40 % - Markeringsfarve4 2 2 2 2 3" xfId="6243"/>
    <cellStyle name="40 % - Markeringsfarve4 2 2 2 2 3 2" xfId="14160"/>
    <cellStyle name="40 % - Markeringsfarve4 2 2 2 2 3 2 2" xfId="30474"/>
    <cellStyle name="40 % - Markeringsfarve4 2 2 2 2 3 2 3" xfId="45438"/>
    <cellStyle name="40 % - Markeringsfarve4 2 2 2 2 3 3" xfId="23452"/>
    <cellStyle name="40 % - Markeringsfarve4 2 2 2 2 3 4" xfId="38439"/>
    <cellStyle name="40 % - Markeringsfarve4 2 2 2 2 4" xfId="12438"/>
    <cellStyle name="40 % - Markeringsfarve4 2 2 2 2 4 2" xfId="28757"/>
    <cellStyle name="40 % - Markeringsfarve4 2 2 2 2 4 3" xfId="43722"/>
    <cellStyle name="40 % - Markeringsfarve4 2 2 2 2 5" xfId="21735"/>
    <cellStyle name="40 % - Markeringsfarve4 2 2 2 2 6" xfId="36723"/>
    <cellStyle name="40 % - Markeringsfarve4 2 2 2 2 7" xfId="57181"/>
    <cellStyle name="40 % - Markeringsfarve4 2 2 2 3" xfId="3883"/>
    <cellStyle name="40 % - Markeringsfarve4 2 2 2 3 2" xfId="6901"/>
    <cellStyle name="40 % - Markeringsfarve4 2 2 2 3 2 2" xfId="14812"/>
    <cellStyle name="40 % - Markeringsfarve4 2 2 2 3 2 2 2" xfId="31126"/>
    <cellStyle name="40 % - Markeringsfarve4 2 2 2 3 2 2 3" xfId="46090"/>
    <cellStyle name="40 % - Markeringsfarve4 2 2 2 3 2 3" xfId="24104"/>
    <cellStyle name="40 % - Markeringsfarve4 2 2 2 3 2 4" xfId="39091"/>
    <cellStyle name="40 % - Markeringsfarve4 2 2 2 3 3" xfId="12440"/>
    <cellStyle name="40 % - Markeringsfarve4 2 2 2 3 3 2" xfId="28759"/>
    <cellStyle name="40 % - Markeringsfarve4 2 2 2 3 3 3" xfId="43724"/>
    <cellStyle name="40 % - Markeringsfarve4 2 2 2 3 4" xfId="21737"/>
    <cellStyle name="40 % - Markeringsfarve4 2 2 2 3 5" xfId="36725"/>
    <cellStyle name="40 % - Markeringsfarve4 2 2 2 4" xfId="3884"/>
    <cellStyle name="40 % - Markeringsfarve4 2 2 2 4 2" xfId="8277"/>
    <cellStyle name="40 % - Markeringsfarve4 2 2 2 4 2 2" xfId="16171"/>
    <cellStyle name="40 % - Markeringsfarve4 2 2 2 4 2 2 2" xfId="32485"/>
    <cellStyle name="40 % - Markeringsfarve4 2 2 2 4 2 2 3" xfId="47449"/>
    <cellStyle name="40 % - Markeringsfarve4 2 2 2 4 2 3" xfId="25463"/>
    <cellStyle name="40 % - Markeringsfarve4 2 2 2 4 2 4" xfId="40450"/>
    <cellStyle name="40 % - Markeringsfarve4 2 2 2 4 3" xfId="12441"/>
    <cellStyle name="40 % - Markeringsfarve4 2 2 2 4 3 2" xfId="28760"/>
    <cellStyle name="40 % - Markeringsfarve4 2 2 2 4 3 3" xfId="43725"/>
    <cellStyle name="40 % - Markeringsfarve4 2 2 2 4 4" xfId="21738"/>
    <cellStyle name="40 % - Markeringsfarve4 2 2 2 4 5" xfId="36726"/>
    <cellStyle name="40 % - Markeringsfarve4 2 2 2 5" xfId="5911"/>
    <cellStyle name="40 % - Markeringsfarve4 2 2 2 5 2" xfId="13829"/>
    <cellStyle name="40 % - Markeringsfarve4 2 2 2 5 2 2" xfId="30143"/>
    <cellStyle name="40 % - Markeringsfarve4 2 2 2 5 2 3" xfId="45107"/>
    <cellStyle name="40 % - Markeringsfarve4 2 2 2 5 3" xfId="23121"/>
    <cellStyle name="40 % - Markeringsfarve4 2 2 2 5 4" xfId="38108"/>
    <cellStyle name="40 % - Markeringsfarve4 2 2 2 6" xfId="12437"/>
    <cellStyle name="40 % - Markeringsfarve4 2 2 2 6 2" xfId="28756"/>
    <cellStyle name="40 % - Markeringsfarve4 2 2 2 6 3" xfId="43721"/>
    <cellStyle name="40 % - Markeringsfarve4 2 2 2 7" xfId="21734"/>
    <cellStyle name="40 % - Markeringsfarve4 2 2 2 8" xfId="36722"/>
    <cellStyle name="40 % - Markeringsfarve4 2 2 2 9" xfId="54014"/>
    <cellStyle name="40 % - Markeringsfarve4 2 2 3" xfId="3885"/>
    <cellStyle name="40 % - Markeringsfarve4 2 2 3 2" xfId="3886"/>
    <cellStyle name="40 % - Markeringsfarve4 2 2 3 2 2" xfId="3887"/>
    <cellStyle name="40 % - Markeringsfarve4 2 2 3 2 2 2" xfId="7800"/>
    <cellStyle name="40 % - Markeringsfarve4 2 2 3 2 2 2 2" xfId="15701"/>
    <cellStyle name="40 % - Markeringsfarve4 2 2 3 2 2 2 2 2" xfId="32015"/>
    <cellStyle name="40 % - Markeringsfarve4 2 2 3 2 2 2 2 3" xfId="46979"/>
    <cellStyle name="40 % - Markeringsfarve4 2 2 3 2 2 2 3" xfId="24993"/>
    <cellStyle name="40 % - Markeringsfarve4 2 2 3 2 2 2 4" xfId="39980"/>
    <cellStyle name="40 % - Markeringsfarve4 2 2 3 2 2 3" xfId="12444"/>
    <cellStyle name="40 % - Markeringsfarve4 2 2 3 2 2 3 2" xfId="28763"/>
    <cellStyle name="40 % - Markeringsfarve4 2 2 3 2 2 3 3" xfId="43728"/>
    <cellStyle name="40 % - Markeringsfarve4 2 2 3 2 2 4" xfId="21741"/>
    <cellStyle name="40 % - Markeringsfarve4 2 2 3 2 2 5" xfId="36729"/>
    <cellStyle name="40 % - Markeringsfarve4 2 2 3 2 3" xfId="6346"/>
    <cellStyle name="40 % - Markeringsfarve4 2 2 3 2 3 2" xfId="14263"/>
    <cellStyle name="40 % - Markeringsfarve4 2 2 3 2 3 2 2" xfId="30577"/>
    <cellStyle name="40 % - Markeringsfarve4 2 2 3 2 3 2 3" xfId="45541"/>
    <cellStyle name="40 % - Markeringsfarve4 2 2 3 2 3 3" xfId="23555"/>
    <cellStyle name="40 % - Markeringsfarve4 2 2 3 2 3 4" xfId="38542"/>
    <cellStyle name="40 % - Markeringsfarve4 2 2 3 2 4" xfId="12443"/>
    <cellStyle name="40 % - Markeringsfarve4 2 2 3 2 4 2" xfId="28762"/>
    <cellStyle name="40 % - Markeringsfarve4 2 2 3 2 4 3" xfId="43727"/>
    <cellStyle name="40 % - Markeringsfarve4 2 2 3 2 5" xfId="21740"/>
    <cellStyle name="40 % - Markeringsfarve4 2 2 3 2 6" xfId="36728"/>
    <cellStyle name="40 % - Markeringsfarve4 2 2 3 3" xfId="3888"/>
    <cellStyle name="40 % - Markeringsfarve4 2 2 3 3 2" xfId="7030"/>
    <cellStyle name="40 % - Markeringsfarve4 2 2 3 3 2 2" xfId="14941"/>
    <cellStyle name="40 % - Markeringsfarve4 2 2 3 3 2 2 2" xfId="31255"/>
    <cellStyle name="40 % - Markeringsfarve4 2 2 3 3 2 2 3" xfId="46219"/>
    <cellStyle name="40 % - Markeringsfarve4 2 2 3 3 2 3" xfId="24233"/>
    <cellStyle name="40 % - Markeringsfarve4 2 2 3 3 2 4" xfId="39220"/>
    <cellStyle name="40 % - Markeringsfarve4 2 2 3 3 3" xfId="12445"/>
    <cellStyle name="40 % - Markeringsfarve4 2 2 3 3 3 2" xfId="28764"/>
    <cellStyle name="40 % - Markeringsfarve4 2 2 3 3 3 3" xfId="43729"/>
    <cellStyle name="40 % - Markeringsfarve4 2 2 3 3 4" xfId="21742"/>
    <cellStyle name="40 % - Markeringsfarve4 2 2 3 3 5" xfId="36730"/>
    <cellStyle name="40 % - Markeringsfarve4 2 2 3 4" xfId="3889"/>
    <cellStyle name="40 % - Markeringsfarve4 2 2 3 4 2" xfId="8592"/>
    <cellStyle name="40 % - Markeringsfarve4 2 2 3 4 2 2" xfId="16478"/>
    <cellStyle name="40 % - Markeringsfarve4 2 2 3 4 2 2 2" xfId="32792"/>
    <cellStyle name="40 % - Markeringsfarve4 2 2 3 4 2 2 3" xfId="47756"/>
    <cellStyle name="40 % - Markeringsfarve4 2 2 3 4 2 3" xfId="25770"/>
    <cellStyle name="40 % - Markeringsfarve4 2 2 3 4 2 4" xfId="40757"/>
    <cellStyle name="40 % - Markeringsfarve4 2 2 3 4 3" xfId="12446"/>
    <cellStyle name="40 % - Markeringsfarve4 2 2 3 4 3 2" xfId="28765"/>
    <cellStyle name="40 % - Markeringsfarve4 2 2 3 4 3 3" xfId="43730"/>
    <cellStyle name="40 % - Markeringsfarve4 2 2 3 4 4" xfId="21743"/>
    <cellStyle name="40 % - Markeringsfarve4 2 2 3 4 5" xfId="36731"/>
    <cellStyle name="40 % - Markeringsfarve4 2 2 3 5" xfId="5912"/>
    <cellStyle name="40 % - Markeringsfarve4 2 2 3 5 2" xfId="13830"/>
    <cellStyle name="40 % - Markeringsfarve4 2 2 3 5 2 2" xfId="30144"/>
    <cellStyle name="40 % - Markeringsfarve4 2 2 3 5 2 3" xfId="45108"/>
    <cellStyle name="40 % - Markeringsfarve4 2 2 3 5 3" xfId="23122"/>
    <cellStyle name="40 % - Markeringsfarve4 2 2 3 5 4" xfId="38109"/>
    <cellStyle name="40 % - Markeringsfarve4 2 2 3 6" xfId="12442"/>
    <cellStyle name="40 % - Markeringsfarve4 2 2 3 6 2" xfId="28761"/>
    <cellStyle name="40 % - Markeringsfarve4 2 2 3 6 3" xfId="43726"/>
    <cellStyle name="40 % - Markeringsfarve4 2 2 3 7" xfId="21739"/>
    <cellStyle name="40 % - Markeringsfarve4 2 2 3 8" xfId="36727"/>
    <cellStyle name="40 % - Markeringsfarve4 2 2 3 9" xfId="56558"/>
    <cellStyle name="40 % - Markeringsfarve4 2 2 4" xfId="3890"/>
    <cellStyle name="40 % - Markeringsfarve4 2 2 4 2" xfId="3891"/>
    <cellStyle name="40 % - Markeringsfarve4 2 2 4 2 2" xfId="3892"/>
    <cellStyle name="40 % - Markeringsfarve4 2 2 4 2 2 2" xfId="7909"/>
    <cellStyle name="40 % - Markeringsfarve4 2 2 4 2 2 2 2" xfId="15810"/>
    <cellStyle name="40 % - Markeringsfarve4 2 2 4 2 2 2 2 2" xfId="32124"/>
    <cellStyle name="40 % - Markeringsfarve4 2 2 4 2 2 2 2 3" xfId="47088"/>
    <cellStyle name="40 % - Markeringsfarve4 2 2 4 2 2 2 3" xfId="25102"/>
    <cellStyle name="40 % - Markeringsfarve4 2 2 4 2 2 2 4" xfId="40089"/>
    <cellStyle name="40 % - Markeringsfarve4 2 2 4 2 2 3" xfId="12449"/>
    <cellStyle name="40 % - Markeringsfarve4 2 2 4 2 2 3 2" xfId="28768"/>
    <cellStyle name="40 % - Markeringsfarve4 2 2 4 2 2 3 3" xfId="43733"/>
    <cellStyle name="40 % - Markeringsfarve4 2 2 4 2 2 4" xfId="21746"/>
    <cellStyle name="40 % - Markeringsfarve4 2 2 4 2 2 5" xfId="36734"/>
    <cellStyle name="40 % - Markeringsfarve4 2 2 4 2 3" xfId="6445"/>
    <cellStyle name="40 % - Markeringsfarve4 2 2 4 2 3 2" xfId="14359"/>
    <cellStyle name="40 % - Markeringsfarve4 2 2 4 2 3 2 2" xfId="30673"/>
    <cellStyle name="40 % - Markeringsfarve4 2 2 4 2 3 2 3" xfId="45637"/>
    <cellStyle name="40 % - Markeringsfarve4 2 2 4 2 3 3" xfId="23651"/>
    <cellStyle name="40 % - Markeringsfarve4 2 2 4 2 3 4" xfId="38638"/>
    <cellStyle name="40 % - Markeringsfarve4 2 2 4 2 4" xfId="12448"/>
    <cellStyle name="40 % - Markeringsfarve4 2 2 4 2 4 2" xfId="28767"/>
    <cellStyle name="40 % - Markeringsfarve4 2 2 4 2 4 3" xfId="43732"/>
    <cellStyle name="40 % - Markeringsfarve4 2 2 4 2 5" xfId="21745"/>
    <cellStyle name="40 % - Markeringsfarve4 2 2 4 2 6" xfId="36733"/>
    <cellStyle name="40 % - Markeringsfarve4 2 2 4 3" xfId="3893"/>
    <cellStyle name="40 % - Markeringsfarve4 2 2 4 3 2" xfId="7185"/>
    <cellStyle name="40 % - Markeringsfarve4 2 2 4 3 2 2" xfId="15095"/>
    <cellStyle name="40 % - Markeringsfarve4 2 2 4 3 2 2 2" xfId="31409"/>
    <cellStyle name="40 % - Markeringsfarve4 2 2 4 3 2 2 3" xfId="46373"/>
    <cellStyle name="40 % - Markeringsfarve4 2 2 4 3 2 3" xfId="24387"/>
    <cellStyle name="40 % - Markeringsfarve4 2 2 4 3 2 4" xfId="39374"/>
    <cellStyle name="40 % - Markeringsfarve4 2 2 4 3 3" xfId="12450"/>
    <cellStyle name="40 % - Markeringsfarve4 2 2 4 3 3 2" xfId="28769"/>
    <cellStyle name="40 % - Markeringsfarve4 2 2 4 3 3 3" xfId="43734"/>
    <cellStyle name="40 % - Markeringsfarve4 2 2 4 3 4" xfId="21747"/>
    <cellStyle name="40 % - Markeringsfarve4 2 2 4 3 5" xfId="36735"/>
    <cellStyle name="40 % - Markeringsfarve4 2 2 4 4" xfId="3894"/>
    <cellStyle name="40 % - Markeringsfarve4 2 2 4 4 2" xfId="8243"/>
    <cellStyle name="40 % - Markeringsfarve4 2 2 4 4 2 2" xfId="16139"/>
    <cellStyle name="40 % - Markeringsfarve4 2 2 4 4 2 2 2" xfId="32453"/>
    <cellStyle name="40 % - Markeringsfarve4 2 2 4 4 2 2 3" xfId="47417"/>
    <cellStyle name="40 % - Markeringsfarve4 2 2 4 4 2 3" xfId="25431"/>
    <cellStyle name="40 % - Markeringsfarve4 2 2 4 4 2 4" xfId="40418"/>
    <cellStyle name="40 % - Markeringsfarve4 2 2 4 4 3" xfId="12451"/>
    <cellStyle name="40 % - Markeringsfarve4 2 2 4 4 3 2" xfId="28770"/>
    <cellStyle name="40 % - Markeringsfarve4 2 2 4 4 3 3" xfId="43735"/>
    <cellStyle name="40 % - Markeringsfarve4 2 2 4 4 4" xfId="21748"/>
    <cellStyle name="40 % - Markeringsfarve4 2 2 4 4 5" xfId="36736"/>
    <cellStyle name="40 % - Markeringsfarve4 2 2 4 5" xfId="5913"/>
    <cellStyle name="40 % - Markeringsfarve4 2 2 4 5 2" xfId="13831"/>
    <cellStyle name="40 % - Markeringsfarve4 2 2 4 5 2 2" xfId="30145"/>
    <cellStyle name="40 % - Markeringsfarve4 2 2 4 5 2 3" xfId="45109"/>
    <cellStyle name="40 % - Markeringsfarve4 2 2 4 5 3" xfId="23123"/>
    <cellStyle name="40 % - Markeringsfarve4 2 2 4 5 4" xfId="38110"/>
    <cellStyle name="40 % - Markeringsfarve4 2 2 4 6" xfId="12447"/>
    <cellStyle name="40 % - Markeringsfarve4 2 2 4 6 2" xfId="28766"/>
    <cellStyle name="40 % - Markeringsfarve4 2 2 4 6 3" xfId="43731"/>
    <cellStyle name="40 % - Markeringsfarve4 2 2 4 7" xfId="21744"/>
    <cellStyle name="40 % - Markeringsfarve4 2 2 4 8" xfId="36732"/>
    <cellStyle name="40 % - Markeringsfarve4 2 2 5" xfId="3895"/>
    <cellStyle name="40 % - Markeringsfarve4 2 2 5 2" xfId="3896"/>
    <cellStyle name="40 % - Markeringsfarve4 2 2 5 2 2" xfId="3897"/>
    <cellStyle name="40 % - Markeringsfarve4 2 2 5 2 2 2" xfId="8026"/>
    <cellStyle name="40 % - Markeringsfarve4 2 2 5 2 2 2 2" xfId="15927"/>
    <cellStyle name="40 % - Markeringsfarve4 2 2 5 2 2 2 2 2" xfId="32241"/>
    <cellStyle name="40 % - Markeringsfarve4 2 2 5 2 2 2 2 3" xfId="47205"/>
    <cellStyle name="40 % - Markeringsfarve4 2 2 5 2 2 2 3" xfId="25219"/>
    <cellStyle name="40 % - Markeringsfarve4 2 2 5 2 2 2 4" xfId="40206"/>
    <cellStyle name="40 % - Markeringsfarve4 2 2 5 2 2 3" xfId="12454"/>
    <cellStyle name="40 % - Markeringsfarve4 2 2 5 2 2 3 2" xfId="28773"/>
    <cellStyle name="40 % - Markeringsfarve4 2 2 5 2 2 3 3" xfId="43738"/>
    <cellStyle name="40 % - Markeringsfarve4 2 2 5 2 2 4" xfId="21751"/>
    <cellStyle name="40 % - Markeringsfarve4 2 2 5 2 2 5" xfId="36739"/>
    <cellStyle name="40 % - Markeringsfarve4 2 2 5 2 3" xfId="6544"/>
    <cellStyle name="40 % - Markeringsfarve4 2 2 5 2 3 2" xfId="14458"/>
    <cellStyle name="40 % - Markeringsfarve4 2 2 5 2 3 2 2" xfId="30772"/>
    <cellStyle name="40 % - Markeringsfarve4 2 2 5 2 3 2 3" xfId="45736"/>
    <cellStyle name="40 % - Markeringsfarve4 2 2 5 2 3 3" xfId="23750"/>
    <cellStyle name="40 % - Markeringsfarve4 2 2 5 2 3 4" xfId="38737"/>
    <cellStyle name="40 % - Markeringsfarve4 2 2 5 2 4" xfId="12453"/>
    <cellStyle name="40 % - Markeringsfarve4 2 2 5 2 4 2" xfId="28772"/>
    <cellStyle name="40 % - Markeringsfarve4 2 2 5 2 4 3" xfId="43737"/>
    <cellStyle name="40 % - Markeringsfarve4 2 2 5 2 5" xfId="21750"/>
    <cellStyle name="40 % - Markeringsfarve4 2 2 5 2 6" xfId="36738"/>
    <cellStyle name="40 % - Markeringsfarve4 2 2 5 3" xfId="3898"/>
    <cellStyle name="40 % - Markeringsfarve4 2 2 5 3 2" xfId="7302"/>
    <cellStyle name="40 % - Markeringsfarve4 2 2 5 3 2 2" xfId="15212"/>
    <cellStyle name="40 % - Markeringsfarve4 2 2 5 3 2 2 2" xfId="31526"/>
    <cellStyle name="40 % - Markeringsfarve4 2 2 5 3 2 2 3" xfId="46490"/>
    <cellStyle name="40 % - Markeringsfarve4 2 2 5 3 2 3" xfId="24504"/>
    <cellStyle name="40 % - Markeringsfarve4 2 2 5 3 2 4" xfId="39491"/>
    <cellStyle name="40 % - Markeringsfarve4 2 2 5 3 3" xfId="12455"/>
    <cellStyle name="40 % - Markeringsfarve4 2 2 5 3 3 2" xfId="28774"/>
    <cellStyle name="40 % - Markeringsfarve4 2 2 5 3 3 3" xfId="43739"/>
    <cellStyle name="40 % - Markeringsfarve4 2 2 5 3 4" xfId="21752"/>
    <cellStyle name="40 % - Markeringsfarve4 2 2 5 3 5" xfId="36740"/>
    <cellStyle name="40 % - Markeringsfarve4 2 2 5 4" xfId="3899"/>
    <cellStyle name="40 % - Markeringsfarve4 2 2 5 4 2" xfId="8196"/>
    <cellStyle name="40 % - Markeringsfarve4 2 2 5 4 2 2" xfId="16094"/>
    <cellStyle name="40 % - Markeringsfarve4 2 2 5 4 2 2 2" xfId="32408"/>
    <cellStyle name="40 % - Markeringsfarve4 2 2 5 4 2 2 3" xfId="47372"/>
    <cellStyle name="40 % - Markeringsfarve4 2 2 5 4 2 3" xfId="25386"/>
    <cellStyle name="40 % - Markeringsfarve4 2 2 5 4 2 4" xfId="40373"/>
    <cellStyle name="40 % - Markeringsfarve4 2 2 5 4 3" xfId="12456"/>
    <cellStyle name="40 % - Markeringsfarve4 2 2 5 4 3 2" xfId="28775"/>
    <cellStyle name="40 % - Markeringsfarve4 2 2 5 4 3 3" xfId="43740"/>
    <cellStyle name="40 % - Markeringsfarve4 2 2 5 4 4" xfId="21753"/>
    <cellStyle name="40 % - Markeringsfarve4 2 2 5 4 5" xfId="36741"/>
    <cellStyle name="40 % - Markeringsfarve4 2 2 5 5" xfId="5914"/>
    <cellStyle name="40 % - Markeringsfarve4 2 2 5 5 2" xfId="13832"/>
    <cellStyle name="40 % - Markeringsfarve4 2 2 5 5 2 2" xfId="30146"/>
    <cellStyle name="40 % - Markeringsfarve4 2 2 5 5 2 3" xfId="45110"/>
    <cellStyle name="40 % - Markeringsfarve4 2 2 5 5 3" xfId="23124"/>
    <cellStyle name="40 % - Markeringsfarve4 2 2 5 5 4" xfId="38111"/>
    <cellStyle name="40 % - Markeringsfarve4 2 2 5 6" xfId="12452"/>
    <cellStyle name="40 % - Markeringsfarve4 2 2 5 6 2" xfId="28771"/>
    <cellStyle name="40 % - Markeringsfarve4 2 2 5 6 3" xfId="43736"/>
    <cellStyle name="40 % - Markeringsfarve4 2 2 5 7" xfId="21749"/>
    <cellStyle name="40 % - Markeringsfarve4 2 2 5 8" xfId="36737"/>
    <cellStyle name="40 % - Markeringsfarve4 2 2 6" xfId="3900"/>
    <cellStyle name="40 % - Markeringsfarve4 2 2 6 2" xfId="3901"/>
    <cellStyle name="40 % - Markeringsfarve4 2 2 6 2 2" xfId="3902"/>
    <cellStyle name="40 % - Markeringsfarve4 2 2 6 2 2 2" xfId="8154"/>
    <cellStyle name="40 % - Markeringsfarve4 2 2 6 2 2 2 2" xfId="16055"/>
    <cellStyle name="40 % - Markeringsfarve4 2 2 6 2 2 2 2 2" xfId="32369"/>
    <cellStyle name="40 % - Markeringsfarve4 2 2 6 2 2 2 2 3" xfId="47333"/>
    <cellStyle name="40 % - Markeringsfarve4 2 2 6 2 2 2 3" xfId="25347"/>
    <cellStyle name="40 % - Markeringsfarve4 2 2 6 2 2 2 4" xfId="40334"/>
    <cellStyle name="40 % - Markeringsfarve4 2 2 6 2 2 3" xfId="12459"/>
    <cellStyle name="40 % - Markeringsfarve4 2 2 6 2 2 3 2" xfId="28778"/>
    <cellStyle name="40 % - Markeringsfarve4 2 2 6 2 2 3 3" xfId="43743"/>
    <cellStyle name="40 % - Markeringsfarve4 2 2 6 2 2 4" xfId="21756"/>
    <cellStyle name="40 % - Markeringsfarve4 2 2 6 2 2 5" xfId="36744"/>
    <cellStyle name="40 % - Markeringsfarve4 2 2 6 2 3" xfId="6647"/>
    <cellStyle name="40 % - Markeringsfarve4 2 2 6 2 3 2" xfId="14561"/>
    <cellStyle name="40 % - Markeringsfarve4 2 2 6 2 3 2 2" xfId="30875"/>
    <cellStyle name="40 % - Markeringsfarve4 2 2 6 2 3 2 3" xfId="45839"/>
    <cellStyle name="40 % - Markeringsfarve4 2 2 6 2 3 3" xfId="23853"/>
    <cellStyle name="40 % - Markeringsfarve4 2 2 6 2 3 4" xfId="38840"/>
    <cellStyle name="40 % - Markeringsfarve4 2 2 6 2 4" xfId="12458"/>
    <cellStyle name="40 % - Markeringsfarve4 2 2 6 2 4 2" xfId="28777"/>
    <cellStyle name="40 % - Markeringsfarve4 2 2 6 2 4 3" xfId="43742"/>
    <cellStyle name="40 % - Markeringsfarve4 2 2 6 2 5" xfId="21755"/>
    <cellStyle name="40 % - Markeringsfarve4 2 2 6 2 6" xfId="36743"/>
    <cellStyle name="40 % - Markeringsfarve4 2 2 6 3" xfId="3903"/>
    <cellStyle name="40 % - Markeringsfarve4 2 2 6 3 2" xfId="7431"/>
    <cellStyle name="40 % - Markeringsfarve4 2 2 6 3 2 2" xfId="15341"/>
    <cellStyle name="40 % - Markeringsfarve4 2 2 6 3 2 2 2" xfId="31655"/>
    <cellStyle name="40 % - Markeringsfarve4 2 2 6 3 2 2 3" xfId="46619"/>
    <cellStyle name="40 % - Markeringsfarve4 2 2 6 3 2 3" xfId="24633"/>
    <cellStyle name="40 % - Markeringsfarve4 2 2 6 3 2 4" xfId="39620"/>
    <cellStyle name="40 % - Markeringsfarve4 2 2 6 3 3" xfId="12460"/>
    <cellStyle name="40 % - Markeringsfarve4 2 2 6 3 3 2" xfId="28779"/>
    <cellStyle name="40 % - Markeringsfarve4 2 2 6 3 3 3" xfId="43744"/>
    <cellStyle name="40 % - Markeringsfarve4 2 2 6 3 4" xfId="21757"/>
    <cellStyle name="40 % - Markeringsfarve4 2 2 6 3 5" xfId="36745"/>
    <cellStyle name="40 % - Markeringsfarve4 2 2 6 4" xfId="3904"/>
    <cellStyle name="40 % - Markeringsfarve4 2 2 6 4 2" xfId="8537"/>
    <cellStyle name="40 % - Markeringsfarve4 2 2 6 4 2 2" xfId="16425"/>
    <cellStyle name="40 % - Markeringsfarve4 2 2 6 4 2 2 2" xfId="32739"/>
    <cellStyle name="40 % - Markeringsfarve4 2 2 6 4 2 2 3" xfId="47703"/>
    <cellStyle name="40 % - Markeringsfarve4 2 2 6 4 2 3" xfId="25717"/>
    <cellStyle name="40 % - Markeringsfarve4 2 2 6 4 2 4" xfId="40704"/>
    <cellStyle name="40 % - Markeringsfarve4 2 2 6 4 3" xfId="12461"/>
    <cellStyle name="40 % - Markeringsfarve4 2 2 6 4 3 2" xfId="28780"/>
    <cellStyle name="40 % - Markeringsfarve4 2 2 6 4 3 3" xfId="43745"/>
    <cellStyle name="40 % - Markeringsfarve4 2 2 6 4 4" xfId="21758"/>
    <cellStyle name="40 % - Markeringsfarve4 2 2 6 4 5" xfId="36746"/>
    <cellStyle name="40 % - Markeringsfarve4 2 2 6 5" xfId="5915"/>
    <cellStyle name="40 % - Markeringsfarve4 2 2 6 5 2" xfId="13833"/>
    <cellStyle name="40 % - Markeringsfarve4 2 2 6 5 2 2" xfId="30147"/>
    <cellStyle name="40 % - Markeringsfarve4 2 2 6 5 2 3" xfId="45111"/>
    <cellStyle name="40 % - Markeringsfarve4 2 2 6 5 3" xfId="23125"/>
    <cellStyle name="40 % - Markeringsfarve4 2 2 6 5 4" xfId="38112"/>
    <cellStyle name="40 % - Markeringsfarve4 2 2 6 6" xfId="12457"/>
    <cellStyle name="40 % - Markeringsfarve4 2 2 6 6 2" xfId="28776"/>
    <cellStyle name="40 % - Markeringsfarve4 2 2 6 6 3" xfId="43741"/>
    <cellStyle name="40 % - Markeringsfarve4 2 2 6 7" xfId="21754"/>
    <cellStyle name="40 % - Markeringsfarve4 2 2 6 8" xfId="36742"/>
    <cellStyle name="40 % - Markeringsfarve4 2 2 7" xfId="3905"/>
    <cellStyle name="40 % - Markeringsfarve4 2 2 7 2" xfId="3906"/>
    <cellStyle name="40 % - Markeringsfarve4 2 2 7 2 2" xfId="7552"/>
    <cellStyle name="40 % - Markeringsfarve4 2 2 7 2 2 2" xfId="15453"/>
    <cellStyle name="40 % - Markeringsfarve4 2 2 7 2 2 2 2" xfId="31767"/>
    <cellStyle name="40 % - Markeringsfarve4 2 2 7 2 2 2 3" xfId="46731"/>
    <cellStyle name="40 % - Markeringsfarve4 2 2 7 2 2 3" xfId="24745"/>
    <cellStyle name="40 % - Markeringsfarve4 2 2 7 2 2 4" xfId="39732"/>
    <cellStyle name="40 % - Markeringsfarve4 2 2 7 2 3" xfId="12463"/>
    <cellStyle name="40 % - Markeringsfarve4 2 2 7 2 3 2" xfId="28782"/>
    <cellStyle name="40 % - Markeringsfarve4 2 2 7 2 3 3" xfId="43747"/>
    <cellStyle name="40 % - Markeringsfarve4 2 2 7 2 4" xfId="21760"/>
    <cellStyle name="40 % - Markeringsfarve4 2 2 7 2 5" xfId="36748"/>
    <cellStyle name="40 % - Markeringsfarve4 2 2 7 3" xfId="6144"/>
    <cellStyle name="40 % - Markeringsfarve4 2 2 7 3 2" xfId="14061"/>
    <cellStyle name="40 % - Markeringsfarve4 2 2 7 3 2 2" xfId="30375"/>
    <cellStyle name="40 % - Markeringsfarve4 2 2 7 3 2 3" xfId="45339"/>
    <cellStyle name="40 % - Markeringsfarve4 2 2 7 3 3" xfId="23353"/>
    <cellStyle name="40 % - Markeringsfarve4 2 2 7 3 4" xfId="38340"/>
    <cellStyle name="40 % - Markeringsfarve4 2 2 7 4" xfId="12462"/>
    <cellStyle name="40 % - Markeringsfarve4 2 2 7 4 2" xfId="28781"/>
    <cellStyle name="40 % - Markeringsfarve4 2 2 7 4 3" xfId="43746"/>
    <cellStyle name="40 % - Markeringsfarve4 2 2 7 5" xfId="21759"/>
    <cellStyle name="40 % - Markeringsfarve4 2 2 7 6" xfId="36747"/>
    <cellStyle name="40 % - Markeringsfarve4 2 2 8" xfId="3907"/>
    <cellStyle name="40 % - Markeringsfarve4 2 2 8 2" xfId="6780"/>
    <cellStyle name="40 % - Markeringsfarve4 2 2 8 2 2" xfId="14691"/>
    <cellStyle name="40 % - Markeringsfarve4 2 2 8 2 2 2" xfId="31005"/>
    <cellStyle name="40 % - Markeringsfarve4 2 2 8 2 2 3" xfId="45969"/>
    <cellStyle name="40 % - Markeringsfarve4 2 2 8 2 3" xfId="23983"/>
    <cellStyle name="40 % - Markeringsfarve4 2 2 8 2 4" xfId="38970"/>
    <cellStyle name="40 % - Markeringsfarve4 2 2 8 3" xfId="12464"/>
    <cellStyle name="40 % - Markeringsfarve4 2 2 8 3 2" xfId="28783"/>
    <cellStyle name="40 % - Markeringsfarve4 2 2 8 3 3" xfId="43748"/>
    <cellStyle name="40 % - Markeringsfarve4 2 2 8 4" xfId="21761"/>
    <cellStyle name="40 % - Markeringsfarve4 2 2 8 5" xfId="36749"/>
    <cellStyle name="40 % - Markeringsfarve4 2 2 9" xfId="3908"/>
    <cellStyle name="40 % - Markeringsfarve4 2 2 9 2" xfId="8627"/>
    <cellStyle name="40 % - Markeringsfarve4 2 2 9 2 2" xfId="16510"/>
    <cellStyle name="40 % - Markeringsfarve4 2 2 9 2 2 2" xfId="32824"/>
    <cellStyle name="40 % - Markeringsfarve4 2 2 9 2 2 3" xfId="47788"/>
    <cellStyle name="40 % - Markeringsfarve4 2 2 9 2 3" xfId="25802"/>
    <cellStyle name="40 % - Markeringsfarve4 2 2 9 2 4" xfId="40789"/>
    <cellStyle name="40 % - Markeringsfarve4 2 2 9 3" xfId="12465"/>
    <cellStyle name="40 % - Markeringsfarve4 2 2 9 3 2" xfId="28784"/>
    <cellStyle name="40 % - Markeringsfarve4 2 2 9 3 3" xfId="43749"/>
    <cellStyle name="40 % - Markeringsfarve4 2 2 9 4" xfId="21762"/>
    <cellStyle name="40 % - Markeringsfarve4 2 2 9 5" xfId="36750"/>
    <cellStyle name="40 % - Markeringsfarve4 2 3" xfId="3909"/>
    <cellStyle name="40 % - Markeringsfarve4 2 3 10" xfId="5916"/>
    <cellStyle name="40 % - Markeringsfarve4 2 3 10 2" xfId="13834"/>
    <cellStyle name="40 % - Markeringsfarve4 2 3 10 2 2" xfId="30148"/>
    <cellStyle name="40 % - Markeringsfarve4 2 3 10 2 3" xfId="45112"/>
    <cellStyle name="40 % - Markeringsfarve4 2 3 10 3" xfId="23126"/>
    <cellStyle name="40 % - Markeringsfarve4 2 3 10 4" xfId="38113"/>
    <cellStyle name="40 % - Markeringsfarve4 2 3 11" xfId="12466"/>
    <cellStyle name="40 % - Markeringsfarve4 2 3 11 2" xfId="28785"/>
    <cellStyle name="40 % - Markeringsfarve4 2 3 11 3" xfId="43750"/>
    <cellStyle name="40 % - Markeringsfarve4 2 3 12" xfId="21763"/>
    <cellStyle name="40 % - Markeringsfarve4 2 3 13" xfId="36751"/>
    <cellStyle name="40 % - Markeringsfarve4 2 3 14" xfId="53378"/>
    <cellStyle name="40 % - Markeringsfarve4 2 3 2" xfId="3910"/>
    <cellStyle name="40 % - Markeringsfarve4 2 3 2 2" xfId="3911"/>
    <cellStyle name="40 % - Markeringsfarve4 2 3 2 2 2" xfId="3912"/>
    <cellStyle name="40 % - Markeringsfarve4 2 3 2 2 2 2" xfId="7710"/>
    <cellStyle name="40 % - Markeringsfarve4 2 3 2 2 2 2 2" xfId="15611"/>
    <cellStyle name="40 % - Markeringsfarve4 2 3 2 2 2 2 2 2" xfId="31925"/>
    <cellStyle name="40 % - Markeringsfarve4 2 3 2 2 2 2 2 3" xfId="46889"/>
    <cellStyle name="40 % - Markeringsfarve4 2 3 2 2 2 2 3" xfId="24903"/>
    <cellStyle name="40 % - Markeringsfarve4 2 3 2 2 2 2 4" xfId="39890"/>
    <cellStyle name="40 % - Markeringsfarve4 2 3 2 2 2 3" xfId="12469"/>
    <cellStyle name="40 % - Markeringsfarve4 2 3 2 2 2 3 2" xfId="28788"/>
    <cellStyle name="40 % - Markeringsfarve4 2 3 2 2 2 3 3" xfId="43753"/>
    <cellStyle name="40 % - Markeringsfarve4 2 3 2 2 2 4" xfId="21766"/>
    <cellStyle name="40 % - Markeringsfarve4 2 3 2 2 2 5" xfId="36754"/>
    <cellStyle name="40 % - Markeringsfarve4 2 3 2 2 3" xfId="6276"/>
    <cellStyle name="40 % - Markeringsfarve4 2 3 2 2 3 2" xfId="14193"/>
    <cellStyle name="40 % - Markeringsfarve4 2 3 2 2 3 2 2" xfId="30507"/>
    <cellStyle name="40 % - Markeringsfarve4 2 3 2 2 3 2 3" xfId="45471"/>
    <cellStyle name="40 % - Markeringsfarve4 2 3 2 2 3 3" xfId="23485"/>
    <cellStyle name="40 % - Markeringsfarve4 2 3 2 2 3 4" xfId="38472"/>
    <cellStyle name="40 % - Markeringsfarve4 2 3 2 2 4" xfId="12468"/>
    <cellStyle name="40 % - Markeringsfarve4 2 3 2 2 4 2" xfId="28787"/>
    <cellStyle name="40 % - Markeringsfarve4 2 3 2 2 4 3" xfId="43752"/>
    <cellStyle name="40 % - Markeringsfarve4 2 3 2 2 5" xfId="21765"/>
    <cellStyle name="40 % - Markeringsfarve4 2 3 2 2 6" xfId="36753"/>
    <cellStyle name="40 % - Markeringsfarve4 2 3 2 2 7" xfId="57182"/>
    <cellStyle name="40 % - Markeringsfarve4 2 3 2 3" xfId="3913"/>
    <cellStyle name="40 % - Markeringsfarve4 2 3 2 3 2" xfId="6940"/>
    <cellStyle name="40 % - Markeringsfarve4 2 3 2 3 2 2" xfId="14851"/>
    <cellStyle name="40 % - Markeringsfarve4 2 3 2 3 2 2 2" xfId="31165"/>
    <cellStyle name="40 % - Markeringsfarve4 2 3 2 3 2 2 3" xfId="46129"/>
    <cellStyle name="40 % - Markeringsfarve4 2 3 2 3 2 3" xfId="24143"/>
    <cellStyle name="40 % - Markeringsfarve4 2 3 2 3 2 4" xfId="39130"/>
    <cellStyle name="40 % - Markeringsfarve4 2 3 2 3 3" xfId="12470"/>
    <cellStyle name="40 % - Markeringsfarve4 2 3 2 3 3 2" xfId="28789"/>
    <cellStyle name="40 % - Markeringsfarve4 2 3 2 3 3 3" xfId="43754"/>
    <cellStyle name="40 % - Markeringsfarve4 2 3 2 3 4" xfId="21767"/>
    <cellStyle name="40 % - Markeringsfarve4 2 3 2 3 5" xfId="36755"/>
    <cellStyle name="40 % - Markeringsfarve4 2 3 2 4" xfId="3914"/>
    <cellStyle name="40 % - Markeringsfarve4 2 3 2 4 2" xfId="8480"/>
    <cellStyle name="40 % - Markeringsfarve4 2 3 2 4 2 2" xfId="16369"/>
    <cellStyle name="40 % - Markeringsfarve4 2 3 2 4 2 2 2" xfId="32683"/>
    <cellStyle name="40 % - Markeringsfarve4 2 3 2 4 2 2 3" xfId="47647"/>
    <cellStyle name="40 % - Markeringsfarve4 2 3 2 4 2 3" xfId="25661"/>
    <cellStyle name="40 % - Markeringsfarve4 2 3 2 4 2 4" xfId="40648"/>
    <cellStyle name="40 % - Markeringsfarve4 2 3 2 4 3" xfId="12471"/>
    <cellStyle name="40 % - Markeringsfarve4 2 3 2 4 3 2" xfId="28790"/>
    <cellStyle name="40 % - Markeringsfarve4 2 3 2 4 3 3" xfId="43755"/>
    <cellStyle name="40 % - Markeringsfarve4 2 3 2 4 4" xfId="21768"/>
    <cellStyle name="40 % - Markeringsfarve4 2 3 2 4 5" xfId="36756"/>
    <cellStyle name="40 % - Markeringsfarve4 2 3 2 5" xfId="5917"/>
    <cellStyle name="40 % - Markeringsfarve4 2 3 2 5 2" xfId="13835"/>
    <cellStyle name="40 % - Markeringsfarve4 2 3 2 5 2 2" xfId="30149"/>
    <cellStyle name="40 % - Markeringsfarve4 2 3 2 5 2 3" xfId="45113"/>
    <cellStyle name="40 % - Markeringsfarve4 2 3 2 5 3" xfId="23127"/>
    <cellStyle name="40 % - Markeringsfarve4 2 3 2 5 4" xfId="38114"/>
    <cellStyle name="40 % - Markeringsfarve4 2 3 2 6" xfId="12467"/>
    <cellStyle name="40 % - Markeringsfarve4 2 3 2 6 2" xfId="28786"/>
    <cellStyle name="40 % - Markeringsfarve4 2 3 2 6 3" xfId="43751"/>
    <cellStyle name="40 % - Markeringsfarve4 2 3 2 7" xfId="21764"/>
    <cellStyle name="40 % - Markeringsfarve4 2 3 2 8" xfId="36752"/>
    <cellStyle name="40 % - Markeringsfarve4 2 3 2 9" xfId="54015"/>
    <cellStyle name="40 % - Markeringsfarve4 2 3 3" xfId="3915"/>
    <cellStyle name="40 % - Markeringsfarve4 2 3 3 2" xfId="3916"/>
    <cellStyle name="40 % - Markeringsfarve4 2 3 3 2 2" xfId="3917"/>
    <cellStyle name="40 % - Markeringsfarve4 2 3 3 2 2 2" xfId="7801"/>
    <cellStyle name="40 % - Markeringsfarve4 2 3 3 2 2 2 2" xfId="15702"/>
    <cellStyle name="40 % - Markeringsfarve4 2 3 3 2 2 2 2 2" xfId="32016"/>
    <cellStyle name="40 % - Markeringsfarve4 2 3 3 2 2 2 2 3" xfId="46980"/>
    <cellStyle name="40 % - Markeringsfarve4 2 3 3 2 2 2 3" xfId="24994"/>
    <cellStyle name="40 % - Markeringsfarve4 2 3 3 2 2 2 4" xfId="39981"/>
    <cellStyle name="40 % - Markeringsfarve4 2 3 3 2 2 3" xfId="12474"/>
    <cellStyle name="40 % - Markeringsfarve4 2 3 3 2 2 3 2" xfId="28793"/>
    <cellStyle name="40 % - Markeringsfarve4 2 3 3 2 2 3 3" xfId="43758"/>
    <cellStyle name="40 % - Markeringsfarve4 2 3 3 2 2 4" xfId="21771"/>
    <cellStyle name="40 % - Markeringsfarve4 2 3 3 2 2 5" xfId="36759"/>
    <cellStyle name="40 % - Markeringsfarve4 2 3 3 2 3" xfId="6347"/>
    <cellStyle name="40 % - Markeringsfarve4 2 3 3 2 3 2" xfId="14264"/>
    <cellStyle name="40 % - Markeringsfarve4 2 3 3 2 3 2 2" xfId="30578"/>
    <cellStyle name="40 % - Markeringsfarve4 2 3 3 2 3 2 3" xfId="45542"/>
    <cellStyle name="40 % - Markeringsfarve4 2 3 3 2 3 3" xfId="23556"/>
    <cellStyle name="40 % - Markeringsfarve4 2 3 3 2 3 4" xfId="38543"/>
    <cellStyle name="40 % - Markeringsfarve4 2 3 3 2 4" xfId="12473"/>
    <cellStyle name="40 % - Markeringsfarve4 2 3 3 2 4 2" xfId="28792"/>
    <cellStyle name="40 % - Markeringsfarve4 2 3 3 2 4 3" xfId="43757"/>
    <cellStyle name="40 % - Markeringsfarve4 2 3 3 2 5" xfId="21770"/>
    <cellStyle name="40 % - Markeringsfarve4 2 3 3 2 6" xfId="36758"/>
    <cellStyle name="40 % - Markeringsfarve4 2 3 3 3" xfId="3918"/>
    <cellStyle name="40 % - Markeringsfarve4 2 3 3 3 2" xfId="7031"/>
    <cellStyle name="40 % - Markeringsfarve4 2 3 3 3 2 2" xfId="14942"/>
    <cellStyle name="40 % - Markeringsfarve4 2 3 3 3 2 2 2" xfId="31256"/>
    <cellStyle name="40 % - Markeringsfarve4 2 3 3 3 2 2 3" xfId="46220"/>
    <cellStyle name="40 % - Markeringsfarve4 2 3 3 3 2 3" xfId="24234"/>
    <cellStyle name="40 % - Markeringsfarve4 2 3 3 3 2 4" xfId="39221"/>
    <cellStyle name="40 % - Markeringsfarve4 2 3 3 3 3" xfId="12475"/>
    <cellStyle name="40 % - Markeringsfarve4 2 3 3 3 3 2" xfId="28794"/>
    <cellStyle name="40 % - Markeringsfarve4 2 3 3 3 3 3" xfId="43759"/>
    <cellStyle name="40 % - Markeringsfarve4 2 3 3 3 4" xfId="21772"/>
    <cellStyle name="40 % - Markeringsfarve4 2 3 3 3 5" xfId="36760"/>
    <cellStyle name="40 % - Markeringsfarve4 2 3 3 4" xfId="3919"/>
    <cellStyle name="40 % - Markeringsfarve4 2 3 3 4 2" xfId="8710"/>
    <cellStyle name="40 % - Markeringsfarve4 2 3 3 4 2 2" xfId="16590"/>
    <cellStyle name="40 % - Markeringsfarve4 2 3 3 4 2 2 2" xfId="32904"/>
    <cellStyle name="40 % - Markeringsfarve4 2 3 3 4 2 2 3" xfId="47868"/>
    <cellStyle name="40 % - Markeringsfarve4 2 3 3 4 2 3" xfId="25882"/>
    <cellStyle name="40 % - Markeringsfarve4 2 3 3 4 2 4" xfId="40869"/>
    <cellStyle name="40 % - Markeringsfarve4 2 3 3 4 3" xfId="12476"/>
    <cellStyle name="40 % - Markeringsfarve4 2 3 3 4 3 2" xfId="28795"/>
    <cellStyle name="40 % - Markeringsfarve4 2 3 3 4 3 3" xfId="43760"/>
    <cellStyle name="40 % - Markeringsfarve4 2 3 3 4 4" xfId="21773"/>
    <cellStyle name="40 % - Markeringsfarve4 2 3 3 4 5" xfId="36761"/>
    <cellStyle name="40 % - Markeringsfarve4 2 3 3 5" xfId="5918"/>
    <cellStyle name="40 % - Markeringsfarve4 2 3 3 5 2" xfId="13836"/>
    <cellStyle name="40 % - Markeringsfarve4 2 3 3 5 2 2" xfId="30150"/>
    <cellStyle name="40 % - Markeringsfarve4 2 3 3 5 2 3" xfId="45114"/>
    <cellStyle name="40 % - Markeringsfarve4 2 3 3 5 3" xfId="23128"/>
    <cellStyle name="40 % - Markeringsfarve4 2 3 3 5 4" xfId="38115"/>
    <cellStyle name="40 % - Markeringsfarve4 2 3 3 6" xfId="12472"/>
    <cellStyle name="40 % - Markeringsfarve4 2 3 3 6 2" xfId="28791"/>
    <cellStyle name="40 % - Markeringsfarve4 2 3 3 6 3" xfId="43756"/>
    <cellStyle name="40 % - Markeringsfarve4 2 3 3 7" xfId="21769"/>
    <cellStyle name="40 % - Markeringsfarve4 2 3 3 8" xfId="36757"/>
    <cellStyle name="40 % - Markeringsfarve4 2 3 3 9" xfId="56559"/>
    <cellStyle name="40 % - Markeringsfarve4 2 3 4" xfId="3920"/>
    <cellStyle name="40 % - Markeringsfarve4 2 3 4 2" xfId="3921"/>
    <cellStyle name="40 % - Markeringsfarve4 2 3 4 2 2" xfId="3922"/>
    <cellStyle name="40 % - Markeringsfarve4 2 3 4 2 2 2" xfId="7948"/>
    <cellStyle name="40 % - Markeringsfarve4 2 3 4 2 2 2 2" xfId="15849"/>
    <cellStyle name="40 % - Markeringsfarve4 2 3 4 2 2 2 2 2" xfId="32163"/>
    <cellStyle name="40 % - Markeringsfarve4 2 3 4 2 2 2 2 3" xfId="47127"/>
    <cellStyle name="40 % - Markeringsfarve4 2 3 4 2 2 2 3" xfId="25141"/>
    <cellStyle name="40 % - Markeringsfarve4 2 3 4 2 2 2 4" xfId="40128"/>
    <cellStyle name="40 % - Markeringsfarve4 2 3 4 2 2 3" xfId="12479"/>
    <cellStyle name="40 % - Markeringsfarve4 2 3 4 2 2 3 2" xfId="28798"/>
    <cellStyle name="40 % - Markeringsfarve4 2 3 4 2 2 3 3" xfId="43763"/>
    <cellStyle name="40 % - Markeringsfarve4 2 3 4 2 2 4" xfId="21776"/>
    <cellStyle name="40 % - Markeringsfarve4 2 3 4 2 2 5" xfId="36764"/>
    <cellStyle name="40 % - Markeringsfarve4 2 3 4 2 3" xfId="6478"/>
    <cellStyle name="40 % - Markeringsfarve4 2 3 4 2 3 2" xfId="14392"/>
    <cellStyle name="40 % - Markeringsfarve4 2 3 4 2 3 2 2" xfId="30706"/>
    <cellStyle name="40 % - Markeringsfarve4 2 3 4 2 3 2 3" xfId="45670"/>
    <cellStyle name="40 % - Markeringsfarve4 2 3 4 2 3 3" xfId="23684"/>
    <cellStyle name="40 % - Markeringsfarve4 2 3 4 2 3 4" xfId="38671"/>
    <cellStyle name="40 % - Markeringsfarve4 2 3 4 2 4" xfId="12478"/>
    <cellStyle name="40 % - Markeringsfarve4 2 3 4 2 4 2" xfId="28797"/>
    <cellStyle name="40 % - Markeringsfarve4 2 3 4 2 4 3" xfId="43762"/>
    <cellStyle name="40 % - Markeringsfarve4 2 3 4 2 5" xfId="21775"/>
    <cellStyle name="40 % - Markeringsfarve4 2 3 4 2 6" xfId="36763"/>
    <cellStyle name="40 % - Markeringsfarve4 2 3 4 3" xfId="3923"/>
    <cellStyle name="40 % - Markeringsfarve4 2 3 4 3 2" xfId="7224"/>
    <cellStyle name="40 % - Markeringsfarve4 2 3 4 3 2 2" xfId="15134"/>
    <cellStyle name="40 % - Markeringsfarve4 2 3 4 3 2 2 2" xfId="31448"/>
    <cellStyle name="40 % - Markeringsfarve4 2 3 4 3 2 2 3" xfId="46412"/>
    <cellStyle name="40 % - Markeringsfarve4 2 3 4 3 2 3" xfId="24426"/>
    <cellStyle name="40 % - Markeringsfarve4 2 3 4 3 2 4" xfId="39413"/>
    <cellStyle name="40 % - Markeringsfarve4 2 3 4 3 3" xfId="12480"/>
    <cellStyle name="40 % - Markeringsfarve4 2 3 4 3 3 2" xfId="28799"/>
    <cellStyle name="40 % - Markeringsfarve4 2 3 4 3 3 3" xfId="43764"/>
    <cellStyle name="40 % - Markeringsfarve4 2 3 4 3 4" xfId="21777"/>
    <cellStyle name="40 % - Markeringsfarve4 2 3 4 3 5" xfId="36765"/>
    <cellStyle name="40 % - Markeringsfarve4 2 3 4 4" xfId="3924"/>
    <cellStyle name="40 % - Markeringsfarve4 2 3 4 4 2" xfId="8435"/>
    <cellStyle name="40 % - Markeringsfarve4 2 3 4 4 2 2" xfId="16327"/>
    <cellStyle name="40 % - Markeringsfarve4 2 3 4 4 2 2 2" xfId="32641"/>
    <cellStyle name="40 % - Markeringsfarve4 2 3 4 4 2 2 3" xfId="47605"/>
    <cellStyle name="40 % - Markeringsfarve4 2 3 4 4 2 3" xfId="25619"/>
    <cellStyle name="40 % - Markeringsfarve4 2 3 4 4 2 4" xfId="40606"/>
    <cellStyle name="40 % - Markeringsfarve4 2 3 4 4 3" xfId="12481"/>
    <cellStyle name="40 % - Markeringsfarve4 2 3 4 4 3 2" xfId="28800"/>
    <cellStyle name="40 % - Markeringsfarve4 2 3 4 4 3 3" xfId="43765"/>
    <cellStyle name="40 % - Markeringsfarve4 2 3 4 4 4" xfId="21778"/>
    <cellStyle name="40 % - Markeringsfarve4 2 3 4 4 5" xfId="36766"/>
    <cellStyle name="40 % - Markeringsfarve4 2 3 4 5" xfId="5919"/>
    <cellStyle name="40 % - Markeringsfarve4 2 3 4 5 2" xfId="13837"/>
    <cellStyle name="40 % - Markeringsfarve4 2 3 4 5 2 2" xfId="30151"/>
    <cellStyle name="40 % - Markeringsfarve4 2 3 4 5 2 3" xfId="45115"/>
    <cellStyle name="40 % - Markeringsfarve4 2 3 4 5 3" xfId="23129"/>
    <cellStyle name="40 % - Markeringsfarve4 2 3 4 5 4" xfId="38116"/>
    <cellStyle name="40 % - Markeringsfarve4 2 3 4 6" xfId="12477"/>
    <cellStyle name="40 % - Markeringsfarve4 2 3 4 6 2" xfId="28796"/>
    <cellStyle name="40 % - Markeringsfarve4 2 3 4 6 3" xfId="43761"/>
    <cellStyle name="40 % - Markeringsfarve4 2 3 4 7" xfId="21774"/>
    <cellStyle name="40 % - Markeringsfarve4 2 3 4 8" xfId="36762"/>
    <cellStyle name="40 % - Markeringsfarve4 2 3 5" xfId="3925"/>
    <cellStyle name="40 % - Markeringsfarve4 2 3 5 2" xfId="3926"/>
    <cellStyle name="40 % - Markeringsfarve4 2 3 5 2 2" xfId="3927"/>
    <cellStyle name="40 % - Markeringsfarve4 2 3 5 2 2 2" xfId="8065"/>
    <cellStyle name="40 % - Markeringsfarve4 2 3 5 2 2 2 2" xfId="15966"/>
    <cellStyle name="40 % - Markeringsfarve4 2 3 5 2 2 2 2 2" xfId="32280"/>
    <cellStyle name="40 % - Markeringsfarve4 2 3 5 2 2 2 2 3" xfId="47244"/>
    <cellStyle name="40 % - Markeringsfarve4 2 3 5 2 2 2 3" xfId="25258"/>
    <cellStyle name="40 % - Markeringsfarve4 2 3 5 2 2 2 4" xfId="40245"/>
    <cellStyle name="40 % - Markeringsfarve4 2 3 5 2 2 3" xfId="12484"/>
    <cellStyle name="40 % - Markeringsfarve4 2 3 5 2 2 3 2" xfId="28803"/>
    <cellStyle name="40 % - Markeringsfarve4 2 3 5 2 2 3 3" xfId="43768"/>
    <cellStyle name="40 % - Markeringsfarve4 2 3 5 2 2 4" xfId="21781"/>
    <cellStyle name="40 % - Markeringsfarve4 2 3 5 2 2 5" xfId="36769"/>
    <cellStyle name="40 % - Markeringsfarve4 2 3 5 2 3" xfId="6577"/>
    <cellStyle name="40 % - Markeringsfarve4 2 3 5 2 3 2" xfId="14491"/>
    <cellStyle name="40 % - Markeringsfarve4 2 3 5 2 3 2 2" xfId="30805"/>
    <cellStyle name="40 % - Markeringsfarve4 2 3 5 2 3 2 3" xfId="45769"/>
    <cellStyle name="40 % - Markeringsfarve4 2 3 5 2 3 3" xfId="23783"/>
    <cellStyle name="40 % - Markeringsfarve4 2 3 5 2 3 4" xfId="38770"/>
    <cellStyle name="40 % - Markeringsfarve4 2 3 5 2 4" xfId="12483"/>
    <cellStyle name="40 % - Markeringsfarve4 2 3 5 2 4 2" xfId="28802"/>
    <cellStyle name="40 % - Markeringsfarve4 2 3 5 2 4 3" xfId="43767"/>
    <cellStyle name="40 % - Markeringsfarve4 2 3 5 2 5" xfId="21780"/>
    <cellStyle name="40 % - Markeringsfarve4 2 3 5 2 6" xfId="36768"/>
    <cellStyle name="40 % - Markeringsfarve4 2 3 5 3" xfId="3928"/>
    <cellStyle name="40 % - Markeringsfarve4 2 3 5 3 2" xfId="7341"/>
    <cellStyle name="40 % - Markeringsfarve4 2 3 5 3 2 2" xfId="15251"/>
    <cellStyle name="40 % - Markeringsfarve4 2 3 5 3 2 2 2" xfId="31565"/>
    <cellStyle name="40 % - Markeringsfarve4 2 3 5 3 2 2 3" xfId="46529"/>
    <cellStyle name="40 % - Markeringsfarve4 2 3 5 3 2 3" xfId="24543"/>
    <cellStyle name="40 % - Markeringsfarve4 2 3 5 3 2 4" xfId="39530"/>
    <cellStyle name="40 % - Markeringsfarve4 2 3 5 3 3" xfId="12485"/>
    <cellStyle name="40 % - Markeringsfarve4 2 3 5 3 3 2" xfId="28804"/>
    <cellStyle name="40 % - Markeringsfarve4 2 3 5 3 3 3" xfId="43769"/>
    <cellStyle name="40 % - Markeringsfarve4 2 3 5 3 4" xfId="21782"/>
    <cellStyle name="40 % - Markeringsfarve4 2 3 5 3 5" xfId="36770"/>
    <cellStyle name="40 % - Markeringsfarve4 2 3 5 4" xfId="3929"/>
    <cellStyle name="40 % - Markeringsfarve4 2 3 5 4 2" xfId="8670"/>
    <cellStyle name="40 % - Markeringsfarve4 2 3 5 4 2 2" xfId="16552"/>
    <cellStyle name="40 % - Markeringsfarve4 2 3 5 4 2 2 2" xfId="32866"/>
    <cellStyle name="40 % - Markeringsfarve4 2 3 5 4 2 2 3" xfId="47830"/>
    <cellStyle name="40 % - Markeringsfarve4 2 3 5 4 2 3" xfId="25844"/>
    <cellStyle name="40 % - Markeringsfarve4 2 3 5 4 2 4" xfId="40831"/>
    <cellStyle name="40 % - Markeringsfarve4 2 3 5 4 3" xfId="12486"/>
    <cellStyle name="40 % - Markeringsfarve4 2 3 5 4 3 2" xfId="28805"/>
    <cellStyle name="40 % - Markeringsfarve4 2 3 5 4 3 3" xfId="43770"/>
    <cellStyle name="40 % - Markeringsfarve4 2 3 5 4 4" xfId="21783"/>
    <cellStyle name="40 % - Markeringsfarve4 2 3 5 4 5" xfId="36771"/>
    <cellStyle name="40 % - Markeringsfarve4 2 3 5 5" xfId="5920"/>
    <cellStyle name="40 % - Markeringsfarve4 2 3 5 5 2" xfId="13838"/>
    <cellStyle name="40 % - Markeringsfarve4 2 3 5 5 2 2" xfId="30152"/>
    <cellStyle name="40 % - Markeringsfarve4 2 3 5 5 2 3" xfId="45116"/>
    <cellStyle name="40 % - Markeringsfarve4 2 3 5 5 3" xfId="23130"/>
    <cellStyle name="40 % - Markeringsfarve4 2 3 5 5 4" xfId="38117"/>
    <cellStyle name="40 % - Markeringsfarve4 2 3 5 6" xfId="12482"/>
    <cellStyle name="40 % - Markeringsfarve4 2 3 5 6 2" xfId="28801"/>
    <cellStyle name="40 % - Markeringsfarve4 2 3 5 6 3" xfId="43766"/>
    <cellStyle name="40 % - Markeringsfarve4 2 3 5 7" xfId="21779"/>
    <cellStyle name="40 % - Markeringsfarve4 2 3 5 8" xfId="36767"/>
    <cellStyle name="40 % - Markeringsfarve4 2 3 6" xfId="3930"/>
    <cellStyle name="40 % - Markeringsfarve4 2 3 6 2" xfId="3931"/>
    <cellStyle name="40 % - Markeringsfarve4 2 3 6 2 2" xfId="3932"/>
    <cellStyle name="40 % - Markeringsfarve4 2 3 6 2 2 2" xfId="8155"/>
    <cellStyle name="40 % - Markeringsfarve4 2 3 6 2 2 2 2" xfId="16056"/>
    <cellStyle name="40 % - Markeringsfarve4 2 3 6 2 2 2 2 2" xfId="32370"/>
    <cellStyle name="40 % - Markeringsfarve4 2 3 6 2 2 2 2 3" xfId="47334"/>
    <cellStyle name="40 % - Markeringsfarve4 2 3 6 2 2 2 3" xfId="25348"/>
    <cellStyle name="40 % - Markeringsfarve4 2 3 6 2 2 2 4" xfId="40335"/>
    <cellStyle name="40 % - Markeringsfarve4 2 3 6 2 2 3" xfId="12489"/>
    <cellStyle name="40 % - Markeringsfarve4 2 3 6 2 2 3 2" xfId="28808"/>
    <cellStyle name="40 % - Markeringsfarve4 2 3 6 2 2 3 3" xfId="43773"/>
    <cellStyle name="40 % - Markeringsfarve4 2 3 6 2 2 4" xfId="21786"/>
    <cellStyle name="40 % - Markeringsfarve4 2 3 6 2 2 5" xfId="36774"/>
    <cellStyle name="40 % - Markeringsfarve4 2 3 6 2 3" xfId="6648"/>
    <cellStyle name="40 % - Markeringsfarve4 2 3 6 2 3 2" xfId="14562"/>
    <cellStyle name="40 % - Markeringsfarve4 2 3 6 2 3 2 2" xfId="30876"/>
    <cellStyle name="40 % - Markeringsfarve4 2 3 6 2 3 2 3" xfId="45840"/>
    <cellStyle name="40 % - Markeringsfarve4 2 3 6 2 3 3" xfId="23854"/>
    <cellStyle name="40 % - Markeringsfarve4 2 3 6 2 3 4" xfId="38841"/>
    <cellStyle name="40 % - Markeringsfarve4 2 3 6 2 4" xfId="12488"/>
    <cellStyle name="40 % - Markeringsfarve4 2 3 6 2 4 2" xfId="28807"/>
    <cellStyle name="40 % - Markeringsfarve4 2 3 6 2 4 3" xfId="43772"/>
    <cellStyle name="40 % - Markeringsfarve4 2 3 6 2 5" xfId="21785"/>
    <cellStyle name="40 % - Markeringsfarve4 2 3 6 2 6" xfId="36773"/>
    <cellStyle name="40 % - Markeringsfarve4 2 3 6 3" xfId="3933"/>
    <cellStyle name="40 % - Markeringsfarve4 2 3 6 3 2" xfId="7432"/>
    <cellStyle name="40 % - Markeringsfarve4 2 3 6 3 2 2" xfId="15342"/>
    <cellStyle name="40 % - Markeringsfarve4 2 3 6 3 2 2 2" xfId="31656"/>
    <cellStyle name="40 % - Markeringsfarve4 2 3 6 3 2 2 3" xfId="46620"/>
    <cellStyle name="40 % - Markeringsfarve4 2 3 6 3 2 3" xfId="24634"/>
    <cellStyle name="40 % - Markeringsfarve4 2 3 6 3 2 4" xfId="39621"/>
    <cellStyle name="40 % - Markeringsfarve4 2 3 6 3 3" xfId="12490"/>
    <cellStyle name="40 % - Markeringsfarve4 2 3 6 3 3 2" xfId="28809"/>
    <cellStyle name="40 % - Markeringsfarve4 2 3 6 3 3 3" xfId="43774"/>
    <cellStyle name="40 % - Markeringsfarve4 2 3 6 3 4" xfId="21787"/>
    <cellStyle name="40 % - Markeringsfarve4 2 3 6 3 5" xfId="36775"/>
    <cellStyle name="40 % - Markeringsfarve4 2 3 6 4" xfId="3934"/>
    <cellStyle name="40 % - Markeringsfarve4 2 3 6 4 2" xfId="8394"/>
    <cellStyle name="40 % - Markeringsfarve4 2 3 6 4 2 2" xfId="16287"/>
    <cellStyle name="40 % - Markeringsfarve4 2 3 6 4 2 2 2" xfId="32601"/>
    <cellStyle name="40 % - Markeringsfarve4 2 3 6 4 2 2 3" xfId="47565"/>
    <cellStyle name="40 % - Markeringsfarve4 2 3 6 4 2 3" xfId="25579"/>
    <cellStyle name="40 % - Markeringsfarve4 2 3 6 4 2 4" xfId="40566"/>
    <cellStyle name="40 % - Markeringsfarve4 2 3 6 4 3" xfId="12491"/>
    <cellStyle name="40 % - Markeringsfarve4 2 3 6 4 3 2" xfId="28810"/>
    <cellStyle name="40 % - Markeringsfarve4 2 3 6 4 3 3" xfId="43775"/>
    <cellStyle name="40 % - Markeringsfarve4 2 3 6 4 4" xfId="21788"/>
    <cellStyle name="40 % - Markeringsfarve4 2 3 6 4 5" xfId="36776"/>
    <cellStyle name="40 % - Markeringsfarve4 2 3 6 5" xfId="5921"/>
    <cellStyle name="40 % - Markeringsfarve4 2 3 6 5 2" xfId="13839"/>
    <cellStyle name="40 % - Markeringsfarve4 2 3 6 5 2 2" xfId="30153"/>
    <cellStyle name="40 % - Markeringsfarve4 2 3 6 5 2 3" xfId="45117"/>
    <cellStyle name="40 % - Markeringsfarve4 2 3 6 5 3" xfId="23131"/>
    <cellStyle name="40 % - Markeringsfarve4 2 3 6 5 4" xfId="38118"/>
    <cellStyle name="40 % - Markeringsfarve4 2 3 6 6" xfId="12487"/>
    <cellStyle name="40 % - Markeringsfarve4 2 3 6 6 2" xfId="28806"/>
    <cellStyle name="40 % - Markeringsfarve4 2 3 6 6 3" xfId="43771"/>
    <cellStyle name="40 % - Markeringsfarve4 2 3 6 7" xfId="21784"/>
    <cellStyle name="40 % - Markeringsfarve4 2 3 6 8" xfId="36772"/>
    <cellStyle name="40 % - Markeringsfarve4 2 3 7" xfId="3935"/>
    <cellStyle name="40 % - Markeringsfarve4 2 3 7 2" xfId="3936"/>
    <cellStyle name="40 % - Markeringsfarve4 2 3 7 2 2" xfId="7591"/>
    <cellStyle name="40 % - Markeringsfarve4 2 3 7 2 2 2" xfId="15492"/>
    <cellStyle name="40 % - Markeringsfarve4 2 3 7 2 2 2 2" xfId="31806"/>
    <cellStyle name="40 % - Markeringsfarve4 2 3 7 2 2 2 3" xfId="46770"/>
    <cellStyle name="40 % - Markeringsfarve4 2 3 7 2 2 3" xfId="24784"/>
    <cellStyle name="40 % - Markeringsfarve4 2 3 7 2 2 4" xfId="39771"/>
    <cellStyle name="40 % - Markeringsfarve4 2 3 7 2 3" xfId="12493"/>
    <cellStyle name="40 % - Markeringsfarve4 2 3 7 2 3 2" xfId="28812"/>
    <cellStyle name="40 % - Markeringsfarve4 2 3 7 2 3 3" xfId="43777"/>
    <cellStyle name="40 % - Markeringsfarve4 2 3 7 2 4" xfId="21790"/>
    <cellStyle name="40 % - Markeringsfarve4 2 3 7 2 5" xfId="36778"/>
    <cellStyle name="40 % - Markeringsfarve4 2 3 7 3" xfId="6177"/>
    <cellStyle name="40 % - Markeringsfarve4 2 3 7 3 2" xfId="14094"/>
    <cellStyle name="40 % - Markeringsfarve4 2 3 7 3 2 2" xfId="30408"/>
    <cellStyle name="40 % - Markeringsfarve4 2 3 7 3 2 3" xfId="45372"/>
    <cellStyle name="40 % - Markeringsfarve4 2 3 7 3 3" xfId="23386"/>
    <cellStyle name="40 % - Markeringsfarve4 2 3 7 3 4" xfId="38373"/>
    <cellStyle name="40 % - Markeringsfarve4 2 3 7 4" xfId="12492"/>
    <cellStyle name="40 % - Markeringsfarve4 2 3 7 4 2" xfId="28811"/>
    <cellStyle name="40 % - Markeringsfarve4 2 3 7 4 3" xfId="43776"/>
    <cellStyle name="40 % - Markeringsfarve4 2 3 7 5" xfId="21789"/>
    <cellStyle name="40 % - Markeringsfarve4 2 3 7 6" xfId="36777"/>
    <cellStyle name="40 % - Markeringsfarve4 2 3 8" xfId="3937"/>
    <cellStyle name="40 % - Markeringsfarve4 2 3 8 2" xfId="6819"/>
    <cellStyle name="40 % - Markeringsfarve4 2 3 8 2 2" xfId="14730"/>
    <cellStyle name="40 % - Markeringsfarve4 2 3 8 2 2 2" xfId="31044"/>
    <cellStyle name="40 % - Markeringsfarve4 2 3 8 2 2 3" xfId="46008"/>
    <cellStyle name="40 % - Markeringsfarve4 2 3 8 2 3" xfId="24022"/>
    <cellStyle name="40 % - Markeringsfarve4 2 3 8 2 4" xfId="39009"/>
    <cellStyle name="40 % - Markeringsfarve4 2 3 8 3" xfId="12494"/>
    <cellStyle name="40 % - Markeringsfarve4 2 3 8 3 2" xfId="28813"/>
    <cellStyle name="40 % - Markeringsfarve4 2 3 8 3 3" xfId="43778"/>
    <cellStyle name="40 % - Markeringsfarve4 2 3 8 4" xfId="21791"/>
    <cellStyle name="40 % - Markeringsfarve4 2 3 8 5" xfId="36779"/>
    <cellStyle name="40 % - Markeringsfarve4 2 3 9" xfId="3938"/>
    <cellStyle name="40 % - Markeringsfarve4 2 3 9 2" xfId="8760"/>
    <cellStyle name="40 % - Markeringsfarve4 2 3 9 2 2" xfId="16636"/>
    <cellStyle name="40 % - Markeringsfarve4 2 3 9 2 2 2" xfId="32950"/>
    <cellStyle name="40 % - Markeringsfarve4 2 3 9 2 2 3" xfId="47914"/>
    <cellStyle name="40 % - Markeringsfarve4 2 3 9 2 3" xfId="25928"/>
    <cellStyle name="40 % - Markeringsfarve4 2 3 9 2 4" xfId="40915"/>
    <cellStyle name="40 % - Markeringsfarve4 2 3 9 3" xfId="12495"/>
    <cellStyle name="40 % - Markeringsfarve4 2 3 9 3 2" xfId="28814"/>
    <cellStyle name="40 % - Markeringsfarve4 2 3 9 3 3" xfId="43779"/>
    <cellStyle name="40 % - Markeringsfarve4 2 3 9 4" xfId="21792"/>
    <cellStyle name="40 % - Markeringsfarve4 2 3 9 5" xfId="36780"/>
    <cellStyle name="40 % - Markeringsfarve4 2 4" xfId="3939"/>
    <cellStyle name="40 % - Markeringsfarve4 2 4 2" xfId="3940"/>
    <cellStyle name="40 % - Markeringsfarve4 2 4 2 2" xfId="3941"/>
    <cellStyle name="40 % - Markeringsfarve4 2 4 2 2 2" xfId="7632"/>
    <cellStyle name="40 % - Markeringsfarve4 2 4 2 2 2 2" xfId="15533"/>
    <cellStyle name="40 % - Markeringsfarve4 2 4 2 2 2 2 2" xfId="31847"/>
    <cellStyle name="40 % - Markeringsfarve4 2 4 2 2 2 2 3" xfId="46811"/>
    <cellStyle name="40 % - Markeringsfarve4 2 4 2 2 2 3" xfId="24825"/>
    <cellStyle name="40 % - Markeringsfarve4 2 4 2 2 2 4" xfId="39812"/>
    <cellStyle name="40 % - Markeringsfarve4 2 4 2 2 3" xfId="12498"/>
    <cellStyle name="40 % - Markeringsfarve4 2 4 2 2 3 2" xfId="28817"/>
    <cellStyle name="40 % - Markeringsfarve4 2 4 2 2 3 3" xfId="43782"/>
    <cellStyle name="40 % - Markeringsfarve4 2 4 2 2 4" xfId="21795"/>
    <cellStyle name="40 % - Markeringsfarve4 2 4 2 2 5" xfId="36783"/>
    <cellStyle name="40 % - Markeringsfarve4 2 4 2 3" xfId="6210"/>
    <cellStyle name="40 % - Markeringsfarve4 2 4 2 3 2" xfId="14127"/>
    <cellStyle name="40 % - Markeringsfarve4 2 4 2 3 2 2" xfId="30441"/>
    <cellStyle name="40 % - Markeringsfarve4 2 4 2 3 2 3" xfId="45405"/>
    <cellStyle name="40 % - Markeringsfarve4 2 4 2 3 3" xfId="23419"/>
    <cellStyle name="40 % - Markeringsfarve4 2 4 2 3 4" xfId="38406"/>
    <cellStyle name="40 % - Markeringsfarve4 2 4 2 4" xfId="12497"/>
    <cellStyle name="40 % - Markeringsfarve4 2 4 2 4 2" xfId="28816"/>
    <cellStyle name="40 % - Markeringsfarve4 2 4 2 4 3" xfId="43781"/>
    <cellStyle name="40 % - Markeringsfarve4 2 4 2 5" xfId="21794"/>
    <cellStyle name="40 % - Markeringsfarve4 2 4 2 6" xfId="36782"/>
    <cellStyle name="40 % - Markeringsfarve4 2 4 2 7" xfId="57180"/>
    <cellStyle name="40 % - Markeringsfarve4 2 4 3" xfId="3942"/>
    <cellStyle name="40 % - Markeringsfarve4 2 4 3 2" xfId="6862"/>
    <cellStyle name="40 % - Markeringsfarve4 2 4 3 2 2" xfId="14773"/>
    <cellStyle name="40 % - Markeringsfarve4 2 4 3 2 2 2" xfId="31087"/>
    <cellStyle name="40 % - Markeringsfarve4 2 4 3 2 2 3" xfId="46051"/>
    <cellStyle name="40 % - Markeringsfarve4 2 4 3 2 3" xfId="24065"/>
    <cellStyle name="40 % - Markeringsfarve4 2 4 3 2 4" xfId="39052"/>
    <cellStyle name="40 % - Markeringsfarve4 2 4 3 3" xfId="12499"/>
    <cellStyle name="40 % - Markeringsfarve4 2 4 3 3 2" xfId="28818"/>
    <cellStyle name="40 % - Markeringsfarve4 2 4 3 3 3" xfId="43783"/>
    <cellStyle name="40 % - Markeringsfarve4 2 4 3 4" xfId="21796"/>
    <cellStyle name="40 % - Markeringsfarve4 2 4 3 5" xfId="36784"/>
    <cellStyle name="40 % - Markeringsfarve4 2 4 4" xfId="3943"/>
    <cellStyle name="40 % - Markeringsfarve4 2 4 4 2" xfId="8626"/>
    <cellStyle name="40 % - Markeringsfarve4 2 4 4 2 2" xfId="16509"/>
    <cellStyle name="40 % - Markeringsfarve4 2 4 4 2 2 2" xfId="32823"/>
    <cellStyle name="40 % - Markeringsfarve4 2 4 4 2 2 3" xfId="47787"/>
    <cellStyle name="40 % - Markeringsfarve4 2 4 4 2 3" xfId="25801"/>
    <cellStyle name="40 % - Markeringsfarve4 2 4 4 2 4" xfId="40788"/>
    <cellStyle name="40 % - Markeringsfarve4 2 4 4 3" xfId="12500"/>
    <cellStyle name="40 % - Markeringsfarve4 2 4 4 3 2" xfId="28819"/>
    <cellStyle name="40 % - Markeringsfarve4 2 4 4 3 3" xfId="43784"/>
    <cellStyle name="40 % - Markeringsfarve4 2 4 4 4" xfId="21797"/>
    <cellStyle name="40 % - Markeringsfarve4 2 4 4 5" xfId="36785"/>
    <cellStyle name="40 % - Markeringsfarve4 2 4 5" xfId="5922"/>
    <cellStyle name="40 % - Markeringsfarve4 2 4 5 2" xfId="13840"/>
    <cellStyle name="40 % - Markeringsfarve4 2 4 5 2 2" xfId="30154"/>
    <cellStyle name="40 % - Markeringsfarve4 2 4 5 2 3" xfId="45118"/>
    <cellStyle name="40 % - Markeringsfarve4 2 4 5 3" xfId="23132"/>
    <cellStyle name="40 % - Markeringsfarve4 2 4 5 4" xfId="38119"/>
    <cellStyle name="40 % - Markeringsfarve4 2 4 6" xfId="12496"/>
    <cellStyle name="40 % - Markeringsfarve4 2 4 6 2" xfId="28815"/>
    <cellStyle name="40 % - Markeringsfarve4 2 4 6 3" xfId="43780"/>
    <cellStyle name="40 % - Markeringsfarve4 2 4 7" xfId="21793"/>
    <cellStyle name="40 % - Markeringsfarve4 2 4 8" xfId="36781"/>
    <cellStyle name="40 % - Markeringsfarve4 2 4 9" xfId="54013"/>
    <cellStyle name="40 % - Markeringsfarve4 2 5" xfId="3944"/>
    <cellStyle name="40 % - Markeringsfarve4 2 5 2" xfId="3945"/>
    <cellStyle name="40 % - Markeringsfarve4 2 5 2 2" xfId="3946"/>
    <cellStyle name="40 % - Markeringsfarve4 2 5 2 2 2" xfId="7799"/>
    <cellStyle name="40 % - Markeringsfarve4 2 5 2 2 2 2" xfId="15700"/>
    <cellStyle name="40 % - Markeringsfarve4 2 5 2 2 2 2 2" xfId="32014"/>
    <cellStyle name="40 % - Markeringsfarve4 2 5 2 2 2 2 3" xfId="46978"/>
    <cellStyle name="40 % - Markeringsfarve4 2 5 2 2 2 3" xfId="24992"/>
    <cellStyle name="40 % - Markeringsfarve4 2 5 2 2 2 4" xfId="39979"/>
    <cellStyle name="40 % - Markeringsfarve4 2 5 2 2 3" xfId="12503"/>
    <cellStyle name="40 % - Markeringsfarve4 2 5 2 2 3 2" xfId="28822"/>
    <cellStyle name="40 % - Markeringsfarve4 2 5 2 2 3 3" xfId="43787"/>
    <cellStyle name="40 % - Markeringsfarve4 2 5 2 2 4" xfId="21800"/>
    <cellStyle name="40 % - Markeringsfarve4 2 5 2 2 5" xfId="36788"/>
    <cellStyle name="40 % - Markeringsfarve4 2 5 2 3" xfId="6345"/>
    <cellStyle name="40 % - Markeringsfarve4 2 5 2 3 2" xfId="14262"/>
    <cellStyle name="40 % - Markeringsfarve4 2 5 2 3 2 2" xfId="30576"/>
    <cellStyle name="40 % - Markeringsfarve4 2 5 2 3 2 3" xfId="45540"/>
    <cellStyle name="40 % - Markeringsfarve4 2 5 2 3 3" xfId="23554"/>
    <cellStyle name="40 % - Markeringsfarve4 2 5 2 3 4" xfId="38541"/>
    <cellStyle name="40 % - Markeringsfarve4 2 5 2 4" xfId="12502"/>
    <cellStyle name="40 % - Markeringsfarve4 2 5 2 4 2" xfId="28821"/>
    <cellStyle name="40 % - Markeringsfarve4 2 5 2 4 3" xfId="43786"/>
    <cellStyle name="40 % - Markeringsfarve4 2 5 2 5" xfId="21799"/>
    <cellStyle name="40 % - Markeringsfarve4 2 5 2 6" xfId="36787"/>
    <cellStyle name="40 % - Markeringsfarve4 2 5 3" xfId="3947"/>
    <cellStyle name="40 % - Markeringsfarve4 2 5 3 2" xfId="7029"/>
    <cellStyle name="40 % - Markeringsfarve4 2 5 3 2 2" xfId="14940"/>
    <cellStyle name="40 % - Markeringsfarve4 2 5 3 2 2 2" xfId="31254"/>
    <cellStyle name="40 % - Markeringsfarve4 2 5 3 2 2 3" xfId="46218"/>
    <cellStyle name="40 % - Markeringsfarve4 2 5 3 2 3" xfId="24232"/>
    <cellStyle name="40 % - Markeringsfarve4 2 5 3 2 4" xfId="39219"/>
    <cellStyle name="40 % - Markeringsfarve4 2 5 3 3" xfId="12504"/>
    <cellStyle name="40 % - Markeringsfarve4 2 5 3 3 2" xfId="28823"/>
    <cellStyle name="40 % - Markeringsfarve4 2 5 3 3 3" xfId="43788"/>
    <cellStyle name="40 % - Markeringsfarve4 2 5 3 4" xfId="21801"/>
    <cellStyle name="40 % - Markeringsfarve4 2 5 3 5" xfId="36789"/>
    <cellStyle name="40 % - Markeringsfarve4 2 5 4" xfId="3948"/>
    <cellStyle name="40 % - Markeringsfarve4 2 5 4 2" xfId="8276"/>
    <cellStyle name="40 % - Markeringsfarve4 2 5 4 2 2" xfId="16170"/>
    <cellStyle name="40 % - Markeringsfarve4 2 5 4 2 2 2" xfId="32484"/>
    <cellStyle name="40 % - Markeringsfarve4 2 5 4 2 2 3" xfId="47448"/>
    <cellStyle name="40 % - Markeringsfarve4 2 5 4 2 3" xfId="25462"/>
    <cellStyle name="40 % - Markeringsfarve4 2 5 4 2 4" xfId="40449"/>
    <cellStyle name="40 % - Markeringsfarve4 2 5 4 3" xfId="12505"/>
    <cellStyle name="40 % - Markeringsfarve4 2 5 4 3 2" xfId="28824"/>
    <cellStyle name="40 % - Markeringsfarve4 2 5 4 3 3" xfId="43789"/>
    <cellStyle name="40 % - Markeringsfarve4 2 5 4 4" xfId="21802"/>
    <cellStyle name="40 % - Markeringsfarve4 2 5 4 5" xfId="36790"/>
    <cellStyle name="40 % - Markeringsfarve4 2 5 5" xfId="5923"/>
    <cellStyle name="40 % - Markeringsfarve4 2 5 5 2" xfId="13841"/>
    <cellStyle name="40 % - Markeringsfarve4 2 5 5 2 2" xfId="30155"/>
    <cellStyle name="40 % - Markeringsfarve4 2 5 5 2 3" xfId="45119"/>
    <cellStyle name="40 % - Markeringsfarve4 2 5 5 3" xfId="23133"/>
    <cellStyle name="40 % - Markeringsfarve4 2 5 5 4" xfId="38120"/>
    <cellStyle name="40 % - Markeringsfarve4 2 5 6" xfId="12501"/>
    <cellStyle name="40 % - Markeringsfarve4 2 5 6 2" xfId="28820"/>
    <cellStyle name="40 % - Markeringsfarve4 2 5 6 3" xfId="43785"/>
    <cellStyle name="40 % - Markeringsfarve4 2 5 7" xfId="21798"/>
    <cellStyle name="40 % - Markeringsfarve4 2 5 8" xfId="36786"/>
    <cellStyle name="40 % - Markeringsfarve4 2 5 9" xfId="56557"/>
    <cellStyle name="40 % - Markeringsfarve4 2 6" xfId="3949"/>
    <cellStyle name="40 % - Markeringsfarve4 2 6 2" xfId="3950"/>
    <cellStyle name="40 % - Markeringsfarve4 2 6 2 2" xfId="3951"/>
    <cellStyle name="40 % - Markeringsfarve4 2 6 2 2 2" xfId="7870"/>
    <cellStyle name="40 % - Markeringsfarve4 2 6 2 2 2 2" xfId="15771"/>
    <cellStyle name="40 % - Markeringsfarve4 2 6 2 2 2 2 2" xfId="32085"/>
    <cellStyle name="40 % - Markeringsfarve4 2 6 2 2 2 2 3" xfId="47049"/>
    <cellStyle name="40 % - Markeringsfarve4 2 6 2 2 2 3" xfId="25063"/>
    <cellStyle name="40 % - Markeringsfarve4 2 6 2 2 2 4" xfId="40050"/>
    <cellStyle name="40 % - Markeringsfarve4 2 6 2 2 3" xfId="12508"/>
    <cellStyle name="40 % - Markeringsfarve4 2 6 2 2 3 2" xfId="28827"/>
    <cellStyle name="40 % - Markeringsfarve4 2 6 2 2 3 3" xfId="43792"/>
    <cellStyle name="40 % - Markeringsfarve4 2 6 2 2 4" xfId="21805"/>
    <cellStyle name="40 % - Markeringsfarve4 2 6 2 2 5" xfId="36793"/>
    <cellStyle name="40 % - Markeringsfarve4 2 6 2 3" xfId="6412"/>
    <cellStyle name="40 % - Markeringsfarve4 2 6 2 3 2" xfId="14326"/>
    <cellStyle name="40 % - Markeringsfarve4 2 6 2 3 2 2" xfId="30640"/>
    <cellStyle name="40 % - Markeringsfarve4 2 6 2 3 2 3" xfId="45604"/>
    <cellStyle name="40 % - Markeringsfarve4 2 6 2 3 3" xfId="23618"/>
    <cellStyle name="40 % - Markeringsfarve4 2 6 2 3 4" xfId="38605"/>
    <cellStyle name="40 % - Markeringsfarve4 2 6 2 4" xfId="12507"/>
    <cellStyle name="40 % - Markeringsfarve4 2 6 2 4 2" xfId="28826"/>
    <cellStyle name="40 % - Markeringsfarve4 2 6 2 4 3" xfId="43791"/>
    <cellStyle name="40 % - Markeringsfarve4 2 6 2 5" xfId="21804"/>
    <cellStyle name="40 % - Markeringsfarve4 2 6 2 6" xfId="36792"/>
    <cellStyle name="40 % - Markeringsfarve4 2 6 3" xfId="3952"/>
    <cellStyle name="40 % - Markeringsfarve4 2 6 3 2" xfId="7146"/>
    <cellStyle name="40 % - Markeringsfarve4 2 6 3 2 2" xfId="15056"/>
    <cellStyle name="40 % - Markeringsfarve4 2 6 3 2 2 2" xfId="31370"/>
    <cellStyle name="40 % - Markeringsfarve4 2 6 3 2 2 3" xfId="46334"/>
    <cellStyle name="40 % - Markeringsfarve4 2 6 3 2 3" xfId="24348"/>
    <cellStyle name="40 % - Markeringsfarve4 2 6 3 2 4" xfId="39335"/>
    <cellStyle name="40 % - Markeringsfarve4 2 6 3 3" xfId="12509"/>
    <cellStyle name="40 % - Markeringsfarve4 2 6 3 3 2" xfId="28828"/>
    <cellStyle name="40 % - Markeringsfarve4 2 6 3 3 3" xfId="43793"/>
    <cellStyle name="40 % - Markeringsfarve4 2 6 3 4" xfId="21806"/>
    <cellStyle name="40 % - Markeringsfarve4 2 6 3 5" xfId="36794"/>
    <cellStyle name="40 % - Markeringsfarve4 2 6 4" xfId="3953"/>
    <cellStyle name="40 % - Markeringsfarve4 2 6 4 2" xfId="8578"/>
    <cellStyle name="40 % - Markeringsfarve4 2 6 4 2 2" xfId="16465"/>
    <cellStyle name="40 % - Markeringsfarve4 2 6 4 2 2 2" xfId="32779"/>
    <cellStyle name="40 % - Markeringsfarve4 2 6 4 2 2 3" xfId="47743"/>
    <cellStyle name="40 % - Markeringsfarve4 2 6 4 2 3" xfId="25757"/>
    <cellStyle name="40 % - Markeringsfarve4 2 6 4 2 4" xfId="40744"/>
    <cellStyle name="40 % - Markeringsfarve4 2 6 4 3" xfId="12510"/>
    <cellStyle name="40 % - Markeringsfarve4 2 6 4 3 2" xfId="28829"/>
    <cellStyle name="40 % - Markeringsfarve4 2 6 4 3 3" xfId="43794"/>
    <cellStyle name="40 % - Markeringsfarve4 2 6 4 4" xfId="21807"/>
    <cellStyle name="40 % - Markeringsfarve4 2 6 4 5" xfId="36795"/>
    <cellStyle name="40 % - Markeringsfarve4 2 6 5" xfId="5924"/>
    <cellStyle name="40 % - Markeringsfarve4 2 6 5 2" xfId="13842"/>
    <cellStyle name="40 % - Markeringsfarve4 2 6 5 2 2" xfId="30156"/>
    <cellStyle name="40 % - Markeringsfarve4 2 6 5 2 3" xfId="45120"/>
    <cellStyle name="40 % - Markeringsfarve4 2 6 5 3" xfId="23134"/>
    <cellStyle name="40 % - Markeringsfarve4 2 6 5 4" xfId="38121"/>
    <cellStyle name="40 % - Markeringsfarve4 2 6 6" xfId="12506"/>
    <cellStyle name="40 % - Markeringsfarve4 2 6 6 2" xfId="28825"/>
    <cellStyle name="40 % - Markeringsfarve4 2 6 6 3" xfId="43790"/>
    <cellStyle name="40 % - Markeringsfarve4 2 6 7" xfId="21803"/>
    <cellStyle name="40 % - Markeringsfarve4 2 6 8" xfId="36791"/>
    <cellStyle name="40 % - Markeringsfarve4 2 7" xfId="3954"/>
    <cellStyle name="40 % - Markeringsfarve4 2 7 2" xfId="3955"/>
    <cellStyle name="40 % - Markeringsfarve4 2 7 2 2" xfId="3956"/>
    <cellStyle name="40 % - Markeringsfarve4 2 7 2 2 2" xfId="7987"/>
    <cellStyle name="40 % - Markeringsfarve4 2 7 2 2 2 2" xfId="15888"/>
    <cellStyle name="40 % - Markeringsfarve4 2 7 2 2 2 2 2" xfId="32202"/>
    <cellStyle name="40 % - Markeringsfarve4 2 7 2 2 2 2 3" xfId="47166"/>
    <cellStyle name="40 % - Markeringsfarve4 2 7 2 2 2 3" xfId="25180"/>
    <cellStyle name="40 % - Markeringsfarve4 2 7 2 2 2 4" xfId="40167"/>
    <cellStyle name="40 % - Markeringsfarve4 2 7 2 2 3" xfId="12513"/>
    <cellStyle name="40 % - Markeringsfarve4 2 7 2 2 3 2" xfId="28832"/>
    <cellStyle name="40 % - Markeringsfarve4 2 7 2 2 3 3" xfId="43797"/>
    <cellStyle name="40 % - Markeringsfarve4 2 7 2 2 4" xfId="21810"/>
    <cellStyle name="40 % - Markeringsfarve4 2 7 2 2 5" xfId="36798"/>
    <cellStyle name="40 % - Markeringsfarve4 2 7 2 3" xfId="6511"/>
    <cellStyle name="40 % - Markeringsfarve4 2 7 2 3 2" xfId="14425"/>
    <cellStyle name="40 % - Markeringsfarve4 2 7 2 3 2 2" xfId="30739"/>
    <cellStyle name="40 % - Markeringsfarve4 2 7 2 3 2 3" xfId="45703"/>
    <cellStyle name="40 % - Markeringsfarve4 2 7 2 3 3" xfId="23717"/>
    <cellStyle name="40 % - Markeringsfarve4 2 7 2 3 4" xfId="38704"/>
    <cellStyle name="40 % - Markeringsfarve4 2 7 2 4" xfId="12512"/>
    <cellStyle name="40 % - Markeringsfarve4 2 7 2 4 2" xfId="28831"/>
    <cellStyle name="40 % - Markeringsfarve4 2 7 2 4 3" xfId="43796"/>
    <cellStyle name="40 % - Markeringsfarve4 2 7 2 5" xfId="21809"/>
    <cellStyle name="40 % - Markeringsfarve4 2 7 2 6" xfId="36797"/>
    <cellStyle name="40 % - Markeringsfarve4 2 7 3" xfId="3957"/>
    <cellStyle name="40 % - Markeringsfarve4 2 7 3 2" xfId="7263"/>
    <cellStyle name="40 % - Markeringsfarve4 2 7 3 2 2" xfId="15173"/>
    <cellStyle name="40 % - Markeringsfarve4 2 7 3 2 2 2" xfId="31487"/>
    <cellStyle name="40 % - Markeringsfarve4 2 7 3 2 2 3" xfId="46451"/>
    <cellStyle name="40 % - Markeringsfarve4 2 7 3 2 3" xfId="24465"/>
    <cellStyle name="40 % - Markeringsfarve4 2 7 3 2 4" xfId="39452"/>
    <cellStyle name="40 % - Markeringsfarve4 2 7 3 3" xfId="12514"/>
    <cellStyle name="40 % - Markeringsfarve4 2 7 3 3 2" xfId="28833"/>
    <cellStyle name="40 % - Markeringsfarve4 2 7 3 3 3" xfId="43798"/>
    <cellStyle name="40 % - Markeringsfarve4 2 7 3 4" xfId="21811"/>
    <cellStyle name="40 % - Markeringsfarve4 2 7 3 5" xfId="36799"/>
    <cellStyle name="40 % - Markeringsfarve4 2 7 4" xfId="3958"/>
    <cellStyle name="40 % - Markeringsfarve4 2 7 4 2" xfId="8228"/>
    <cellStyle name="40 % - Markeringsfarve4 2 7 4 2 2" xfId="16125"/>
    <cellStyle name="40 % - Markeringsfarve4 2 7 4 2 2 2" xfId="32439"/>
    <cellStyle name="40 % - Markeringsfarve4 2 7 4 2 2 3" xfId="47403"/>
    <cellStyle name="40 % - Markeringsfarve4 2 7 4 2 3" xfId="25417"/>
    <cellStyle name="40 % - Markeringsfarve4 2 7 4 2 4" xfId="40404"/>
    <cellStyle name="40 % - Markeringsfarve4 2 7 4 3" xfId="12515"/>
    <cellStyle name="40 % - Markeringsfarve4 2 7 4 3 2" xfId="28834"/>
    <cellStyle name="40 % - Markeringsfarve4 2 7 4 3 3" xfId="43799"/>
    <cellStyle name="40 % - Markeringsfarve4 2 7 4 4" xfId="21812"/>
    <cellStyle name="40 % - Markeringsfarve4 2 7 4 5" xfId="36800"/>
    <cellStyle name="40 % - Markeringsfarve4 2 7 5" xfId="5925"/>
    <cellStyle name="40 % - Markeringsfarve4 2 7 5 2" xfId="13843"/>
    <cellStyle name="40 % - Markeringsfarve4 2 7 5 2 2" xfId="30157"/>
    <cellStyle name="40 % - Markeringsfarve4 2 7 5 2 3" xfId="45121"/>
    <cellStyle name="40 % - Markeringsfarve4 2 7 5 3" xfId="23135"/>
    <cellStyle name="40 % - Markeringsfarve4 2 7 5 4" xfId="38122"/>
    <cellStyle name="40 % - Markeringsfarve4 2 7 6" xfId="12511"/>
    <cellStyle name="40 % - Markeringsfarve4 2 7 6 2" xfId="28830"/>
    <cellStyle name="40 % - Markeringsfarve4 2 7 6 3" xfId="43795"/>
    <cellStyle name="40 % - Markeringsfarve4 2 7 7" xfId="21808"/>
    <cellStyle name="40 % - Markeringsfarve4 2 7 8" xfId="36796"/>
    <cellStyle name="40 % - Markeringsfarve4 2 8" xfId="3959"/>
    <cellStyle name="40 % - Markeringsfarve4 2 8 2" xfId="3960"/>
    <cellStyle name="40 % - Markeringsfarve4 2 8 2 2" xfId="3961"/>
    <cellStyle name="40 % - Markeringsfarve4 2 8 2 2 2" xfId="8153"/>
    <cellStyle name="40 % - Markeringsfarve4 2 8 2 2 2 2" xfId="16054"/>
    <cellStyle name="40 % - Markeringsfarve4 2 8 2 2 2 2 2" xfId="32368"/>
    <cellStyle name="40 % - Markeringsfarve4 2 8 2 2 2 2 3" xfId="47332"/>
    <cellStyle name="40 % - Markeringsfarve4 2 8 2 2 2 3" xfId="25346"/>
    <cellStyle name="40 % - Markeringsfarve4 2 8 2 2 2 4" xfId="40333"/>
    <cellStyle name="40 % - Markeringsfarve4 2 8 2 2 3" xfId="12518"/>
    <cellStyle name="40 % - Markeringsfarve4 2 8 2 2 3 2" xfId="28837"/>
    <cellStyle name="40 % - Markeringsfarve4 2 8 2 2 3 3" xfId="43802"/>
    <cellStyle name="40 % - Markeringsfarve4 2 8 2 2 4" xfId="21815"/>
    <cellStyle name="40 % - Markeringsfarve4 2 8 2 2 5" xfId="36803"/>
    <cellStyle name="40 % - Markeringsfarve4 2 8 2 3" xfId="6646"/>
    <cellStyle name="40 % - Markeringsfarve4 2 8 2 3 2" xfId="14560"/>
    <cellStyle name="40 % - Markeringsfarve4 2 8 2 3 2 2" xfId="30874"/>
    <cellStyle name="40 % - Markeringsfarve4 2 8 2 3 2 3" xfId="45838"/>
    <cellStyle name="40 % - Markeringsfarve4 2 8 2 3 3" xfId="23852"/>
    <cellStyle name="40 % - Markeringsfarve4 2 8 2 3 4" xfId="38839"/>
    <cellStyle name="40 % - Markeringsfarve4 2 8 2 4" xfId="12517"/>
    <cellStyle name="40 % - Markeringsfarve4 2 8 2 4 2" xfId="28836"/>
    <cellStyle name="40 % - Markeringsfarve4 2 8 2 4 3" xfId="43801"/>
    <cellStyle name="40 % - Markeringsfarve4 2 8 2 5" xfId="21814"/>
    <cellStyle name="40 % - Markeringsfarve4 2 8 2 6" xfId="36802"/>
    <cellStyle name="40 % - Markeringsfarve4 2 8 3" xfId="3962"/>
    <cellStyle name="40 % - Markeringsfarve4 2 8 3 2" xfId="7430"/>
    <cellStyle name="40 % - Markeringsfarve4 2 8 3 2 2" xfId="15340"/>
    <cellStyle name="40 % - Markeringsfarve4 2 8 3 2 2 2" xfId="31654"/>
    <cellStyle name="40 % - Markeringsfarve4 2 8 3 2 2 3" xfId="46618"/>
    <cellStyle name="40 % - Markeringsfarve4 2 8 3 2 3" xfId="24632"/>
    <cellStyle name="40 % - Markeringsfarve4 2 8 3 2 4" xfId="39619"/>
    <cellStyle name="40 % - Markeringsfarve4 2 8 3 3" xfId="12519"/>
    <cellStyle name="40 % - Markeringsfarve4 2 8 3 3 2" xfId="28838"/>
    <cellStyle name="40 % - Markeringsfarve4 2 8 3 3 3" xfId="43803"/>
    <cellStyle name="40 % - Markeringsfarve4 2 8 3 4" xfId="21816"/>
    <cellStyle name="40 % - Markeringsfarve4 2 8 3 5" xfId="36804"/>
    <cellStyle name="40 % - Markeringsfarve4 2 8 4" xfId="3963"/>
    <cellStyle name="40 % - Markeringsfarve4 2 8 4 2" xfId="6702"/>
    <cellStyle name="40 % - Markeringsfarve4 2 8 4 2 2" xfId="14615"/>
    <cellStyle name="40 % - Markeringsfarve4 2 8 4 2 2 2" xfId="30929"/>
    <cellStyle name="40 % - Markeringsfarve4 2 8 4 2 2 3" xfId="45893"/>
    <cellStyle name="40 % - Markeringsfarve4 2 8 4 2 3" xfId="23907"/>
    <cellStyle name="40 % - Markeringsfarve4 2 8 4 2 4" xfId="38894"/>
    <cellStyle name="40 % - Markeringsfarve4 2 8 4 3" xfId="12520"/>
    <cellStyle name="40 % - Markeringsfarve4 2 8 4 3 2" xfId="28839"/>
    <cellStyle name="40 % - Markeringsfarve4 2 8 4 3 3" xfId="43804"/>
    <cellStyle name="40 % - Markeringsfarve4 2 8 4 4" xfId="21817"/>
    <cellStyle name="40 % - Markeringsfarve4 2 8 4 5" xfId="36805"/>
    <cellStyle name="40 % - Markeringsfarve4 2 8 5" xfId="5926"/>
    <cellStyle name="40 % - Markeringsfarve4 2 8 5 2" xfId="13844"/>
    <cellStyle name="40 % - Markeringsfarve4 2 8 5 2 2" xfId="30158"/>
    <cellStyle name="40 % - Markeringsfarve4 2 8 5 2 3" xfId="45122"/>
    <cellStyle name="40 % - Markeringsfarve4 2 8 5 3" xfId="23136"/>
    <cellStyle name="40 % - Markeringsfarve4 2 8 5 4" xfId="38123"/>
    <cellStyle name="40 % - Markeringsfarve4 2 8 6" xfId="12516"/>
    <cellStyle name="40 % - Markeringsfarve4 2 8 6 2" xfId="28835"/>
    <cellStyle name="40 % - Markeringsfarve4 2 8 6 3" xfId="43800"/>
    <cellStyle name="40 % - Markeringsfarve4 2 8 7" xfId="21813"/>
    <cellStyle name="40 % - Markeringsfarve4 2 8 8" xfId="36801"/>
    <cellStyle name="40 % - Markeringsfarve4 2 9" xfId="3964"/>
    <cellStyle name="40 % - Markeringsfarve4 2 9 2" xfId="3965"/>
    <cellStyle name="40 % - Markeringsfarve4 2 9 2 2" xfId="7513"/>
    <cellStyle name="40 % - Markeringsfarve4 2 9 2 2 2" xfId="15414"/>
    <cellStyle name="40 % - Markeringsfarve4 2 9 2 2 2 2" xfId="31728"/>
    <cellStyle name="40 % - Markeringsfarve4 2 9 2 2 2 3" xfId="46692"/>
    <cellStyle name="40 % - Markeringsfarve4 2 9 2 2 3" xfId="24706"/>
    <cellStyle name="40 % - Markeringsfarve4 2 9 2 2 4" xfId="39693"/>
    <cellStyle name="40 % - Markeringsfarve4 2 9 2 3" xfId="12522"/>
    <cellStyle name="40 % - Markeringsfarve4 2 9 2 3 2" xfId="28841"/>
    <cellStyle name="40 % - Markeringsfarve4 2 9 2 3 3" xfId="43806"/>
    <cellStyle name="40 % - Markeringsfarve4 2 9 2 4" xfId="21819"/>
    <cellStyle name="40 % - Markeringsfarve4 2 9 2 5" xfId="36807"/>
    <cellStyle name="40 % - Markeringsfarve4 2 9 3" xfId="6111"/>
    <cellStyle name="40 % - Markeringsfarve4 2 9 3 2" xfId="14028"/>
    <cellStyle name="40 % - Markeringsfarve4 2 9 3 2 2" xfId="30342"/>
    <cellStyle name="40 % - Markeringsfarve4 2 9 3 2 3" xfId="45306"/>
    <cellStyle name="40 % - Markeringsfarve4 2 9 3 3" xfId="23320"/>
    <cellStyle name="40 % - Markeringsfarve4 2 9 3 4" xfId="38307"/>
    <cellStyle name="40 % - Markeringsfarve4 2 9 4" xfId="12521"/>
    <cellStyle name="40 % - Markeringsfarve4 2 9 4 2" xfId="28840"/>
    <cellStyle name="40 % - Markeringsfarve4 2 9 4 3" xfId="43805"/>
    <cellStyle name="40 % - Markeringsfarve4 2 9 5" xfId="21818"/>
    <cellStyle name="40 % - Markeringsfarve4 2 9 6" xfId="36806"/>
    <cellStyle name="40 % - Markeringsfarve4 3" xfId="3966"/>
    <cellStyle name="40 % - Markeringsfarve4 3 10" xfId="3967"/>
    <cellStyle name="40 % - Markeringsfarve4 3 10 2" xfId="6726"/>
    <cellStyle name="40 % - Markeringsfarve4 3 10 2 2" xfId="14638"/>
    <cellStyle name="40 % - Markeringsfarve4 3 10 2 2 2" xfId="30952"/>
    <cellStyle name="40 % - Markeringsfarve4 3 10 2 2 3" xfId="45916"/>
    <cellStyle name="40 % - Markeringsfarve4 3 10 2 3" xfId="23930"/>
    <cellStyle name="40 % - Markeringsfarve4 3 10 2 4" xfId="38917"/>
    <cellStyle name="40 % - Markeringsfarve4 3 10 3" xfId="12524"/>
    <cellStyle name="40 % - Markeringsfarve4 3 10 3 2" xfId="28843"/>
    <cellStyle name="40 % - Markeringsfarve4 3 10 3 3" xfId="43808"/>
    <cellStyle name="40 % - Markeringsfarve4 3 10 4" xfId="21821"/>
    <cellStyle name="40 % - Markeringsfarve4 3 10 5" xfId="36809"/>
    <cellStyle name="40 % - Markeringsfarve4 3 11" xfId="3968"/>
    <cellStyle name="40 % - Markeringsfarve4 3 11 2" xfId="8528"/>
    <cellStyle name="40 % - Markeringsfarve4 3 11 2 2" xfId="16416"/>
    <cellStyle name="40 % - Markeringsfarve4 3 11 2 2 2" xfId="32730"/>
    <cellStyle name="40 % - Markeringsfarve4 3 11 2 2 3" xfId="47694"/>
    <cellStyle name="40 % - Markeringsfarve4 3 11 2 3" xfId="25708"/>
    <cellStyle name="40 % - Markeringsfarve4 3 11 2 4" xfId="40695"/>
    <cellStyle name="40 % - Markeringsfarve4 3 11 3" xfId="12525"/>
    <cellStyle name="40 % - Markeringsfarve4 3 11 3 2" xfId="28844"/>
    <cellStyle name="40 % - Markeringsfarve4 3 11 3 3" xfId="43809"/>
    <cellStyle name="40 % - Markeringsfarve4 3 11 4" xfId="21822"/>
    <cellStyle name="40 % - Markeringsfarve4 3 11 5" xfId="36810"/>
    <cellStyle name="40 % - Markeringsfarve4 3 12" xfId="5927"/>
    <cellStyle name="40 % - Markeringsfarve4 3 12 2" xfId="13845"/>
    <cellStyle name="40 % - Markeringsfarve4 3 12 2 2" xfId="30159"/>
    <cellStyle name="40 % - Markeringsfarve4 3 12 2 3" xfId="45123"/>
    <cellStyle name="40 % - Markeringsfarve4 3 12 3" xfId="23137"/>
    <cellStyle name="40 % - Markeringsfarve4 3 12 4" xfId="38124"/>
    <cellStyle name="40 % - Markeringsfarve4 3 13" xfId="12523"/>
    <cellStyle name="40 % - Markeringsfarve4 3 13 2" xfId="28842"/>
    <cellStyle name="40 % - Markeringsfarve4 3 13 3" xfId="43807"/>
    <cellStyle name="40 % - Markeringsfarve4 3 14" xfId="21820"/>
    <cellStyle name="40 % - Markeringsfarve4 3 15" xfId="36808"/>
    <cellStyle name="40 % - Markeringsfarve4 3 16" xfId="53379"/>
    <cellStyle name="40 % - Markeringsfarve4 3 2" xfId="3969"/>
    <cellStyle name="40 % - Markeringsfarve4 3 2 10" xfId="5928"/>
    <cellStyle name="40 % - Markeringsfarve4 3 2 10 2" xfId="13846"/>
    <cellStyle name="40 % - Markeringsfarve4 3 2 10 2 2" xfId="30160"/>
    <cellStyle name="40 % - Markeringsfarve4 3 2 10 2 3" xfId="45124"/>
    <cellStyle name="40 % - Markeringsfarve4 3 2 10 3" xfId="23138"/>
    <cellStyle name="40 % - Markeringsfarve4 3 2 10 4" xfId="38125"/>
    <cellStyle name="40 % - Markeringsfarve4 3 2 11" xfId="12526"/>
    <cellStyle name="40 % - Markeringsfarve4 3 2 11 2" xfId="28845"/>
    <cellStyle name="40 % - Markeringsfarve4 3 2 11 3" xfId="43810"/>
    <cellStyle name="40 % - Markeringsfarve4 3 2 12" xfId="21823"/>
    <cellStyle name="40 % - Markeringsfarve4 3 2 13" xfId="36811"/>
    <cellStyle name="40 % - Markeringsfarve4 3 2 14" xfId="54016"/>
    <cellStyle name="40 % - Markeringsfarve4 3 2 2" xfId="3970"/>
    <cellStyle name="40 % - Markeringsfarve4 3 2 2 2" xfId="3971"/>
    <cellStyle name="40 % - Markeringsfarve4 3 2 2 2 2" xfId="3972"/>
    <cellStyle name="40 % - Markeringsfarve4 3 2 2 2 2 2" xfId="7659"/>
    <cellStyle name="40 % - Markeringsfarve4 3 2 2 2 2 2 2" xfId="15560"/>
    <cellStyle name="40 % - Markeringsfarve4 3 2 2 2 2 2 2 2" xfId="31874"/>
    <cellStyle name="40 % - Markeringsfarve4 3 2 2 2 2 2 2 3" xfId="46838"/>
    <cellStyle name="40 % - Markeringsfarve4 3 2 2 2 2 2 3" xfId="24852"/>
    <cellStyle name="40 % - Markeringsfarve4 3 2 2 2 2 2 4" xfId="39839"/>
    <cellStyle name="40 % - Markeringsfarve4 3 2 2 2 2 3" xfId="12529"/>
    <cellStyle name="40 % - Markeringsfarve4 3 2 2 2 2 3 2" xfId="28848"/>
    <cellStyle name="40 % - Markeringsfarve4 3 2 2 2 2 3 3" xfId="43813"/>
    <cellStyle name="40 % - Markeringsfarve4 3 2 2 2 2 4" xfId="21826"/>
    <cellStyle name="40 % - Markeringsfarve4 3 2 2 2 2 5" xfId="36814"/>
    <cellStyle name="40 % - Markeringsfarve4 3 2 2 2 3" xfId="6233"/>
    <cellStyle name="40 % - Markeringsfarve4 3 2 2 2 3 2" xfId="14150"/>
    <cellStyle name="40 % - Markeringsfarve4 3 2 2 2 3 2 2" xfId="30464"/>
    <cellStyle name="40 % - Markeringsfarve4 3 2 2 2 3 2 3" xfId="45428"/>
    <cellStyle name="40 % - Markeringsfarve4 3 2 2 2 3 3" xfId="23442"/>
    <cellStyle name="40 % - Markeringsfarve4 3 2 2 2 3 4" xfId="38429"/>
    <cellStyle name="40 % - Markeringsfarve4 3 2 2 2 4" xfId="12528"/>
    <cellStyle name="40 % - Markeringsfarve4 3 2 2 2 4 2" xfId="28847"/>
    <cellStyle name="40 % - Markeringsfarve4 3 2 2 2 4 3" xfId="43812"/>
    <cellStyle name="40 % - Markeringsfarve4 3 2 2 2 5" xfId="21825"/>
    <cellStyle name="40 % - Markeringsfarve4 3 2 2 2 6" xfId="36813"/>
    <cellStyle name="40 % - Markeringsfarve4 3 2 2 3" xfId="3973"/>
    <cellStyle name="40 % - Markeringsfarve4 3 2 2 3 2" xfId="6889"/>
    <cellStyle name="40 % - Markeringsfarve4 3 2 2 3 2 2" xfId="14800"/>
    <cellStyle name="40 % - Markeringsfarve4 3 2 2 3 2 2 2" xfId="31114"/>
    <cellStyle name="40 % - Markeringsfarve4 3 2 2 3 2 2 3" xfId="46078"/>
    <cellStyle name="40 % - Markeringsfarve4 3 2 2 3 2 3" xfId="24092"/>
    <cellStyle name="40 % - Markeringsfarve4 3 2 2 3 2 4" xfId="39079"/>
    <cellStyle name="40 % - Markeringsfarve4 3 2 2 3 3" xfId="12530"/>
    <cellStyle name="40 % - Markeringsfarve4 3 2 2 3 3 2" xfId="28849"/>
    <cellStyle name="40 % - Markeringsfarve4 3 2 2 3 3 3" xfId="43814"/>
    <cellStyle name="40 % - Markeringsfarve4 3 2 2 3 4" xfId="21827"/>
    <cellStyle name="40 % - Markeringsfarve4 3 2 2 3 5" xfId="36815"/>
    <cellStyle name="40 % - Markeringsfarve4 3 2 2 4" xfId="3974"/>
    <cellStyle name="40 % - Markeringsfarve4 3 2 2 4 2" xfId="8477"/>
    <cellStyle name="40 % - Markeringsfarve4 3 2 2 4 2 2" xfId="16366"/>
    <cellStyle name="40 % - Markeringsfarve4 3 2 2 4 2 2 2" xfId="32680"/>
    <cellStyle name="40 % - Markeringsfarve4 3 2 2 4 2 2 3" xfId="47644"/>
    <cellStyle name="40 % - Markeringsfarve4 3 2 2 4 2 3" xfId="25658"/>
    <cellStyle name="40 % - Markeringsfarve4 3 2 2 4 2 4" xfId="40645"/>
    <cellStyle name="40 % - Markeringsfarve4 3 2 2 4 3" xfId="12531"/>
    <cellStyle name="40 % - Markeringsfarve4 3 2 2 4 3 2" xfId="28850"/>
    <cellStyle name="40 % - Markeringsfarve4 3 2 2 4 3 3" xfId="43815"/>
    <cellStyle name="40 % - Markeringsfarve4 3 2 2 4 4" xfId="21828"/>
    <cellStyle name="40 % - Markeringsfarve4 3 2 2 4 5" xfId="36816"/>
    <cellStyle name="40 % - Markeringsfarve4 3 2 2 5" xfId="5929"/>
    <cellStyle name="40 % - Markeringsfarve4 3 2 2 5 2" xfId="13847"/>
    <cellStyle name="40 % - Markeringsfarve4 3 2 2 5 2 2" xfId="30161"/>
    <cellStyle name="40 % - Markeringsfarve4 3 2 2 5 2 3" xfId="45125"/>
    <cellStyle name="40 % - Markeringsfarve4 3 2 2 5 3" xfId="23139"/>
    <cellStyle name="40 % - Markeringsfarve4 3 2 2 5 4" xfId="38126"/>
    <cellStyle name="40 % - Markeringsfarve4 3 2 2 6" xfId="12527"/>
    <cellStyle name="40 % - Markeringsfarve4 3 2 2 6 2" xfId="28846"/>
    <cellStyle name="40 % - Markeringsfarve4 3 2 2 6 3" xfId="43811"/>
    <cellStyle name="40 % - Markeringsfarve4 3 2 2 7" xfId="21824"/>
    <cellStyle name="40 % - Markeringsfarve4 3 2 2 8" xfId="36812"/>
    <cellStyle name="40 % - Markeringsfarve4 3 2 2 9" xfId="57183"/>
    <cellStyle name="40 % - Markeringsfarve4 3 2 3" xfId="3975"/>
    <cellStyle name="40 % - Markeringsfarve4 3 2 3 2" xfId="3976"/>
    <cellStyle name="40 % - Markeringsfarve4 3 2 3 2 2" xfId="3977"/>
    <cellStyle name="40 % - Markeringsfarve4 3 2 3 2 2 2" xfId="7803"/>
    <cellStyle name="40 % - Markeringsfarve4 3 2 3 2 2 2 2" xfId="15704"/>
    <cellStyle name="40 % - Markeringsfarve4 3 2 3 2 2 2 2 2" xfId="32018"/>
    <cellStyle name="40 % - Markeringsfarve4 3 2 3 2 2 2 2 3" xfId="46982"/>
    <cellStyle name="40 % - Markeringsfarve4 3 2 3 2 2 2 3" xfId="24996"/>
    <cellStyle name="40 % - Markeringsfarve4 3 2 3 2 2 2 4" xfId="39983"/>
    <cellStyle name="40 % - Markeringsfarve4 3 2 3 2 2 3" xfId="12534"/>
    <cellStyle name="40 % - Markeringsfarve4 3 2 3 2 2 3 2" xfId="28853"/>
    <cellStyle name="40 % - Markeringsfarve4 3 2 3 2 2 3 3" xfId="43818"/>
    <cellStyle name="40 % - Markeringsfarve4 3 2 3 2 2 4" xfId="21831"/>
    <cellStyle name="40 % - Markeringsfarve4 3 2 3 2 2 5" xfId="36819"/>
    <cellStyle name="40 % - Markeringsfarve4 3 2 3 2 3" xfId="6349"/>
    <cellStyle name="40 % - Markeringsfarve4 3 2 3 2 3 2" xfId="14266"/>
    <cellStyle name="40 % - Markeringsfarve4 3 2 3 2 3 2 2" xfId="30580"/>
    <cellStyle name="40 % - Markeringsfarve4 3 2 3 2 3 2 3" xfId="45544"/>
    <cellStyle name="40 % - Markeringsfarve4 3 2 3 2 3 3" xfId="23558"/>
    <cellStyle name="40 % - Markeringsfarve4 3 2 3 2 3 4" xfId="38545"/>
    <cellStyle name="40 % - Markeringsfarve4 3 2 3 2 4" xfId="12533"/>
    <cellStyle name="40 % - Markeringsfarve4 3 2 3 2 4 2" xfId="28852"/>
    <cellStyle name="40 % - Markeringsfarve4 3 2 3 2 4 3" xfId="43817"/>
    <cellStyle name="40 % - Markeringsfarve4 3 2 3 2 5" xfId="21830"/>
    <cellStyle name="40 % - Markeringsfarve4 3 2 3 2 6" xfId="36818"/>
    <cellStyle name="40 % - Markeringsfarve4 3 2 3 3" xfId="3978"/>
    <cellStyle name="40 % - Markeringsfarve4 3 2 3 3 2" xfId="7033"/>
    <cellStyle name="40 % - Markeringsfarve4 3 2 3 3 2 2" xfId="14944"/>
    <cellStyle name="40 % - Markeringsfarve4 3 2 3 3 2 2 2" xfId="31258"/>
    <cellStyle name="40 % - Markeringsfarve4 3 2 3 3 2 2 3" xfId="46222"/>
    <cellStyle name="40 % - Markeringsfarve4 3 2 3 3 2 3" xfId="24236"/>
    <cellStyle name="40 % - Markeringsfarve4 3 2 3 3 2 4" xfId="39223"/>
    <cellStyle name="40 % - Markeringsfarve4 3 2 3 3 3" xfId="12535"/>
    <cellStyle name="40 % - Markeringsfarve4 3 2 3 3 3 2" xfId="28854"/>
    <cellStyle name="40 % - Markeringsfarve4 3 2 3 3 3 3" xfId="43819"/>
    <cellStyle name="40 % - Markeringsfarve4 3 2 3 3 4" xfId="21832"/>
    <cellStyle name="40 % - Markeringsfarve4 3 2 3 3 5" xfId="36820"/>
    <cellStyle name="40 % - Markeringsfarve4 3 2 3 4" xfId="3979"/>
    <cellStyle name="40 % - Markeringsfarve4 3 2 3 4 2" xfId="8702"/>
    <cellStyle name="40 % - Markeringsfarve4 3 2 3 4 2 2" xfId="16582"/>
    <cellStyle name="40 % - Markeringsfarve4 3 2 3 4 2 2 2" xfId="32896"/>
    <cellStyle name="40 % - Markeringsfarve4 3 2 3 4 2 2 3" xfId="47860"/>
    <cellStyle name="40 % - Markeringsfarve4 3 2 3 4 2 3" xfId="25874"/>
    <cellStyle name="40 % - Markeringsfarve4 3 2 3 4 2 4" xfId="40861"/>
    <cellStyle name="40 % - Markeringsfarve4 3 2 3 4 3" xfId="12536"/>
    <cellStyle name="40 % - Markeringsfarve4 3 2 3 4 3 2" xfId="28855"/>
    <cellStyle name="40 % - Markeringsfarve4 3 2 3 4 3 3" xfId="43820"/>
    <cellStyle name="40 % - Markeringsfarve4 3 2 3 4 4" xfId="21833"/>
    <cellStyle name="40 % - Markeringsfarve4 3 2 3 4 5" xfId="36821"/>
    <cellStyle name="40 % - Markeringsfarve4 3 2 3 5" xfId="5930"/>
    <cellStyle name="40 % - Markeringsfarve4 3 2 3 5 2" xfId="13848"/>
    <cellStyle name="40 % - Markeringsfarve4 3 2 3 5 2 2" xfId="30162"/>
    <cellStyle name="40 % - Markeringsfarve4 3 2 3 5 2 3" xfId="45126"/>
    <cellStyle name="40 % - Markeringsfarve4 3 2 3 5 3" xfId="23140"/>
    <cellStyle name="40 % - Markeringsfarve4 3 2 3 5 4" xfId="38127"/>
    <cellStyle name="40 % - Markeringsfarve4 3 2 3 6" xfId="12532"/>
    <cellStyle name="40 % - Markeringsfarve4 3 2 3 6 2" xfId="28851"/>
    <cellStyle name="40 % - Markeringsfarve4 3 2 3 6 3" xfId="43816"/>
    <cellStyle name="40 % - Markeringsfarve4 3 2 3 7" xfId="21829"/>
    <cellStyle name="40 % - Markeringsfarve4 3 2 3 8" xfId="36817"/>
    <cellStyle name="40 % - Markeringsfarve4 3 2 4" xfId="3980"/>
    <cellStyle name="40 % - Markeringsfarve4 3 2 4 2" xfId="3981"/>
    <cellStyle name="40 % - Markeringsfarve4 3 2 4 2 2" xfId="3982"/>
    <cellStyle name="40 % - Markeringsfarve4 3 2 4 2 2 2" xfId="7897"/>
    <cellStyle name="40 % - Markeringsfarve4 3 2 4 2 2 2 2" xfId="15798"/>
    <cellStyle name="40 % - Markeringsfarve4 3 2 4 2 2 2 2 2" xfId="32112"/>
    <cellStyle name="40 % - Markeringsfarve4 3 2 4 2 2 2 2 3" xfId="47076"/>
    <cellStyle name="40 % - Markeringsfarve4 3 2 4 2 2 2 3" xfId="25090"/>
    <cellStyle name="40 % - Markeringsfarve4 3 2 4 2 2 2 4" xfId="40077"/>
    <cellStyle name="40 % - Markeringsfarve4 3 2 4 2 2 3" xfId="12539"/>
    <cellStyle name="40 % - Markeringsfarve4 3 2 4 2 2 3 2" xfId="28858"/>
    <cellStyle name="40 % - Markeringsfarve4 3 2 4 2 2 3 3" xfId="43823"/>
    <cellStyle name="40 % - Markeringsfarve4 3 2 4 2 2 4" xfId="21836"/>
    <cellStyle name="40 % - Markeringsfarve4 3 2 4 2 2 5" xfId="36824"/>
    <cellStyle name="40 % - Markeringsfarve4 3 2 4 2 3" xfId="6435"/>
    <cellStyle name="40 % - Markeringsfarve4 3 2 4 2 3 2" xfId="14349"/>
    <cellStyle name="40 % - Markeringsfarve4 3 2 4 2 3 2 2" xfId="30663"/>
    <cellStyle name="40 % - Markeringsfarve4 3 2 4 2 3 2 3" xfId="45627"/>
    <cellStyle name="40 % - Markeringsfarve4 3 2 4 2 3 3" xfId="23641"/>
    <cellStyle name="40 % - Markeringsfarve4 3 2 4 2 3 4" xfId="38628"/>
    <cellStyle name="40 % - Markeringsfarve4 3 2 4 2 4" xfId="12538"/>
    <cellStyle name="40 % - Markeringsfarve4 3 2 4 2 4 2" xfId="28857"/>
    <cellStyle name="40 % - Markeringsfarve4 3 2 4 2 4 3" xfId="43822"/>
    <cellStyle name="40 % - Markeringsfarve4 3 2 4 2 5" xfId="21835"/>
    <cellStyle name="40 % - Markeringsfarve4 3 2 4 2 6" xfId="36823"/>
    <cellStyle name="40 % - Markeringsfarve4 3 2 4 3" xfId="3983"/>
    <cellStyle name="40 % - Markeringsfarve4 3 2 4 3 2" xfId="7173"/>
    <cellStyle name="40 % - Markeringsfarve4 3 2 4 3 2 2" xfId="15083"/>
    <cellStyle name="40 % - Markeringsfarve4 3 2 4 3 2 2 2" xfId="31397"/>
    <cellStyle name="40 % - Markeringsfarve4 3 2 4 3 2 2 3" xfId="46361"/>
    <cellStyle name="40 % - Markeringsfarve4 3 2 4 3 2 3" xfId="24375"/>
    <cellStyle name="40 % - Markeringsfarve4 3 2 4 3 2 4" xfId="39362"/>
    <cellStyle name="40 % - Markeringsfarve4 3 2 4 3 3" xfId="12540"/>
    <cellStyle name="40 % - Markeringsfarve4 3 2 4 3 3 2" xfId="28859"/>
    <cellStyle name="40 % - Markeringsfarve4 3 2 4 3 3 3" xfId="43824"/>
    <cellStyle name="40 % - Markeringsfarve4 3 2 4 3 4" xfId="21837"/>
    <cellStyle name="40 % - Markeringsfarve4 3 2 4 3 5" xfId="36825"/>
    <cellStyle name="40 % - Markeringsfarve4 3 2 4 4" xfId="3984"/>
    <cellStyle name="40 % - Markeringsfarve4 3 2 4 4 2" xfId="8427"/>
    <cellStyle name="40 % - Markeringsfarve4 3 2 4 4 2 2" xfId="16319"/>
    <cellStyle name="40 % - Markeringsfarve4 3 2 4 4 2 2 2" xfId="32633"/>
    <cellStyle name="40 % - Markeringsfarve4 3 2 4 4 2 2 3" xfId="47597"/>
    <cellStyle name="40 % - Markeringsfarve4 3 2 4 4 2 3" xfId="25611"/>
    <cellStyle name="40 % - Markeringsfarve4 3 2 4 4 2 4" xfId="40598"/>
    <cellStyle name="40 % - Markeringsfarve4 3 2 4 4 3" xfId="12541"/>
    <cellStyle name="40 % - Markeringsfarve4 3 2 4 4 3 2" xfId="28860"/>
    <cellStyle name="40 % - Markeringsfarve4 3 2 4 4 3 3" xfId="43825"/>
    <cellStyle name="40 % - Markeringsfarve4 3 2 4 4 4" xfId="21838"/>
    <cellStyle name="40 % - Markeringsfarve4 3 2 4 4 5" xfId="36826"/>
    <cellStyle name="40 % - Markeringsfarve4 3 2 4 5" xfId="5931"/>
    <cellStyle name="40 % - Markeringsfarve4 3 2 4 5 2" xfId="13849"/>
    <cellStyle name="40 % - Markeringsfarve4 3 2 4 5 2 2" xfId="30163"/>
    <cellStyle name="40 % - Markeringsfarve4 3 2 4 5 2 3" xfId="45127"/>
    <cellStyle name="40 % - Markeringsfarve4 3 2 4 5 3" xfId="23141"/>
    <cellStyle name="40 % - Markeringsfarve4 3 2 4 5 4" xfId="38128"/>
    <cellStyle name="40 % - Markeringsfarve4 3 2 4 6" xfId="12537"/>
    <cellStyle name="40 % - Markeringsfarve4 3 2 4 6 2" xfId="28856"/>
    <cellStyle name="40 % - Markeringsfarve4 3 2 4 6 3" xfId="43821"/>
    <cellStyle name="40 % - Markeringsfarve4 3 2 4 7" xfId="21834"/>
    <cellStyle name="40 % - Markeringsfarve4 3 2 4 8" xfId="36822"/>
    <cellStyle name="40 % - Markeringsfarve4 3 2 5" xfId="3985"/>
    <cellStyle name="40 % - Markeringsfarve4 3 2 5 2" xfId="3986"/>
    <cellStyle name="40 % - Markeringsfarve4 3 2 5 2 2" xfId="3987"/>
    <cellStyle name="40 % - Markeringsfarve4 3 2 5 2 2 2" xfId="8014"/>
    <cellStyle name="40 % - Markeringsfarve4 3 2 5 2 2 2 2" xfId="15915"/>
    <cellStyle name="40 % - Markeringsfarve4 3 2 5 2 2 2 2 2" xfId="32229"/>
    <cellStyle name="40 % - Markeringsfarve4 3 2 5 2 2 2 2 3" xfId="47193"/>
    <cellStyle name="40 % - Markeringsfarve4 3 2 5 2 2 2 3" xfId="25207"/>
    <cellStyle name="40 % - Markeringsfarve4 3 2 5 2 2 2 4" xfId="40194"/>
    <cellStyle name="40 % - Markeringsfarve4 3 2 5 2 2 3" xfId="12544"/>
    <cellStyle name="40 % - Markeringsfarve4 3 2 5 2 2 3 2" xfId="28863"/>
    <cellStyle name="40 % - Markeringsfarve4 3 2 5 2 2 3 3" xfId="43828"/>
    <cellStyle name="40 % - Markeringsfarve4 3 2 5 2 2 4" xfId="21841"/>
    <cellStyle name="40 % - Markeringsfarve4 3 2 5 2 2 5" xfId="36829"/>
    <cellStyle name="40 % - Markeringsfarve4 3 2 5 2 3" xfId="6534"/>
    <cellStyle name="40 % - Markeringsfarve4 3 2 5 2 3 2" xfId="14448"/>
    <cellStyle name="40 % - Markeringsfarve4 3 2 5 2 3 2 2" xfId="30762"/>
    <cellStyle name="40 % - Markeringsfarve4 3 2 5 2 3 2 3" xfId="45726"/>
    <cellStyle name="40 % - Markeringsfarve4 3 2 5 2 3 3" xfId="23740"/>
    <cellStyle name="40 % - Markeringsfarve4 3 2 5 2 3 4" xfId="38727"/>
    <cellStyle name="40 % - Markeringsfarve4 3 2 5 2 4" xfId="12543"/>
    <cellStyle name="40 % - Markeringsfarve4 3 2 5 2 4 2" xfId="28862"/>
    <cellStyle name="40 % - Markeringsfarve4 3 2 5 2 4 3" xfId="43827"/>
    <cellStyle name="40 % - Markeringsfarve4 3 2 5 2 5" xfId="21840"/>
    <cellStyle name="40 % - Markeringsfarve4 3 2 5 2 6" xfId="36828"/>
    <cellStyle name="40 % - Markeringsfarve4 3 2 5 3" xfId="3988"/>
    <cellStyle name="40 % - Markeringsfarve4 3 2 5 3 2" xfId="7290"/>
    <cellStyle name="40 % - Markeringsfarve4 3 2 5 3 2 2" xfId="15200"/>
    <cellStyle name="40 % - Markeringsfarve4 3 2 5 3 2 2 2" xfId="31514"/>
    <cellStyle name="40 % - Markeringsfarve4 3 2 5 3 2 2 3" xfId="46478"/>
    <cellStyle name="40 % - Markeringsfarve4 3 2 5 3 2 3" xfId="24492"/>
    <cellStyle name="40 % - Markeringsfarve4 3 2 5 3 2 4" xfId="39479"/>
    <cellStyle name="40 % - Markeringsfarve4 3 2 5 3 3" xfId="12545"/>
    <cellStyle name="40 % - Markeringsfarve4 3 2 5 3 3 2" xfId="28864"/>
    <cellStyle name="40 % - Markeringsfarve4 3 2 5 3 3 3" xfId="43829"/>
    <cellStyle name="40 % - Markeringsfarve4 3 2 5 3 4" xfId="21842"/>
    <cellStyle name="40 % - Markeringsfarve4 3 2 5 3 5" xfId="36830"/>
    <cellStyle name="40 % - Markeringsfarve4 3 2 5 4" xfId="3989"/>
    <cellStyle name="40 % - Markeringsfarve4 3 2 5 4 2" xfId="8662"/>
    <cellStyle name="40 % - Markeringsfarve4 3 2 5 4 2 2" xfId="16544"/>
    <cellStyle name="40 % - Markeringsfarve4 3 2 5 4 2 2 2" xfId="32858"/>
    <cellStyle name="40 % - Markeringsfarve4 3 2 5 4 2 2 3" xfId="47822"/>
    <cellStyle name="40 % - Markeringsfarve4 3 2 5 4 2 3" xfId="25836"/>
    <cellStyle name="40 % - Markeringsfarve4 3 2 5 4 2 4" xfId="40823"/>
    <cellStyle name="40 % - Markeringsfarve4 3 2 5 4 3" xfId="12546"/>
    <cellStyle name="40 % - Markeringsfarve4 3 2 5 4 3 2" xfId="28865"/>
    <cellStyle name="40 % - Markeringsfarve4 3 2 5 4 3 3" xfId="43830"/>
    <cellStyle name="40 % - Markeringsfarve4 3 2 5 4 4" xfId="21843"/>
    <cellStyle name="40 % - Markeringsfarve4 3 2 5 4 5" xfId="36831"/>
    <cellStyle name="40 % - Markeringsfarve4 3 2 5 5" xfId="5932"/>
    <cellStyle name="40 % - Markeringsfarve4 3 2 5 5 2" xfId="13850"/>
    <cellStyle name="40 % - Markeringsfarve4 3 2 5 5 2 2" xfId="30164"/>
    <cellStyle name="40 % - Markeringsfarve4 3 2 5 5 2 3" xfId="45128"/>
    <cellStyle name="40 % - Markeringsfarve4 3 2 5 5 3" xfId="23142"/>
    <cellStyle name="40 % - Markeringsfarve4 3 2 5 5 4" xfId="38129"/>
    <cellStyle name="40 % - Markeringsfarve4 3 2 5 6" xfId="12542"/>
    <cellStyle name="40 % - Markeringsfarve4 3 2 5 6 2" xfId="28861"/>
    <cellStyle name="40 % - Markeringsfarve4 3 2 5 6 3" xfId="43826"/>
    <cellStyle name="40 % - Markeringsfarve4 3 2 5 7" xfId="21839"/>
    <cellStyle name="40 % - Markeringsfarve4 3 2 5 8" xfId="36827"/>
    <cellStyle name="40 % - Markeringsfarve4 3 2 6" xfId="3990"/>
    <cellStyle name="40 % - Markeringsfarve4 3 2 6 2" xfId="3991"/>
    <cellStyle name="40 % - Markeringsfarve4 3 2 6 2 2" xfId="3992"/>
    <cellStyle name="40 % - Markeringsfarve4 3 2 6 2 2 2" xfId="8157"/>
    <cellStyle name="40 % - Markeringsfarve4 3 2 6 2 2 2 2" xfId="16058"/>
    <cellStyle name="40 % - Markeringsfarve4 3 2 6 2 2 2 2 2" xfId="32372"/>
    <cellStyle name="40 % - Markeringsfarve4 3 2 6 2 2 2 2 3" xfId="47336"/>
    <cellStyle name="40 % - Markeringsfarve4 3 2 6 2 2 2 3" xfId="25350"/>
    <cellStyle name="40 % - Markeringsfarve4 3 2 6 2 2 2 4" xfId="40337"/>
    <cellStyle name="40 % - Markeringsfarve4 3 2 6 2 2 3" xfId="12549"/>
    <cellStyle name="40 % - Markeringsfarve4 3 2 6 2 2 3 2" xfId="28868"/>
    <cellStyle name="40 % - Markeringsfarve4 3 2 6 2 2 3 3" xfId="43833"/>
    <cellStyle name="40 % - Markeringsfarve4 3 2 6 2 2 4" xfId="21846"/>
    <cellStyle name="40 % - Markeringsfarve4 3 2 6 2 2 5" xfId="36834"/>
    <cellStyle name="40 % - Markeringsfarve4 3 2 6 2 3" xfId="6650"/>
    <cellStyle name="40 % - Markeringsfarve4 3 2 6 2 3 2" xfId="14564"/>
    <cellStyle name="40 % - Markeringsfarve4 3 2 6 2 3 2 2" xfId="30878"/>
    <cellStyle name="40 % - Markeringsfarve4 3 2 6 2 3 2 3" xfId="45842"/>
    <cellStyle name="40 % - Markeringsfarve4 3 2 6 2 3 3" xfId="23856"/>
    <cellStyle name="40 % - Markeringsfarve4 3 2 6 2 3 4" xfId="38843"/>
    <cellStyle name="40 % - Markeringsfarve4 3 2 6 2 4" xfId="12548"/>
    <cellStyle name="40 % - Markeringsfarve4 3 2 6 2 4 2" xfId="28867"/>
    <cellStyle name="40 % - Markeringsfarve4 3 2 6 2 4 3" xfId="43832"/>
    <cellStyle name="40 % - Markeringsfarve4 3 2 6 2 5" xfId="21845"/>
    <cellStyle name="40 % - Markeringsfarve4 3 2 6 2 6" xfId="36833"/>
    <cellStyle name="40 % - Markeringsfarve4 3 2 6 3" xfId="3993"/>
    <cellStyle name="40 % - Markeringsfarve4 3 2 6 3 2" xfId="7434"/>
    <cellStyle name="40 % - Markeringsfarve4 3 2 6 3 2 2" xfId="15344"/>
    <cellStyle name="40 % - Markeringsfarve4 3 2 6 3 2 2 2" xfId="31658"/>
    <cellStyle name="40 % - Markeringsfarve4 3 2 6 3 2 2 3" xfId="46622"/>
    <cellStyle name="40 % - Markeringsfarve4 3 2 6 3 2 3" xfId="24636"/>
    <cellStyle name="40 % - Markeringsfarve4 3 2 6 3 2 4" xfId="39623"/>
    <cellStyle name="40 % - Markeringsfarve4 3 2 6 3 3" xfId="12550"/>
    <cellStyle name="40 % - Markeringsfarve4 3 2 6 3 3 2" xfId="28869"/>
    <cellStyle name="40 % - Markeringsfarve4 3 2 6 3 3 3" xfId="43834"/>
    <cellStyle name="40 % - Markeringsfarve4 3 2 6 3 4" xfId="21847"/>
    <cellStyle name="40 % - Markeringsfarve4 3 2 6 3 5" xfId="36835"/>
    <cellStyle name="40 % - Markeringsfarve4 3 2 6 4" xfId="3994"/>
    <cellStyle name="40 % - Markeringsfarve4 3 2 6 4 2" xfId="8385"/>
    <cellStyle name="40 % - Markeringsfarve4 3 2 6 4 2 2" xfId="16278"/>
    <cellStyle name="40 % - Markeringsfarve4 3 2 6 4 2 2 2" xfId="32592"/>
    <cellStyle name="40 % - Markeringsfarve4 3 2 6 4 2 2 3" xfId="47556"/>
    <cellStyle name="40 % - Markeringsfarve4 3 2 6 4 2 3" xfId="25570"/>
    <cellStyle name="40 % - Markeringsfarve4 3 2 6 4 2 4" xfId="40557"/>
    <cellStyle name="40 % - Markeringsfarve4 3 2 6 4 3" xfId="12551"/>
    <cellStyle name="40 % - Markeringsfarve4 3 2 6 4 3 2" xfId="28870"/>
    <cellStyle name="40 % - Markeringsfarve4 3 2 6 4 3 3" xfId="43835"/>
    <cellStyle name="40 % - Markeringsfarve4 3 2 6 4 4" xfId="21848"/>
    <cellStyle name="40 % - Markeringsfarve4 3 2 6 4 5" xfId="36836"/>
    <cellStyle name="40 % - Markeringsfarve4 3 2 6 5" xfId="5933"/>
    <cellStyle name="40 % - Markeringsfarve4 3 2 6 5 2" xfId="13851"/>
    <cellStyle name="40 % - Markeringsfarve4 3 2 6 5 2 2" xfId="30165"/>
    <cellStyle name="40 % - Markeringsfarve4 3 2 6 5 2 3" xfId="45129"/>
    <cellStyle name="40 % - Markeringsfarve4 3 2 6 5 3" xfId="23143"/>
    <cellStyle name="40 % - Markeringsfarve4 3 2 6 5 4" xfId="38130"/>
    <cellStyle name="40 % - Markeringsfarve4 3 2 6 6" xfId="12547"/>
    <cellStyle name="40 % - Markeringsfarve4 3 2 6 6 2" xfId="28866"/>
    <cellStyle name="40 % - Markeringsfarve4 3 2 6 6 3" xfId="43831"/>
    <cellStyle name="40 % - Markeringsfarve4 3 2 6 7" xfId="21844"/>
    <cellStyle name="40 % - Markeringsfarve4 3 2 6 8" xfId="36832"/>
    <cellStyle name="40 % - Markeringsfarve4 3 2 7" xfId="3995"/>
    <cellStyle name="40 % - Markeringsfarve4 3 2 7 2" xfId="3996"/>
    <cellStyle name="40 % - Markeringsfarve4 3 2 7 2 2" xfId="7540"/>
    <cellStyle name="40 % - Markeringsfarve4 3 2 7 2 2 2" xfId="15441"/>
    <cellStyle name="40 % - Markeringsfarve4 3 2 7 2 2 2 2" xfId="31755"/>
    <cellStyle name="40 % - Markeringsfarve4 3 2 7 2 2 2 3" xfId="46719"/>
    <cellStyle name="40 % - Markeringsfarve4 3 2 7 2 2 3" xfId="24733"/>
    <cellStyle name="40 % - Markeringsfarve4 3 2 7 2 2 4" xfId="39720"/>
    <cellStyle name="40 % - Markeringsfarve4 3 2 7 2 3" xfId="12553"/>
    <cellStyle name="40 % - Markeringsfarve4 3 2 7 2 3 2" xfId="28872"/>
    <cellStyle name="40 % - Markeringsfarve4 3 2 7 2 3 3" xfId="43837"/>
    <cellStyle name="40 % - Markeringsfarve4 3 2 7 2 4" xfId="21850"/>
    <cellStyle name="40 % - Markeringsfarve4 3 2 7 2 5" xfId="36838"/>
    <cellStyle name="40 % - Markeringsfarve4 3 2 7 3" xfId="6134"/>
    <cellStyle name="40 % - Markeringsfarve4 3 2 7 3 2" xfId="14051"/>
    <cellStyle name="40 % - Markeringsfarve4 3 2 7 3 2 2" xfId="30365"/>
    <cellStyle name="40 % - Markeringsfarve4 3 2 7 3 2 3" xfId="45329"/>
    <cellStyle name="40 % - Markeringsfarve4 3 2 7 3 3" xfId="23343"/>
    <cellStyle name="40 % - Markeringsfarve4 3 2 7 3 4" xfId="38330"/>
    <cellStyle name="40 % - Markeringsfarve4 3 2 7 4" xfId="12552"/>
    <cellStyle name="40 % - Markeringsfarve4 3 2 7 4 2" xfId="28871"/>
    <cellStyle name="40 % - Markeringsfarve4 3 2 7 4 3" xfId="43836"/>
    <cellStyle name="40 % - Markeringsfarve4 3 2 7 5" xfId="21849"/>
    <cellStyle name="40 % - Markeringsfarve4 3 2 7 6" xfId="36837"/>
    <cellStyle name="40 % - Markeringsfarve4 3 2 8" xfId="3997"/>
    <cellStyle name="40 % - Markeringsfarve4 3 2 8 2" xfId="6768"/>
    <cellStyle name="40 % - Markeringsfarve4 3 2 8 2 2" xfId="14679"/>
    <cellStyle name="40 % - Markeringsfarve4 3 2 8 2 2 2" xfId="30993"/>
    <cellStyle name="40 % - Markeringsfarve4 3 2 8 2 2 3" xfId="45957"/>
    <cellStyle name="40 % - Markeringsfarve4 3 2 8 2 3" xfId="23971"/>
    <cellStyle name="40 % - Markeringsfarve4 3 2 8 2 4" xfId="38958"/>
    <cellStyle name="40 % - Markeringsfarve4 3 2 8 3" xfId="12554"/>
    <cellStyle name="40 % - Markeringsfarve4 3 2 8 3 2" xfId="28873"/>
    <cellStyle name="40 % - Markeringsfarve4 3 2 8 3 3" xfId="43838"/>
    <cellStyle name="40 % - Markeringsfarve4 3 2 8 4" xfId="21851"/>
    <cellStyle name="40 % - Markeringsfarve4 3 2 8 5" xfId="36839"/>
    <cellStyle name="40 % - Markeringsfarve4 3 2 9" xfId="3998"/>
    <cellStyle name="40 % - Markeringsfarve4 3 2 9 2" xfId="8757"/>
    <cellStyle name="40 % - Markeringsfarve4 3 2 9 2 2" xfId="16633"/>
    <cellStyle name="40 % - Markeringsfarve4 3 2 9 2 2 2" xfId="32947"/>
    <cellStyle name="40 % - Markeringsfarve4 3 2 9 2 2 3" xfId="47911"/>
    <cellStyle name="40 % - Markeringsfarve4 3 2 9 2 3" xfId="25925"/>
    <cellStyle name="40 % - Markeringsfarve4 3 2 9 2 4" xfId="40912"/>
    <cellStyle name="40 % - Markeringsfarve4 3 2 9 3" xfId="12555"/>
    <cellStyle name="40 % - Markeringsfarve4 3 2 9 3 2" xfId="28874"/>
    <cellStyle name="40 % - Markeringsfarve4 3 2 9 3 3" xfId="43839"/>
    <cellStyle name="40 % - Markeringsfarve4 3 2 9 4" xfId="21852"/>
    <cellStyle name="40 % - Markeringsfarve4 3 2 9 5" xfId="36840"/>
    <cellStyle name="40 % - Markeringsfarve4 3 3" xfId="3999"/>
    <cellStyle name="40 % - Markeringsfarve4 3 3 10" xfId="5934"/>
    <cellStyle name="40 % - Markeringsfarve4 3 3 10 2" xfId="13852"/>
    <cellStyle name="40 % - Markeringsfarve4 3 3 10 2 2" xfId="30166"/>
    <cellStyle name="40 % - Markeringsfarve4 3 3 10 2 3" xfId="45130"/>
    <cellStyle name="40 % - Markeringsfarve4 3 3 10 3" xfId="23144"/>
    <cellStyle name="40 % - Markeringsfarve4 3 3 10 4" xfId="38131"/>
    <cellStyle name="40 % - Markeringsfarve4 3 3 11" xfId="12556"/>
    <cellStyle name="40 % - Markeringsfarve4 3 3 11 2" xfId="28875"/>
    <cellStyle name="40 % - Markeringsfarve4 3 3 11 3" xfId="43840"/>
    <cellStyle name="40 % - Markeringsfarve4 3 3 12" xfId="21853"/>
    <cellStyle name="40 % - Markeringsfarve4 3 3 13" xfId="36841"/>
    <cellStyle name="40 % - Markeringsfarve4 3 3 14" xfId="56560"/>
    <cellStyle name="40 % - Markeringsfarve4 3 3 2" xfId="4000"/>
    <cellStyle name="40 % - Markeringsfarve4 3 3 2 2" xfId="4001"/>
    <cellStyle name="40 % - Markeringsfarve4 3 3 2 2 2" xfId="4002"/>
    <cellStyle name="40 % - Markeringsfarve4 3 3 2 2 2 2" xfId="7698"/>
    <cellStyle name="40 % - Markeringsfarve4 3 3 2 2 2 2 2" xfId="15599"/>
    <cellStyle name="40 % - Markeringsfarve4 3 3 2 2 2 2 2 2" xfId="31913"/>
    <cellStyle name="40 % - Markeringsfarve4 3 3 2 2 2 2 2 3" xfId="46877"/>
    <cellStyle name="40 % - Markeringsfarve4 3 3 2 2 2 2 3" xfId="24891"/>
    <cellStyle name="40 % - Markeringsfarve4 3 3 2 2 2 2 4" xfId="39878"/>
    <cellStyle name="40 % - Markeringsfarve4 3 3 2 2 2 3" xfId="12559"/>
    <cellStyle name="40 % - Markeringsfarve4 3 3 2 2 2 3 2" xfId="28878"/>
    <cellStyle name="40 % - Markeringsfarve4 3 3 2 2 2 3 3" xfId="43843"/>
    <cellStyle name="40 % - Markeringsfarve4 3 3 2 2 2 4" xfId="21856"/>
    <cellStyle name="40 % - Markeringsfarve4 3 3 2 2 2 5" xfId="36844"/>
    <cellStyle name="40 % - Markeringsfarve4 3 3 2 2 3" xfId="6266"/>
    <cellStyle name="40 % - Markeringsfarve4 3 3 2 2 3 2" xfId="14183"/>
    <cellStyle name="40 % - Markeringsfarve4 3 3 2 2 3 2 2" xfId="30497"/>
    <cellStyle name="40 % - Markeringsfarve4 3 3 2 2 3 2 3" xfId="45461"/>
    <cellStyle name="40 % - Markeringsfarve4 3 3 2 2 3 3" xfId="23475"/>
    <cellStyle name="40 % - Markeringsfarve4 3 3 2 2 3 4" xfId="38462"/>
    <cellStyle name="40 % - Markeringsfarve4 3 3 2 2 4" xfId="12558"/>
    <cellStyle name="40 % - Markeringsfarve4 3 3 2 2 4 2" xfId="28877"/>
    <cellStyle name="40 % - Markeringsfarve4 3 3 2 2 4 3" xfId="43842"/>
    <cellStyle name="40 % - Markeringsfarve4 3 3 2 2 5" xfId="21855"/>
    <cellStyle name="40 % - Markeringsfarve4 3 3 2 2 6" xfId="36843"/>
    <cellStyle name="40 % - Markeringsfarve4 3 3 2 3" xfId="4003"/>
    <cellStyle name="40 % - Markeringsfarve4 3 3 2 3 2" xfId="6928"/>
    <cellStyle name="40 % - Markeringsfarve4 3 3 2 3 2 2" xfId="14839"/>
    <cellStyle name="40 % - Markeringsfarve4 3 3 2 3 2 2 2" xfId="31153"/>
    <cellStyle name="40 % - Markeringsfarve4 3 3 2 3 2 2 3" xfId="46117"/>
    <cellStyle name="40 % - Markeringsfarve4 3 3 2 3 2 3" xfId="24131"/>
    <cellStyle name="40 % - Markeringsfarve4 3 3 2 3 2 4" xfId="39118"/>
    <cellStyle name="40 % - Markeringsfarve4 3 3 2 3 3" xfId="12560"/>
    <cellStyle name="40 % - Markeringsfarve4 3 3 2 3 3 2" xfId="28879"/>
    <cellStyle name="40 % - Markeringsfarve4 3 3 2 3 3 3" xfId="43844"/>
    <cellStyle name="40 % - Markeringsfarve4 3 3 2 3 4" xfId="21857"/>
    <cellStyle name="40 % - Markeringsfarve4 3 3 2 3 5" xfId="36845"/>
    <cellStyle name="40 % - Markeringsfarve4 3 3 2 4" xfId="4004"/>
    <cellStyle name="40 % - Markeringsfarve4 3 3 2 4 2" xfId="8273"/>
    <cellStyle name="40 % - Markeringsfarve4 3 3 2 4 2 2" xfId="16167"/>
    <cellStyle name="40 % - Markeringsfarve4 3 3 2 4 2 2 2" xfId="32481"/>
    <cellStyle name="40 % - Markeringsfarve4 3 3 2 4 2 2 3" xfId="47445"/>
    <cellStyle name="40 % - Markeringsfarve4 3 3 2 4 2 3" xfId="25459"/>
    <cellStyle name="40 % - Markeringsfarve4 3 3 2 4 2 4" xfId="40446"/>
    <cellStyle name="40 % - Markeringsfarve4 3 3 2 4 3" xfId="12561"/>
    <cellStyle name="40 % - Markeringsfarve4 3 3 2 4 3 2" xfId="28880"/>
    <cellStyle name="40 % - Markeringsfarve4 3 3 2 4 3 3" xfId="43845"/>
    <cellStyle name="40 % - Markeringsfarve4 3 3 2 4 4" xfId="21858"/>
    <cellStyle name="40 % - Markeringsfarve4 3 3 2 4 5" xfId="36846"/>
    <cellStyle name="40 % - Markeringsfarve4 3 3 2 5" xfId="5935"/>
    <cellStyle name="40 % - Markeringsfarve4 3 3 2 5 2" xfId="13853"/>
    <cellStyle name="40 % - Markeringsfarve4 3 3 2 5 2 2" xfId="30167"/>
    <cellStyle name="40 % - Markeringsfarve4 3 3 2 5 2 3" xfId="45131"/>
    <cellStyle name="40 % - Markeringsfarve4 3 3 2 5 3" xfId="23145"/>
    <cellStyle name="40 % - Markeringsfarve4 3 3 2 5 4" xfId="38132"/>
    <cellStyle name="40 % - Markeringsfarve4 3 3 2 6" xfId="12557"/>
    <cellStyle name="40 % - Markeringsfarve4 3 3 2 6 2" xfId="28876"/>
    <cellStyle name="40 % - Markeringsfarve4 3 3 2 6 3" xfId="43841"/>
    <cellStyle name="40 % - Markeringsfarve4 3 3 2 7" xfId="21854"/>
    <cellStyle name="40 % - Markeringsfarve4 3 3 2 8" xfId="36842"/>
    <cellStyle name="40 % - Markeringsfarve4 3 3 3" xfId="4005"/>
    <cellStyle name="40 % - Markeringsfarve4 3 3 3 2" xfId="4006"/>
    <cellStyle name="40 % - Markeringsfarve4 3 3 3 2 2" xfId="4007"/>
    <cellStyle name="40 % - Markeringsfarve4 3 3 3 2 2 2" xfId="7804"/>
    <cellStyle name="40 % - Markeringsfarve4 3 3 3 2 2 2 2" xfId="15705"/>
    <cellStyle name="40 % - Markeringsfarve4 3 3 3 2 2 2 2 2" xfId="32019"/>
    <cellStyle name="40 % - Markeringsfarve4 3 3 3 2 2 2 2 3" xfId="46983"/>
    <cellStyle name="40 % - Markeringsfarve4 3 3 3 2 2 2 3" xfId="24997"/>
    <cellStyle name="40 % - Markeringsfarve4 3 3 3 2 2 2 4" xfId="39984"/>
    <cellStyle name="40 % - Markeringsfarve4 3 3 3 2 2 3" xfId="12564"/>
    <cellStyle name="40 % - Markeringsfarve4 3 3 3 2 2 3 2" xfId="28883"/>
    <cellStyle name="40 % - Markeringsfarve4 3 3 3 2 2 3 3" xfId="43848"/>
    <cellStyle name="40 % - Markeringsfarve4 3 3 3 2 2 4" xfId="21861"/>
    <cellStyle name="40 % - Markeringsfarve4 3 3 3 2 2 5" xfId="36849"/>
    <cellStyle name="40 % - Markeringsfarve4 3 3 3 2 3" xfId="6350"/>
    <cellStyle name="40 % - Markeringsfarve4 3 3 3 2 3 2" xfId="14267"/>
    <cellStyle name="40 % - Markeringsfarve4 3 3 3 2 3 2 2" xfId="30581"/>
    <cellStyle name="40 % - Markeringsfarve4 3 3 3 2 3 2 3" xfId="45545"/>
    <cellStyle name="40 % - Markeringsfarve4 3 3 3 2 3 3" xfId="23559"/>
    <cellStyle name="40 % - Markeringsfarve4 3 3 3 2 3 4" xfId="38546"/>
    <cellStyle name="40 % - Markeringsfarve4 3 3 3 2 4" xfId="12563"/>
    <cellStyle name="40 % - Markeringsfarve4 3 3 3 2 4 2" xfId="28882"/>
    <cellStyle name="40 % - Markeringsfarve4 3 3 3 2 4 3" xfId="43847"/>
    <cellStyle name="40 % - Markeringsfarve4 3 3 3 2 5" xfId="21860"/>
    <cellStyle name="40 % - Markeringsfarve4 3 3 3 2 6" xfId="36848"/>
    <cellStyle name="40 % - Markeringsfarve4 3 3 3 3" xfId="4008"/>
    <cellStyle name="40 % - Markeringsfarve4 3 3 3 3 2" xfId="7034"/>
    <cellStyle name="40 % - Markeringsfarve4 3 3 3 3 2 2" xfId="14945"/>
    <cellStyle name="40 % - Markeringsfarve4 3 3 3 3 2 2 2" xfId="31259"/>
    <cellStyle name="40 % - Markeringsfarve4 3 3 3 3 2 2 3" xfId="46223"/>
    <cellStyle name="40 % - Markeringsfarve4 3 3 3 3 2 3" xfId="24237"/>
    <cellStyle name="40 % - Markeringsfarve4 3 3 3 3 2 4" xfId="39224"/>
    <cellStyle name="40 % - Markeringsfarve4 3 3 3 3 3" xfId="12565"/>
    <cellStyle name="40 % - Markeringsfarve4 3 3 3 3 3 2" xfId="28884"/>
    <cellStyle name="40 % - Markeringsfarve4 3 3 3 3 3 3" xfId="43849"/>
    <cellStyle name="40 % - Markeringsfarve4 3 3 3 3 4" xfId="21862"/>
    <cellStyle name="40 % - Markeringsfarve4 3 3 3 3 5" xfId="36850"/>
    <cellStyle name="40 % - Markeringsfarve4 3 3 3 4" xfId="4009"/>
    <cellStyle name="40 % - Markeringsfarve4 3 3 3 4 2" xfId="8570"/>
    <cellStyle name="40 % - Markeringsfarve4 3 3 3 4 2 2" xfId="16457"/>
    <cellStyle name="40 % - Markeringsfarve4 3 3 3 4 2 2 2" xfId="32771"/>
    <cellStyle name="40 % - Markeringsfarve4 3 3 3 4 2 2 3" xfId="47735"/>
    <cellStyle name="40 % - Markeringsfarve4 3 3 3 4 2 3" xfId="25749"/>
    <cellStyle name="40 % - Markeringsfarve4 3 3 3 4 2 4" xfId="40736"/>
    <cellStyle name="40 % - Markeringsfarve4 3 3 3 4 3" xfId="12566"/>
    <cellStyle name="40 % - Markeringsfarve4 3 3 3 4 3 2" xfId="28885"/>
    <cellStyle name="40 % - Markeringsfarve4 3 3 3 4 3 3" xfId="43850"/>
    <cellStyle name="40 % - Markeringsfarve4 3 3 3 4 4" xfId="21863"/>
    <cellStyle name="40 % - Markeringsfarve4 3 3 3 4 5" xfId="36851"/>
    <cellStyle name="40 % - Markeringsfarve4 3 3 3 5" xfId="5936"/>
    <cellStyle name="40 % - Markeringsfarve4 3 3 3 5 2" xfId="13854"/>
    <cellStyle name="40 % - Markeringsfarve4 3 3 3 5 2 2" xfId="30168"/>
    <cellStyle name="40 % - Markeringsfarve4 3 3 3 5 2 3" xfId="45132"/>
    <cellStyle name="40 % - Markeringsfarve4 3 3 3 5 3" xfId="23146"/>
    <cellStyle name="40 % - Markeringsfarve4 3 3 3 5 4" xfId="38133"/>
    <cellStyle name="40 % - Markeringsfarve4 3 3 3 6" xfId="12562"/>
    <cellStyle name="40 % - Markeringsfarve4 3 3 3 6 2" xfId="28881"/>
    <cellStyle name="40 % - Markeringsfarve4 3 3 3 6 3" xfId="43846"/>
    <cellStyle name="40 % - Markeringsfarve4 3 3 3 7" xfId="21859"/>
    <cellStyle name="40 % - Markeringsfarve4 3 3 3 8" xfId="36847"/>
    <cellStyle name="40 % - Markeringsfarve4 3 3 4" xfId="4010"/>
    <cellStyle name="40 % - Markeringsfarve4 3 3 4 2" xfId="4011"/>
    <cellStyle name="40 % - Markeringsfarve4 3 3 4 2 2" xfId="4012"/>
    <cellStyle name="40 % - Markeringsfarve4 3 3 4 2 2 2" xfId="7936"/>
    <cellStyle name="40 % - Markeringsfarve4 3 3 4 2 2 2 2" xfId="15837"/>
    <cellStyle name="40 % - Markeringsfarve4 3 3 4 2 2 2 2 2" xfId="32151"/>
    <cellStyle name="40 % - Markeringsfarve4 3 3 4 2 2 2 2 3" xfId="47115"/>
    <cellStyle name="40 % - Markeringsfarve4 3 3 4 2 2 2 3" xfId="25129"/>
    <cellStyle name="40 % - Markeringsfarve4 3 3 4 2 2 2 4" xfId="40116"/>
    <cellStyle name="40 % - Markeringsfarve4 3 3 4 2 2 3" xfId="12569"/>
    <cellStyle name="40 % - Markeringsfarve4 3 3 4 2 2 3 2" xfId="28888"/>
    <cellStyle name="40 % - Markeringsfarve4 3 3 4 2 2 3 3" xfId="43853"/>
    <cellStyle name="40 % - Markeringsfarve4 3 3 4 2 2 4" xfId="21866"/>
    <cellStyle name="40 % - Markeringsfarve4 3 3 4 2 2 5" xfId="36854"/>
    <cellStyle name="40 % - Markeringsfarve4 3 3 4 2 3" xfId="6468"/>
    <cellStyle name="40 % - Markeringsfarve4 3 3 4 2 3 2" xfId="14382"/>
    <cellStyle name="40 % - Markeringsfarve4 3 3 4 2 3 2 2" xfId="30696"/>
    <cellStyle name="40 % - Markeringsfarve4 3 3 4 2 3 2 3" xfId="45660"/>
    <cellStyle name="40 % - Markeringsfarve4 3 3 4 2 3 3" xfId="23674"/>
    <cellStyle name="40 % - Markeringsfarve4 3 3 4 2 3 4" xfId="38661"/>
    <cellStyle name="40 % - Markeringsfarve4 3 3 4 2 4" xfId="12568"/>
    <cellStyle name="40 % - Markeringsfarve4 3 3 4 2 4 2" xfId="28887"/>
    <cellStyle name="40 % - Markeringsfarve4 3 3 4 2 4 3" xfId="43852"/>
    <cellStyle name="40 % - Markeringsfarve4 3 3 4 2 5" xfId="21865"/>
    <cellStyle name="40 % - Markeringsfarve4 3 3 4 2 6" xfId="36853"/>
    <cellStyle name="40 % - Markeringsfarve4 3 3 4 3" xfId="4013"/>
    <cellStyle name="40 % - Markeringsfarve4 3 3 4 3 2" xfId="7212"/>
    <cellStyle name="40 % - Markeringsfarve4 3 3 4 3 2 2" xfId="15122"/>
    <cellStyle name="40 % - Markeringsfarve4 3 3 4 3 2 2 2" xfId="31436"/>
    <cellStyle name="40 % - Markeringsfarve4 3 3 4 3 2 2 3" xfId="46400"/>
    <cellStyle name="40 % - Markeringsfarve4 3 3 4 3 2 3" xfId="24414"/>
    <cellStyle name="40 % - Markeringsfarve4 3 3 4 3 2 4" xfId="39401"/>
    <cellStyle name="40 % - Markeringsfarve4 3 3 4 3 3" xfId="12570"/>
    <cellStyle name="40 % - Markeringsfarve4 3 3 4 3 3 2" xfId="28889"/>
    <cellStyle name="40 % - Markeringsfarve4 3 3 4 3 3 3" xfId="43854"/>
    <cellStyle name="40 % - Markeringsfarve4 3 3 4 3 4" xfId="21867"/>
    <cellStyle name="40 % - Markeringsfarve4 3 3 4 3 5" xfId="36855"/>
    <cellStyle name="40 % - Markeringsfarve4 3 3 4 4" xfId="4014"/>
    <cellStyle name="40 % - Markeringsfarve4 3 3 4 4 2" xfId="8219"/>
    <cellStyle name="40 % - Markeringsfarve4 3 3 4 4 2 2" xfId="16116"/>
    <cellStyle name="40 % - Markeringsfarve4 3 3 4 4 2 2 2" xfId="32430"/>
    <cellStyle name="40 % - Markeringsfarve4 3 3 4 4 2 2 3" xfId="47394"/>
    <cellStyle name="40 % - Markeringsfarve4 3 3 4 4 2 3" xfId="25408"/>
    <cellStyle name="40 % - Markeringsfarve4 3 3 4 4 2 4" xfId="40395"/>
    <cellStyle name="40 % - Markeringsfarve4 3 3 4 4 3" xfId="12571"/>
    <cellStyle name="40 % - Markeringsfarve4 3 3 4 4 3 2" xfId="28890"/>
    <cellStyle name="40 % - Markeringsfarve4 3 3 4 4 3 3" xfId="43855"/>
    <cellStyle name="40 % - Markeringsfarve4 3 3 4 4 4" xfId="21868"/>
    <cellStyle name="40 % - Markeringsfarve4 3 3 4 4 5" xfId="36856"/>
    <cellStyle name="40 % - Markeringsfarve4 3 3 4 5" xfId="5937"/>
    <cellStyle name="40 % - Markeringsfarve4 3 3 4 5 2" xfId="13855"/>
    <cellStyle name="40 % - Markeringsfarve4 3 3 4 5 2 2" xfId="30169"/>
    <cellStyle name="40 % - Markeringsfarve4 3 3 4 5 2 3" xfId="45133"/>
    <cellStyle name="40 % - Markeringsfarve4 3 3 4 5 3" xfId="23147"/>
    <cellStyle name="40 % - Markeringsfarve4 3 3 4 5 4" xfId="38134"/>
    <cellStyle name="40 % - Markeringsfarve4 3 3 4 6" xfId="12567"/>
    <cellStyle name="40 % - Markeringsfarve4 3 3 4 6 2" xfId="28886"/>
    <cellStyle name="40 % - Markeringsfarve4 3 3 4 6 3" xfId="43851"/>
    <cellStyle name="40 % - Markeringsfarve4 3 3 4 7" xfId="21864"/>
    <cellStyle name="40 % - Markeringsfarve4 3 3 4 8" xfId="36852"/>
    <cellStyle name="40 % - Markeringsfarve4 3 3 5" xfId="4015"/>
    <cellStyle name="40 % - Markeringsfarve4 3 3 5 2" xfId="4016"/>
    <cellStyle name="40 % - Markeringsfarve4 3 3 5 2 2" xfId="4017"/>
    <cellStyle name="40 % - Markeringsfarve4 3 3 5 2 2 2" xfId="8053"/>
    <cellStyle name="40 % - Markeringsfarve4 3 3 5 2 2 2 2" xfId="15954"/>
    <cellStyle name="40 % - Markeringsfarve4 3 3 5 2 2 2 2 2" xfId="32268"/>
    <cellStyle name="40 % - Markeringsfarve4 3 3 5 2 2 2 2 3" xfId="47232"/>
    <cellStyle name="40 % - Markeringsfarve4 3 3 5 2 2 2 3" xfId="25246"/>
    <cellStyle name="40 % - Markeringsfarve4 3 3 5 2 2 2 4" xfId="40233"/>
    <cellStyle name="40 % - Markeringsfarve4 3 3 5 2 2 3" xfId="12574"/>
    <cellStyle name="40 % - Markeringsfarve4 3 3 5 2 2 3 2" xfId="28893"/>
    <cellStyle name="40 % - Markeringsfarve4 3 3 5 2 2 3 3" xfId="43858"/>
    <cellStyle name="40 % - Markeringsfarve4 3 3 5 2 2 4" xfId="21871"/>
    <cellStyle name="40 % - Markeringsfarve4 3 3 5 2 2 5" xfId="36859"/>
    <cellStyle name="40 % - Markeringsfarve4 3 3 5 2 3" xfId="6567"/>
    <cellStyle name="40 % - Markeringsfarve4 3 3 5 2 3 2" xfId="14481"/>
    <cellStyle name="40 % - Markeringsfarve4 3 3 5 2 3 2 2" xfId="30795"/>
    <cellStyle name="40 % - Markeringsfarve4 3 3 5 2 3 2 3" xfId="45759"/>
    <cellStyle name="40 % - Markeringsfarve4 3 3 5 2 3 3" xfId="23773"/>
    <cellStyle name="40 % - Markeringsfarve4 3 3 5 2 3 4" xfId="38760"/>
    <cellStyle name="40 % - Markeringsfarve4 3 3 5 2 4" xfId="12573"/>
    <cellStyle name="40 % - Markeringsfarve4 3 3 5 2 4 2" xfId="28892"/>
    <cellStyle name="40 % - Markeringsfarve4 3 3 5 2 4 3" xfId="43857"/>
    <cellStyle name="40 % - Markeringsfarve4 3 3 5 2 5" xfId="21870"/>
    <cellStyle name="40 % - Markeringsfarve4 3 3 5 2 6" xfId="36858"/>
    <cellStyle name="40 % - Markeringsfarve4 3 3 5 3" xfId="4018"/>
    <cellStyle name="40 % - Markeringsfarve4 3 3 5 3 2" xfId="7329"/>
    <cellStyle name="40 % - Markeringsfarve4 3 3 5 3 2 2" xfId="15239"/>
    <cellStyle name="40 % - Markeringsfarve4 3 3 5 3 2 2 2" xfId="31553"/>
    <cellStyle name="40 % - Markeringsfarve4 3 3 5 3 2 2 3" xfId="46517"/>
    <cellStyle name="40 % - Markeringsfarve4 3 3 5 3 2 3" xfId="24531"/>
    <cellStyle name="40 % - Markeringsfarve4 3 3 5 3 2 4" xfId="39518"/>
    <cellStyle name="40 % - Markeringsfarve4 3 3 5 3 3" xfId="12575"/>
    <cellStyle name="40 % - Markeringsfarve4 3 3 5 3 3 2" xfId="28894"/>
    <cellStyle name="40 % - Markeringsfarve4 3 3 5 3 3 3" xfId="43859"/>
    <cellStyle name="40 % - Markeringsfarve4 3 3 5 3 4" xfId="21872"/>
    <cellStyle name="40 % - Markeringsfarve4 3 3 5 3 5" xfId="36860"/>
    <cellStyle name="40 % - Markeringsfarve4 3 3 5 4" xfId="4019"/>
    <cellStyle name="40 % - Markeringsfarve4 3 3 5 4 2" xfId="8556"/>
    <cellStyle name="40 % - Markeringsfarve4 3 3 5 4 2 2" xfId="16443"/>
    <cellStyle name="40 % - Markeringsfarve4 3 3 5 4 2 2 2" xfId="32757"/>
    <cellStyle name="40 % - Markeringsfarve4 3 3 5 4 2 2 3" xfId="47721"/>
    <cellStyle name="40 % - Markeringsfarve4 3 3 5 4 2 3" xfId="25735"/>
    <cellStyle name="40 % - Markeringsfarve4 3 3 5 4 2 4" xfId="40722"/>
    <cellStyle name="40 % - Markeringsfarve4 3 3 5 4 3" xfId="12576"/>
    <cellStyle name="40 % - Markeringsfarve4 3 3 5 4 3 2" xfId="28895"/>
    <cellStyle name="40 % - Markeringsfarve4 3 3 5 4 3 3" xfId="43860"/>
    <cellStyle name="40 % - Markeringsfarve4 3 3 5 4 4" xfId="21873"/>
    <cellStyle name="40 % - Markeringsfarve4 3 3 5 4 5" xfId="36861"/>
    <cellStyle name="40 % - Markeringsfarve4 3 3 5 5" xfId="5938"/>
    <cellStyle name="40 % - Markeringsfarve4 3 3 5 5 2" xfId="13856"/>
    <cellStyle name="40 % - Markeringsfarve4 3 3 5 5 2 2" xfId="30170"/>
    <cellStyle name="40 % - Markeringsfarve4 3 3 5 5 2 3" xfId="45134"/>
    <cellStyle name="40 % - Markeringsfarve4 3 3 5 5 3" xfId="23148"/>
    <cellStyle name="40 % - Markeringsfarve4 3 3 5 5 4" xfId="38135"/>
    <cellStyle name="40 % - Markeringsfarve4 3 3 5 6" xfId="12572"/>
    <cellStyle name="40 % - Markeringsfarve4 3 3 5 6 2" xfId="28891"/>
    <cellStyle name="40 % - Markeringsfarve4 3 3 5 6 3" xfId="43856"/>
    <cellStyle name="40 % - Markeringsfarve4 3 3 5 7" xfId="21869"/>
    <cellStyle name="40 % - Markeringsfarve4 3 3 5 8" xfId="36857"/>
    <cellStyle name="40 % - Markeringsfarve4 3 3 6" xfId="4020"/>
    <cellStyle name="40 % - Markeringsfarve4 3 3 6 2" xfId="4021"/>
    <cellStyle name="40 % - Markeringsfarve4 3 3 6 2 2" xfId="4022"/>
    <cellStyle name="40 % - Markeringsfarve4 3 3 6 2 2 2" xfId="8158"/>
    <cellStyle name="40 % - Markeringsfarve4 3 3 6 2 2 2 2" xfId="16059"/>
    <cellStyle name="40 % - Markeringsfarve4 3 3 6 2 2 2 2 2" xfId="32373"/>
    <cellStyle name="40 % - Markeringsfarve4 3 3 6 2 2 2 2 3" xfId="47337"/>
    <cellStyle name="40 % - Markeringsfarve4 3 3 6 2 2 2 3" xfId="25351"/>
    <cellStyle name="40 % - Markeringsfarve4 3 3 6 2 2 2 4" xfId="40338"/>
    <cellStyle name="40 % - Markeringsfarve4 3 3 6 2 2 3" xfId="12579"/>
    <cellStyle name="40 % - Markeringsfarve4 3 3 6 2 2 3 2" xfId="28898"/>
    <cellStyle name="40 % - Markeringsfarve4 3 3 6 2 2 3 3" xfId="43863"/>
    <cellStyle name="40 % - Markeringsfarve4 3 3 6 2 2 4" xfId="21876"/>
    <cellStyle name="40 % - Markeringsfarve4 3 3 6 2 2 5" xfId="36864"/>
    <cellStyle name="40 % - Markeringsfarve4 3 3 6 2 3" xfId="6651"/>
    <cellStyle name="40 % - Markeringsfarve4 3 3 6 2 3 2" xfId="14565"/>
    <cellStyle name="40 % - Markeringsfarve4 3 3 6 2 3 2 2" xfId="30879"/>
    <cellStyle name="40 % - Markeringsfarve4 3 3 6 2 3 2 3" xfId="45843"/>
    <cellStyle name="40 % - Markeringsfarve4 3 3 6 2 3 3" xfId="23857"/>
    <cellStyle name="40 % - Markeringsfarve4 3 3 6 2 3 4" xfId="38844"/>
    <cellStyle name="40 % - Markeringsfarve4 3 3 6 2 4" xfId="12578"/>
    <cellStyle name="40 % - Markeringsfarve4 3 3 6 2 4 2" xfId="28897"/>
    <cellStyle name="40 % - Markeringsfarve4 3 3 6 2 4 3" xfId="43862"/>
    <cellStyle name="40 % - Markeringsfarve4 3 3 6 2 5" xfId="21875"/>
    <cellStyle name="40 % - Markeringsfarve4 3 3 6 2 6" xfId="36863"/>
    <cellStyle name="40 % - Markeringsfarve4 3 3 6 3" xfId="4023"/>
    <cellStyle name="40 % - Markeringsfarve4 3 3 6 3 2" xfId="7435"/>
    <cellStyle name="40 % - Markeringsfarve4 3 3 6 3 2 2" xfId="15345"/>
    <cellStyle name="40 % - Markeringsfarve4 3 3 6 3 2 2 2" xfId="31659"/>
    <cellStyle name="40 % - Markeringsfarve4 3 3 6 3 2 2 3" xfId="46623"/>
    <cellStyle name="40 % - Markeringsfarve4 3 3 6 3 2 3" xfId="24637"/>
    <cellStyle name="40 % - Markeringsfarve4 3 3 6 3 2 4" xfId="39624"/>
    <cellStyle name="40 % - Markeringsfarve4 3 3 6 3 3" xfId="12580"/>
    <cellStyle name="40 % - Markeringsfarve4 3 3 6 3 3 2" xfId="28899"/>
    <cellStyle name="40 % - Markeringsfarve4 3 3 6 3 3 3" xfId="43864"/>
    <cellStyle name="40 % - Markeringsfarve4 3 3 6 3 4" xfId="21877"/>
    <cellStyle name="40 % - Markeringsfarve4 3 3 6 3 5" xfId="36865"/>
    <cellStyle name="40 % - Markeringsfarve4 3 3 6 4" xfId="4024"/>
    <cellStyle name="40 % - Markeringsfarve4 3 3 6 4 2" xfId="8759"/>
    <cellStyle name="40 % - Markeringsfarve4 3 3 6 4 2 2" xfId="16635"/>
    <cellStyle name="40 % - Markeringsfarve4 3 3 6 4 2 2 2" xfId="32949"/>
    <cellStyle name="40 % - Markeringsfarve4 3 3 6 4 2 2 3" xfId="47913"/>
    <cellStyle name="40 % - Markeringsfarve4 3 3 6 4 2 3" xfId="25927"/>
    <cellStyle name="40 % - Markeringsfarve4 3 3 6 4 2 4" xfId="40914"/>
    <cellStyle name="40 % - Markeringsfarve4 3 3 6 4 3" xfId="12581"/>
    <cellStyle name="40 % - Markeringsfarve4 3 3 6 4 3 2" xfId="28900"/>
    <cellStyle name="40 % - Markeringsfarve4 3 3 6 4 3 3" xfId="43865"/>
    <cellStyle name="40 % - Markeringsfarve4 3 3 6 4 4" xfId="21878"/>
    <cellStyle name="40 % - Markeringsfarve4 3 3 6 4 5" xfId="36866"/>
    <cellStyle name="40 % - Markeringsfarve4 3 3 6 5" xfId="5939"/>
    <cellStyle name="40 % - Markeringsfarve4 3 3 6 5 2" xfId="13857"/>
    <cellStyle name="40 % - Markeringsfarve4 3 3 6 5 2 2" xfId="30171"/>
    <cellStyle name="40 % - Markeringsfarve4 3 3 6 5 2 3" xfId="45135"/>
    <cellStyle name="40 % - Markeringsfarve4 3 3 6 5 3" xfId="23149"/>
    <cellStyle name="40 % - Markeringsfarve4 3 3 6 5 4" xfId="38136"/>
    <cellStyle name="40 % - Markeringsfarve4 3 3 6 6" xfId="12577"/>
    <cellStyle name="40 % - Markeringsfarve4 3 3 6 6 2" xfId="28896"/>
    <cellStyle name="40 % - Markeringsfarve4 3 3 6 6 3" xfId="43861"/>
    <cellStyle name="40 % - Markeringsfarve4 3 3 6 7" xfId="21874"/>
    <cellStyle name="40 % - Markeringsfarve4 3 3 6 8" xfId="36862"/>
    <cellStyle name="40 % - Markeringsfarve4 3 3 7" xfId="4025"/>
    <cellStyle name="40 % - Markeringsfarve4 3 3 7 2" xfId="4026"/>
    <cellStyle name="40 % - Markeringsfarve4 3 3 7 2 2" xfId="7579"/>
    <cellStyle name="40 % - Markeringsfarve4 3 3 7 2 2 2" xfId="15480"/>
    <cellStyle name="40 % - Markeringsfarve4 3 3 7 2 2 2 2" xfId="31794"/>
    <cellStyle name="40 % - Markeringsfarve4 3 3 7 2 2 2 3" xfId="46758"/>
    <cellStyle name="40 % - Markeringsfarve4 3 3 7 2 2 3" xfId="24772"/>
    <cellStyle name="40 % - Markeringsfarve4 3 3 7 2 2 4" xfId="39759"/>
    <cellStyle name="40 % - Markeringsfarve4 3 3 7 2 3" xfId="12583"/>
    <cellStyle name="40 % - Markeringsfarve4 3 3 7 2 3 2" xfId="28902"/>
    <cellStyle name="40 % - Markeringsfarve4 3 3 7 2 3 3" xfId="43867"/>
    <cellStyle name="40 % - Markeringsfarve4 3 3 7 2 4" xfId="21880"/>
    <cellStyle name="40 % - Markeringsfarve4 3 3 7 2 5" xfId="36868"/>
    <cellStyle name="40 % - Markeringsfarve4 3 3 7 3" xfId="6167"/>
    <cellStyle name="40 % - Markeringsfarve4 3 3 7 3 2" xfId="14084"/>
    <cellStyle name="40 % - Markeringsfarve4 3 3 7 3 2 2" xfId="30398"/>
    <cellStyle name="40 % - Markeringsfarve4 3 3 7 3 2 3" xfId="45362"/>
    <cellStyle name="40 % - Markeringsfarve4 3 3 7 3 3" xfId="23376"/>
    <cellStyle name="40 % - Markeringsfarve4 3 3 7 3 4" xfId="38363"/>
    <cellStyle name="40 % - Markeringsfarve4 3 3 7 4" xfId="12582"/>
    <cellStyle name="40 % - Markeringsfarve4 3 3 7 4 2" xfId="28901"/>
    <cellStyle name="40 % - Markeringsfarve4 3 3 7 4 3" xfId="43866"/>
    <cellStyle name="40 % - Markeringsfarve4 3 3 7 5" xfId="21879"/>
    <cellStyle name="40 % - Markeringsfarve4 3 3 7 6" xfId="36867"/>
    <cellStyle name="40 % - Markeringsfarve4 3 3 8" xfId="4027"/>
    <cellStyle name="40 % - Markeringsfarve4 3 3 8 2" xfId="6807"/>
    <cellStyle name="40 % - Markeringsfarve4 3 3 8 2 2" xfId="14718"/>
    <cellStyle name="40 % - Markeringsfarve4 3 3 8 2 2 2" xfId="31032"/>
    <cellStyle name="40 % - Markeringsfarve4 3 3 8 2 2 3" xfId="45996"/>
    <cellStyle name="40 % - Markeringsfarve4 3 3 8 2 3" xfId="24010"/>
    <cellStyle name="40 % - Markeringsfarve4 3 3 8 2 4" xfId="38997"/>
    <cellStyle name="40 % - Markeringsfarve4 3 3 8 3" xfId="12584"/>
    <cellStyle name="40 % - Markeringsfarve4 3 3 8 3 2" xfId="28903"/>
    <cellStyle name="40 % - Markeringsfarve4 3 3 8 3 3" xfId="43868"/>
    <cellStyle name="40 % - Markeringsfarve4 3 3 8 4" xfId="21881"/>
    <cellStyle name="40 % - Markeringsfarve4 3 3 8 5" xfId="36869"/>
    <cellStyle name="40 % - Markeringsfarve4 3 3 9" xfId="4028"/>
    <cellStyle name="40 % - Markeringsfarve4 3 3 9 2" xfId="8623"/>
    <cellStyle name="40 % - Markeringsfarve4 3 3 9 2 2" xfId="16506"/>
    <cellStyle name="40 % - Markeringsfarve4 3 3 9 2 2 2" xfId="32820"/>
    <cellStyle name="40 % - Markeringsfarve4 3 3 9 2 2 3" xfId="47784"/>
    <cellStyle name="40 % - Markeringsfarve4 3 3 9 2 3" xfId="25798"/>
    <cellStyle name="40 % - Markeringsfarve4 3 3 9 2 4" xfId="40785"/>
    <cellStyle name="40 % - Markeringsfarve4 3 3 9 3" xfId="12585"/>
    <cellStyle name="40 % - Markeringsfarve4 3 3 9 3 2" xfId="28904"/>
    <cellStyle name="40 % - Markeringsfarve4 3 3 9 3 3" xfId="43869"/>
    <cellStyle name="40 % - Markeringsfarve4 3 3 9 4" xfId="21882"/>
    <cellStyle name="40 % - Markeringsfarve4 3 3 9 5" xfId="36870"/>
    <cellStyle name="40 % - Markeringsfarve4 3 4" xfId="4029"/>
    <cellStyle name="40 % - Markeringsfarve4 3 4 2" xfId="4030"/>
    <cellStyle name="40 % - Markeringsfarve4 3 4 2 2" xfId="4031"/>
    <cellStyle name="40 % - Markeringsfarve4 3 4 2 2 2" xfId="7620"/>
    <cellStyle name="40 % - Markeringsfarve4 3 4 2 2 2 2" xfId="15521"/>
    <cellStyle name="40 % - Markeringsfarve4 3 4 2 2 2 2 2" xfId="31835"/>
    <cellStyle name="40 % - Markeringsfarve4 3 4 2 2 2 2 3" xfId="46799"/>
    <cellStyle name="40 % - Markeringsfarve4 3 4 2 2 2 3" xfId="24813"/>
    <cellStyle name="40 % - Markeringsfarve4 3 4 2 2 2 4" xfId="39800"/>
    <cellStyle name="40 % - Markeringsfarve4 3 4 2 2 3" xfId="12588"/>
    <cellStyle name="40 % - Markeringsfarve4 3 4 2 2 3 2" xfId="28907"/>
    <cellStyle name="40 % - Markeringsfarve4 3 4 2 2 3 3" xfId="43872"/>
    <cellStyle name="40 % - Markeringsfarve4 3 4 2 2 4" xfId="21885"/>
    <cellStyle name="40 % - Markeringsfarve4 3 4 2 2 5" xfId="36873"/>
    <cellStyle name="40 % - Markeringsfarve4 3 4 2 3" xfId="6200"/>
    <cellStyle name="40 % - Markeringsfarve4 3 4 2 3 2" xfId="14117"/>
    <cellStyle name="40 % - Markeringsfarve4 3 4 2 3 2 2" xfId="30431"/>
    <cellStyle name="40 % - Markeringsfarve4 3 4 2 3 2 3" xfId="45395"/>
    <cellStyle name="40 % - Markeringsfarve4 3 4 2 3 3" xfId="23409"/>
    <cellStyle name="40 % - Markeringsfarve4 3 4 2 3 4" xfId="38396"/>
    <cellStyle name="40 % - Markeringsfarve4 3 4 2 4" xfId="12587"/>
    <cellStyle name="40 % - Markeringsfarve4 3 4 2 4 2" xfId="28906"/>
    <cellStyle name="40 % - Markeringsfarve4 3 4 2 4 3" xfId="43871"/>
    <cellStyle name="40 % - Markeringsfarve4 3 4 2 5" xfId="21884"/>
    <cellStyle name="40 % - Markeringsfarve4 3 4 2 6" xfId="36872"/>
    <cellStyle name="40 % - Markeringsfarve4 3 4 3" xfId="4032"/>
    <cellStyle name="40 % - Markeringsfarve4 3 4 3 2" xfId="6850"/>
    <cellStyle name="40 % - Markeringsfarve4 3 4 3 2 2" xfId="14761"/>
    <cellStyle name="40 % - Markeringsfarve4 3 4 3 2 2 2" xfId="31075"/>
    <cellStyle name="40 % - Markeringsfarve4 3 4 3 2 2 3" xfId="46039"/>
    <cellStyle name="40 % - Markeringsfarve4 3 4 3 2 3" xfId="24053"/>
    <cellStyle name="40 % - Markeringsfarve4 3 4 3 2 4" xfId="39040"/>
    <cellStyle name="40 % - Markeringsfarve4 3 4 3 3" xfId="12589"/>
    <cellStyle name="40 % - Markeringsfarve4 3 4 3 3 2" xfId="28908"/>
    <cellStyle name="40 % - Markeringsfarve4 3 4 3 3 3" xfId="43873"/>
    <cellStyle name="40 % - Markeringsfarve4 3 4 3 4" xfId="21886"/>
    <cellStyle name="40 % - Markeringsfarve4 3 4 3 5" xfId="36874"/>
    <cellStyle name="40 % - Markeringsfarve4 3 4 4" xfId="4033"/>
    <cellStyle name="40 % - Markeringsfarve4 3 4 4 2" xfId="8479"/>
    <cellStyle name="40 % - Markeringsfarve4 3 4 4 2 2" xfId="16368"/>
    <cellStyle name="40 % - Markeringsfarve4 3 4 4 2 2 2" xfId="32682"/>
    <cellStyle name="40 % - Markeringsfarve4 3 4 4 2 2 3" xfId="47646"/>
    <cellStyle name="40 % - Markeringsfarve4 3 4 4 2 3" xfId="25660"/>
    <cellStyle name="40 % - Markeringsfarve4 3 4 4 2 4" xfId="40647"/>
    <cellStyle name="40 % - Markeringsfarve4 3 4 4 3" xfId="12590"/>
    <cellStyle name="40 % - Markeringsfarve4 3 4 4 3 2" xfId="28909"/>
    <cellStyle name="40 % - Markeringsfarve4 3 4 4 3 3" xfId="43874"/>
    <cellStyle name="40 % - Markeringsfarve4 3 4 4 4" xfId="21887"/>
    <cellStyle name="40 % - Markeringsfarve4 3 4 4 5" xfId="36875"/>
    <cellStyle name="40 % - Markeringsfarve4 3 4 5" xfId="5940"/>
    <cellStyle name="40 % - Markeringsfarve4 3 4 5 2" xfId="13858"/>
    <cellStyle name="40 % - Markeringsfarve4 3 4 5 2 2" xfId="30172"/>
    <cellStyle name="40 % - Markeringsfarve4 3 4 5 2 3" xfId="45136"/>
    <cellStyle name="40 % - Markeringsfarve4 3 4 5 3" xfId="23150"/>
    <cellStyle name="40 % - Markeringsfarve4 3 4 5 4" xfId="38137"/>
    <cellStyle name="40 % - Markeringsfarve4 3 4 6" xfId="12586"/>
    <cellStyle name="40 % - Markeringsfarve4 3 4 6 2" xfId="28905"/>
    <cellStyle name="40 % - Markeringsfarve4 3 4 6 3" xfId="43870"/>
    <cellStyle name="40 % - Markeringsfarve4 3 4 7" xfId="21883"/>
    <cellStyle name="40 % - Markeringsfarve4 3 4 8" xfId="36871"/>
    <cellStyle name="40 % - Markeringsfarve4 3 5" xfId="4034"/>
    <cellStyle name="40 % - Markeringsfarve4 3 5 2" xfId="4035"/>
    <cellStyle name="40 % - Markeringsfarve4 3 5 2 2" xfId="4036"/>
    <cellStyle name="40 % - Markeringsfarve4 3 5 2 2 2" xfId="7802"/>
    <cellStyle name="40 % - Markeringsfarve4 3 5 2 2 2 2" xfId="15703"/>
    <cellStyle name="40 % - Markeringsfarve4 3 5 2 2 2 2 2" xfId="32017"/>
    <cellStyle name="40 % - Markeringsfarve4 3 5 2 2 2 2 3" xfId="46981"/>
    <cellStyle name="40 % - Markeringsfarve4 3 5 2 2 2 3" xfId="24995"/>
    <cellStyle name="40 % - Markeringsfarve4 3 5 2 2 2 4" xfId="39982"/>
    <cellStyle name="40 % - Markeringsfarve4 3 5 2 2 3" xfId="12593"/>
    <cellStyle name="40 % - Markeringsfarve4 3 5 2 2 3 2" xfId="28912"/>
    <cellStyle name="40 % - Markeringsfarve4 3 5 2 2 3 3" xfId="43877"/>
    <cellStyle name="40 % - Markeringsfarve4 3 5 2 2 4" xfId="21890"/>
    <cellStyle name="40 % - Markeringsfarve4 3 5 2 2 5" xfId="36878"/>
    <cellStyle name="40 % - Markeringsfarve4 3 5 2 3" xfId="6348"/>
    <cellStyle name="40 % - Markeringsfarve4 3 5 2 3 2" xfId="14265"/>
    <cellStyle name="40 % - Markeringsfarve4 3 5 2 3 2 2" xfId="30579"/>
    <cellStyle name="40 % - Markeringsfarve4 3 5 2 3 2 3" xfId="45543"/>
    <cellStyle name="40 % - Markeringsfarve4 3 5 2 3 3" xfId="23557"/>
    <cellStyle name="40 % - Markeringsfarve4 3 5 2 3 4" xfId="38544"/>
    <cellStyle name="40 % - Markeringsfarve4 3 5 2 4" xfId="12592"/>
    <cellStyle name="40 % - Markeringsfarve4 3 5 2 4 2" xfId="28911"/>
    <cellStyle name="40 % - Markeringsfarve4 3 5 2 4 3" xfId="43876"/>
    <cellStyle name="40 % - Markeringsfarve4 3 5 2 5" xfId="21889"/>
    <cellStyle name="40 % - Markeringsfarve4 3 5 2 6" xfId="36877"/>
    <cellStyle name="40 % - Markeringsfarve4 3 5 3" xfId="4037"/>
    <cellStyle name="40 % - Markeringsfarve4 3 5 3 2" xfId="7032"/>
    <cellStyle name="40 % - Markeringsfarve4 3 5 3 2 2" xfId="14943"/>
    <cellStyle name="40 % - Markeringsfarve4 3 5 3 2 2 2" xfId="31257"/>
    <cellStyle name="40 % - Markeringsfarve4 3 5 3 2 2 3" xfId="46221"/>
    <cellStyle name="40 % - Markeringsfarve4 3 5 3 2 3" xfId="24235"/>
    <cellStyle name="40 % - Markeringsfarve4 3 5 3 2 4" xfId="39222"/>
    <cellStyle name="40 % - Markeringsfarve4 3 5 3 3" xfId="12594"/>
    <cellStyle name="40 % - Markeringsfarve4 3 5 3 3 2" xfId="28913"/>
    <cellStyle name="40 % - Markeringsfarve4 3 5 3 3 3" xfId="43878"/>
    <cellStyle name="40 % - Markeringsfarve4 3 5 3 4" xfId="21891"/>
    <cellStyle name="40 % - Markeringsfarve4 3 5 3 5" xfId="36879"/>
    <cellStyle name="40 % - Markeringsfarve4 3 5 4" xfId="4038"/>
    <cellStyle name="40 % - Markeringsfarve4 3 5 4 2" xfId="8730"/>
    <cellStyle name="40 % - Markeringsfarve4 3 5 4 2 2" xfId="16609"/>
    <cellStyle name="40 % - Markeringsfarve4 3 5 4 2 2 2" xfId="32923"/>
    <cellStyle name="40 % - Markeringsfarve4 3 5 4 2 2 3" xfId="47887"/>
    <cellStyle name="40 % - Markeringsfarve4 3 5 4 2 3" xfId="25901"/>
    <cellStyle name="40 % - Markeringsfarve4 3 5 4 2 4" xfId="40888"/>
    <cellStyle name="40 % - Markeringsfarve4 3 5 4 3" xfId="12595"/>
    <cellStyle name="40 % - Markeringsfarve4 3 5 4 3 2" xfId="28914"/>
    <cellStyle name="40 % - Markeringsfarve4 3 5 4 3 3" xfId="43879"/>
    <cellStyle name="40 % - Markeringsfarve4 3 5 4 4" xfId="21892"/>
    <cellStyle name="40 % - Markeringsfarve4 3 5 4 5" xfId="36880"/>
    <cellStyle name="40 % - Markeringsfarve4 3 5 5" xfId="5941"/>
    <cellStyle name="40 % - Markeringsfarve4 3 5 5 2" xfId="13859"/>
    <cellStyle name="40 % - Markeringsfarve4 3 5 5 2 2" xfId="30173"/>
    <cellStyle name="40 % - Markeringsfarve4 3 5 5 2 3" xfId="45137"/>
    <cellStyle name="40 % - Markeringsfarve4 3 5 5 3" xfId="23151"/>
    <cellStyle name="40 % - Markeringsfarve4 3 5 5 4" xfId="38138"/>
    <cellStyle name="40 % - Markeringsfarve4 3 5 6" xfId="12591"/>
    <cellStyle name="40 % - Markeringsfarve4 3 5 6 2" xfId="28910"/>
    <cellStyle name="40 % - Markeringsfarve4 3 5 6 3" xfId="43875"/>
    <cellStyle name="40 % - Markeringsfarve4 3 5 7" xfId="21888"/>
    <cellStyle name="40 % - Markeringsfarve4 3 5 8" xfId="36876"/>
    <cellStyle name="40 % - Markeringsfarve4 3 6" xfId="4039"/>
    <cellStyle name="40 % - Markeringsfarve4 3 6 2" xfId="4040"/>
    <cellStyle name="40 % - Markeringsfarve4 3 6 2 2" xfId="4041"/>
    <cellStyle name="40 % - Markeringsfarve4 3 6 2 2 2" xfId="7858"/>
    <cellStyle name="40 % - Markeringsfarve4 3 6 2 2 2 2" xfId="15759"/>
    <cellStyle name="40 % - Markeringsfarve4 3 6 2 2 2 2 2" xfId="32073"/>
    <cellStyle name="40 % - Markeringsfarve4 3 6 2 2 2 2 3" xfId="47037"/>
    <cellStyle name="40 % - Markeringsfarve4 3 6 2 2 2 3" xfId="25051"/>
    <cellStyle name="40 % - Markeringsfarve4 3 6 2 2 2 4" xfId="40038"/>
    <cellStyle name="40 % - Markeringsfarve4 3 6 2 2 3" xfId="12598"/>
    <cellStyle name="40 % - Markeringsfarve4 3 6 2 2 3 2" xfId="28917"/>
    <cellStyle name="40 % - Markeringsfarve4 3 6 2 2 3 3" xfId="43882"/>
    <cellStyle name="40 % - Markeringsfarve4 3 6 2 2 4" xfId="21895"/>
    <cellStyle name="40 % - Markeringsfarve4 3 6 2 2 5" xfId="36883"/>
    <cellStyle name="40 % - Markeringsfarve4 3 6 2 3" xfId="6402"/>
    <cellStyle name="40 % - Markeringsfarve4 3 6 2 3 2" xfId="14316"/>
    <cellStyle name="40 % - Markeringsfarve4 3 6 2 3 2 2" xfId="30630"/>
    <cellStyle name="40 % - Markeringsfarve4 3 6 2 3 2 3" xfId="45594"/>
    <cellStyle name="40 % - Markeringsfarve4 3 6 2 3 3" xfId="23608"/>
    <cellStyle name="40 % - Markeringsfarve4 3 6 2 3 4" xfId="38595"/>
    <cellStyle name="40 % - Markeringsfarve4 3 6 2 4" xfId="12597"/>
    <cellStyle name="40 % - Markeringsfarve4 3 6 2 4 2" xfId="28916"/>
    <cellStyle name="40 % - Markeringsfarve4 3 6 2 4 3" xfId="43881"/>
    <cellStyle name="40 % - Markeringsfarve4 3 6 2 5" xfId="21894"/>
    <cellStyle name="40 % - Markeringsfarve4 3 6 2 6" xfId="36882"/>
    <cellStyle name="40 % - Markeringsfarve4 3 6 3" xfId="4042"/>
    <cellStyle name="40 % - Markeringsfarve4 3 6 3 2" xfId="7134"/>
    <cellStyle name="40 % - Markeringsfarve4 3 6 3 2 2" xfId="15044"/>
    <cellStyle name="40 % - Markeringsfarve4 3 6 3 2 2 2" xfId="31358"/>
    <cellStyle name="40 % - Markeringsfarve4 3 6 3 2 2 3" xfId="46322"/>
    <cellStyle name="40 % - Markeringsfarve4 3 6 3 2 3" xfId="24336"/>
    <cellStyle name="40 % - Markeringsfarve4 3 6 3 2 4" xfId="39323"/>
    <cellStyle name="40 % - Markeringsfarve4 3 6 3 3" xfId="12599"/>
    <cellStyle name="40 % - Markeringsfarve4 3 6 3 3 2" xfId="28918"/>
    <cellStyle name="40 % - Markeringsfarve4 3 6 3 3 3" xfId="43883"/>
    <cellStyle name="40 % - Markeringsfarve4 3 6 3 4" xfId="21896"/>
    <cellStyle name="40 % - Markeringsfarve4 3 6 3 5" xfId="36884"/>
    <cellStyle name="40 % - Markeringsfarve4 3 6 4" xfId="4043"/>
    <cellStyle name="40 % - Markeringsfarve4 3 6 4 2" xfId="8454"/>
    <cellStyle name="40 % - Markeringsfarve4 3 6 4 2 2" xfId="16345"/>
    <cellStyle name="40 % - Markeringsfarve4 3 6 4 2 2 2" xfId="32659"/>
    <cellStyle name="40 % - Markeringsfarve4 3 6 4 2 2 3" xfId="47623"/>
    <cellStyle name="40 % - Markeringsfarve4 3 6 4 2 3" xfId="25637"/>
    <cellStyle name="40 % - Markeringsfarve4 3 6 4 2 4" xfId="40624"/>
    <cellStyle name="40 % - Markeringsfarve4 3 6 4 3" xfId="12600"/>
    <cellStyle name="40 % - Markeringsfarve4 3 6 4 3 2" xfId="28919"/>
    <cellStyle name="40 % - Markeringsfarve4 3 6 4 3 3" xfId="43884"/>
    <cellStyle name="40 % - Markeringsfarve4 3 6 4 4" xfId="21897"/>
    <cellStyle name="40 % - Markeringsfarve4 3 6 4 5" xfId="36885"/>
    <cellStyle name="40 % - Markeringsfarve4 3 6 5" xfId="5942"/>
    <cellStyle name="40 % - Markeringsfarve4 3 6 5 2" xfId="13860"/>
    <cellStyle name="40 % - Markeringsfarve4 3 6 5 2 2" xfId="30174"/>
    <cellStyle name="40 % - Markeringsfarve4 3 6 5 2 3" xfId="45138"/>
    <cellStyle name="40 % - Markeringsfarve4 3 6 5 3" xfId="23152"/>
    <cellStyle name="40 % - Markeringsfarve4 3 6 5 4" xfId="38139"/>
    <cellStyle name="40 % - Markeringsfarve4 3 6 6" xfId="12596"/>
    <cellStyle name="40 % - Markeringsfarve4 3 6 6 2" xfId="28915"/>
    <cellStyle name="40 % - Markeringsfarve4 3 6 6 3" xfId="43880"/>
    <cellStyle name="40 % - Markeringsfarve4 3 6 7" xfId="21893"/>
    <cellStyle name="40 % - Markeringsfarve4 3 6 8" xfId="36881"/>
    <cellStyle name="40 % - Markeringsfarve4 3 7" xfId="4044"/>
    <cellStyle name="40 % - Markeringsfarve4 3 7 2" xfId="4045"/>
    <cellStyle name="40 % - Markeringsfarve4 3 7 2 2" xfId="4046"/>
    <cellStyle name="40 % - Markeringsfarve4 3 7 2 2 2" xfId="7975"/>
    <cellStyle name="40 % - Markeringsfarve4 3 7 2 2 2 2" xfId="15876"/>
    <cellStyle name="40 % - Markeringsfarve4 3 7 2 2 2 2 2" xfId="32190"/>
    <cellStyle name="40 % - Markeringsfarve4 3 7 2 2 2 2 3" xfId="47154"/>
    <cellStyle name="40 % - Markeringsfarve4 3 7 2 2 2 3" xfId="25168"/>
    <cellStyle name="40 % - Markeringsfarve4 3 7 2 2 2 4" xfId="40155"/>
    <cellStyle name="40 % - Markeringsfarve4 3 7 2 2 3" xfId="12603"/>
    <cellStyle name="40 % - Markeringsfarve4 3 7 2 2 3 2" xfId="28922"/>
    <cellStyle name="40 % - Markeringsfarve4 3 7 2 2 3 3" xfId="43887"/>
    <cellStyle name="40 % - Markeringsfarve4 3 7 2 2 4" xfId="21900"/>
    <cellStyle name="40 % - Markeringsfarve4 3 7 2 2 5" xfId="36888"/>
    <cellStyle name="40 % - Markeringsfarve4 3 7 2 3" xfId="6501"/>
    <cellStyle name="40 % - Markeringsfarve4 3 7 2 3 2" xfId="14415"/>
    <cellStyle name="40 % - Markeringsfarve4 3 7 2 3 2 2" xfId="30729"/>
    <cellStyle name="40 % - Markeringsfarve4 3 7 2 3 2 3" xfId="45693"/>
    <cellStyle name="40 % - Markeringsfarve4 3 7 2 3 3" xfId="23707"/>
    <cellStyle name="40 % - Markeringsfarve4 3 7 2 3 4" xfId="38694"/>
    <cellStyle name="40 % - Markeringsfarve4 3 7 2 4" xfId="12602"/>
    <cellStyle name="40 % - Markeringsfarve4 3 7 2 4 2" xfId="28921"/>
    <cellStyle name="40 % - Markeringsfarve4 3 7 2 4 3" xfId="43886"/>
    <cellStyle name="40 % - Markeringsfarve4 3 7 2 5" xfId="21899"/>
    <cellStyle name="40 % - Markeringsfarve4 3 7 2 6" xfId="36887"/>
    <cellStyle name="40 % - Markeringsfarve4 3 7 3" xfId="4047"/>
    <cellStyle name="40 % - Markeringsfarve4 3 7 3 2" xfId="7251"/>
    <cellStyle name="40 % - Markeringsfarve4 3 7 3 2 2" xfId="15161"/>
    <cellStyle name="40 % - Markeringsfarve4 3 7 3 2 2 2" xfId="31475"/>
    <cellStyle name="40 % - Markeringsfarve4 3 7 3 2 2 3" xfId="46439"/>
    <cellStyle name="40 % - Markeringsfarve4 3 7 3 2 3" xfId="24453"/>
    <cellStyle name="40 % - Markeringsfarve4 3 7 3 2 4" xfId="39440"/>
    <cellStyle name="40 % - Markeringsfarve4 3 7 3 3" xfId="12604"/>
    <cellStyle name="40 % - Markeringsfarve4 3 7 3 3 2" xfId="28923"/>
    <cellStyle name="40 % - Markeringsfarve4 3 7 3 3 3" xfId="43888"/>
    <cellStyle name="40 % - Markeringsfarve4 3 7 3 4" xfId="21901"/>
    <cellStyle name="40 % - Markeringsfarve4 3 7 3 5" xfId="36889"/>
    <cellStyle name="40 % - Markeringsfarve4 3 7 4" xfId="4048"/>
    <cellStyle name="40 % - Markeringsfarve4 3 7 4 2" xfId="8688"/>
    <cellStyle name="40 % - Markeringsfarve4 3 7 4 2 2" xfId="16569"/>
    <cellStyle name="40 % - Markeringsfarve4 3 7 4 2 2 2" xfId="32883"/>
    <cellStyle name="40 % - Markeringsfarve4 3 7 4 2 2 3" xfId="47847"/>
    <cellStyle name="40 % - Markeringsfarve4 3 7 4 2 3" xfId="25861"/>
    <cellStyle name="40 % - Markeringsfarve4 3 7 4 2 4" xfId="40848"/>
    <cellStyle name="40 % - Markeringsfarve4 3 7 4 3" xfId="12605"/>
    <cellStyle name="40 % - Markeringsfarve4 3 7 4 3 2" xfId="28924"/>
    <cellStyle name="40 % - Markeringsfarve4 3 7 4 3 3" xfId="43889"/>
    <cellStyle name="40 % - Markeringsfarve4 3 7 4 4" xfId="21902"/>
    <cellStyle name="40 % - Markeringsfarve4 3 7 4 5" xfId="36890"/>
    <cellStyle name="40 % - Markeringsfarve4 3 7 5" xfId="5943"/>
    <cellStyle name="40 % - Markeringsfarve4 3 7 5 2" xfId="13861"/>
    <cellStyle name="40 % - Markeringsfarve4 3 7 5 2 2" xfId="30175"/>
    <cellStyle name="40 % - Markeringsfarve4 3 7 5 2 3" xfId="45139"/>
    <cellStyle name="40 % - Markeringsfarve4 3 7 5 3" xfId="23153"/>
    <cellStyle name="40 % - Markeringsfarve4 3 7 5 4" xfId="38140"/>
    <cellStyle name="40 % - Markeringsfarve4 3 7 6" xfId="12601"/>
    <cellStyle name="40 % - Markeringsfarve4 3 7 6 2" xfId="28920"/>
    <cellStyle name="40 % - Markeringsfarve4 3 7 6 3" xfId="43885"/>
    <cellStyle name="40 % - Markeringsfarve4 3 7 7" xfId="21898"/>
    <cellStyle name="40 % - Markeringsfarve4 3 7 8" xfId="36886"/>
    <cellStyle name="40 % - Markeringsfarve4 3 8" xfId="4049"/>
    <cellStyle name="40 % - Markeringsfarve4 3 8 2" xfId="4050"/>
    <cellStyle name="40 % - Markeringsfarve4 3 8 2 2" xfId="4051"/>
    <cellStyle name="40 % - Markeringsfarve4 3 8 2 2 2" xfId="8156"/>
    <cellStyle name="40 % - Markeringsfarve4 3 8 2 2 2 2" xfId="16057"/>
    <cellStyle name="40 % - Markeringsfarve4 3 8 2 2 2 2 2" xfId="32371"/>
    <cellStyle name="40 % - Markeringsfarve4 3 8 2 2 2 2 3" xfId="47335"/>
    <cellStyle name="40 % - Markeringsfarve4 3 8 2 2 2 3" xfId="25349"/>
    <cellStyle name="40 % - Markeringsfarve4 3 8 2 2 2 4" xfId="40336"/>
    <cellStyle name="40 % - Markeringsfarve4 3 8 2 2 3" xfId="12608"/>
    <cellStyle name="40 % - Markeringsfarve4 3 8 2 2 3 2" xfId="28927"/>
    <cellStyle name="40 % - Markeringsfarve4 3 8 2 2 3 3" xfId="43892"/>
    <cellStyle name="40 % - Markeringsfarve4 3 8 2 2 4" xfId="21905"/>
    <cellStyle name="40 % - Markeringsfarve4 3 8 2 2 5" xfId="36893"/>
    <cellStyle name="40 % - Markeringsfarve4 3 8 2 3" xfId="6649"/>
    <cellStyle name="40 % - Markeringsfarve4 3 8 2 3 2" xfId="14563"/>
    <cellStyle name="40 % - Markeringsfarve4 3 8 2 3 2 2" xfId="30877"/>
    <cellStyle name="40 % - Markeringsfarve4 3 8 2 3 2 3" xfId="45841"/>
    <cellStyle name="40 % - Markeringsfarve4 3 8 2 3 3" xfId="23855"/>
    <cellStyle name="40 % - Markeringsfarve4 3 8 2 3 4" xfId="38842"/>
    <cellStyle name="40 % - Markeringsfarve4 3 8 2 4" xfId="12607"/>
    <cellStyle name="40 % - Markeringsfarve4 3 8 2 4 2" xfId="28926"/>
    <cellStyle name="40 % - Markeringsfarve4 3 8 2 4 3" xfId="43891"/>
    <cellStyle name="40 % - Markeringsfarve4 3 8 2 5" xfId="21904"/>
    <cellStyle name="40 % - Markeringsfarve4 3 8 2 6" xfId="36892"/>
    <cellStyle name="40 % - Markeringsfarve4 3 8 3" xfId="4052"/>
    <cellStyle name="40 % - Markeringsfarve4 3 8 3 2" xfId="7433"/>
    <cellStyle name="40 % - Markeringsfarve4 3 8 3 2 2" xfId="15343"/>
    <cellStyle name="40 % - Markeringsfarve4 3 8 3 2 2 2" xfId="31657"/>
    <cellStyle name="40 % - Markeringsfarve4 3 8 3 2 2 3" xfId="46621"/>
    <cellStyle name="40 % - Markeringsfarve4 3 8 3 2 3" xfId="24635"/>
    <cellStyle name="40 % - Markeringsfarve4 3 8 3 2 4" xfId="39622"/>
    <cellStyle name="40 % - Markeringsfarve4 3 8 3 3" xfId="12609"/>
    <cellStyle name="40 % - Markeringsfarve4 3 8 3 3 2" xfId="28928"/>
    <cellStyle name="40 % - Markeringsfarve4 3 8 3 3 3" xfId="43893"/>
    <cellStyle name="40 % - Markeringsfarve4 3 8 3 4" xfId="21906"/>
    <cellStyle name="40 % - Markeringsfarve4 3 8 3 5" xfId="36894"/>
    <cellStyle name="40 % - Markeringsfarve4 3 8 4" xfId="4053"/>
    <cellStyle name="40 % - Markeringsfarve4 3 8 4 2" xfId="8413"/>
    <cellStyle name="40 % - Markeringsfarve4 3 8 4 2 2" xfId="16306"/>
    <cellStyle name="40 % - Markeringsfarve4 3 8 4 2 2 2" xfId="32620"/>
    <cellStyle name="40 % - Markeringsfarve4 3 8 4 2 2 3" xfId="47584"/>
    <cellStyle name="40 % - Markeringsfarve4 3 8 4 2 3" xfId="25598"/>
    <cellStyle name="40 % - Markeringsfarve4 3 8 4 2 4" xfId="40585"/>
    <cellStyle name="40 % - Markeringsfarve4 3 8 4 3" xfId="12610"/>
    <cellStyle name="40 % - Markeringsfarve4 3 8 4 3 2" xfId="28929"/>
    <cellStyle name="40 % - Markeringsfarve4 3 8 4 3 3" xfId="43894"/>
    <cellStyle name="40 % - Markeringsfarve4 3 8 4 4" xfId="21907"/>
    <cellStyle name="40 % - Markeringsfarve4 3 8 4 5" xfId="36895"/>
    <cellStyle name="40 % - Markeringsfarve4 3 8 5" xfId="5944"/>
    <cellStyle name="40 % - Markeringsfarve4 3 8 5 2" xfId="13862"/>
    <cellStyle name="40 % - Markeringsfarve4 3 8 5 2 2" xfId="30176"/>
    <cellStyle name="40 % - Markeringsfarve4 3 8 5 2 3" xfId="45140"/>
    <cellStyle name="40 % - Markeringsfarve4 3 8 5 3" xfId="23154"/>
    <cellStyle name="40 % - Markeringsfarve4 3 8 5 4" xfId="38141"/>
    <cellStyle name="40 % - Markeringsfarve4 3 8 6" xfId="12606"/>
    <cellStyle name="40 % - Markeringsfarve4 3 8 6 2" xfId="28925"/>
    <cellStyle name="40 % - Markeringsfarve4 3 8 6 3" xfId="43890"/>
    <cellStyle name="40 % - Markeringsfarve4 3 8 7" xfId="21903"/>
    <cellStyle name="40 % - Markeringsfarve4 3 8 8" xfId="36891"/>
    <cellStyle name="40 % - Markeringsfarve4 3 9" xfId="4054"/>
    <cellStyle name="40 % - Markeringsfarve4 3 9 2" xfId="4055"/>
    <cellStyle name="40 % - Markeringsfarve4 3 9 2 2" xfId="7501"/>
    <cellStyle name="40 % - Markeringsfarve4 3 9 2 2 2" xfId="15402"/>
    <cellStyle name="40 % - Markeringsfarve4 3 9 2 2 2 2" xfId="31716"/>
    <cellStyle name="40 % - Markeringsfarve4 3 9 2 2 2 3" xfId="46680"/>
    <cellStyle name="40 % - Markeringsfarve4 3 9 2 2 3" xfId="24694"/>
    <cellStyle name="40 % - Markeringsfarve4 3 9 2 2 4" xfId="39681"/>
    <cellStyle name="40 % - Markeringsfarve4 3 9 2 3" xfId="12612"/>
    <cellStyle name="40 % - Markeringsfarve4 3 9 2 3 2" xfId="28931"/>
    <cellStyle name="40 % - Markeringsfarve4 3 9 2 3 3" xfId="43896"/>
    <cellStyle name="40 % - Markeringsfarve4 3 9 2 4" xfId="21909"/>
    <cellStyle name="40 % - Markeringsfarve4 3 9 2 5" xfId="36897"/>
    <cellStyle name="40 % - Markeringsfarve4 3 9 3" xfId="6101"/>
    <cellStyle name="40 % - Markeringsfarve4 3 9 3 2" xfId="14018"/>
    <cellStyle name="40 % - Markeringsfarve4 3 9 3 2 2" xfId="30332"/>
    <cellStyle name="40 % - Markeringsfarve4 3 9 3 2 3" xfId="45296"/>
    <cellStyle name="40 % - Markeringsfarve4 3 9 3 3" xfId="23310"/>
    <cellStyle name="40 % - Markeringsfarve4 3 9 3 4" xfId="38297"/>
    <cellStyle name="40 % - Markeringsfarve4 3 9 4" xfId="12611"/>
    <cellStyle name="40 % - Markeringsfarve4 3 9 4 2" xfId="28930"/>
    <cellStyle name="40 % - Markeringsfarve4 3 9 4 3" xfId="43895"/>
    <cellStyle name="40 % - Markeringsfarve4 3 9 5" xfId="21908"/>
    <cellStyle name="40 % - Markeringsfarve4 3 9 6" xfId="36896"/>
    <cellStyle name="40 % - Markeringsfarve4 4" xfId="4056"/>
    <cellStyle name="40 % - Markeringsfarve4 4 10" xfId="5945"/>
    <cellStyle name="40 % - Markeringsfarve4 4 10 2" xfId="13863"/>
    <cellStyle name="40 % - Markeringsfarve4 4 10 2 2" xfId="30177"/>
    <cellStyle name="40 % - Markeringsfarve4 4 10 2 3" xfId="45141"/>
    <cellStyle name="40 % - Markeringsfarve4 4 10 3" xfId="23155"/>
    <cellStyle name="40 % - Markeringsfarve4 4 10 4" xfId="38142"/>
    <cellStyle name="40 % - Markeringsfarve4 4 11" xfId="12613"/>
    <cellStyle name="40 % - Markeringsfarve4 4 11 2" xfId="28932"/>
    <cellStyle name="40 % - Markeringsfarve4 4 11 3" xfId="43897"/>
    <cellStyle name="40 % - Markeringsfarve4 4 12" xfId="21910"/>
    <cellStyle name="40 % - Markeringsfarve4 4 13" xfId="36898"/>
    <cellStyle name="40 % - Markeringsfarve4 4 14" xfId="53380"/>
    <cellStyle name="40 % - Markeringsfarve4 4 2" xfId="4057"/>
    <cellStyle name="40 % - Markeringsfarve4 4 2 2" xfId="4058"/>
    <cellStyle name="40 % - Markeringsfarve4 4 2 2 2" xfId="4059"/>
    <cellStyle name="40 % - Markeringsfarve4 4 2 2 2 2" xfId="7645"/>
    <cellStyle name="40 % - Markeringsfarve4 4 2 2 2 2 2" xfId="15546"/>
    <cellStyle name="40 % - Markeringsfarve4 4 2 2 2 2 2 2" xfId="31860"/>
    <cellStyle name="40 % - Markeringsfarve4 4 2 2 2 2 2 3" xfId="46824"/>
    <cellStyle name="40 % - Markeringsfarve4 4 2 2 2 2 3" xfId="24838"/>
    <cellStyle name="40 % - Markeringsfarve4 4 2 2 2 2 4" xfId="39825"/>
    <cellStyle name="40 % - Markeringsfarve4 4 2 2 2 3" xfId="12616"/>
    <cellStyle name="40 % - Markeringsfarve4 4 2 2 2 3 2" xfId="28935"/>
    <cellStyle name="40 % - Markeringsfarve4 4 2 2 2 3 3" xfId="43900"/>
    <cellStyle name="40 % - Markeringsfarve4 4 2 2 2 4" xfId="21913"/>
    <cellStyle name="40 % - Markeringsfarve4 4 2 2 2 5" xfId="36901"/>
    <cellStyle name="40 % - Markeringsfarve4 4 2 2 3" xfId="6221"/>
    <cellStyle name="40 % - Markeringsfarve4 4 2 2 3 2" xfId="14138"/>
    <cellStyle name="40 % - Markeringsfarve4 4 2 2 3 2 2" xfId="30452"/>
    <cellStyle name="40 % - Markeringsfarve4 4 2 2 3 2 3" xfId="45416"/>
    <cellStyle name="40 % - Markeringsfarve4 4 2 2 3 3" xfId="23430"/>
    <cellStyle name="40 % - Markeringsfarve4 4 2 2 3 4" xfId="38417"/>
    <cellStyle name="40 % - Markeringsfarve4 4 2 2 4" xfId="12615"/>
    <cellStyle name="40 % - Markeringsfarve4 4 2 2 4 2" xfId="28934"/>
    <cellStyle name="40 % - Markeringsfarve4 4 2 2 4 3" xfId="43899"/>
    <cellStyle name="40 % - Markeringsfarve4 4 2 2 5" xfId="21912"/>
    <cellStyle name="40 % - Markeringsfarve4 4 2 2 6" xfId="36900"/>
    <cellStyle name="40 % - Markeringsfarve4 4 2 2 7" xfId="57184"/>
    <cellStyle name="40 % - Markeringsfarve4 4 2 3" xfId="4060"/>
    <cellStyle name="40 % - Markeringsfarve4 4 2 3 2" xfId="6875"/>
    <cellStyle name="40 % - Markeringsfarve4 4 2 3 2 2" xfId="14786"/>
    <cellStyle name="40 % - Markeringsfarve4 4 2 3 2 2 2" xfId="31100"/>
    <cellStyle name="40 % - Markeringsfarve4 4 2 3 2 2 3" xfId="46064"/>
    <cellStyle name="40 % - Markeringsfarve4 4 2 3 2 3" xfId="24078"/>
    <cellStyle name="40 % - Markeringsfarve4 4 2 3 2 4" xfId="39065"/>
    <cellStyle name="40 % - Markeringsfarve4 4 2 3 3" xfId="12617"/>
    <cellStyle name="40 % - Markeringsfarve4 4 2 3 3 2" xfId="28936"/>
    <cellStyle name="40 % - Markeringsfarve4 4 2 3 3 3" xfId="43901"/>
    <cellStyle name="40 % - Markeringsfarve4 4 2 3 4" xfId="21914"/>
    <cellStyle name="40 % - Markeringsfarve4 4 2 3 5" xfId="36902"/>
    <cellStyle name="40 % - Markeringsfarve4 4 2 4" xfId="4061"/>
    <cellStyle name="40 % - Markeringsfarve4 4 2 4 2" xfId="8275"/>
    <cellStyle name="40 % - Markeringsfarve4 4 2 4 2 2" xfId="16169"/>
    <cellStyle name="40 % - Markeringsfarve4 4 2 4 2 2 2" xfId="32483"/>
    <cellStyle name="40 % - Markeringsfarve4 4 2 4 2 2 3" xfId="47447"/>
    <cellStyle name="40 % - Markeringsfarve4 4 2 4 2 3" xfId="25461"/>
    <cellStyle name="40 % - Markeringsfarve4 4 2 4 2 4" xfId="40448"/>
    <cellStyle name="40 % - Markeringsfarve4 4 2 4 3" xfId="12618"/>
    <cellStyle name="40 % - Markeringsfarve4 4 2 4 3 2" xfId="28937"/>
    <cellStyle name="40 % - Markeringsfarve4 4 2 4 3 3" xfId="43902"/>
    <cellStyle name="40 % - Markeringsfarve4 4 2 4 4" xfId="21915"/>
    <cellStyle name="40 % - Markeringsfarve4 4 2 4 5" xfId="36903"/>
    <cellStyle name="40 % - Markeringsfarve4 4 2 5" xfId="5946"/>
    <cellStyle name="40 % - Markeringsfarve4 4 2 5 2" xfId="13864"/>
    <cellStyle name="40 % - Markeringsfarve4 4 2 5 2 2" xfId="30178"/>
    <cellStyle name="40 % - Markeringsfarve4 4 2 5 2 3" xfId="45142"/>
    <cellStyle name="40 % - Markeringsfarve4 4 2 5 3" xfId="23156"/>
    <cellStyle name="40 % - Markeringsfarve4 4 2 5 4" xfId="38143"/>
    <cellStyle name="40 % - Markeringsfarve4 4 2 6" xfId="12614"/>
    <cellStyle name="40 % - Markeringsfarve4 4 2 6 2" xfId="28933"/>
    <cellStyle name="40 % - Markeringsfarve4 4 2 6 3" xfId="43898"/>
    <cellStyle name="40 % - Markeringsfarve4 4 2 7" xfId="21911"/>
    <cellStyle name="40 % - Markeringsfarve4 4 2 8" xfId="36899"/>
    <cellStyle name="40 % - Markeringsfarve4 4 2 9" xfId="54017"/>
    <cellStyle name="40 % - Markeringsfarve4 4 3" xfId="4062"/>
    <cellStyle name="40 % - Markeringsfarve4 4 3 2" xfId="4063"/>
    <cellStyle name="40 % - Markeringsfarve4 4 3 2 2" xfId="4064"/>
    <cellStyle name="40 % - Markeringsfarve4 4 3 2 2 2" xfId="7805"/>
    <cellStyle name="40 % - Markeringsfarve4 4 3 2 2 2 2" xfId="15706"/>
    <cellStyle name="40 % - Markeringsfarve4 4 3 2 2 2 2 2" xfId="32020"/>
    <cellStyle name="40 % - Markeringsfarve4 4 3 2 2 2 2 3" xfId="46984"/>
    <cellStyle name="40 % - Markeringsfarve4 4 3 2 2 2 3" xfId="24998"/>
    <cellStyle name="40 % - Markeringsfarve4 4 3 2 2 2 4" xfId="39985"/>
    <cellStyle name="40 % - Markeringsfarve4 4 3 2 2 3" xfId="12621"/>
    <cellStyle name="40 % - Markeringsfarve4 4 3 2 2 3 2" xfId="28940"/>
    <cellStyle name="40 % - Markeringsfarve4 4 3 2 2 3 3" xfId="43905"/>
    <cellStyle name="40 % - Markeringsfarve4 4 3 2 2 4" xfId="21918"/>
    <cellStyle name="40 % - Markeringsfarve4 4 3 2 2 5" xfId="36906"/>
    <cellStyle name="40 % - Markeringsfarve4 4 3 2 3" xfId="6351"/>
    <cellStyle name="40 % - Markeringsfarve4 4 3 2 3 2" xfId="14268"/>
    <cellStyle name="40 % - Markeringsfarve4 4 3 2 3 2 2" xfId="30582"/>
    <cellStyle name="40 % - Markeringsfarve4 4 3 2 3 2 3" xfId="45546"/>
    <cellStyle name="40 % - Markeringsfarve4 4 3 2 3 3" xfId="23560"/>
    <cellStyle name="40 % - Markeringsfarve4 4 3 2 3 4" xfId="38547"/>
    <cellStyle name="40 % - Markeringsfarve4 4 3 2 4" xfId="12620"/>
    <cellStyle name="40 % - Markeringsfarve4 4 3 2 4 2" xfId="28939"/>
    <cellStyle name="40 % - Markeringsfarve4 4 3 2 4 3" xfId="43904"/>
    <cellStyle name="40 % - Markeringsfarve4 4 3 2 5" xfId="21917"/>
    <cellStyle name="40 % - Markeringsfarve4 4 3 2 6" xfId="36905"/>
    <cellStyle name="40 % - Markeringsfarve4 4 3 3" xfId="4065"/>
    <cellStyle name="40 % - Markeringsfarve4 4 3 3 2" xfId="7035"/>
    <cellStyle name="40 % - Markeringsfarve4 4 3 3 2 2" xfId="14946"/>
    <cellStyle name="40 % - Markeringsfarve4 4 3 3 2 2 2" xfId="31260"/>
    <cellStyle name="40 % - Markeringsfarve4 4 3 3 2 2 3" xfId="46224"/>
    <cellStyle name="40 % - Markeringsfarve4 4 3 3 2 3" xfId="24238"/>
    <cellStyle name="40 % - Markeringsfarve4 4 3 3 2 4" xfId="39225"/>
    <cellStyle name="40 % - Markeringsfarve4 4 3 3 3" xfId="12622"/>
    <cellStyle name="40 % - Markeringsfarve4 4 3 3 3 2" xfId="28941"/>
    <cellStyle name="40 % - Markeringsfarve4 4 3 3 3 3" xfId="43906"/>
    <cellStyle name="40 % - Markeringsfarve4 4 3 3 4" xfId="21919"/>
    <cellStyle name="40 % - Markeringsfarve4 4 3 3 5" xfId="36907"/>
    <cellStyle name="40 % - Markeringsfarve4 4 3 4" xfId="4066"/>
    <cellStyle name="40 % - Markeringsfarve4 4 3 4 2" xfId="8598"/>
    <cellStyle name="40 % - Markeringsfarve4 4 3 4 2 2" xfId="16484"/>
    <cellStyle name="40 % - Markeringsfarve4 4 3 4 2 2 2" xfId="32798"/>
    <cellStyle name="40 % - Markeringsfarve4 4 3 4 2 2 3" xfId="47762"/>
    <cellStyle name="40 % - Markeringsfarve4 4 3 4 2 3" xfId="25776"/>
    <cellStyle name="40 % - Markeringsfarve4 4 3 4 2 4" xfId="40763"/>
    <cellStyle name="40 % - Markeringsfarve4 4 3 4 3" xfId="12623"/>
    <cellStyle name="40 % - Markeringsfarve4 4 3 4 3 2" xfId="28942"/>
    <cellStyle name="40 % - Markeringsfarve4 4 3 4 3 3" xfId="43907"/>
    <cellStyle name="40 % - Markeringsfarve4 4 3 4 4" xfId="21920"/>
    <cellStyle name="40 % - Markeringsfarve4 4 3 4 5" xfId="36908"/>
    <cellStyle name="40 % - Markeringsfarve4 4 3 5" xfId="5947"/>
    <cellStyle name="40 % - Markeringsfarve4 4 3 5 2" xfId="13865"/>
    <cellStyle name="40 % - Markeringsfarve4 4 3 5 2 2" xfId="30179"/>
    <cellStyle name="40 % - Markeringsfarve4 4 3 5 2 3" xfId="45143"/>
    <cellStyle name="40 % - Markeringsfarve4 4 3 5 3" xfId="23157"/>
    <cellStyle name="40 % - Markeringsfarve4 4 3 5 4" xfId="38144"/>
    <cellStyle name="40 % - Markeringsfarve4 4 3 6" xfId="12619"/>
    <cellStyle name="40 % - Markeringsfarve4 4 3 6 2" xfId="28938"/>
    <cellStyle name="40 % - Markeringsfarve4 4 3 6 3" xfId="43903"/>
    <cellStyle name="40 % - Markeringsfarve4 4 3 7" xfId="21916"/>
    <cellStyle name="40 % - Markeringsfarve4 4 3 8" xfId="36904"/>
    <cellStyle name="40 % - Markeringsfarve4 4 3 9" xfId="56561"/>
    <cellStyle name="40 % - Markeringsfarve4 4 4" xfId="4067"/>
    <cellStyle name="40 % - Markeringsfarve4 4 4 2" xfId="4068"/>
    <cellStyle name="40 % - Markeringsfarve4 4 4 2 2" xfId="4069"/>
    <cellStyle name="40 % - Markeringsfarve4 4 4 2 2 2" xfId="7883"/>
    <cellStyle name="40 % - Markeringsfarve4 4 4 2 2 2 2" xfId="15784"/>
    <cellStyle name="40 % - Markeringsfarve4 4 4 2 2 2 2 2" xfId="32098"/>
    <cellStyle name="40 % - Markeringsfarve4 4 4 2 2 2 2 3" xfId="47062"/>
    <cellStyle name="40 % - Markeringsfarve4 4 4 2 2 2 3" xfId="25076"/>
    <cellStyle name="40 % - Markeringsfarve4 4 4 2 2 2 4" xfId="40063"/>
    <cellStyle name="40 % - Markeringsfarve4 4 4 2 2 3" xfId="12626"/>
    <cellStyle name="40 % - Markeringsfarve4 4 4 2 2 3 2" xfId="28945"/>
    <cellStyle name="40 % - Markeringsfarve4 4 4 2 2 3 3" xfId="43910"/>
    <cellStyle name="40 % - Markeringsfarve4 4 4 2 2 4" xfId="21923"/>
    <cellStyle name="40 % - Markeringsfarve4 4 4 2 2 5" xfId="36911"/>
    <cellStyle name="40 % - Markeringsfarve4 4 4 2 3" xfId="6423"/>
    <cellStyle name="40 % - Markeringsfarve4 4 4 2 3 2" xfId="14337"/>
    <cellStyle name="40 % - Markeringsfarve4 4 4 2 3 2 2" xfId="30651"/>
    <cellStyle name="40 % - Markeringsfarve4 4 4 2 3 2 3" xfId="45615"/>
    <cellStyle name="40 % - Markeringsfarve4 4 4 2 3 3" xfId="23629"/>
    <cellStyle name="40 % - Markeringsfarve4 4 4 2 3 4" xfId="38616"/>
    <cellStyle name="40 % - Markeringsfarve4 4 4 2 4" xfId="12625"/>
    <cellStyle name="40 % - Markeringsfarve4 4 4 2 4 2" xfId="28944"/>
    <cellStyle name="40 % - Markeringsfarve4 4 4 2 4 3" xfId="43909"/>
    <cellStyle name="40 % - Markeringsfarve4 4 4 2 5" xfId="21922"/>
    <cellStyle name="40 % - Markeringsfarve4 4 4 2 6" xfId="36910"/>
    <cellStyle name="40 % - Markeringsfarve4 4 4 3" xfId="4070"/>
    <cellStyle name="40 % - Markeringsfarve4 4 4 3 2" xfId="7159"/>
    <cellStyle name="40 % - Markeringsfarve4 4 4 3 2 2" xfId="15069"/>
    <cellStyle name="40 % - Markeringsfarve4 4 4 3 2 2 2" xfId="31383"/>
    <cellStyle name="40 % - Markeringsfarve4 4 4 3 2 2 3" xfId="46347"/>
    <cellStyle name="40 % - Markeringsfarve4 4 4 3 2 3" xfId="24361"/>
    <cellStyle name="40 % - Markeringsfarve4 4 4 3 2 4" xfId="39348"/>
    <cellStyle name="40 % - Markeringsfarve4 4 4 3 3" xfId="12627"/>
    <cellStyle name="40 % - Markeringsfarve4 4 4 3 3 2" xfId="28946"/>
    <cellStyle name="40 % - Markeringsfarve4 4 4 3 3 3" xfId="43911"/>
    <cellStyle name="40 % - Markeringsfarve4 4 4 3 4" xfId="21924"/>
    <cellStyle name="40 % - Markeringsfarve4 4 4 3 5" xfId="36912"/>
    <cellStyle name="40 % - Markeringsfarve4 4 4 4" xfId="4071"/>
    <cellStyle name="40 % - Markeringsfarve4 4 4 4 2" xfId="8249"/>
    <cellStyle name="40 % - Markeringsfarve4 4 4 4 2 2" xfId="16145"/>
    <cellStyle name="40 % - Markeringsfarve4 4 4 4 2 2 2" xfId="32459"/>
    <cellStyle name="40 % - Markeringsfarve4 4 4 4 2 2 3" xfId="47423"/>
    <cellStyle name="40 % - Markeringsfarve4 4 4 4 2 3" xfId="25437"/>
    <cellStyle name="40 % - Markeringsfarve4 4 4 4 2 4" xfId="40424"/>
    <cellStyle name="40 % - Markeringsfarve4 4 4 4 3" xfId="12628"/>
    <cellStyle name="40 % - Markeringsfarve4 4 4 4 3 2" xfId="28947"/>
    <cellStyle name="40 % - Markeringsfarve4 4 4 4 3 3" xfId="43912"/>
    <cellStyle name="40 % - Markeringsfarve4 4 4 4 4" xfId="21925"/>
    <cellStyle name="40 % - Markeringsfarve4 4 4 4 5" xfId="36913"/>
    <cellStyle name="40 % - Markeringsfarve4 4 4 5" xfId="5948"/>
    <cellStyle name="40 % - Markeringsfarve4 4 4 5 2" xfId="13866"/>
    <cellStyle name="40 % - Markeringsfarve4 4 4 5 2 2" xfId="30180"/>
    <cellStyle name="40 % - Markeringsfarve4 4 4 5 2 3" xfId="45144"/>
    <cellStyle name="40 % - Markeringsfarve4 4 4 5 3" xfId="23158"/>
    <cellStyle name="40 % - Markeringsfarve4 4 4 5 4" xfId="38145"/>
    <cellStyle name="40 % - Markeringsfarve4 4 4 6" xfId="12624"/>
    <cellStyle name="40 % - Markeringsfarve4 4 4 6 2" xfId="28943"/>
    <cellStyle name="40 % - Markeringsfarve4 4 4 6 3" xfId="43908"/>
    <cellStyle name="40 % - Markeringsfarve4 4 4 7" xfId="21921"/>
    <cellStyle name="40 % - Markeringsfarve4 4 4 8" xfId="36909"/>
    <cellStyle name="40 % - Markeringsfarve4 4 5" xfId="4072"/>
    <cellStyle name="40 % - Markeringsfarve4 4 5 2" xfId="4073"/>
    <cellStyle name="40 % - Markeringsfarve4 4 5 2 2" xfId="4074"/>
    <cellStyle name="40 % - Markeringsfarve4 4 5 2 2 2" xfId="8000"/>
    <cellStyle name="40 % - Markeringsfarve4 4 5 2 2 2 2" xfId="15901"/>
    <cellStyle name="40 % - Markeringsfarve4 4 5 2 2 2 2 2" xfId="32215"/>
    <cellStyle name="40 % - Markeringsfarve4 4 5 2 2 2 2 3" xfId="47179"/>
    <cellStyle name="40 % - Markeringsfarve4 4 5 2 2 2 3" xfId="25193"/>
    <cellStyle name="40 % - Markeringsfarve4 4 5 2 2 2 4" xfId="40180"/>
    <cellStyle name="40 % - Markeringsfarve4 4 5 2 2 3" xfId="12631"/>
    <cellStyle name="40 % - Markeringsfarve4 4 5 2 2 3 2" xfId="28950"/>
    <cellStyle name="40 % - Markeringsfarve4 4 5 2 2 3 3" xfId="43915"/>
    <cellStyle name="40 % - Markeringsfarve4 4 5 2 2 4" xfId="21928"/>
    <cellStyle name="40 % - Markeringsfarve4 4 5 2 2 5" xfId="36916"/>
    <cellStyle name="40 % - Markeringsfarve4 4 5 2 3" xfId="6522"/>
    <cellStyle name="40 % - Markeringsfarve4 4 5 2 3 2" xfId="14436"/>
    <cellStyle name="40 % - Markeringsfarve4 4 5 2 3 2 2" xfId="30750"/>
    <cellStyle name="40 % - Markeringsfarve4 4 5 2 3 2 3" xfId="45714"/>
    <cellStyle name="40 % - Markeringsfarve4 4 5 2 3 3" xfId="23728"/>
    <cellStyle name="40 % - Markeringsfarve4 4 5 2 3 4" xfId="38715"/>
    <cellStyle name="40 % - Markeringsfarve4 4 5 2 4" xfId="12630"/>
    <cellStyle name="40 % - Markeringsfarve4 4 5 2 4 2" xfId="28949"/>
    <cellStyle name="40 % - Markeringsfarve4 4 5 2 4 3" xfId="43914"/>
    <cellStyle name="40 % - Markeringsfarve4 4 5 2 5" xfId="21927"/>
    <cellStyle name="40 % - Markeringsfarve4 4 5 2 6" xfId="36915"/>
    <cellStyle name="40 % - Markeringsfarve4 4 5 3" xfId="4075"/>
    <cellStyle name="40 % - Markeringsfarve4 4 5 3 2" xfId="7276"/>
    <cellStyle name="40 % - Markeringsfarve4 4 5 3 2 2" xfId="15186"/>
    <cellStyle name="40 % - Markeringsfarve4 4 5 3 2 2 2" xfId="31500"/>
    <cellStyle name="40 % - Markeringsfarve4 4 5 3 2 2 3" xfId="46464"/>
    <cellStyle name="40 % - Markeringsfarve4 4 5 3 2 3" xfId="24478"/>
    <cellStyle name="40 % - Markeringsfarve4 4 5 3 2 4" xfId="39465"/>
    <cellStyle name="40 % - Markeringsfarve4 4 5 3 3" xfId="12632"/>
    <cellStyle name="40 % - Markeringsfarve4 4 5 3 3 2" xfId="28951"/>
    <cellStyle name="40 % - Markeringsfarve4 4 5 3 3 3" xfId="43916"/>
    <cellStyle name="40 % - Markeringsfarve4 4 5 3 4" xfId="21929"/>
    <cellStyle name="40 % - Markeringsfarve4 4 5 3 5" xfId="36917"/>
    <cellStyle name="40 % - Markeringsfarve4 4 5 4" xfId="4076"/>
    <cellStyle name="40 % - Markeringsfarve4 4 5 4 2" xfId="8202"/>
    <cellStyle name="40 % - Markeringsfarve4 4 5 4 2 2" xfId="16099"/>
    <cellStyle name="40 % - Markeringsfarve4 4 5 4 2 2 2" xfId="32413"/>
    <cellStyle name="40 % - Markeringsfarve4 4 5 4 2 2 3" xfId="47377"/>
    <cellStyle name="40 % - Markeringsfarve4 4 5 4 2 3" xfId="25391"/>
    <cellStyle name="40 % - Markeringsfarve4 4 5 4 2 4" xfId="40378"/>
    <cellStyle name="40 % - Markeringsfarve4 4 5 4 3" xfId="12633"/>
    <cellStyle name="40 % - Markeringsfarve4 4 5 4 3 2" xfId="28952"/>
    <cellStyle name="40 % - Markeringsfarve4 4 5 4 3 3" xfId="43917"/>
    <cellStyle name="40 % - Markeringsfarve4 4 5 4 4" xfId="21930"/>
    <cellStyle name="40 % - Markeringsfarve4 4 5 4 5" xfId="36918"/>
    <cellStyle name="40 % - Markeringsfarve4 4 5 5" xfId="5949"/>
    <cellStyle name="40 % - Markeringsfarve4 4 5 5 2" xfId="13867"/>
    <cellStyle name="40 % - Markeringsfarve4 4 5 5 2 2" xfId="30181"/>
    <cellStyle name="40 % - Markeringsfarve4 4 5 5 2 3" xfId="45145"/>
    <cellStyle name="40 % - Markeringsfarve4 4 5 5 3" xfId="23159"/>
    <cellStyle name="40 % - Markeringsfarve4 4 5 5 4" xfId="38146"/>
    <cellStyle name="40 % - Markeringsfarve4 4 5 6" xfId="12629"/>
    <cellStyle name="40 % - Markeringsfarve4 4 5 6 2" xfId="28948"/>
    <cellStyle name="40 % - Markeringsfarve4 4 5 6 3" xfId="43913"/>
    <cellStyle name="40 % - Markeringsfarve4 4 5 7" xfId="21926"/>
    <cellStyle name="40 % - Markeringsfarve4 4 5 8" xfId="36914"/>
    <cellStyle name="40 % - Markeringsfarve4 4 6" xfId="4077"/>
    <cellStyle name="40 % - Markeringsfarve4 4 6 2" xfId="4078"/>
    <cellStyle name="40 % - Markeringsfarve4 4 6 2 2" xfId="4079"/>
    <cellStyle name="40 % - Markeringsfarve4 4 6 2 2 2" xfId="8159"/>
    <cellStyle name="40 % - Markeringsfarve4 4 6 2 2 2 2" xfId="16060"/>
    <cellStyle name="40 % - Markeringsfarve4 4 6 2 2 2 2 2" xfId="32374"/>
    <cellStyle name="40 % - Markeringsfarve4 4 6 2 2 2 2 3" xfId="47338"/>
    <cellStyle name="40 % - Markeringsfarve4 4 6 2 2 2 3" xfId="25352"/>
    <cellStyle name="40 % - Markeringsfarve4 4 6 2 2 2 4" xfId="40339"/>
    <cellStyle name="40 % - Markeringsfarve4 4 6 2 2 3" xfId="12636"/>
    <cellStyle name="40 % - Markeringsfarve4 4 6 2 2 3 2" xfId="28955"/>
    <cellStyle name="40 % - Markeringsfarve4 4 6 2 2 3 3" xfId="43920"/>
    <cellStyle name="40 % - Markeringsfarve4 4 6 2 2 4" xfId="21933"/>
    <cellStyle name="40 % - Markeringsfarve4 4 6 2 2 5" xfId="36921"/>
    <cellStyle name="40 % - Markeringsfarve4 4 6 2 3" xfId="6652"/>
    <cellStyle name="40 % - Markeringsfarve4 4 6 2 3 2" xfId="14566"/>
    <cellStyle name="40 % - Markeringsfarve4 4 6 2 3 2 2" xfId="30880"/>
    <cellStyle name="40 % - Markeringsfarve4 4 6 2 3 2 3" xfId="45844"/>
    <cellStyle name="40 % - Markeringsfarve4 4 6 2 3 3" xfId="23858"/>
    <cellStyle name="40 % - Markeringsfarve4 4 6 2 3 4" xfId="38845"/>
    <cellStyle name="40 % - Markeringsfarve4 4 6 2 4" xfId="12635"/>
    <cellStyle name="40 % - Markeringsfarve4 4 6 2 4 2" xfId="28954"/>
    <cellStyle name="40 % - Markeringsfarve4 4 6 2 4 3" xfId="43919"/>
    <cellStyle name="40 % - Markeringsfarve4 4 6 2 5" xfId="21932"/>
    <cellStyle name="40 % - Markeringsfarve4 4 6 2 6" xfId="36920"/>
    <cellStyle name="40 % - Markeringsfarve4 4 6 3" xfId="4080"/>
    <cellStyle name="40 % - Markeringsfarve4 4 6 3 2" xfId="7436"/>
    <cellStyle name="40 % - Markeringsfarve4 4 6 3 2 2" xfId="15346"/>
    <cellStyle name="40 % - Markeringsfarve4 4 6 3 2 2 2" xfId="31660"/>
    <cellStyle name="40 % - Markeringsfarve4 4 6 3 2 2 3" xfId="46624"/>
    <cellStyle name="40 % - Markeringsfarve4 4 6 3 2 3" xfId="24638"/>
    <cellStyle name="40 % - Markeringsfarve4 4 6 3 2 4" xfId="39625"/>
    <cellStyle name="40 % - Markeringsfarve4 4 6 3 3" xfId="12637"/>
    <cellStyle name="40 % - Markeringsfarve4 4 6 3 3 2" xfId="28956"/>
    <cellStyle name="40 % - Markeringsfarve4 4 6 3 3 3" xfId="43921"/>
    <cellStyle name="40 % - Markeringsfarve4 4 6 3 4" xfId="21934"/>
    <cellStyle name="40 % - Markeringsfarve4 4 6 3 5" xfId="36922"/>
    <cellStyle name="40 % - Markeringsfarve4 4 6 4" xfId="4081"/>
    <cellStyle name="40 % - Markeringsfarve4 4 6 4 2" xfId="8543"/>
    <cellStyle name="40 % - Markeringsfarve4 4 6 4 2 2" xfId="16431"/>
    <cellStyle name="40 % - Markeringsfarve4 4 6 4 2 2 2" xfId="32745"/>
    <cellStyle name="40 % - Markeringsfarve4 4 6 4 2 2 3" xfId="47709"/>
    <cellStyle name="40 % - Markeringsfarve4 4 6 4 2 3" xfId="25723"/>
    <cellStyle name="40 % - Markeringsfarve4 4 6 4 2 4" xfId="40710"/>
    <cellStyle name="40 % - Markeringsfarve4 4 6 4 3" xfId="12638"/>
    <cellStyle name="40 % - Markeringsfarve4 4 6 4 3 2" xfId="28957"/>
    <cellStyle name="40 % - Markeringsfarve4 4 6 4 3 3" xfId="43922"/>
    <cellStyle name="40 % - Markeringsfarve4 4 6 4 4" xfId="21935"/>
    <cellStyle name="40 % - Markeringsfarve4 4 6 4 5" xfId="36923"/>
    <cellStyle name="40 % - Markeringsfarve4 4 6 5" xfId="5950"/>
    <cellStyle name="40 % - Markeringsfarve4 4 6 5 2" xfId="13868"/>
    <cellStyle name="40 % - Markeringsfarve4 4 6 5 2 2" xfId="30182"/>
    <cellStyle name="40 % - Markeringsfarve4 4 6 5 2 3" xfId="45146"/>
    <cellStyle name="40 % - Markeringsfarve4 4 6 5 3" xfId="23160"/>
    <cellStyle name="40 % - Markeringsfarve4 4 6 5 4" xfId="38147"/>
    <cellStyle name="40 % - Markeringsfarve4 4 6 6" xfId="12634"/>
    <cellStyle name="40 % - Markeringsfarve4 4 6 6 2" xfId="28953"/>
    <cellStyle name="40 % - Markeringsfarve4 4 6 6 3" xfId="43918"/>
    <cellStyle name="40 % - Markeringsfarve4 4 6 7" xfId="21931"/>
    <cellStyle name="40 % - Markeringsfarve4 4 6 8" xfId="36919"/>
    <cellStyle name="40 % - Markeringsfarve4 4 7" xfId="4082"/>
    <cellStyle name="40 % - Markeringsfarve4 4 7 2" xfId="4083"/>
    <cellStyle name="40 % - Markeringsfarve4 4 7 2 2" xfId="7526"/>
    <cellStyle name="40 % - Markeringsfarve4 4 7 2 2 2" xfId="15427"/>
    <cellStyle name="40 % - Markeringsfarve4 4 7 2 2 2 2" xfId="31741"/>
    <cellStyle name="40 % - Markeringsfarve4 4 7 2 2 2 3" xfId="46705"/>
    <cellStyle name="40 % - Markeringsfarve4 4 7 2 2 3" xfId="24719"/>
    <cellStyle name="40 % - Markeringsfarve4 4 7 2 2 4" xfId="39706"/>
    <cellStyle name="40 % - Markeringsfarve4 4 7 2 3" xfId="12640"/>
    <cellStyle name="40 % - Markeringsfarve4 4 7 2 3 2" xfId="28959"/>
    <cellStyle name="40 % - Markeringsfarve4 4 7 2 3 3" xfId="43924"/>
    <cellStyle name="40 % - Markeringsfarve4 4 7 2 4" xfId="21937"/>
    <cellStyle name="40 % - Markeringsfarve4 4 7 2 5" xfId="36925"/>
    <cellStyle name="40 % - Markeringsfarve4 4 7 3" xfId="6122"/>
    <cellStyle name="40 % - Markeringsfarve4 4 7 3 2" xfId="14039"/>
    <cellStyle name="40 % - Markeringsfarve4 4 7 3 2 2" xfId="30353"/>
    <cellStyle name="40 % - Markeringsfarve4 4 7 3 2 3" xfId="45317"/>
    <cellStyle name="40 % - Markeringsfarve4 4 7 3 3" xfId="23331"/>
    <cellStyle name="40 % - Markeringsfarve4 4 7 3 4" xfId="38318"/>
    <cellStyle name="40 % - Markeringsfarve4 4 7 4" xfId="12639"/>
    <cellStyle name="40 % - Markeringsfarve4 4 7 4 2" xfId="28958"/>
    <cellStyle name="40 % - Markeringsfarve4 4 7 4 3" xfId="43923"/>
    <cellStyle name="40 % - Markeringsfarve4 4 7 5" xfId="21936"/>
    <cellStyle name="40 % - Markeringsfarve4 4 7 6" xfId="36924"/>
    <cellStyle name="40 % - Markeringsfarve4 4 8" xfId="4084"/>
    <cellStyle name="40 % - Markeringsfarve4 4 8 2" xfId="6754"/>
    <cellStyle name="40 % - Markeringsfarve4 4 8 2 2" xfId="14665"/>
    <cellStyle name="40 % - Markeringsfarve4 4 8 2 2 2" xfId="30979"/>
    <cellStyle name="40 % - Markeringsfarve4 4 8 2 2 3" xfId="45943"/>
    <cellStyle name="40 % - Markeringsfarve4 4 8 2 3" xfId="23957"/>
    <cellStyle name="40 % - Markeringsfarve4 4 8 2 4" xfId="38944"/>
    <cellStyle name="40 % - Markeringsfarve4 4 8 3" xfId="12641"/>
    <cellStyle name="40 % - Markeringsfarve4 4 8 3 2" xfId="28960"/>
    <cellStyle name="40 % - Markeringsfarve4 4 8 3 3" xfId="43925"/>
    <cellStyle name="40 % - Markeringsfarve4 4 8 4" xfId="21938"/>
    <cellStyle name="40 % - Markeringsfarve4 4 8 5" xfId="36926"/>
    <cellStyle name="40 % - Markeringsfarve4 4 9" xfId="4085"/>
    <cellStyle name="40 % - Markeringsfarve4 4 9 2" xfId="8625"/>
    <cellStyle name="40 % - Markeringsfarve4 4 9 2 2" xfId="16508"/>
    <cellStyle name="40 % - Markeringsfarve4 4 9 2 2 2" xfId="32822"/>
    <cellStyle name="40 % - Markeringsfarve4 4 9 2 2 3" xfId="47786"/>
    <cellStyle name="40 % - Markeringsfarve4 4 9 2 3" xfId="25800"/>
    <cellStyle name="40 % - Markeringsfarve4 4 9 2 4" xfId="40787"/>
    <cellStyle name="40 % - Markeringsfarve4 4 9 3" xfId="12642"/>
    <cellStyle name="40 % - Markeringsfarve4 4 9 3 2" xfId="28961"/>
    <cellStyle name="40 % - Markeringsfarve4 4 9 3 3" xfId="43926"/>
    <cellStyle name="40 % - Markeringsfarve4 4 9 4" xfId="21939"/>
    <cellStyle name="40 % - Markeringsfarve4 4 9 5" xfId="36927"/>
    <cellStyle name="40 % - Markeringsfarve4 5" xfId="4086"/>
    <cellStyle name="40 % - Markeringsfarve4 5 10" xfId="5951"/>
    <cellStyle name="40 % - Markeringsfarve4 5 10 2" xfId="13869"/>
    <cellStyle name="40 % - Markeringsfarve4 5 10 2 2" xfId="30183"/>
    <cellStyle name="40 % - Markeringsfarve4 5 10 2 3" xfId="45147"/>
    <cellStyle name="40 % - Markeringsfarve4 5 10 3" xfId="23161"/>
    <cellStyle name="40 % - Markeringsfarve4 5 10 4" xfId="38148"/>
    <cellStyle name="40 % - Markeringsfarve4 5 11" xfId="12643"/>
    <cellStyle name="40 % - Markeringsfarve4 5 11 2" xfId="28962"/>
    <cellStyle name="40 % - Markeringsfarve4 5 11 3" xfId="43927"/>
    <cellStyle name="40 % - Markeringsfarve4 5 12" xfId="21940"/>
    <cellStyle name="40 % - Markeringsfarve4 5 13" xfId="36928"/>
    <cellStyle name="40 % - Markeringsfarve4 5 14" xfId="53381"/>
    <cellStyle name="40 % - Markeringsfarve4 5 2" xfId="4087"/>
    <cellStyle name="40 % - Markeringsfarve4 5 2 2" xfId="4088"/>
    <cellStyle name="40 % - Markeringsfarve4 5 2 2 2" xfId="4089"/>
    <cellStyle name="40 % - Markeringsfarve4 5 2 2 2 2" xfId="7684"/>
    <cellStyle name="40 % - Markeringsfarve4 5 2 2 2 2 2" xfId="15585"/>
    <cellStyle name="40 % - Markeringsfarve4 5 2 2 2 2 2 2" xfId="31899"/>
    <cellStyle name="40 % - Markeringsfarve4 5 2 2 2 2 2 3" xfId="46863"/>
    <cellStyle name="40 % - Markeringsfarve4 5 2 2 2 2 3" xfId="24877"/>
    <cellStyle name="40 % - Markeringsfarve4 5 2 2 2 2 4" xfId="39864"/>
    <cellStyle name="40 % - Markeringsfarve4 5 2 2 2 3" xfId="12646"/>
    <cellStyle name="40 % - Markeringsfarve4 5 2 2 2 3 2" xfId="28965"/>
    <cellStyle name="40 % - Markeringsfarve4 5 2 2 2 3 3" xfId="43930"/>
    <cellStyle name="40 % - Markeringsfarve4 5 2 2 2 4" xfId="21943"/>
    <cellStyle name="40 % - Markeringsfarve4 5 2 2 2 5" xfId="36931"/>
    <cellStyle name="40 % - Markeringsfarve4 5 2 2 3" xfId="6254"/>
    <cellStyle name="40 % - Markeringsfarve4 5 2 2 3 2" xfId="14171"/>
    <cellStyle name="40 % - Markeringsfarve4 5 2 2 3 2 2" xfId="30485"/>
    <cellStyle name="40 % - Markeringsfarve4 5 2 2 3 2 3" xfId="45449"/>
    <cellStyle name="40 % - Markeringsfarve4 5 2 2 3 3" xfId="23463"/>
    <cellStyle name="40 % - Markeringsfarve4 5 2 2 3 4" xfId="38450"/>
    <cellStyle name="40 % - Markeringsfarve4 5 2 2 4" xfId="12645"/>
    <cellStyle name="40 % - Markeringsfarve4 5 2 2 4 2" xfId="28964"/>
    <cellStyle name="40 % - Markeringsfarve4 5 2 2 4 3" xfId="43929"/>
    <cellStyle name="40 % - Markeringsfarve4 5 2 2 5" xfId="21942"/>
    <cellStyle name="40 % - Markeringsfarve4 5 2 2 6" xfId="36930"/>
    <cellStyle name="40 % - Markeringsfarve4 5 2 2 7" xfId="57185"/>
    <cellStyle name="40 % - Markeringsfarve4 5 2 3" xfId="4090"/>
    <cellStyle name="40 % - Markeringsfarve4 5 2 3 2" xfId="6914"/>
    <cellStyle name="40 % - Markeringsfarve4 5 2 3 2 2" xfId="14825"/>
    <cellStyle name="40 % - Markeringsfarve4 5 2 3 2 2 2" xfId="31139"/>
    <cellStyle name="40 % - Markeringsfarve4 5 2 3 2 2 3" xfId="46103"/>
    <cellStyle name="40 % - Markeringsfarve4 5 2 3 2 3" xfId="24117"/>
    <cellStyle name="40 % - Markeringsfarve4 5 2 3 2 4" xfId="39104"/>
    <cellStyle name="40 % - Markeringsfarve4 5 2 3 3" xfId="12647"/>
    <cellStyle name="40 % - Markeringsfarve4 5 2 3 3 2" xfId="28966"/>
    <cellStyle name="40 % - Markeringsfarve4 5 2 3 3 3" xfId="43931"/>
    <cellStyle name="40 % - Markeringsfarve4 5 2 3 4" xfId="21944"/>
    <cellStyle name="40 % - Markeringsfarve4 5 2 3 5" xfId="36932"/>
    <cellStyle name="40 % - Markeringsfarve4 5 2 4" xfId="4091"/>
    <cellStyle name="40 % - Markeringsfarve4 5 2 4 2" xfId="8478"/>
    <cellStyle name="40 % - Markeringsfarve4 5 2 4 2 2" xfId="16367"/>
    <cellStyle name="40 % - Markeringsfarve4 5 2 4 2 2 2" xfId="32681"/>
    <cellStyle name="40 % - Markeringsfarve4 5 2 4 2 2 3" xfId="47645"/>
    <cellStyle name="40 % - Markeringsfarve4 5 2 4 2 3" xfId="25659"/>
    <cellStyle name="40 % - Markeringsfarve4 5 2 4 2 4" xfId="40646"/>
    <cellStyle name="40 % - Markeringsfarve4 5 2 4 3" xfId="12648"/>
    <cellStyle name="40 % - Markeringsfarve4 5 2 4 3 2" xfId="28967"/>
    <cellStyle name="40 % - Markeringsfarve4 5 2 4 3 3" xfId="43932"/>
    <cellStyle name="40 % - Markeringsfarve4 5 2 4 4" xfId="21945"/>
    <cellStyle name="40 % - Markeringsfarve4 5 2 4 5" xfId="36933"/>
    <cellStyle name="40 % - Markeringsfarve4 5 2 5" xfId="5952"/>
    <cellStyle name="40 % - Markeringsfarve4 5 2 5 2" xfId="13870"/>
    <cellStyle name="40 % - Markeringsfarve4 5 2 5 2 2" xfId="30184"/>
    <cellStyle name="40 % - Markeringsfarve4 5 2 5 2 3" xfId="45148"/>
    <cellStyle name="40 % - Markeringsfarve4 5 2 5 3" xfId="23162"/>
    <cellStyle name="40 % - Markeringsfarve4 5 2 5 4" xfId="38149"/>
    <cellStyle name="40 % - Markeringsfarve4 5 2 6" xfId="12644"/>
    <cellStyle name="40 % - Markeringsfarve4 5 2 6 2" xfId="28963"/>
    <cellStyle name="40 % - Markeringsfarve4 5 2 6 3" xfId="43928"/>
    <cellStyle name="40 % - Markeringsfarve4 5 2 7" xfId="21941"/>
    <cellStyle name="40 % - Markeringsfarve4 5 2 8" xfId="36929"/>
    <cellStyle name="40 % - Markeringsfarve4 5 2 9" xfId="54018"/>
    <cellStyle name="40 % - Markeringsfarve4 5 3" xfId="4092"/>
    <cellStyle name="40 % - Markeringsfarve4 5 3 2" xfId="4093"/>
    <cellStyle name="40 % - Markeringsfarve4 5 3 2 2" xfId="4094"/>
    <cellStyle name="40 % - Markeringsfarve4 5 3 2 2 2" xfId="7806"/>
    <cellStyle name="40 % - Markeringsfarve4 5 3 2 2 2 2" xfId="15707"/>
    <cellStyle name="40 % - Markeringsfarve4 5 3 2 2 2 2 2" xfId="32021"/>
    <cellStyle name="40 % - Markeringsfarve4 5 3 2 2 2 2 3" xfId="46985"/>
    <cellStyle name="40 % - Markeringsfarve4 5 3 2 2 2 3" xfId="24999"/>
    <cellStyle name="40 % - Markeringsfarve4 5 3 2 2 2 4" xfId="39986"/>
    <cellStyle name="40 % - Markeringsfarve4 5 3 2 2 3" xfId="12651"/>
    <cellStyle name="40 % - Markeringsfarve4 5 3 2 2 3 2" xfId="28970"/>
    <cellStyle name="40 % - Markeringsfarve4 5 3 2 2 3 3" xfId="43935"/>
    <cellStyle name="40 % - Markeringsfarve4 5 3 2 2 4" xfId="21948"/>
    <cellStyle name="40 % - Markeringsfarve4 5 3 2 2 5" xfId="36936"/>
    <cellStyle name="40 % - Markeringsfarve4 5 3 2 3" xfId="6352"/>
    <cellStyle name="40 % - Markeringsfarve4 5 3 2 3 2" xfId="14269"/>
    <cellStyle name="40 % - Markeringsfarve4 5 3 2 3 2 2" xfId="30583"/>
    <cellStyle name="40 % - Markeringsfarve4 5 3 2 3 2 3" xfId="45547"/>
    <cellStyle name="40 % - Markeringsfarve4 5 3 2 3 3" xfId="23561"/>
    <cellStyle name="40 % - Markeringsfarve4 5 3 2 3 4" xfId="38548"/>
    <cellStyle name="40 % - Markeringsfarve4 5 3 2 4" xfId="12650"/>
    <cellStyle name="40 % - Markeringsfarve4 5 3 2 4 2" xfId="28969"/>
    <cellStyle name="40 % - Markeringsfarve4 5 3 2 4 3" xfId="43934"/>
    <cellStyle name="40 % - Markeringsfarve4 5 3 2 5" xfId="21947"/>
    <cellStyle name="40 % - Markeringsfarve4 5 3 2 6" xfId="36935"/>
    <cellStyle name="40 % - Markeringsfarve4 5 3 3" xfId="4095"/>
    <cellStyle name="40 % - Markeringsfarve4 5 3 3 2" xfId="7036"/>
    <cellStyle name="40 % - Markeringsfarve4 5 3 3 2 2" xfId="14947"/>
    <cellStyle name="40 % - Markeringsfarve4 5 3 3 2 2 2" xfId="31261"/>
    <cellStyle name="40 % - Markeringsfarve4 5 3 3 2 2 3" xfId="46225"/>
    <cellStyle name="40 % - Markeringsfarve4 5 3 3 2 3" xfId="24239"/>
    <cellStyle name="40 % - Markeringsfarve4 5 3 3 2 4" xfId="39226"/>
    <cellStyle name="40 % - Markeringsfarve4 5 3 3 3" xfId="12652"/>
    <cellStyle name="40 % - Markeringsfarve4 5 3 3 3 2" xfId="28971"/>
    <cellStyle name="40 % - Markeringsfarve4 5 3 3 3 3" xfId="43936"/>
    <cellStyle name="40 % - Markeringsfarve4 5 3 3 4" xfId="21949"/>
    <cellStyle name="40 % - Markeringsfarve4 5 3 3 5" xfId="36937"/>
    <cellStyle name="40 % - Markeringsfarve4 5 3 4" xfId="4096"/>
    <cellStyle name="40 % - Markeringsfarve4 5 3 4 2" xfId="8716"/>
    <cellStyle name="40 % - Markeringsfarve4 5 3 4 2 2" xfId="16596"/>
    <cellStyle name="40 % - Markeringsfarve4 5 3 4 2 2 2" xfId="32910"/>
    <cellStyle name="40 % - Markeringsfarve4 5 3 4 2 2 3" xfId="47874"/>
    <cellStyle name="40 % - Markeringsfarve4 5 3 4 2 3" xfId="25888"/>
    <cellStyle name="40 % - Markeringsfarve4 5 3 4 2 4" xfId="40875"/>
    <cellStyle name="40 % - Markeringsfarve4 5 3 4 3" xfId="12653"/>
    <cellStyle name="40 % - Markeringsfarve4 5 3 4 3 2" xfId="28972"/>
    <cellStyle name="40 % - Markeringsfarve4 5 3 4 3 3" xfId="43937"/>
    <cellStyle name="40 % - Markeringsfarve4 5 3 4 4" xfId="21950"/>
    <cellStyle name="40 % - Markeringsfarve4 5 3 4 5" xfId="36938"/>
    <cellStyle name="40 % - Markeringsfarve4 5 3 5" xfId="5953"/>
    <cellStyle name="40 % - Markeringsfarve4 5 3 5 2" xfId="13871"/>
    <cellStyle name="40 % - Markeringsfarve4 5 3 5 2 2" xfId="30185"/>
    <cellStyle name="40 % - Markeringsfarve4 5 3 5 2 3" xfId="45149"/>
    <cellStyle name="40 % - Markeringsfarve4 5 3 5 3" xfId="23163"/>
    <cellStyle name="40 % - Markeringsfarve4 5 3 5 4" xfId="38150"/>
    <cellStyle name="40 % - Markeringsfarve4 5 3 6" xfId="12649"/>
    <cellStyle name="40 % - Markeringsfarve4 5 3 6 2" xfId="28968"/>
    <cellStyle name="40 % - Markeringsfarve4 5 3 6 3" xfId="43933"/>
    <cellStyle name="40 % - Markeringsfarve4 5 3 7" xfId="21946"/>
    <cellStyle name="40 % - Markeringsfarve4 5 3 8" xfId="36934"/>
    <cellStyle name="40 % - Markeringsfarve4 5 3 9" xfId="56562"/>
    <cellStyle name="40 % - Markeringsfarve4 5 4" xfId="4097"/>
    <cellStyle name="40 % - Markeringsfarve4 5 4 2" xfId="4098"/>
    <cellStyle name="40 % - Markeringsfarve4 5 4 2 2" xfId="4099"/>
    <cellStyle name="40 % - Markeringsfarve4 5 4 2 2 2" xfId="7922"/>
    <cellStyle name="40 % - Markeringsfarve4 5 4 2 2 2 2" xfId="15823"/>
    <cellStyle name="40 % - Markeringsfarve4 5 4 2 2 2 2 2" xfId="32137"/>
    <cellStyle name="40 % - Markeringsfarve4 5 4 2 2 2 2 3" xfId="47101"/>
    <cellStyle name="40 % - Markeringsfarve4 5 4 2 2 2 3" xfId="25115"/>
    <cellStyle name="40 % - Markeringsfarve4 5 4 2 2 2 4" xfId="40102"/>
    <cellStyle name="40 % - Markeringsfarve4 5 4 2 2 3" xfId="12656"/>
    <cellStyle name="40 % - Markeringsfarve4 5 4 2 2 3 2" xfId="28975"/>
    <cellStyle name="40 % - Markeringsfarve4 5 4 2 2 3 3" xfId="43940"/>
    <cellStyle name="40 % - Markeringsfarve4 5 4 2 2 4" xfId="21953"/>
    <cellStyle name="40 % - Markeringsfarve4 5 4 2 2 5" xfId="36941"/>
    <cellStyle name="40 % - Markeringsfarve4 5 4 2 3" xfId="6456"/>
    <cellStyle name="40 % - Markeringsfarve4 5 4 2 3 2" xfId="14370"/>
    <cellStyle name="40 % - Markeringsfarve4 5 4 2 3 2 2" xfId="30684"/>
    <cellStyle name="40 % - Markeringsfarve4 5 4 2 3 2 3" xfId="45648"/>
    <cellStyle name="40 % - Markeringsfarve4 5 4 2 3 3" xfId="23662"/>
    <cellStyle name="40 % - Markeringsfarve4 5 4 2 3 4" xfId="38649"/>
    <cellStyle name="40 % - Markeringsfarve4 5 4 2 4" xfId="12655"/>
    <cellStyle name="40 % - Markeringsfarve4 5 4 2 4 2" xfId="28974"/>
    <cellStyle name="40 % - Markeringsfarve4 5 4 2 4 3" xfId="43939"/>
    <cellStyle name="40 % - Markeringsfarve4 5 4 2 5" xfId="21952"/>
    <cellStyle name="40 % - Markeringsfarve4 5 4 2 6" xfId="36940"/>
    <cellStyle name="40 % - Markeringsfarve4 5 4 3" xfId="4100"/>
    <cellStyle name="40 % - Markeringsfarve4 5 4 3 2" xfId="7198"/>
    <cellStyle name="40 % - Markeringsfarve4 5 4 3 2 2" xfId="15108"/>
    <cellStyle name="40 % - Markeringsfarve4 5 4 3 2 2 2" xfId="31422"/>
    <cellStyle name="40 % - Markeringsfarve4 5 4 3 2 2 3" xfId="46386"/>
    <cellStyle name="40 % - Markeringsfarve4 5 4 3 2 3" xfId="24400"/>
    <cellStyle name="40 % - Markeringsfarve4 5 4 3 2 4" xfId="39387"/>
    <cellStyle name="40 % - Markeringsfarve4 5 4 3 3" xfId="12657"/>
    <cellStyle name="40 % - Markeringsfarve4 5 4 3 3 2" xfId="28976"/>
    <cellStyle name="40 % - Markeringsfarve4 5 4 3 3 3" xfId="43941"/>
    <cellStyle name="40 % - Markeringsfarve4 5 4 3 4" xfId="21954"/>
    <cellStyle name="40 % - Markeringsfarve4 5 4 3 5" xfId="36942"/>
    <cellStyle name="40 % - Markeringsfarve4 5 4 4" xfId="4101"/>
    <cellStyle name="40 % - Markeringsfarve4 5 4 4 2" xfId="8441"/>
    <cellStyle name="40 % - Markeringsfarve4 5 4 4 2 2" xfId="16333"/>
    <cellStyle name="40 % - Markeringsfarve4 5 4 4 2 2 2" xfId="32647"/>
    <cellStyle name="40 % - Markeringsfarve4 5 4 4 2 2 3" xfId="47611"/>
    <cellStyle name="40 % - Markeringsfarve4 5 4 4 2 3" xfId="25625"/>
    <cellStyle name="40 % - Markeringsfarve4 5 4 4 2 4" xfId="40612"/>
    <cellStyle name="40 % - Markeringsfarve4 5 4 4 3" xfId="12658"/>
    <cellStyle name="40 % - Markeringsfarve4 5 4 4 3 2" xfId="28977"/>
    <cellStyle name="40 % - Markeringsfarve4 5 4 4 3 3" xfId="43942"/>
    <cellStyle name="40 % - Markeringsfarve4 5 4 4 4" xfId="21955"/>
    <cellStyle name="40 % - Markeringsfarve4 5 4 4 5" xfId="36943"/>
    <cellStyle name="40 % - Markeringsfarve4 5 4 5" xfId="5954"/>
    <cellStyle name="40 % - Markeringsfarve4 5 4 5 2" xfId="13872"/>
    <cellStyle name="40 % - Markeringsfarve4 5 4 5 2 2" xfId="30186"/>
    <cellStyle name="40 % - Markeringsfarve4 5 4 5 2 3" xfId="45150"/>
    <cellStyle name="40 % - Markeringsfarve4 5 4 5 3" xfId="23164"/>
    <cellStyle name="40 % - Markeringsfarve4 5 4 5 4" xfId="38151"/>
    <cellStyle name="40 % - Markeringsfarve4 5 4 6" xfId="12654"/>
    <cellStyle name="40 % - Markeringsfarve4 5 4 6 2" xfId="28973"/>
    <cellStyle name="40 % - Markeringsfarve4 5 4 6 3" xfId="43938"/>
    <cellStyle name="40 % - Markeringsfarve4 5 4 7" xfId="21951"/>
    <cellStyle name="40 % - Markeringsfarve4 5 4 8" xfId="36939"/>
    <cellStyle name="40 % - Markeringsfarve4 5 5" xfId="4102"/>
    <cellStyle name="40 % - Markeringsfarve4 5 5 2" xfId="4103"/>
    <cellStyle name="40 % - Markeringsfarve4 5 5 2 2" xfId="4104"/>
    <cellStyle name="40 % - Markeringsfarve4 5 5 2 2 2" xfId="8039"/>
    <cellStyle name="40 % - Markeringsfarve4 5 5 2 2 2 2" xfId="15940"/>
    <cellStyle name="40 % - Markeringsfarve4 5 5 2 2 2 2 2" xfId="32254"/>
    <cellStyle name="40 % - Markeringsfarve4 5 5 2 2 2 2 3" xfId="47218"/>
    <cellStyle name="40 % - Markeringsfarve4 5 5 2 2 2 3" xfId="25232"/>
    <cellStyle name="40 % - Markeringsfarve4 5 5 2 2 2 4" xfId="40219"/>
    <cellStyle name="40 % - Markeringsfarve4 5 5 2 2 3" xfId="12661"/>
    <cellStyle name="40 % - Markeringsfarve4 5 5 2 2 3 2" xfId="28980"/>
    <cellStyle name="40 % - Markeringsfarve4 5 5 2 2 3 3" xfId="43945"/>
    <cellStyle name="40 % - Markeringsfarve4 5 5 2 2 4" xfId="21958"/>
    <cellStyle name="40 % - Markeringsfarve4 5 5 2 2 5" xfId="36946"/>
    <cellStyle name="40 % - Markeringsfarve4 5 5 2 3" xfId="6555"/>
    <cellStyle name="40 % - Markeringsfarve4 5 5 2 3 2" xfId="14469"/>
    <cellStyle name="40 % - Markeringsfarve4 5 5 2 3 2 2" xfId="30783"/>
    <cellStyle name="40 % - Markeringsfarve4 5 5 2 3 2 3" xfId="45747"/>
    <cellStyle name="40 % - Markeringsfarve4 5 5 2 3 3" xfId="23761"/>
    <cellStyle name="40 % - Markeringsfarve4 5 5 2 3 4" xfId="38748"/>
    <cellStyle name="40 % - Markeringsfarve4 5 5 2 4" xfId="12660"/>
    <cellStyle name="40 % - Markeringsfarve4 5 5 2 4 2" xfId="28979"/>
    <cellStyle name="40 % - Markeringsfarve4 5 5 2 4 3" xfId="43944"/>
    <cellStyle name="40 % - Markeringsfarve4 5 5 2 5" xfId="21957"/>
    <cellStyle name="40 % - Markeringsfarve4 5 5 2 6" xfId="36945"/>
    <cellStyle name="40 % - Markeringsfarve4 5 5 3" xfId="4105"/>
    <cellStyle name="40 % - Markeringsfarve4 5 5 3 2" xfId="7315"/>
    <cellStyle name="40 % - Markeringsfarve4 5 5 3 2 2" xfId="15225"/>
    <cellStyle name="40 % - Markeringsfarve4 5 5 3 2 2 2" xfId="31539"/>
    <cellStyle name="40 % - Markeringsfarve4 5 5 3 2 2 3" xfId="46503"/>
    <cellStyle name="40 % - Markeringsfarve4 5 5 3 2 3" xfId="24517"/>
    <cellStyle name="40 % - Markeringsfarve4 5 5 3 2 4" xfId="39504"/>
    <cellStyle name="40 % - Markeringsfarve4 5 5 3 3" xfId="12662"/>
    <cellStyle name="40 % - Markeringsfarve4 5 5 3 3 2" xfId="28981"/>
    <cellStyle name="40 % - Markeringsfarve4 5 5 3 3 3" xfId="43946"/>
    <cellStyle name="40 % - Markeringsfarve4 5 5 3 4" xfId="21959"/>
    <cellStyle name="40 % - Markeringsfarve4 5 5 3 5" xfId="36947"/>
    <cellStyle name="40 % - Markeringsfarve4 5 5 4" xfId="4106"/>
    <cellStyle name="40 % - Markeringsfarve4 5 5 4 2" xfId="8675"/>
    <cellStyle name="40 % - Markeringsfarve4 5 5 4 2 2" xfId="16556"/>
    <cellStyle name="40 % - Markeringsfarve4 5 5 4 2 2 2" xfId="32870"/>
    <cellStyle name="40 % - Markeringsfarve4 5 5 4 2 2 3" xfId="47834"/>
    <cellStyle name="40 % - Markeringsfarve4 5 5 4 2 3" xfId="25848"/>
    <cellStyle name="40 % - Markeringsfarve4 5 5 4 2 4" xfId="40835"/>
    <cellStyle name="40 % - Markeringsfarve4 5 5 4 3" xfId="12663"/>
    <cellStyle name="40 % - Markeringsfarve4 5 5 4 3 2" xfId="28982"/>
    <cellStyle name="40 % - Markeringsfarve4 5 5 4 3 3" xfId="43947"/>
    <cellStyle name="40 % - Markeringsfarve4 5 5 4 4" xfId="21960"/>
    <cellStyle name="40 % - Markeringsfarve4 5 5 4 5" xfId="36948"/>
    <cellStyle name="40 % - Markeringsfarve4 5 5 5" xfId="5955"/>
    <cellStyle name="40 % - Markeringsfarve4 5 5 5 2" xfId="13873"/>
    <cellStyle name="40 % - Markeringsfarve4 5 5 5 2 2" xfId="30187"/>
    <cellStyle name="40 % - Markeringsfarve4 5 5 5 2 3" xfId="45151"/>
    <cellStyle name="40 % - Markeringsfarve4 5 5 5 3" xfId="23165"/>
    <cellStyle name="40 % - Markeringsfarve4 5 5 5 4" xfId="38152"/>
    <cellStyle name="40 % - Markeringsfarve4 5 5 6" xfId="12659"/>
    <cellStyle name="40 % - Markeringsfarve4 5 5 6 2" xfId="28978"/>
    <cellStyle name="40 % - Markeringsfarve4 5 5 6 3" xfId="43943"/>
    <cellStyle name="40 % - Markeringsfarve4 5 5 7" xfId="21956"/>
    <cellStyle name="40 % - Markeringsfarve4 5 5 8" xfId="36944"/>
    <cellStyle name="40 % - Markeringsfarve4 5 6" xfId="4107"/>
    <cellStyle name="40 % - Markeringsfarve4 5 6 2" xfId="4108"/>
    <cellStyle name="40 % - Markeringsfarve4 5 6 2 2" xfId="4109"/>
    <cellStyle name="40 % - Markeringsfarve4 5 6 2 2 2" xfId="8160"/>
    <cellStyle name="40 % - Markeringsfarve4 5 6 2 2 2 2" xfId="16061"/>
    <cellStyle name="40 % - Markeringsfarve4 5 6 2 2 2 2 2" xfId="32375"/>
    <cellStyle name="40 % - Markeringsfarve4 5 6 2 2 2 2 3" xfId="47339"/>
    <cellStyle name="40 % - Markeringsfarve4 5 6 2 2 2 3" xfId="25353"/>
    <cellStyle name="40 % - Markeringsfarve4 5 6 2 2 2 4" xfId="40340"/>
    <cellStyle name="40 % - Markeringsfarve4 5 6 2 2 3" xfId="12666"/>
    <cellStyle name="40 % - Markeringsfarve4 5 6 2 2 3 2" xfId="28985"/>
    <cellStyle name="40 % - Markeringsfarve4 5 6 2 2 3 3" xfId="43950"/>
    <cellStyle name="40 % - Markeringsfarve4 5 6 2 2 4" xfId="21963"/>
    <cellStyle name="40 % - Markeringsfarve4 5 6 2 2 5" xfId="36951"/>
    <cellStyle name="40 % - Markeringsfarve4 5 6 2 3" xfId="6653"/>
    <cellStyle name="40 % - Markeringsfarve4 5 6 2 3 2" xfId="14567"/>
    <cellStyle name="40 % - Markeringsfarve4 5 6 2 3 2 2" xfId="30881"/>
    <cellStyle name="40 % - Markeringsfarve4 5 6 2 3 2 3" xfId="45845"/>
    <cellStyle name="40 % - Markeringsfarve4 5 6 2 3 3" xfId="23859"/>
    <cellStyle name="40 % - Markeringsfarve4 5 6 2 3 4" xfId="38846"/>
    <cellStyle name="40 % - Markeringsfarve4 5 6 2 4" xfId="12665"/>
    <cellStyle name="40 % - Markeringsfarve4 5 6 2 4 2" xfId="28984"/>
    <cellStyle name="40 % - Markeringsfarve4 5 6 2 4 3" xfId="43949"/>
    <cellStyle name="40 % - Markeringsfarve4 5 6 2 5" xfId="21962"/>
    <cellStyle name="40 % - Markeringsfarve4 5 6 2 6" xfId="36950"/>
    <cellStyle name="40 % - Markeringsfarve4 5 6 3" xfId="4110"/>
    <cellStyle name="40 % - Markeringsfarve4 5 6 3 2" xfId="7437"/>
    <cellStyle name="40 % - Markeringsfarve4 5 6 3 2 2" xfId="15347"/>
    <cellStyle name="40 % - Markeringsfarve4 5 6 3 2 2 2" xfId="31661"/>
    <cellStyle name="40 % - Markeringsfarve4 5 6 3 2 2 3" xfId="46625"/>
    <cellStyle name="40 % - Markeringsfarve4 5 6 3 2 3" xfId="24639"/>
    <cellStyle name="40 % - Markeringsfarve4 5 6 3 2 4" xfId="39626"/>
    <cellStyle name="40 % - Markeringsfarve4 5 6 3 3" xfId="12667"/>
    <cellStyle name="40 % - Markeringsfarve4 5 6 3 3 2" xfId="28986"/>
    <cellStyle name="40 % - Markeringsfarve4 5 6 3 3 3" xfId="43951"/>
    <cellStyle name="40 % - Markeringsfarve4 5 6 3 4" xfId="21964"/>
    <cellStyle name="40 % - Markeringsfarve4 5 6 3 5" xfId="36952"/>
    <cellStyle name="40 % - Markeringsfarve4 5 6 4" xfId="4111"/>
    <cellStyle name="40 % - Markeringsfarve4 5 6 4 2" xfId="8399"/>
    <cellStyle name="40 % - Markeringsfarve4 5 6 4 2 2" xfId="16292"/>
    <cellStyle name="40 % - Markeringsfarve4 5 6 4 2 2 2" xfId="32606"/>
    <cellStyle name="40 % - Markeringsfarve4 5 6 4 2 2 3" xfId="47570"/>
    <cellStyle name="40 % - Markeringsfarve4 5 6 4 2 3" xfId="25584"/>
    <cellStyle name="40 % - Markeringsfarve4 5 6 4 2 4" xfId="40571"/>
    <cellStyle name="40 % - Markeringsfarve4 5 6 4 3" xfId="12668"/>
    <cellStyle name="40 % - Markeringsfarve4 5 6 4 3 2" xfId="28987"/>
    <cellStyle name="40 % - Markeringsfarve4 5 6 4 3 3" xfId="43952"/>
    <cellStyle name="40 % - Markeringsfarve4 5 6 4 4" xfId="21965"/>
    <cellStyle name="40 % - Markeringsfarve4 5 6 4 5" xfId="36953"/>
    <cellStyle name="40 % - Markeringsfarve4 5 6 5" xfId="5956"/>
    <cellStyle name="40 % - Markeringsfarve4 5 6 5 2" xfId="13874"/>
    <cellStyle name="40 % - Markeringsfarve4 5 6 5 2 2" xfId="30188"/>
    <cellStyle name="40 % - Markeringsfarve4 5 6 5 2 3" xfId="45152"/>
    <cellStyle name="40 % - Markeringsfarve4 5 6 5 3" xfId="23166"/>
    <cellStyle name="40 % - Markeringsfarve4 5 6 5 4" xfId="38153"/>
    <cellStyle name="40 % - Markeringsfarve4 5 6 6" xfId="12664"/>
    <cellStyle name="40 % - Markeringsfarve4 5 6 6 2" xfId="28983"/>
    <cellStyle name="40 % - Markeringsfarve4 5 6 6 3" xfId="43948"/>
    <cellStyle name="40 % - Markeringsfarve4 5 6 7" xfId="21961"/>
    <cellStyle name="40 % - Markeringsfarve4 5 6 8" xfId="36949"/>
    <cellStyle name="40 % - Markeringsfarve4 5 7" xfId="4112"/>
    <cellStyle name="40 % - Markeringsfarve4 5 7 2" xfId="4113"/>
    <cellStyle name="40 % - Markeringsfarve4 5 7 2 2" xfId="7565"/>
    <cellStyle name="40 % - Markeringsfarve4 5 7 2 2 2" xfId="15466"/>
    <cellStyle name="40 % - Markeringsfarve4 5 7 2 2 2 2" xfId="31780"/>
    <cellStyle name="40 % - Markeringsfarve4 5 7 2 2 2 3" xfId="46744"/>
    <cellStyle name="40 % - Markeringsfarve4 5 7 2 2 3" xfId="24758"/>
    <cellStyle name="40 % - Markeringsfarve4 5 7 2 2 4" xfId="39745"/>
    <cellStyle name="40 % - Markeringsfarve4 5 7 2 3" xfId="12670"/>
    <cellStyle name="40 % - Markeringsfarve4 5 7 2 3 2" xfId="28989"/>
    <cellStyle name="40 % - Markeringsfarve4 5 7 2 3 3" xfId="43954"/>
    <cellStyle name="40 % - Markeringsfarve4 5 7 2 4" xfId="21967"/>
    <cellStyle name="40 % - Markeringsfarve4 5 7 2 5" xfId="36955"/>
    <cellStyle name="40 % - Markeringsfarve4 5 7 3" xfId="6155"/>
    <cellStyle name="40 % - Markeringsfarve4 5 7 3 2" xfId="14072"/>
    <cellStyle name="40 % - Markeringsfarve4 5 7 3 2 2" xfId="30386"/>
    <cellStyle name="40 % - Markeringsfarve4 5 7 3 2 3" xfId="45350"/>
    <cellStyle name="40 % - Markeringsfarve4 5 7 3 3" xfId="23364"/>
    <cellStyle name="40 % - Markeringsfarve4 5 7 3 4" xfId="38351"/>
    <cellStyle name="40 % - Markeringsfarve4 5 7 4" xfId="12669"/>
    <cellStyle name="40 % - Markeringsfarve4 5 7 4 2" xfId="28988"/>
    <cellStyle name="40 % - Markeringsfarve4 5 7 4 3" xfId="43953"/>
    <cellStyle name="40 % - Markeringsfarve4 5 7 5" xfId="21966"/>
    <cellStyle name="40 % - Markeringsfarve4 5 7 6" xfId="36954"/>
    <cellStyle name="40 % - Markeringsfarve4 5 8" xfId="4114"/>
    <cellStyle name="40 % - Markeringsfarve4 5 8 2" xfId="6793"/>
    <cellStyle name="40 % - Markeringsfarve4 5 8 2 2" xfId="14704"/>
    <cellStyle name="40 % - Markeringsfarve4 5 8 2 2 2" xfId="31018"/>
    <cellStyle name="40 % - Markeringsfarve4 5 8 2 2 3" xfId="45982"/>
    <cellStyle name="40 % - Markeringsfarve4 5 8 2 3" xfId="23996"/>
    <cellStyle name="40 % - Markeringsfarve4 5 8 2 4" xfId="38983"/>
    <cellStyle name="40 % - Markeringsfarve4 5 8 3" xfId="12671"/>
    <cellStyle name="40 % - Markeringsfarve4 5 8 3 2" xfId="28990"/>
    <cellStyle name="40 % - Markeringsfarve4 5 8 3 3" xfId="43955"/>
    <cellStyle name="40 % - Markeringsfarve4 5 8 4" xfId="21968"/>
    <cellStyle name="40 % - Markeringsfarve4 5 8 5" xfId="36956"/>
    <cellStyle name="40 % - Markeringsfarve4 5 9" xfId="4115"/>
    <cellStyle name="40 % - Markeringsfarve4 5 9 2" xfId="8758"/>
    <cellStyle name="40 % - Markeringsfarve4 5 9 2 2" xfId="16634"/>
    <cellStyle name="40 % - Markeringsfarve4 5 9 2 2 2" xfId="32948"/>
    <cellStyle name="40 % - Markeringsfarve4 5 9 2 2 3" xfId="47912"/>
    <cellStyle name="40 % - Markeringsfarve4 5 9 2 3" xfId="25926"/>
    <cellStyle name="40 % - Markeringsfarve4 5 9 2 4" xfId="40913"/>
    <cellStyle name="40 % - Markeringsfarve4 5 9 3" xfId="12672"/>
    <cellStyle name="40 % - Markeringsfarve4 5 9 3 2" xfId="28991"/>
    <cellStyle name="40 % - Markeringsfarve4 5 9 3 3" xfId="43956"/>
    <cellStyle name="40 % - Markeringsfarve4 5 9 4" xfId="21969"/>
    <cellStyle name="40 % - Markeringsfarve4 5 9 5" xfId="36957"/>
    <cellStyle name="40 % - Markeringsfarve4 6" xfId="4116"/>
    <cellStyle name="40 % - Markeringsfarve4 6 2" xfId="4117"/>
    <cellStyle name="40 % - Markeringsfarve4 6 2 2" xfId="4118"/>
    <cellStyle name="40 % - Markeringsfarve4 6 2 2 2" xfId="7606"/>
    <cellStyle name="40 % - Markeringsfarve4 6 2 2 2 2" xfId="15507"/>
    <cellStyle name="40 % - Markeringsfarve4 6 2 2 2 2 2" xfId="31821"/>
    <cellStyle name="40 % - Markeringsfarve4 6 2 2 2 2 3" xfId="46785"/>
    <cellStyle name="40 % - Markeringsfarve4 6 2 2 2 3" xfId="24799"/>
    <cellStyle name="40 % - Markeringsfarve4 6 2 2 2 4" xfId="39786"/>
    <cellStyle name="40 % - Markeringsfarve4 6 2 2 3" xfId="12675"/>
    <cellStyle name="40 % - Markeringsfarve4 6 2 2 3 2" xfId="28994"/>
    <cellStyle name="40 % - Markeringsfarve4 6 2 2 3 3" xfId="43959"/>
    <cellStyle name="40 % - Markeringsfarve4 6 2 2 4" xfId="21972"/>
    <cellStyle name="40 % - Markeringsfarve4 6 2 2 5" xfId="36960"/>
    <cellStyle name="40 % - Markeringsfarve4 6 2 2 6" xfId="57186"/>
    <cellStyle name="40 % - Markeringsfarve4 6 2 3" xfId="6188"/>
    <cellStyle name="40 % - Markeringsfarve4 6 2 3 2" xfId="14105"/>
    <cellStyle name="40 % - Markeringsfarve4 6 2 3 2 2" xfId="30419"/>
    <cellStyle name="40 % - Markeringsfarve4 6 2 3 2 3" xfId="45383"/>
    <cellStyle name="40 % - Markeringsfarve4 6 2 3 3" xfId="23397"/>
    <cellStyle name="40 % - Markeringsfarve4 6 2 3 4" xfId="38384"/>
    <cellStyle name="40 % - Markeringsfarve4 6 2 4" xfId="12674"/>
    <cellStyle name="40 % - Markeringsfarve4 6 2 4 2" xfId="28993"/>
    <cellStyle name="40 % - Markeringsfarve4 6 2 4 3" xfId="43958"/>
    <cellStyle name="40 % - Markeringsfarve4 6 2 5" xfId="21971"/>
    <cellStyle name="40 % - Markeringsfarve4 6 2 6" xfId="36959"/>
    <cellStyle name="40 % - Markeringsfarve4 6 2 7" xfId="54019"/>
    <cellStyle name="40 % - Markeringsfarve4 6 3" xfId="4119"/>
    <cellStyle name="40 % - Markeringsfarve4 6 3 2" xfId="6836"/>
    <cellStyle name="40 % - Markeringsfarve4 6 3 2 2" xfId="14747"/>
    <cellStyle name="40 % - Markeringsfarve4 6 3 2 2 2" xfId="31061"/>
    <cellStyle name="40 % - Markeringsfarve4 6 3 2 2 3" xfId="46025"/>
    <cellStyle name="40 % - Markeringsfarve4 6 3 2 3" xfId="24039"/>
    <cellStyle name="40 % - Markeringsfarve4 6 3 2 4" xfId="39026"/>
    <cellStyle name="40 % - Markeringsfarve4 6 3 3" xfId="12676"/>
    <cellStyle name="40 % - Markeringsfarve4 6 3 3 2" xfId="28995"/>
    <cellStyle name="40 % - Markeringsfarve4 6 3 3 3" xfId="43960"/>
    <cellStyle name="40 % - Markeringsfarve4 6 3 4" xfId="21973"/>
    <cellStyle name="40 % - Markeringsfarve4 6 3 5" xfId="36961"/>
    <cellStyle name="40 % - Markeringsfarve4 6 3 6" xfId="56563"/>
    <cellStyle name="40 % - Markeringsfarve4 6 4" xfId="4120"/>
    <cellStyle name="40 % - Markeringsfarve4 6 4 2" xfId="8624"/>
    <cellStyle name="40 % - Markeringsfarve4 6 4 2 2" xfId="16507"/>
    <cellStyle name="40 % - Markeringsfarve4 6 4 2 2 2" xfId="32821"/>
    <cellStyle name="40 % - Markeringsfarve4 6 4 2 2 3" xfId="47785"/>
    <cellStyle name="40 % - Markeringsfarve4 6 4 2 3" xfId="25799"/>
    <cellStyle name="40 % - Markeringsfarve4 6 4 2 4" xfId="40786"/>
    <cellStyle name="40 % - Markeringsfarve4 6 4 3" xfId="12677"/>
    <cellStyle name="40 % - Markeringsfarve4 6 4 3 2" xfId="28996"/>
    <cellStyle name="40 % - Markeringsfarve4 6 4 3 3" xfId="43961"/>
    <cellStyle name="40 % - Markeringsfarve4 6 4 4" xfId="21974"/>
    <cellStyle name="40 % - Markeringsfarve4 6 4 5" xfId="36962"/>
    <cellStyle name="40 % - Markeringsfarve4 6 5" xfId="5957"/>
    <cellStyle name="40 % - Markeringsfarve4 6 5 2" xfId="13875"/>
    <cellStyle name="40 % - Markeringsfarve4 6 5 2 2" xfId="30189"/>
    <cellStyle name="40 % - Markeringsfarve4 6 5 2 3" xfId="45153"/>
    <cellStyle name="40 % - Markeringsfarve4 6 5 3" xfId="23167"/>
    <cellStyle name="40 % - Markeringsfarve4 6 5 4" xfId="38154"/>
    <cellStyle name="40 % - Markeringsfarve4 6 6" xfId="12673"/>
    <cellStyle name="40 % - Markeringsfarve4 6 6 2" xfId="28992"/>
    <cellStyle name="40 % - Markeringsfarve4 6 6 3" xfId="43957"/>
    <cellStyle name="40 % - Markeringsfarve4 6 7" xfId="21970"/>
    <cellStyle name="40 % - Markeringsfarve4 6 8" xfId="36958"/>
    <cellStyle name="40 % - Markeringsfarve4 6 9" xfId="53382"/>
    <cellStyle name="40 % - Markeringsfarve4 7" xfId="4121"/>
    <cellStyle name="40 % - Markeringsfarve4 7 2" xfId="4122"/>
    <cellStyle name="40 % - Markeringsfarve4 7 2 2" xfId="4123"/>
    <cellStyle name="40 % - Markeringsfarve4 7 2 2 2" xfId="7798"/>
    <cellStyle name="40 % - Markeringsfarve4 7 2 2 2 2" xfId="15699"/>
    <cellStyle name="40 % - Markeringsfarve4 7 2 2 2 2 2" xfId="32013"/>
    <cellStyle name="40 % - Markeringsfarve4 7 2 2 2 2 3" xfId="46977"/>
    <cellStyle name="40 % - Markeringsfarve4 7 2 2 2 3" xfId="24991"/>
    <cellStyle name="40 % - Markeringsfarve4 7 2 2 2 4" xfId="39978"/>
    <cellStyle name="40 % - Markeringsfarve4 7 2 2 3" xfId="12680"/>
    <cellStyle name="40 % - Markeringsfarve4 7 2 2 3 2" xfId="28999"/>
    <cellStyle name="40 % - Markeringsfarve4 7 2 2 3 3" xfId="43964"/>
    <cellStyle name="40 % - Markeringsfarve4 7 2 2 4" xfId="21977"/>
    <cellStyle name="40 % - Markeringsfarve4 7 2 2 5" xfId="36965"/>
    <cellStyle name="40 % - Markeringsfarve4 7 2 3" xfId="6344"/>
    <cellStyle name="40 % - Markeringsfarve4 7 2 3 2" xfId="14261"/>
    <cellStyle name="40 % - Markeringsfarve4 7 2 3 2 2" xfId="30575"/>
    <cellStyle name="40 % - Markeringsfarve4 7 2 3 2 3" xfId="45539"/>
    <cellStyle name="40 % - Markeringsfarve4 7 2 3 3" xfId="23553"/>
    <cellStyle name="40 % - Markeringsfarve4 7 2 3 4" xfId="38540"/>
    <cellStyle name="40 % - Markeringsfarve4 7 2 4" xfId="12679"/>
    <cellStyle name="40 % - Markeringsfarve4 7 2 4 2" xfId="28998"/>
    <cellStyle name="40 % - Markeringsfarve4 7 2 4 3" xfId="43963"/>
    <cellStyle name="40 % - Markeringsfarve4 7 2 5" xfId="21976"/>
    <cellStyle name="40 % - Markeringsfarve4 7 2 6" xfId="36964"/>
    <cellStyle name="40 % - Markeringsfarve4 7 2 7" xfId="57110"/>
    <cellStyle name="40 % - Markeringsfarve4 7 3" xfId="4124"/>
    <cellStyle name="40 % - Markeringsfarve4 7 3 2" xfId="7028"/>
    <cellStyle name="40 % - Markeringsfarve4 7 3 2 2" xfId="14939"/>
    <cellStyle name="40 % - Markeringsfarve4 7 3 2 2 2" xfId="31253"/>
    <cellStyle name="40 % - Markeringsfarve4 7 3 2 2 3" xfId="46217"/>
    <cellStyle name="40 % - Markeringsfarve4 7 3 2 3" xfId="24231"/>
    <cellStyle name="40 % - Markeringsfarve4 7 3 2 4" xfId="39218"/>
    <cellStyle name="40 % - Markeringsfarve4 7 3 3" xfId="12681"/>
    <cellStyle name="40 % - Markeringsfarve4 7 3 3 2" xfId="29000"/>
    <cellStyle name="40 % - Markeringsfarve4 7 3 3 3" xfId="43965"/>
    <cellStyle name="40 % - Markeringsfarve4 7 3 4" xfId="21978"/>
    <cellStyle name="40 % - Markeringsfarve4 7 3 5" xfId="36966"/>
    <cellStyle name="40 % - Markeringsfarve4 7 4" xfId="4125"/>
    <cellStyle name="40 % - Markeringsfarve4 7 4 2" xfId="8274"/>
    <cellStyle name="40 % - Markeringsfarve4 7 4 2 2" xfId="16168"/>
    <cellStyle name="40 % - Markeringsfarve4 7 4 2 2 2" xfId="32482"/>
    <cellStyle name="40 % - Markeringsfarve4 7 4 2 2 3" xfId="47446"/>
    <cellStyle name="40 % - Markeringsfarve4 7 4 2 3" xfId="25460"/>
    <cellStyle name="40 % - Markeringsfarve4 7 4 2 4" xfId="40447"/>
    <cellStyle name="40 % - Markeringsfarve4 7 4 3" xfId="12682"/>
    <cellStyle name="40 % - Markeringsfarve4 7 4 3 2" xfId="29001"/>
    <cellStyle name="40 % - Markeringsfarve4 7 4 3 3" xfId="43966"/>
    <cellStyle name="40 % - Markeringsfarve4 7 4 4" xfId="21979"/>
    <cellStyle name="40 % - Markeringsfarve4 7 4 5" xfId="36967"/>
    <cellStyle name="40 % - Markeringsfarve4 7 5" xfId="5958"/>
    <cellStyle name="40 % - Markeringsfarve4 7 5 2" xfId="13876"/>
    <cellStyle name="40 % - Markeringsfarve4 7 5 2 2" xfId="30190"/>
    <cellStyle name="40 % - Markeringsfarve4 7 5 2 3" xfId="45154"/>
    <cellStyle name="40 % - Markeringsfarve4 7 5 3" xfId="23168"/>
    <cellStyle name="40 % - Markeringsfarve4 7 5 4" xfId="38155"/>
    <cellStyle name="40 % - Markeringsfarve4 7 6" xfId="12678"/>
    <cellStyle name="40 % - Markeringsfarve4 7 6 2" xfId="28997"/>
    <cellStyle name="40 % - Markeringsfarve4 7 6 3" xfId="43962"/>
    <cellStyle name="40 % - Markeringsfarve4 7 7" xfId="21975"/>
    <cellStyle name="40 % - Markeringsfarve4 7 8" xfId="36963"/>
    <cellStyle name="40 % - Markeringsfarve4 7 9" xfId="53943"/>
    <cellStyle name="40 % - Markeringsfarve4 8" xfId="4126"/>
    <cellStyle name="40 % - Markeringsfarve4 8 2" xfId="4127"/>
    <cellStyle name="40 % - Markeringsfarve4 8 2 2" xfId="4128"/>
    <cellStyle name="40 % - Markeringsfarve4 8 2 2 2" xfId="7844"/>
    <cellStyle name="40 % - Markeringsfarve4 8 2 2 2 2" xfId="15745"/>
    <cellStyle name="40 % - Markeringsfarve4 8 2 2 2 2 2" xfId="32059"/>
    <cellStyle name="40 % - Markeringsfarve4 8 2 2 2 2 3" xfId="47023"/>
    <cellStyle name="40 % - Markeringsfarve4 8 2 2 2 3" xfId="25037"/>
    <cellStyle name="40 % - Markeringsfarve4 8 2 2 2 4" xfId="40024"/>
    <cellStyle name="40 % - Markeringsfarve4 8 2 2 3" xfId="12685"/>
    <cellStyle name="40 % - Markeringsfarve4 8 2 2 3 2" xfId="29004"/>
    <cellStyle name="40 % - Markeringsfarve4 8 2 2 3 3" xfId="43969"/>
    <cellStyle name="40 % - Markeringsfarve4 8 2 2 4" xfId="21982"/>
    <cellStyle name="40 % - Markeringsfarve4 8 2 2 5" xfId="36970"/>
    <cellStyle name="40 % - Markeringsfarve4 8 2 3" xfId="6390"/>
    <cellStyle name="40 % - Markeringsfarve4 8 2 3 2" xfId="14304"/>
    <cellStyle name="40 % - Markeringsfarve4 8 2 3 2 2" xfId="30618"/>
    <cellStyle name="40 % - Markeringsfarve4 8 2 3 2 3" xfId="45582"/>
    <cellStyle name="40 % - Markeringsfarve4 8 2 3 3" xfId="23596"/>
    <cellStyle name="40 % - Markeringsfarve4 8 2 3 4" xfId="38583"/>
    <cellStyle name="40 % - Markeringsfarve4 8 2 4" xfId="12684"/>
    <cellStyle name="40 % - Markeringsfarve4 8 2 4 2" xfId="29003"/>
    <cellStyle name="40 % - Markeringsfarve4 8 2 4 3" xfId="43968"/>
    <cellStyle name="40 % - Markeringsfarve4 8 2 5" xfId="21981"/>
    <cellStyle name="40 % - Markeringsfarve4 8 2 6" xfId="36969"/>
    <cellStyle name="40 % - Markeringsfarve4 8 3" xfId="4129"/>
    <cellStyle name="40 % - Markeringsfarve4 8 3 2" xfId="7120"/>
    <cellStyle name="40 % - Markeringsfarve4 8 3 2 2" xfId="15030"/>
    <cellStyle name="40 % - Markeringsfarve4 8 3 2 2 2" xfId="31344"/>
    <cellStyle name="40 % - Markeringsfarve4 8 3 2 2 3" xfId="46308"/>
    <cellStyle name="40 % - Markeringsfarve4 8 3 2 3" xfId="24322"/>
    <cellStyle name="40 % - Markeringsfarve4 8 3 2 4" xfId="39309"/>
    <cellStyle name="40 % - Markeringsfarve4 8 3 3" xfId="12686"/>
    <cellStyle name="40 % - Markeringsfarve4 8 3 3 2" xfId="29005"/>
    <cellStyle name="40 % - Markeringsfarve4 8 3 3 3" xfId="43970"/>
    <cellStyle name="40 % - Markeringsfarve4 8 3 4" xfId="21983"/>
    <cellStyle name="40 % - Markeringsfarve4 8 3 5" xfId="36971"/>
    <cellStyle name="40 % - Markeringsfarve4 8 4" xfId="4130"/>
    <cellStyle name="40 % - Markeringsfarve4 8 4 2" xfId="8583"/>
    <cellStyle name="40 % - Markeringsfarve4 8 4 2 2" xfId="16470"/>
    <cellStyle name="40 % - Markeringsfarve4 8 4 2 2 2" xfId="32784"/>
    <cellStyle name="40 % - Markeringsfarve4 8 4 2 2 3" xfId="47748"/>
    <cellStyle name="40 % - Markeringsfarve4 8 4 2 3" xfId="25762"/>
    <cellStyle name="40 % - Markeringsfarve4 8 4 2 4" xfId="40749"/>
    <cellStyle name="40 % - Markeringsfarve4 8 4 3" xfId="12687"/>
    <cellStyle name="40 % - Markeringsfarve4 8 4 3 2" xfId="29006"/>
    <cellStyle name="40 % - Markeringsfarve4 8 4 3 3" xfId="43971"/>
    <cellStyle name="40 % - Markeringsfarve4 8 4 4" xfId="21984"/>
    <cellStyle name="40 % - Markeringsfarve4 8 4 5" xfId="36972"/>
    <cellStyle name="40 % - Markeringsfarve4 8 5" xfId="5959"/>
    <cellStyle name="40 % - Markeringsfarve4 8 5 2" xfId="13877"/>
    <cellStyle name="40 % - Markeringsfarve4 8 5 2 2" xfId="30191"/>
    <cellStyle name="40 % - Markeringsfarve4 8 5 2 3" xfId="45155"/>
    <cellStyle name="40 % - Markeringsfarve4 8 5 3" xfId="23169"/>
    <cellStyle name="40 % - Markeringsfarve4 8 5 4" xfId="38156"/>
    <cellStyle name="40 % - Markeringsfarve4 8 6" xfId="12683"/>
    <cellStyle name="40 % - Markeringsfarve4 8 6 2" xfId="29002"/>
    <cellStyle name="40 % - Markeringsfarve4 8 6 3" xfId="43967"/>
    <cellStyle name="40 % - Markeringsfarve4 8 7" xfId="21980"/>
    <cellStyle name="40 % - Markeringsfarve4 8 8" xfId="36968"/>
    <cellStyle name="40 % - Markeringsfarve4 9" xfId="4131"/>
    <cellStyle name="40 % - Markeringsfarve4 9 2" xfId="4132"/>
    <cellStyle name="40 % - Markeringsfarve4 9 2 2" xfId="4133"/>
    <cellStyle name="40 % - Markeringsfarve4 9 2 2 2" xfId="7961"/>
    <cellStyle name="40 % - Markeringsfarve4 9 2 2 2 2" xfId="15862"/>
    <cellStyle name="40 % - Markeringsfarve4 9 2 2 2 2 2" xfId="32176"/>
    <cellStyle name="40 % - Markeringsfarve4 9 2 2 2 2 3" xfId="47140"/>
    <cellStyle name="40 % - Markeringsfarve4 9 2 2 2 3" xfId="25154"/>
    <cellStyle name="40 % - Markeringsfarve4 9 2 2 2 4" xfId="40141"/>
    <cellStyle name="40 % - Markeringsfarve4 9 2 2 3" xfId="12690"/>
    <cellStyle name="40 % - Markeringsfarve4 9 2 2 3 2" xfId="29009"/>
    <cellStyle name="40 % - Markeringsfarve4 9 2 2 3 3" xfId="43974"/>
    <cellStyle name="40 % - Markeringsfarve4 9 2 2 4" xfId="21987"/>
    <cellStyle name="40 % - Markeringsfarve4 9 2 2 5" xfId="36975"/>
    <cellStyle name="40 % - Markeringsfarve4 9 2 3" xfId="6489"/>
    <cellStyle name="40 % - Markeringsfarve4 9 2 3 2" xfId="14403"/>
    <cellStyle name="40 % - Markeringsfarve4 9 2 3 2 2" xfId="30717"/>
    <cellStyle name="40 % - Markeringsfarve4 9 2 3 2 3" xfId="45681"/>
    <cellStyle name="40 % - Markeringsfarve4 9 2 3 3" xfId="23695"/>
    <cellStyle name="40 % - Markeringsfarve4 9 2 3 4" xfId="38682"/>
    <cellStyle name="40 % - Markeringsfarve4 9 2 4" xfId="12689"/>
    <cellStyle name="40 % - Markeringsfarve4 9 2 4 2" xfId="29008"/>
    <cellStyle name="40 % - Markeringsfarve4 9 2 4 3" xfId="43973"/>
    <cellStyle name="40 % - Markeringsfarve4 9 2 5" xfId="21986"/>
    <cellStyle name="40 % - Markeringsfarve4 9 2 6" xfId="36974"/>
    <cellStyle name="40 % - Markeringsfarve4 9 3" xfId="4134"/>
    <cellStyle name="40 % - Markeringsfarve4 9 3 2" xfId="7237"/>
    <cellStyle name="40 % - Markeringsfarve4 9 3 2 2" xfId="15147"/>
    <cellStyle name="40 % - Markeringsfarve4 9 3 2 2 2" xfId="31461"/>
    <cellStyle name="40 % - Markeringsfarve4 9 3 2 2 3" xfId="46425"/>
    <cellStyle name="40 % - Markeringsfarve4 9 3 2 3" xfId="24439"/>
    <cellStyle name="40 % - Markeringsfarve4 9 3 2 4" xfId="39426"/>
    <cellStyle name="40 % - Markeringsfarve4 9 3 3" xfId="12691"/>
    <cellStyle name="40 % - Markeringsfarve4 9 3 3 2" xfId="29010"/>
    <cellStyle name="40 % - Markeringsfarve4 9 3 3 3" xfId="43975"/>
    <cellStyle name="40 % - Markeringsfarve4 9 3 4" xfId="21988"/>
    <cellStyle name="40 % - Markeringsfarve4 9 3 5" xfId="36976"/>
    <cellStyle name="40 % - Markeringsfarve4 9 4" xfId="4135"/>
    <cellStyle name="40 % - Markeringsfarve4 9 4 2" xfId="8234"/>
    <cellStyle name="40 % - Markeringsfarve4 9 4 2 2" xfId="16131"/>
    <cellStyle name="40 % - Markeringsfarve4 9 4 2 2 2" xfId="32445"/>
    <cellStyle name="40 % - Markeringsfarve4 9 4 2 2 3" xfId="47409"/>
    <cellStyle name="40 % - Markeringsfarve4 9 4 2 3" xfId="25423"/>
    <cellStyle name="40 % - Markeringsfarve4 9 4 2 4" xfId="40410"/>
    <cellStyle name="40 % - Markeringsfarve4 9 4 3" xfId="12692"/>
    <cellStyle name="40 % - Markeringsfarve4 9 4 3 2" xfId="29011"/>
    <cellStyle name="40 % - Markeringsfarve4 9 4 3 3" xfId="43976"/>
    <cellStyle name="40 % - Markeringsfarve4 9 4 4" xfId="21989"/>
    <cellStyle name="40 % - Markeringsfarve4 9 4 5" xfId="36977"/>
    <cellStyle name="40 % - Markeringsfarve4 9 5" xfId="5960"/>
    <cellStyle name="40 % - Markeringsfarve4 9 5 2" xfId="13878"/>
    <cellStyle name="40 % - Markeringsfarve4 9 5 2 2" xfId="30192"/>
    <cellStyle name="40 % - Markeringsfarve4 9 5 2 3" xfId="45156"/>
    <cellStyle name="40 % - Markeringsfarve4 9 5 3" xfId="23170"/>
    <cellStyle name="40 % - Markeringsfarve4 9 5 4" xfId="38157"/>
    <cellStyle name="40 % - Markeringsfarve4 9 6" xfId="12688"/>
    <cellStyle name="40 % - Markeringsfarve4 9 6 2" xfId="29007"/>
    <cellStyle name="40 % - Markeringsfarve4 9 6 3" xfId="43972"/>
    <cellStyle name="40 % - Markeringsfarve4 9 7" xfId="21985"/>
    <cellStyle name="40 % - Markeringsfarve4 9 8" xfId="36973"/>
    <cellStyle name="40 % - Markeringsfarve5 10" xfId="4137"/>
    <cellStyle name="40 % - Markeringsfarve5 10 2" xfId="4138"/>
    <cellStyle name="40 % - Markeringsfarve5 10 2 2" xfId="4139"/>
    <cellStyle name="40 % - Markeringsfarve5 10 2 2 2" xfId="8161"/>
    <cellStyle name="40 % - Markeringsfarve5 10 2 2 2 2" xfId="16062"/>
    <cellStyle name="40 % - Markeringsfarve5 10 2 2 2 2 2" xfId="32376"/>
    <cellStyle name="40 % - Markeringsfarve5 10 2 2 2 2 3" xfId="47340"/>
    <cellStyle name="40 % - Markeringsfarve5 10 2 2 2 3" xfId="25354"/>
    <cellStyle name="40 % - Markeringsfarve5 10 2 2 2 4" xfId="40341"/>
    <cellStyle name="40 % - Markeringsfarve5 10 2 2 3" xfId="12696"/>
    <cellStyle name="40 % - Markeringsfarve5 10 2 2 3 2" xfId="29015"/>
    <cellStyle name="40 % - Markeringsfarve5 10 2 2 3 3" xfId="43980"/>
    <cellStyle name="40 % - Markeringsfarve5 10 2 2 4" xfId="21993"/>
    <cellStyle name="40 % - Markeringsfarve5 10 2 2 5" xfId="36981"/>
    <cellStyle name="40 % - Markeringsfarve5 10 2 3" xfId="6654"/>
    <cellStyle name="40 % - Markeringsfarve5 10 2 3 2" xfId="14568"/>
    <cellStyle name="40 % - Markeringsfarve5 10 2 3 2 2" xfId="30882"/>
    <cellStyle name="40 % - Markeringsfarve5 10 2 3 2 3" xfId="45846"/>
    <cellStyle name="40 % - Markeringsfarve5 10 2 3 3" xfId="23860"/>
    <cellStyle name="40 % - Markeringsfarve5 10 2 3 4" xfId="38847"/>
    <cellStyle name="40 % - Markeringsfarve5 10 2 4" xfId="12695"/>
    <cellStyle name="40 % - Markeringsfarve5 10 2 4 2" xfId="29014"/>
    <cellStyle name="40 % - Markeringsfarve5 10 2 4 3" xfId="43979"/>
    <cellStyle name="40 % - Markeringsfarve5 10 2 5" xfId="21992"/>
    <cellStyle name="40 % - Markeringsfarve5 10 2 6" xfId="36980"/>
    <cellStyle name="40 % - Markeringsfarve5 10 3" xfId="4140"/>
    <cellStyle name="40 % - Markeringsfarve5 10 3 2" xfId="7438"/>
    <cellStyle name="40 % - Markeringsfarve5 10 3 2 2" xfId="15348"/>
    <cellStyle name="40 % - Markeringsfarve5 10 3 2 2 2" xfId="31662"/>
    <cellStyle name="40 % - Markeringsfarve5 10 3 2 2 3" xfId="46626"/>
    <cellStyle name="40 % - Markeringsfarve5 10 3 2 3" xfId="24640"/>
    <cellStyle name="40 % - Markeringsfarve5 10 3 2 4" xfId="39627"/>
    <cellStyle name="40 % - Markeringsfarve5 10 3 3" xfId="12697"/>
    <cellStyle name="40 % - Markeringsfarve5 10 3 3 2" xfId="29016"/>
    <cellStyle name="40 % - Markeringsfarve5 10 3 3 3" xfId="43981"/>
    <cellStyle name="40 % - Markeringsfarve5 10 3 4" xfId="21994"/>
    <cellStyle name="40 % - Markeringsfarve5 10 3 5" xfId="36982"/>
    <cellStyle name="40 % - Markeringsfarve5 10 4" xfId="4141"/>
    <cellStyle name="40 % - Markeringsfarve5 10 4 2" xfId="6688"/>
    <cellStyle name="40 % - Markeringsfarve5 10 4 2 2" xfId="14601"/>
    <cellStyle name="40 % - Markeringsfarve5 10 4 2 2 2" xfId="30915"/>
    <cellStyle name="40 % - Markeringsfarve5 10 4 2 2 3" xfId="45879"/>
    <cellStyle name="40 % - Markeringsfarve5 10 4 2 3" xfId="23893"/>
    <cellStyle name="40 % - Markeringsfarve5 10 4 2 4" xfId="38880"/>
    <cellStyle name="40 % - Markeringsfarve5 10 4 3" xfId="12698"/>
    <cellStyle name="40 % - Markeringsfarve5 10 4 3 2" xfId="29017"/>
    <cellStyle name="40 % - Markeringsfarve5 10 4 3 3" xfId="43982"/>
    <cellStyle name="40 % - Markeringsfarve5 10 4 4" xfId="21995"/>
    <cellStyle name="40 % - Markeringsfarve5 10 4 5" xfId="36983"/>
    <cellStyle name="40 % - Markeringsfarve5 10 5" xfId="5962"/>
    <cellStyle name="40 % - Markeringsfarve5 10 5 2" xfId="13880"/>
    <cellStyle name="40 % - Markeringsfarve5 10 5 2 2" xfId="30194"/>
    <cellStyle name="40 % - Markeringsfarve5 10 5 2 3" xfId="45158"/>
    <cellStyle name="40 % - Markeringsfarve5 10 5 3" xfId="23172"/>
    <cellStyle name="40 % - Markeringsfarve5 10 5 4" xfId="38159"/>
    <cellStyle name="40 % - Markeringsfarve5 10 6" xfId="12694"/>
    <cellStyle name="40 % - Markeringsfarve5 10 6 2" xfId="29013"/>
    <cellStyle name="40 % - Markeringsfarve5 10 6 3" xfId="43978"/>
    <cellStyle name="40 % - Markeringsfarve5 10 7" xfId="21991"/>
    <cellStyle name="40 % - Markeringsfarve5 10 8" xfId="36979"/>
    <cellStyle name="40 % - Markeringsfarve5 11" xfId="4142"/>
    <cellStyle name="40 % - Markeringsfarve5 11 2" xfId="4143"/>
    <cellStyle name="40 % - Markeringsfarve5 11 2 2" xfId="7488"/>
    <cellStyle name="40 % - Markeringsfarve5 11 2 2 2" xfId="15389"/>
    <cellStyle name="40 % - Markeringsfarve5 11 2 2 2 2" xfId="31703"/>
    <cellStyle name="40 % - Markeringsfarve5 11 2 2 2 3" xfId="46667"/>
    <cellStyle name="40 % - Markeringsfarve5 11 2 2 3" xfId="24681"/>
    <cellStyle name="40 % - Markeringsfarve5 11 2 2 4" xfId="39668"/>
    <cellStyle name="40 % - Markeringsfarve5 11 2 3" xfId="12700"/>
    <cellStyle name="40 % - Markeringsfarve5 11 2 3 2" xfId="29019"/>
    <cellStyle name="40 % - Markeringsfarve5 11 2 3 3" xfId="43984"/>
    <cellStyle name="40 % - Markeringsfarve5 11 2 4" xfId="21997"/>
    <cellStyle name="40 % - Markeringsfarve5 11 2 5" xfId="36985"/>
    <cellStyle name="40 % - Markeringsfarve5 11 3" xfId="4144"/>
    <cellStyle name="40 % - Markeringsfarve5 11 3 2" xfId="8533"/>
    <cellStyle name="40 % - Markeringsfarve5 11 3 2 2" xfId="16421"/>
    <cellStyle name="40 % - Markeringsfarve5 11 3 2 2 2" xfId="32735"/>
    <cellStyle name="40 % - Markeringsfarve5 11 3 2 2 3" xfId="47699"/>
    <cellStyle name="40 % - Markeringsfarve5 11 3 2 3" xfId="25713"/>
    <cellStyle name="40 % - Markeringsfarve5 11 3 2 4" xfId="40700"/>
    <cellStyle name="40 % - Markeringsfarve5 11 3 3" xfId="12701"/>
    <cellStyle name="40 % - Markeringsfarve5 11 3 3 2" xfId="29020"/>
    <cellStyle name="40 % - Markeringsfarve5 11 3 3 3" xfId="43985"/>
    <cellStyle name="40 % - Markeringsfarve5 11 3 4" xfId="21998"/>
    <cellStyle name="40 % - Markeringsfarve5 11 3 5" xfId="36986"/>
    <cellStyle name="40 % - Markeringsfarve5 11 4" xfId="5963"/>
    <cellStyle name="40 % - Markeringsfarve5 11 4 2" xfId="13881"/>
    <cellStyle name="40 % - Markeringsfarve5 11 4 2 2" xfId="30195"/>
    <cellStyle name="40 % - Markeringsfarve5 11 4 2 3" xfId="45159"/>
    <cellStyle name="40 % - Markeringsfarve5 11 4 3" xfId="23173"/>
    <cellStyle name="40 % - Markeringsfarve5 11 4 4" xfId="38160"/>
    <cellStyle name="40 % - Markeringsfarve5 11 5" xfId="12699"/>
    <cellStyle name="40 % - Markeringsfarve5 11 5 2" xfId="29018"/>
    <cellStyle name="40 % - Markeringsfarve5 11 5 3" xfId="43983"/>
    <cellStyle name="40 % - Markeringsfarve5 11 6" xfId="21996"/>
    <cellStyle name="40 % - Markeringsfarve5 11 7" xfId="36984"/>
    <cellStyle name="40 % - Markeringsfarve5 12" xfId="4145"/>
    <cellStyle name="40 % - Markeringsfarve5 12 2" xfId="4146"/>
    <cellStyle name="40 % - Markeringsfarve5 12 2 2" xfId="8754"/>
    <cellStyle name="40 % - Markeringsfarve5 12 2 2 2" xfId="16630"/>
    <cellStyle name="40 % - Markeringsfarve5 12 2 2 2 2" xfId="32944"/>
    <cellStyle name="40 % - Markeringsfarve5 12 2 2 2 3" xfId="47908"/>
    <cellStyle name="40 % - Markeringsfarve5 12 2 2 3" xfId="25922"/>
    <cellStyle name="40 % - Markeringsfarve5 12 2 2 4" xfId="40909"/>
    <cellStyle name="40 % - Markeringsfarve5 12 2 3" xfId="12703"/>
    <cellStyle name="40 % - Markeringsfarve5 12 2 3 2" xfId="29022"/>
    <cellStyle name="40 % - Markeringsfarve5 12 2 3 3" xfId="43987"/>
    <cellStyle name="40 % - Markeringsfarve5 12 2 4" xfId="22000"/>
    <cellStyle name="40 % - Markeringsfarve5 12 2 5" xfId="36988"/>
    <cellStyle name="40 % - Markeringsfarve5 12 3" xfId="5964"/>
    <cellStyle name="40 % - Markeringsfarve5 12 3 2" xfId="13882"/>
    <cellStyle name="40 % - Markeringsfarve5 12 3 2 2" xfId="30196"/>
    <cellStyle name="40 % - Markeringsfarve5 12 3 2 3" xfId="45160"/>
    <cellStyle name="40 % - Markeringsfarve5 12 3 3" xfId="23174"/>
    <cellStyle name="40 % - Markeringsfarve5 12 3 4" xfId="38161"/>
    <cellStyle name="40 % - Markeringsfarve5 12 4" xfId="12702"/>
    <cellStyle name="40 % - Markeringsfarve5 12 4 2" xfId="29021"/>
    <cellStyle name="40 % - Markeringsfarve5 12 4 3" xfId="43986"/>
    <cellStyle name="40 % - Markeringsfarve5 12 5" xfId="21999"/>
    <cellStyle name="40 % - Markeringsfarve5 12 6" xfId="36987"/>
    <cellStyle name="40 % - Markeringsfarve5 13" xfId="4147"/>
    <cellStyle name="40 % - Markeringsfarve5 13 2" xfId="4148"/>
    <cellStyle name="40 % - Markeringsfarve5 13 2 2" xfId="8474"/>
    <cellStyle name="40 % - Markeringsfarve5 13 2 2 2" xfId="16363"/>
    <cellStyle name="40 % - Markeringsfarve5 13 2 2 2 2" xfId="32677"/>
    <cellStyle name="40 % - Markeringsfarve5 13 2 2 2 3" xfId="47641"/>
    <cellStyle name="40 % - Markeringsfarve5 13 2 2 3" xfId="25655"/>
    <cellStyle name="40 % - Markeringsfarve5 13 2 2 4" xfId="40642"/>
    <cellStyle name="40 % - Markeringsfarve5 13 2 3" xfId="12705"/>
    <cellStyle name="40 % - Markeringsfarve5 13 2 3 2" xfId="29024"/>
    <cellStyle name="40 % - Markeringsfarve5 13 2 3 3" xfId="43989"/>
    <cellStyle name="40 % - Markeringsfarve5 13 2 4" xfId="22002"/>
    <cellStyle name="40 % - Markeringsfarve5 13 2 5" xfId="36990"/>
    <cellStyle name="40 % - Markeringsfarve5 13 3" xfId="5965"/>
    <cellStyle name="40 % - Markeringsfarve5 13 3 2" xfId="13883"/>
    <cellStyle name="40 % - Markeringsfarve5 13 3 2 2" xfId="30197"/>
    <cellStyle name="40 % - Markeringsfarve5 13 3 2 3" xfId="45161"/>
    <cellStyle name="40 % - Markeringsfarve5 13 3 3" xfId="23175"/>
    <cellStyle name="40 % - Markeringsfarve5 13 3 4" xfId="38162"/>
    <cellStyle name="40 % - Markeringsfarve5 13 4" xfId="12704"/>
    <cellStyle name="40 % - Markeringsfarve5 13 4 2" xfId="29023"/>
    <cellStyle name="40 % - Markeringsfarve5 13 4 3" xfId="43988"/>
    <cellStyle name="40 % - Markeringsfarve5 13 5" xfId="22001"/>
    <cellStyle name="40 % - Markeringsfarve5 13 6" xfId="36989"/>
    <cellStyle name="40 % - Markeringsfarve5 14" xfId="4149"/>
    <cellStyle name="40 % - Markeringsfarve5 14 2" xfId="4150"/>
    <cellStyle name="40 % - Markeringsfarve5 14 2 2" xfId="8463"/>
    <cellStyle name="40 % - Markeringsfarve5 14 2 2 2" xfId="16354"/>
    <cellStyle name="40 % - Markeringsfarve5 14 2 2 2 2" xfId="32668"/>
    <cellStyle name="40 % - Markeringsfarve5 14 2 2 2 3" xfId="47632"/>
    <cellStyle name="40 % - Markeringsfarve5 14 2 2 3" xfId="25646"/>
    <cellStyle name="40 % - Markeringsfarve5 14 2 2 4" xfId="40633"/>
    <cellStyle name="40 % - Markeringsfarve5 14 2 3" xfId="12707"/>
    <cellStyle name="40 % - Markeringsfarve5 14 2 3 2" xfId="29026"/>
    <cellStyle name="40 % - Markeringsfarve5 14 2 3 3" xfId="43991"/>
    <cellStyle name="40 % - Markeringsfarve5 14 2 4" xfId="22004"/>
    <cellStyle name="40 % - Markeringsfarve5 14 2 5" xfId="36992"/>
    <cellStyle name="40 % - Markeringsfarve5 14 3" xfId="5961"/>
    <cellStyle name="40 % - Markeringsfarve5 14 3 2" xfId="13879"/>
    <cellStyle name="40 % - Markeringsfarve5 14 3 2 2" xfId="30193"/>
    <cellStyle name="40 % - Markeringsfarve5 14 3 2 3" xfId="45157"/>
    <cellStyle name="40 % - Markeringsfarve5 14 3 3" xfId="23171"/>
    <cellStyle name="40 % - Markeringsfarve5 14 3 4" xfId="38158"/>
    <cellStyle name="40 % - Markeringsfarve5 14 4" xfId="12706"/>
    <cellStyle name="40 % - Markeringsfarve5 14 4 2" xfId="29025"/>
    <cellStyle name="40 % - Markeringsfarve5 14 4 3" xfId="43990"/>
    <cellStyle name="40 % - Markeringsfarve5 14 5" xfId="22003"/>
    <cellStyle name="40 % - Markeringsfarve5 14 6" xfId="36991"/>
    <cellStyle name="40 % - Markeringsfarve5 15" xfId="4151"/>
    <cellStyle name="40 % - Markeringsfarve5 15 2" xfId="6712"/>
    <cellStyle name="40 % - Markeringsfarve5 15 2 2" xfId="14625"/>
    <cellStyle name="40 % - Markeringsfarve5 15 2 2 2" xfId="30939"/>
    <cellStyle name="40 % - Markeringsfarve5 15 2 2 3" xfId="45903"/>
    <cellStyle name="40 % - Markeringsfarve5 15 2 3" xfId="23917"/>
    <cellStyle name="40 % - Markeringsfarve5 15 2 4" xfId="38904"/>
    <cellStyle name="40 % - Markeringsfarve5 15 3" xfId="12708"/>
    <cellStyle name="40 % - Markeringsfarve5 15 3 2" xfId="29027"/>
    <cellStyle name="40 % - Markeringsfarve5 15 3 3" xfId="43992"/>
    <cellStyle name="40 % - Markeringsfarve5 15 4" xfId="22005"/>
    <cellStyle name="40 % - Markeringsfarve5 15 5" xfId="36993"/>
    <cellStyle name="40 % - Markeringsfarve5 16" xfId="4152"/>
    <cellStyle name="40 % - Markeringsfarve5 16 2" xfId="8538"/>
    <cellStyle name="40 % - Markeringsfarve5 16 2 2" xfId="16426"/>
    <cellStyle name="40 % - Markeringsfarve5 16 2 2 2" xfId="32740"/>
    <cellStyle name="40 % - Markeringsfarve5 16 2 2 3" xfId="47704"/>
    <cellStyle name="40 % - Markeringsfarve5 16 2 3" xfId="25718"/>
    <cellStyle name="40 % - Markeringsfarve5 16 2 4" xfId="40705"/>
    <cellStyle name="40 % - Markeringsfarve5 16 3" xfId="12709"/>
    <cellStyle name="40 % - Markeringsfarve5 16 3 2" xfId="29028"/>
    <cellStyle name="40 % - Markeringsfarve5 16 3 3" xfId="43993"/>
    <cellStyle name="40 % - Markeringsfarve5 16 4" xfId="22006"/>
    <cellStyle name="40 % - Markeringsfarve5 16 5" xfId="36994"/>
    <cellStyle name="40 % - Markeringsfarve5 17" xfId="4153"/>
    <cellStyle name="40 % - Markeringsfarve5 17 2" xfId="6732"/>
    <cellStyle name="40 % - Markeringsfarve5 17 2 2" xfId="14643"/>
    <cellStyle name="40 % - Markeringsfarve5 17 2 2 2" xfId="30957"/>
    <cellStyle name="40 % - Markeringsfarve5 17 2 2 3" xfId="45921"/>
    <cellStyle name="40 % - Markeringsfarve5 17 2 3" xfId="23935"/>
    <cellStyle name="40 % - Markeringsfarve5 17 2 4" xfId="38922"/>
    <cellStyle name="40 % - Markeringsfarve5 17 3" xfId="12710"/>
    <cellStyle name="40 % - Markeringsfarve5 17 3 2" xfId="29029"/>
    <cellStyle name="40 % - Markeringsfarve5 17 3 3" xfId="43994"/>
    <cellStyle name="40 % - Markeringsfarve5 17 4" xfId="22007"/>
    <cellStyle name="40 % - Markeringsfarve5 17 5" xfId="36995"/>
    <cellStyle name="40 % - Markeringsfarve5 18" xfId="5391"/>
    <cellStyle name="40 % - Markeringsfarve5 18 2" xfId="13312"/>
    <cellStyle name="40 % - Markeringsfarve5 18 2 2" xfId="29626"/>
    <cellStyle name="40 % - Markeringsfarve5 18 2 3" xfId="44590"/>
    <cellStyle name="40 % - Markeringsfarve5 18 3" xfId="22604"/>
    <cellStyle name="40 % - Markeringsfarve5 18 4" xfId="37591"/>
    <cellStyle name="40 % - Markeringsfarve5 19" xfId="4136"/>
    <cellStyle name="40 % - Markeringsfarve5 19 2" xfId="12693"/>
    <cellStyle name="40 % - Markeringsfarve5 19 2 2" xfId="29012"/>
    <cellStyle name="40 % - Markeringsfarve5 19 2 3" xfId="43977"/>
    <cellStyle name="40 % - Markeringsfarve5 19 3" xfId="21990"/>
    <cellStyle name="40 % - Markeringsfarve5 19 4" xfId="36978"/>
    <cellStyle name="40 % - Markeringsfarve5 2" xfId="4154"/>
    <cellStyle name="40 % - Markeringsfarve5 2 10" xfId="4155"/>
    <cellStyle name="40 % - Markeringsfarve5 2 10 2" xfId="6742"/>
    <cellStyle name="40 % - Markeringsfarve5 2 10 2 2" xfId="14653"/>
    <cellStyle name="40 % - Markeringsfarve5 2 10 2 2 2" xfId="30967"/>
    <cellStyle name="40 % - Markeringsfarve5 2 10 2 2 3" xfId="45931"/>
    <cellStyle name="40 % - Markeringsfarve5 2 10 2 3" xfId="23945"/>
    <cellStyle name="40 % - Markeringsfarve5 2 10 2 4" xfId="38932"/>
    <cellStyle name="40 % - Markeringsfarve5 2 10 3" xfId="12712"/>
    <cellStyle name="40 % - Markeringsfarve5 2 10 3 2" xfId="29031"/>
    <cellStyle name="40 % - Markeringsfarve5 2 10 3 3" xfId="43996"/>
    <cellStyle name="40 % - Markeringsfarve5 2 10 4" xfId="22009"/>
    <cellStyle name="40 % - Markeringsfarve5 2 10 5" xfId="36997"/>
    <cellStyle name="40 % - Markeringsfarve5 2 11" xfId="4156"/>
    <cellStyle name="40 % - Markeringsfarve5 2 11 2" xfId="8706"/>
    <cellStyle name="40 % - Markeringsfarve5 2 11 2 2" xfId="16586"/>
    <cellStyle name="40 % - Markeringsfarve5 2 11 2 2 2" xfId="32900"/>
    <cellStyle name="40 % - Markeringsfarve5 2 11 2 2 3" xfId="47864"/>
    <cellStyle name="40 % - Markeringsfarve5 2 11 2 3" xfId="25878"/>
    <cellStyle name="40 % - Markeringsfarve5 2 11 2 4" xfId="40865"/>
    <cellStyle name="40 % - Markeringsfarve5 2 11 3" xfId="12713"/>
    <cellStyle name="40 % - Markeringsfarve5 2 11 3 2" xfId="29032"/>
    <cellStyle name="40 % - Markeringsfarve5 2 11 3 3" xfId="43997"/>
    <cellStyle name="40 % - Markeringsfarve5 2 11 4" xfId="22010"/>
    <cellStyle name="40 % - Markeringsfarve5 2 11 5" xfId="36998"/>
    <cellStyle name="40 % - Markeringsfarve5 2 12" xfId="5966"/>
    <cellStyle name="40 % - Markeringsfarve5 2 12 2" xfId="13884"/>
    <cellStyle name="40 % - Markeringsfarve5 2 12 2 2" xfId="30198"/>
    <cellStyle name="40 % - Markeringsfarve5 2 12 2 3" xfId="45162"/>
    <cellStyle name="40 % - Markeringsfarve5 2 12 3" xfId="23176"/>
    <cellStyle name="40 % - Markeringsfarve5 2 12 4" xfId="38163"/>
    <cellStyle name="40 % - Markeringsfarve5 2 13" xfId="12711"/>
    <cellStyle name="40 % - Markeringsfarve5 2 13 2" xfId="29030"/>
    <cellStyle name="40 % - Markeringsfarve5 2 13 3" xfId="43995"/>
    <cellStyle name="40 % - Markeringsfarve5 2 14" xfId="22008"/>
    <cellStyle name="40 % - Markeringsfarve5 2 15" xfId="36996"/>
    <cellStyle name="40 % - Markeringsfarve5 2 16" xfId="53383"/>
    <cellStyle name="40 % - Markeringsfarve5 2 2" xfId="4157"/>
    <cellStyle name="40 % - Markeringsfarve5 2 2 10" xfId="5967"/>
    <cellStyle name="40 % - Markeringsfarve5 2 2 10 2" xfId="13885"/>
    <cellStyle name="40 % - Markeringsfarve5 2 2 10 2 2" xfId="30199"/>
    <cellStyle name="40 % - Markeringsfarve5 2 2 10 2 3" xfId="45163"/>
    <cellStyle name="40 % - Markeringsfarve5 2 2 10 3" xfId="23177"/>
    <cellStyle name="40 % - Markeringsfarve5 2 2 10 4" xfId="38164"/>
    <cellStyle name="40 % - Markeringsfarve5 2 2 11" xfId="12714"/>
    <cellStyle name="40 % - Markeringsfarve5 2 2 11 2" xfId="29033"/>
    <cellStyle name="40 % - Markeringsfarve5 2 2 11 3" xfId="43998"/>
    <cellStyle name="40 % - Markeringsfarve5 2 2 12" xfId="22011"/>
    <cellStyle name="40 % - Markeringsfarve5 2 2 13" xfId="36999"/>
    <cellStyle name="40 % - Markeringsfarve5 2 2 14" xfId="53384"/>
    <cellStyle name="40 % - Markeringsfarve5 2 2 2" xfId="4158"/>
    <cellStyle name="40 % - Markeringsfarve5 2 2 2 2" xfId="4159"/>
    <cellStyle name="40 % - Markeringsfarve5 2 2 2 2 2" xfId="4160"/>
    <cellStyle name="40 % - Markeringsfarve5 2 2 2 2 2 2" xfId="7673"/>
    <cellStyle name="40 % - Markeringsfarve5 2 2 2 2 2 2 2" xfId="15574"/>
    <cellStyle name="40 % - Markeringsfarve5 2 2 2 2 2 2 2 2" xfId="31888"/>
    <cellStyle name="40 % - Markeringsfarve5 2 2 2 2 2 2 2 3" xfId="46852"/>
    <cellStyle name="40 % - Markeringsfarve5 2 2 2 2 2 2 3" xfId="24866"/>
    <cellStyle name="40 % - Markeringsfarve5 2 2 2 2 2 2 4" xfId="39853"/>
    <cellStyle name="40 % - Markeringsfarve5 2 2 2 2 2 3" xfId="12717"/>
    <cellStyle name="40 % - Markeringsfarve5 2 2 2 2 2 3 2" xfId="29036"/>
    <cellStyle name="40 % - Markeringsfarve5 2 2 2 2 2 3 3" xfId="44001"/>
    <cellStyle name="40 % - Markeringsfarve5 2 2 2 2 2 4" xfId="22014"/>
    <cellStyle name="40 % - Markeringsfarve5 2 2 2 2 2 5" xfId="37002"/>
    <cellStyle name="40 % - Markeringsfarve5 2 2 2 2 3" xfId="6244"/>
    <cellStyle name="40 % - Markeringsfarve5 2 2 2 2 3 2" xfId="14161"/>
    <cellStyle name="40 % - Markeringsfarve5 2 2 2 2 3 2 2" xfId="30475"/>
    <cellStyle name="40 % - Markeringsfarve5 2 2 2 2 3 2 3" xfId="45439"/>
    <cellStyle name="40 % - Markeringsfarve5 2 2 2 2 3 3" xfId="23453"/>
    <cellStyle name="40 % - Markeringsfarve5 2 2 2 2 3 4" xfId="38440"/>
    <cellStyle name="40 % - Markeringsfarve5 2 2 2 2 4" xfId="12716"/>
    <cellStyle name="40 % - Markeringsfarve5 2 2 2 2 4 2" xfId="29035"/>
    <cellStyle name="40 % - Markeringsfarve5 2 2 2 2 4 3" xfId="44000"/>
    <cellStyle name="40 % - Markeringsfarve5 2 2 2 2 5" xfId="22013"/>
    <cellStyle name="40 % - Markeringsfarve5 2 2 2 2 6" xfId="37001"/>
    <cellStyle name="40 % - Markeringsfarve5 2 2 2 2 7" xfId="57188"/>
    <cellStyle name="40 % - Markeringsfarve5 2 2 2 3" xfId="4161"/>
    <cellStyle name="40 % - Markeringsfarve5 2 2 2 3 2" xfId="6903"/>
    <cellStyle name="40 % - Markeringsfarve5 2 2 2 3 2 2" xfId="14814"/>
    <cellStyle name="40 % - Markeringsfarve5 2 2 2 3 2 2 2" xfId="31128"/>
    <cellStyle name="40 % - Markeringsfarve5 2 2 2 3 2 2 3" xfId="46092"/>
    <cellStyle name="40 % - Markeringsfarve5 2 2 2 3 2 3" xfId="24106"/>
    <cellStyle name="40 % - Markeringsfarve5 2 2 2 3 2 4" xfId="39093"/>
    <cellStyle name="40 % - Markeringsfarve5 2 2 2 3 3" xfId="12718"/>
    <cellStyle name="40 % - Markeringsfarve5 2 2 2 3 3 2" xfId="29037"/>
    <cellStyle name="40 % - Markeringsfarve5 2 2 2 3 3 3" xfId="44002"/>
    <cellStyle name="40 % - Markeringsfarve5 2 2 2 3 4" xfId="22015"/>
    <cellStyle name="40 % - Markeringsfarve5 2 2 2 3 5" xfId="37003"/>
    <cellStyle name="40 % - Markeringsfarve5 2 2 2 4" xfId="4162"/>
    <cellStyle name="40 % - Markeringsfarve5 2 2 2 4 2" xfId="8664"/>
    <cellStyle name="40 % - Markeringsfarve5 2 2 2 4 2 2" xfId="16546"/>
    <cellStyle name="40 % - Markeringsfarve5 2 2 2 4 2 2 2" xfId="32860"/>
    <cellStyle name="40 % - Markeringsfarve5 2 2 2 4 2 2 3" xfId="47824"/>
    <cellStyle name="40 % - Markeringsfarve5 2 2 2 4 2 3" xfId="25838"/>
    <cellStyle name="40 % - Markeringsfarve5 2 2 2 4 2 4" xfId="40825"/>
    <cellStyle name="40 % - Markeringsfarve5 2 2 2 4 3" xfId="12719"/>
    <cellStyle name="40 % - Markeringsfarve5 2 2 2 4 3 2" xfId="29038"/>
    <cellStyle name="40 % - Markeringsfarve5 2 2 2 4 3 3" xfId="44003"/>
    <cellStyle name="40 % - Markeringsfarve5 2 2 2 4 4" xfId="22016"/>
    <cellStyle name="40 % - Markeringsfarve5 2 2 2 4 5" xfId="37004"/>
    <cellStyle name="40 % - Markeringsfarve5 2 2 2 5" xfId="5968"/>
    <cellStyle name="40 % - Markeringsfarve5 2 2 2 5 2" xfId="13886"/>
    <cellStyle name="40 % - Markeringsfarve5 2 2 2 5 2 2" xfId="30200"/>
    <cellStyle name="40 % - Markeringsfarve5 2 2 2 5 2 3" xfId="45164"/>
    <cellStyle name="40 % - Markeringsfarve5 2 2 2 5 3" xfId="23178"/>
    <cellStyle name="40 % - Markeringsfarve5 2 2 2 5 4" xfId="38165"/>
    <cellStyle name="40 % - Markeringsfarve5 2 2 2 6" xfId="12715"/>
    <cellStyle name="40 % - Markeringsfarve5 2 2 2 6 2" xfId="29034"/>
    <cellStyle name="40 % - Markeringsfarve5 2 2 2 6 3" xfId="43999"/>
    <cellStyle name="40 % - Markeringsfarve5 2 2 2 7" xfId="22012"/>
    <cellStyle name="40 % - Markeringsfarve5 2 2 2 8" xfId="37000"/>
    <cellStyle name="40 % - Markeringsfarve5 2 2 2 9" xfId="54021"/>
    <cellStyle name="40 % - Markeringsfarve5 2 2 3" xfId="4163"/>
    <cellStyle name="40 % - Markeringsfarve5 2 2 3 2" xfId="4164"/>
    <cellStyle name="40 % - Markeringsfarve5 2 2 3 2 2" xfId="4165"/>
    <cellStyle name="40 % - Markeringsfarve5 2 2 3 2 2 2" xfId="7809"/>
    <cellStyle name="40 % - Markeringsfarve5 2 2 3 2 2 2 2" xfId="15710"/>
    <cellStyle name="40 % - Markeringsfarve5 2 2 3 2 2 2 2 2" xfId="32024"/>
    <cellStyle name="40 % - Markeringsfarve5 2 2 3 2 2 2 2 3" xfId="46988"/>
    <cellStyle name="40 % - Markeringsfarve5 2 2 3 2 2 2 3" xfId="25002"/>
    <cellStyle name="40 % - Markeringsfarve5 2 2 3 2 2 2 4" xfId="39989"/>
    <cellStyle name="40 % - Markeringsfarve5 2 2 3 2 2 3" xfId="12722"/>
    <cellStyle name="40 % - Markeringsfarve5 2 2 3 2 2 3 2" xfId="29041"/>
    <cellStyle name="40 % - Markeringsfarve5 2 2 3 2 2 3 3" xfId="44006"/>
    <cellStyle name="40 % - Markeringsfarve5 2 2 3 2 2 4" xfId="22019"/>
    <cellStyle name="40 % - Markeringsfarve5 2 2 3 2 2 5" xfId="37007"/>
    <cellStyle name="40 % - Markeringsfarve5 2 2 3 2 3" xfId="6355"/>
    <cellStyle name="40 % - Markeringsfarve5 2 2 3 2 3 2" xfId="14272"/>
    <cellStyle name="40 % - Markeringsfarve5 2 2 3 2 3 2 2" xfId="30586"/>
    <cellStyle name="40 % - Markeringsfarve5 2 2 3 2 3 2 3" xfId="45550"/>
    <cellStyle name="40 % - Markeringsfarve5 2 2 3 2 3 3" xfId="23564"/>
    <cellStyle name="40 % - Markeringsfarve5 2 2 3 2 3 4" xfId="38551"/>
    <cellStyle name="40 % - Markeringsfarve5 2 2 3 2 4" xfId="12721"/>
    <cellStyle name="40 % - Markeringsfarve5 2 2 3 2 4 2" xfId="29040"/>
    <cellStyle name="40 % - Markeringsfarve5 2 2 3 2 4 3" xfId="44005"/>
    <cellStyle name="40 % - Markeringsfarve5 2 2 3 2 5" xfId="22018"/>
    <cellStyle name="40 % - Markeringsfarve5 2 2 3 2 6" xfId="37006"/>
    <cellStyle name="40 % - Markeringsfarve5 2 2 3 3" xfId="4166"/>
    <cellStyle name="40 % - Markeringsfarve5 2 2 3 3 2" xfId="7039"/>
    <cellStyle name="40 % - Markeringsfarve5 2 2 3 3 2 2" xfId="14950"/>
    <cellStyle name="40 % - Markeringsfarve5 2 2 3 3 2 2 2" xfId="31264"/>
    <cellStyle name="40 % - Markeringsfarve5 2 2 3 3 2 2 3" xfId="46228"/>
    <cellStyle name="40 % - Markeringsfarve5 2 2 3 3 2 3" xfId="24242"/>
    <cellStyle name="40 % - Markeringsfarve5 2 2 3 3 2 4" xfId="39229"/>
    <cellStyle name="40 % - Markeringsfarve5 2 2 3 3 3" xfId="12723"/>
    <cellStyle name="40 % - Markeringsfarve5 2 2 3 3 3 2" xfId="29042"/>
    <cellStyle name="40 % - Markeringsfarve5 2 2 3 3 3 3" xfId="44007"/>
    <cellStyle name="40 % - Markeringsfarve5 2 2 3 3 4" xfId="22020"/>
    <cellStyle name="40 % - Markeringsfarve5 2 2 3 3 5" xfId="37008"/>
    <cellStyle name="40 % - Markeringsfarve5 2 2 3 4" xfId="4167"/>
    <cellStyle name="40 % - Markeringsfarve5 2 2 3 4 2" xfId="8388"/>
    <cellStyle name="40 % - Markeringsfarve5 2 2 3 4 2 2" xfId="16281"/>
    <cellStyle name="40 % - Markeringsfarve5 2 2 3 4 2 2 2" xfId="32595"/>
    <cellStyle name="40 % - Markeringsfarve5 2 2 3 4 2 2 3" xfId="47559"/>
    <cellStyle name="40 % - Markeringsfarve5 2 2 3 4 2 3" xfId="25573"/>
    <cellStyle name="40 % - Markeringsfarve5 2 2 3 4 2 4" xfId="40560"/>
    <cellStyle name="40 % - Markeringsfarve5 2 2 3 4 3" xfId="12724"/>
    <cellStyle name="40 % - Markeringsfarve5 2 2 3 4 3 2" xfId="29043"/>
    <cellStyle name="40 % - Markeringsfarve5 2 2 3 4 3 3" xfId="44008"/>
    <cellStyle name="40 % - Markeringsfarve5 2 2 3 4 4" xfId="22021"/>
    <cellStyle name="40 % - Markeringsfarve5 2 2 3 4 5" xfId="37009"/>
    <cellStyle name="40 % - Markeringsfarve5 2 2 3 5" xfId="5969"/>
    <cellStyle name="40 % - Markeringsfarve5 2 2 3 5 2" xfId="13887"/>
    <cellStyle name="40 % - Markeringsfarve5 2 2 3 5 2 2" xfId="30201"/>
    <cellStyle name="40 % - Markeringsfarve5 2 2 3 5 2 3" xfId="45165"/>
    <cellStyle name="40 % - Markeringsfarve5 2 2 3 5 3" xfId="23179"/>
    <cellStyle name="40 % - Markeringsfarve5 2 2 3 5 4" xfId="38166"/>
    <cellStyle name="40 % - Markeringsfarve5 2 2 3 6" xfId="12720"/>
    <cellStyle name="40 % - Markeringsfarve5 2 2 3 6 2" xfId="29039"/>
    <cellStyle name="40 % - Markeringsfarve5 2 2 3 6 3" xfId="44004"/>
    <cellStyle name="40 % - Markeringsfarve5 2 2 3 7" xfId="22017"/>
    <cellStyle name="40 % - Markeringsfarve5 2 2 3 8" xfId="37005"/>
    <cellStyle name="40 % - Markeringsfarve5 2 2 3 9" xfId="56565"/>
    <cellStyle name="40 % - Markeringsfarve5 2 2 4" xfId="4168"/>
    <cellStyle name="40 % - Markeringsfarve5 2 2 4 2" xfId="4169"/>
    <cellStyle name="40 % - Markeringsfarve5 2 2 4 2 2" xfId="4170"/>
    <cellStyle name="40 % - Markeringsfarve5 2 2 4 2 2 2" xfId="7911"/>
    <cellStyle name="40 % - Markeringsfarve5 2 2 4 2 2 2 2" xfId="15812"/>
    <cellStyle name="40 % - Markeringsfarve5 2 2 4 2 2 2 2 2" xfId="32126"/>
    <cellStyle name="40 % - Markeringsfarve5 2 2 4 2 2 2 2 3" xfId="47090"/>
    <cellStyle name="40 % - Markeringsfarve5 2 2 4 2 2 2 3" xfId="25104"/>
    <cellStyle name="40 % - Markeringsfarve5 2 2 4 2 2 2 4" xfId="40091"/>
    <cellStyle name="40 % - Markeringsfarve5 2 2 4 2 2 3" xfId="12727"/>
    <cellStyle name="40 % - Markeringsfarve5 2 2 4 2 2 3 2" xfId="29046"/>
    <cellStyle name="40 % - Markeringsfarve5 2 2 4 2 2 3 3" xfId="44011"/>
    <cellStyle name="40 % - Markeringsfarve5 2 2 4 2 2 4" xfId="22024"/>
    <cellStyle name="40 % - Markeringsfarve5 2 2 4 2 2 5" xfId="37012"/>
    <cellStyle name="40 % - Markeringsfarve5 2 2 4 2 3" xfId="6446"/>
    <cellStyle name="40 % - Markeringsfarve5 2 2 4 2 3 2" xfId="14360"/>
    <cellStyle name="40 % - Markeringsfarve5 2 2 4 2 3 2 2" xfId="30674"/>
    <cellStyle name="40 % - Markeringsfarve5 2 2 4 2 3 2 3" xfId="45638"/>
    <cellStyle name="40 % - Markeringsfarve5 2 2 4 2 3 3" xfId="23652"/>
    <cellStyle name="40 % - Markeringsfarve5 2 2 4 2 3 4" xfId="38639"/>
    <cellStyle name="40 % - Markeringsfarve5 2 2 4 2 4" xfId="12726"/>
    <cellStyle name="40 % - Markeringsfarve5 2 2 4 2 4 2" xfId="29045"/>
    <cellStyle name="40 % - Markeringsfarve5 2 2 4 2 4 3" xfId="44010"/>
    <cellStyle name="40 % - Markeringsfarve5 2 2 4 2 5" xfId="22023"/>
    <cellStyle name="40 % - Markeringsfarve5 2 2 4 2 6" xfId="37011"/>
    <cellStyle name="40 % - Markeringsfarve5 2 2 4 3" xfId="4171"/>
    <cellStyle name="40 % - Markeringsfarve5 2 2 4 3 2" xfId="7187"/>
    <cellStyle name="40 % - Markeringsfarve5 2 2 4 3 2 2" xfId="15097"/>
    <cellStyle name="40 % - Markeringsfarve5 2 2 4 3 2 2 2" xfId="31411"/>
    <cellStyle name="40 % - Markeringsfarve5 2 2 4 3 2 2 3" xfId="46375"/>
    <cellStyle name="40 % - Markeringsfarve5 2 2 4 3 2 3" xfId="24389"/>
    <cellStyle name="40 % - Markeringsfarve5 2 2 4 3 2 4" xfId="39376"/>
    <cellStyle name="40 % - Markeringsfarve5 2 2 4 3 3" xfId="12728"/>
    <cellStyle name="40 % - Markeringsfarve5 2 2 4 3 3 2" xfId="29047"/>
    <cellStyle name="40 % - Markeringsfarve5 2 2 4 3 3 3" xfId="44012"/>
    <cellStyle name="40 % - Markeringsfarve5 2 2 4 3 4" xfId="22025"/>
    <cellStyle name="40 % - Markeringsfarve5 2 2 4 3 5" xfId="37013"/>
    <cellStyle name="40 % - Markeringsfarve5 2 2 4 4" xfId="4172"/>
    <cellStyle name="40 % - Markeringsfarve5 2 2 4 4 2" xfId="8620"/>
    <cellStyle name="40 % - Markeringsfarve5 2 2 4 4 2 2" xfId="16503"/>
    <cellStyle name="40 % - Markeringsfarve5 2 2 4 4 2 2 2" xfId="32817"/>
    <cellStyle name="40 % - Markeringsfarve5 2 2 4 4 2 2 3" xfId="47781"/>
    <cellStyle name="40 % - Markeringsfarve5 2 2 4 4 2 3" xfId="25795"/>
    <cellStyle name="40 % - Markeringsfarve5 2 2 4 4 2 4" xfId="40782"/>
    <cellStyle name="40 % - Markeringsfarve5 2 2 4 4 3" xfId="12729"/>
    <cellStyle name="40 % - Markeringsfarve5 2 2 4 4 3 2" xfId="29048"/>
    <cellStyle name="40 % - Markeringsfarve5 2 2 4 4 3 3" xfId="44013"/>
    <cellStyle name="40 % - Markeringsfarve5 2 2 4 4 4" xfId="22026"/>
    <cellStyle name="40 % - Markeringsfarve5 2 2 4 4 5" xfId="37014"/>
    <cellStyle name="40 % - Markeringsfarve5 2 2 4 5" xfId="5970"/>
    <cellStyle name="40 % - Markeringsfarve5 2 2 4 5 2" xfId="13888"/>
    <cellStyle name="40 % - Markeringsfarve5 2 2 4 5 2 2" xfId="30202"/>
    <cellStyle name="40 % - Markeringsfarve5 2 2 4 5 2 3" xfId="45166"/>
    <cellStyle name="40 % - Markeringsfarve5 2 2 4 5 3" xfId="23180"/>
    <cellStyle name="40 % - Markeringsfarve5 2 2 4 5 4" xfId="38167"/>
    <cellStyle name="40 % - Markeringsfarve5 2 2 4 6" xfId="12725"/>
    <cellStyle name="40 % - Markeringsfarve5 2 2 4 6 2" xfId="29044"/>
    <cellStyle name="40 % - Markeringsfarve5 2 2 4 6 3" xfId="44009"/>
    <cellStyle name="40 % - Markeringsfarve5 2 2 4 7" xfId="22022"/>
    <cellStyle name="40 % - Markeringsfarve5 2 2 4 8" xfId="37010"/>
    <cellStyle name="40 % - Markeringsfarve5 2 2 5" xfId="4173"/>
    <cellStyle name="40 % - Markeringsfarve5 2 2 5 2" xfId="4174"/>
    <cellStyle name="40 % - Markeringsfarve5 2 2 5 2 2" xfId="4175"/>
    <cellStyle name="40 % - Markeringsfarve5 2 2 5 2 2 2" xfId="8028"/>
    <cellStyle name="40 % - Markeringsfarve5 2 2 5 2 2 2 2" xfId="15929"/>
    <cellStyle name="40 % - Markeringsfarve5 2 2 5 2 2 2 2 2" xfId="32243"/>
    <cellStyle name="40 % - Markeringsfarve5 2 2 5 2 2 2 2 3" xfId="47207"/>
    <cellStyle name="40 % - Markeringsfarve5 2 2 5 2 2 2 3" xfId="25221"/>
    <cellStyle name="40 % - Markeringsfarve5 2 2 5 2 2 2 4" xfId="40208"/>
    <cellStyle name="40 % - Markeringsfarve5 2 2 5 2 2 3" xfId="12732"/>
    <cellStyle name="40 % - Markeringsfarve5 2 2 5 2 2 3 2" xfId="29051"/>
    <cellStyle name="40 % - Markeringsfarve5 2 2 5 2 2 3 3" xfId="44016"/>
    <cellStyle name="40 % - Markeringsfarve5 2 2 5 2 2 4" xfId="22029"/>
    <cellStyle name="40 % - Markeringsfarve5 2 2 5 2 2 5" xfId="37017"/>
    <cellStyle name="40 % - Markeringsfarve5 2 2 5 2 3" xfId="6545"/>
    <cellStyle name="40 % - Markeringsfarve5 2 2 5 2 3 2" xfId="14459"/>
    <cellStyle name="40 % - Markeringsfarve5 2 2 5 2 3 2 2" xfId="30773"/>
    <cellStyle name="40 % - Markeringsfarve5 2 2 5 2 3 2 3" xfId="45737"/>
    <cellStyle name="40 % - Markeringsfarve5 2 2 5 2 3 3" xfId="23751"/>
    <cellStyle name="40 % - Markeringsfarve5 2 2 5 2 3 4" xfId="38738"/>
    <cellStyle name="40 % - Markeringsfarve5 2 2 5 2 4" xfId="12731"/>
    <cellStyle name="40 % - Markeringsfarve5 2 2 5 2 4 2" xfId="29050"/>
    <cellStyle name="40 % - Markeringsfarve5 2 2 5 2 4 3" xfId="44015"/>
    <cellStyle name="40 % - Markeringsfarve5 2 2 5 2 5" xfId="22028"/>
    <cellStyle name="40 % - Markeringsfarve5 2 2 5 2 6" xfId="37016"/>
    <cellStyle name="40 % - Markeringsfarve5 2 2 5 3" xfId="4176"/>
    <cellStyle name="40 % - Markeringsfarve5 2 2 5 3 2" xfId="7304"/>
    <cellStyle name="40 % - Markeringsfarve5 2 2 5 3 2 2" xfId="15214"/>
    <cellStyle name="40 % - Markeringsfarve5 2 2 5 3 2 2 2" xfId="31528"/>
    <cellStyle name="40 % - Markeringsfarve5 2 2 5 3 2 2 3" xfId="46492"/>
    <cellStyle name="40 % - Markeringsfarve5 2 2 5 3 2 3" xfId="24506"/>
    <cellStyle name="40 % - Markeringsfarve5 2 2 5 3 2 4" xfId="39493"/>
    <cellStyle name="40 % - Markeringsfarve5 2 2 5 3 3" xfId="12733"/>
    <cellStyle name="40 % - Markeringsfarve5 2 2 5 3 3 2" xfId="29052"/>
    <cellStyle name="40 % - Markeringsfarve5 2 2 5 3 3 3" xfId="44017"/>
    <cellStyle name="40 % - Markeringsfarve5 2 2 5 3 4" xfId="22030"/>
    <cellStyle name="40 % - Markeringsfarve5 2 2 5 3 5" xfId="37018"/>
    <cellStyle name="40 % - Markeringsfarve5 2 2 5 4" xfId="4177"/>
    <cellStyle name="40 % - Markeringsfarve5 2 2 5 4 2" xfId="8270"/>
    <cellStyle name="40 % - Markeringsfarve5 2 2 5 4 2 2" xfId="16164"/>
    <cellStyle name="40 % - Markeringsfarve5 2 2 5 4 2 2 2" xfId="32478"/>
    <cellStyle name="40 % - Markeringsfarve5 2 2 5 4 2 2 3" xfId="47442"/>
    <cellStyle name="40 % - Markeringsfarve5 2 2 5 4 2 3" xfId="25456"/>
    <cellStyle name="40 % - Markeringsfarve5 2 2 5 4 2 4" xfId="40443"/>
    <cellStyle name="40 % - Markeringsfarve5 2 2 5 4 3" xfId="12734"/>
    <cellStyle name="40 % - Markeringsfarve5 2 2 5 4 3 2" xfId="29053"/>
    <cellStyle name="40 % - Markeringsfarve5 2 2 5 4 3 3" xfId="44018"/>
    <cellStyle name="40 % - Markeringsfarve5 2 2 5 4 4" xfId="22031"/>
    <cellStyle name="40 % - Markeringsfarve5 2 2 5 4 5" xfId="37019"/>
    <cellStyle name="40 % - Markeringsfarve5 2 2 5 5" xfId="5971"/>
    <cellStyle name="40 % - Markeringsfarve5 2 2 5 5 2" xfId="13889"/>
    <cellStyle name="40 % - Markeringsfarve5 2 2 5 5 2 2" xfId="30203"/>
    <cellStyle name="40 % - Markeringsfarve5 2 2 5 5 2 3" xfId="45167"/>
    <cellStyle name="40 % - Markeringsfarve5 2 2 5 5 3" xfId="23181"/>
    <cellStyle name="40 % - Markeringsfarve5 2 2 5 5 4" xfId="38168"/>
    <cellStyle name="40 % - Markeringsfarve5 2 2 5 6" xfId="12730"/>
    <cellStyle name="40 % - Markeringsfarve5 2 2 5 6 2" xfId="29049"/>
    <cellStyle name="40 % - Markeringsfarve5 2 2 5 6 3" xfId="44014"/>
    <cellStyle name="40 % - Markeringsfarve5 2 2 5 7" xfId="22027"/>
    <cellStyle name="40 % - Markeringsfarve5 2 2 5 8" xfId="37015"/>
    <cellStyle name="40 % - Markeringsfarve5 2 2 6" xfId="4178"/>
    <cellStyle name="40 % - Markeringsfarve5 2 2 6 2" xfId="4179"/>
    <cellStyle name="40 % - Markeringsfarve5 2 2 6 2 2" xfId="4180"/>
    <cellStyle name="40 % - Markeringsfarve5 2 2 6 2 2 2" xfId="8163"/>
    <cellStyle name="40 % - Markeringsfarve5 2 2 6 2 2 2 2" xfId="16064"/>
    <cellStyle name="40 % - Markeringsfarve5 2 2 6 2 2 2 2 2" xfId="32378"/>
    <cellStyle name="40 % - Markeringsfarve5 2 2 6 2 2 2 2 3" xfId="47342"/>
    <cellStyle name="40 % - Markeringsfarve5 2 2 6 2 2 2 3" xfId="25356"/>
    <cellStyle name="40 % - Markeringsfarve5 2 2 6 2 2 2 4" xfId="40343"/>
    <cellStyle name="40 % - Markeringsfarve5 2 2 6 2 2 3" xfId="12737"/>
    <cellStyle name="40 % - Markeringsfarve5 2 2 6 2 2 3 2" xfId="29056"/>
    <cellStyle name="40 % - Markeringsfarve5 2 2 6 2 2 3 3" xfId="44021"/>
    <cellStyle name="40 % - Markeringsfarve5 2 2 6 2 2 4" xfId="22034"/>
    <cellStyle name="40 % - Markeringsfarve5 2 2 6 2 2 5" xfId="37022"/>
    <cellStyle name="40 % - Markeringsfarve5 2 2 6 2 3" xfId="6656"/>
    <cellStyle name="40 % - Markeringsfarve5 2 2 6 2 3 2" xfId="14570"/>
    <cellStyle name="40 % - Markeringsfarve5 2 2 6 2 3 2 2" xfId="30884"/>
    <cellStyle name="40 % - Markeringsfarve5 2 2 6 2 3 2 3" xfId="45848"/>
    <cellStyle name="40 % - Markeringsfarve5 2 2 6 2 3 3" xfId="23862"/>
    <cellStyle name="40 % - Markeringsfarve5 2 2 6 2 3 4" xfId="38849"/>
    <cellStyle name="40 % - Markeringsfarve5 2 2 6 2 4" xfId="12736"/>
    <cellStyle name="40 % - Markeringsfarve5 2 2 6 2 4 2" xfId="29055"/>
    <cellStyle name="40 % - Markeringsfarve5 2 2 6 2 4 3" xfId="44020"/>
    <cellStyle name="40 % - Markeringsfarve5 2 2 6 2 5" xfId="22033"/>
    <cellStyle name="40 % - Markeringsfarve5 2 2 6 2 6" xfId="37021"/>
    <cellStyle name="40 % - Markeringsfarve5 2 2 6 3" xfId="4181"/>
    <cellStyle name="40 % - Markeringsfarve5 2 2 6 3 2" xfId="7440"/>
    <cellStyle name="40 % - Markeringsfarve5 2 2 6 3 2 2" xfId="15350"/>
    <cellStyle name="40 % - Markeringsfarve5 2 2 6 3 2 2 2" xfId="31664"/>
    <cellStyle name="40 % - Markeringsfarve5 2 2 6 3 2 2 3" xfId="46628"/>
    <cellStyle name="40 % - Markeringsfarve5 2 2 6 3 2 3" xfId="24642"/>
    <cellStyle name="40 % - Markeringsfarve5 2 2 6 3 2 4" xfId="39629"/>
    <cellStyle name="40 % - Markeringsfarve5 2 2 6 3 3" xfId="12738"/>
    <cellStyle name="40 % - Markeringsfarve5 2 2 6 3 3 2" xfId="29057"/>
    <cellStyle name="40 % - Markeringsfarve5 2 2 6 3 3 3" xfId="44022"/>
    <cellStyle name="40 % - Markeringsfarve5 2 2 6 3 4" xfId="22035"/>
    <cellStyle name="40 % - Markeringsfarve5 2 2 6 3 5" xfId="37023"/>
    <cellStyle name="40 % - Markeringsfarve5 2 2 6 4" xfId="4182"/>
    <cellStyle name="40 % - Markeringsfarve5 2 2 6 4 2" xfId="8573"/>
    <cellStyle name="40 % - Markeringsfarve5 2 2 6 4 2 2" xfId="16460"/>
    <cellStyle name="40 % - Markeringsfarve5 2 2 6 4 2 2 2" xfId="32774"/>
    <cellStyle name="40 % - Markeringsfarve5 2 2 6 4 2 2 3" xfId="47738"/>
    <cellStyle name="40 % - Markeringsfarve5 2 2 6 4 2 3" xfId="25752"/>
    <cellStyle name="40 % - Markeringsfarve5 2 2 6 4 2 4" xfId="40739"/>
    <cellStyle name="40 % - Markeringsfarve5 2 2 6 4 3" xfId="12739"/>
    <cellStyle name="40 % - Markeringsfarve5 2 2 6 4 3 2" xfId="29058"/>
    <cellStyle name="40 % - Markeringsfarve5 2 2 6 4 3 3" xfId="44023"/>
    <cellStyle name="40 % - Markeringsfarve5 2 2 6 4 4" xfId="22036"/>
    <cellStyle name="40 % - Markeringsfarve5 2 2 6 4 5" xfId="37024"/>
    <cellStyle name="40 % - Markeringsfarve5 2 2 6 5" xfId="5972"/>
    <cellStyle name="40 % - Markeringsfarve5 2 2 6 5 2" xfId="13890"/>
    <cellStyle name="40 % - Markeringsfarve5 2 2 6 5 2 2" xfId="30204"/>
    <cellStyle name="40 % - Markeringsfarve5 2 2 6 5 2 3" xfId="45168"/>
    <cellStyle name="40 % - Markeringsfarve5 2 2 6 5 3" xfId="23182"/>
    <cellStyle name="40 % - Markeringsfarve5 2 2 6 5 4" xfId="38169"/>
    <cellStyle name="40 % - Markeringsfarve5 2 2 6 6" xfId="12735"/>
    <cellStyle name="40 % - Markeringsfarve5 2 2 6 6 2" xfId="29054"/>
    <cellStyle name="40 % - Markeringsfarve5 2 2 6 6 3" xfId="44019"/>
    <cellStyle name="40 % - Markeringsfarve5 2 2 6 7" xfId="22032"/>
    <cellStyle name="40 % - Markeringsfarve5 2 2 6 8" xfId="37020"/>
    <cellStyle name="40 % - Markeringsfarve5 2 2 7" xfId="4183"/>
    <cellStyle name="40 % - Markeringsfarve5 2 2 7 2" xfId="4184"/>
    <cellStyle name="40 % - Markeringsfarve5 2 2 7 2 2" xfId="7554"/>
    <cellStyle name="40 % - Markeringsfarve5 2 2 7 2 2 2" xfId="15455"/>
    <cellStyle name="40 % - Markeringsfarve5 2 2 7 2 2 2 2" xfId="31769"/>
    <cellStyle name="40 % - Markeringsfarve5 2 2 7 2 2 2 3" xfId="46733"/>
    <cellStyle name="40 % - Markeringsfarve5 2 2 7 2 2 3" xfId="24747"/>
    <cellStyle name="40 % - Markeringsfarve5 2 2 7 2 2 4" xfId="39734"/>
    <cellStyle name="40 % - Markeringsfarve5 2 2 7 2 3" xfId="12741"/>
    <cellStyle name="40 % - Markeringsfarve5 2 2 7 2 3 2" xfId="29060"/>
    <cellStyle name="40 % - Markeringsfarve5 2 2 7 2 3 3" xfId="44025"/>
    <cellStyle name="40 % - Markeringsfarve5 2 2 7 2 4" xfId="22038"/>
    <cellStyle name="40 % - Markeringsfarve5 2 2 7 2 5" xfId="37026"/>
    <cellStyle name="40 % - Markeringsfarve5 2 2 7 3" xfId="6145"/>
    <cellStyle name="40 % - Markeringsfarve5 2 2 7 3 2" xfId="14062"/>
    <cellStyle name="40 % - Markeringsfarve5 2 2 7 3 2 2" xfId="30376"/>
    <cellStyle name="40 % - Markeringsfarve5 2 2 7 3 2 3" xfId="45340"/>
    <cellStyle name="40 % - Markeringsfarve5 2 2 7 3 3" xfId="23354"/>
    <cellStyle name="40 % - Markeringsfarve5 2 2 7 3 4" xfId="38341"/>
    <cellStyle name="40 % - Markeringsfarve5 2 2 7 4" xfId="12740"/>
    <cellStyle name="40 % - Markeringsfarve5 2 2 7 4 2" xfId="29059"/>
    <cellStyle name="40 % - Markeringsfarve5 2 2 7 4 3" xfId="44024"/>
    <cellStyle name="40 % - Markeringsfarve5 2 2 7 5" xfId="22037"/>
    <cellStyle name="40 % - Markeringsfarve5 2 2 7 6" xfId="37025"/>
    <cellStyle name="40 % - Markeringsfarve5 2 2 8" xfId="4185"/>
    <cellStyle name="40 % - Markeringsfarve5 2 2 8 2" xfId="6782"/>
    <cellStyle name="40 % - Markeringsfarve5 2 2 8 2 2" xfId="14693"/>
    <cellStyle name="40 % - Markeringsfarve5 2 2 8 2 2 2" xfId="31007"/>
    <cellStyle name="40 % - Markeringsfarve5 2 2 8 2 2 3" xfId="45971"/>
    <cellStyle name="40 % - Markeringsfarve5 2 2 8 2 3" xfId="23985"/>
    <cellStyle name="40 % - Markeringsfarve5 2 2 8 2 4" xfId="38972"/>
    <cellStyle name="40 % - Markeringsfarve5 2 2 8 3" xfId="12742"/>
    <cellStyle name="40 % - Markeringsfarve5 2 2 8 3 2" xfId="29061"/>
    <cellStyle name="40 % - Markeringsfarve5 2 2 8 3 3" xfId="44026"/>
    <cellStyle name="40 % - Markeringsfarve5 2 2 8 4" xfId="22039"/>
    <cellStyle name="40 % - Markeringsfarve5 2 2 8 5" xfId="37027"/>
    <cellStyle name="40 % - Markeringsfarve5 2 2 9" xfId="4186"/>
    <cellStyle name="40 % - Markeringsfarve5 2 2 9 2" xfId="8429"/>
    <cellStyle name="40 % - Markeringsfarve5 2 2 9 2 2" xfId="16321"/>
    <cellStyle name="40 % - Markeringsfarve5 2 2 9 2 2 2" xfId="32635"/>
    <cellStyle name="40 % - Markeringsfarve5 2 2 9 2 2 3" xfId="47599"/>
    <cellStyle name="40 % - Markeringsfarve5 2 2 9 2 3" xfId="25613"/>
    <cellStyle name="40 % - Markeringsfarve5 2 2 9 2 4" xfId="40600"/>
    <cellStyle name="40 % - Markeringsfarve5 2 2 9 3" xfId="12743"/>
    <cellStyle name="40 % - Markeringsfarve5 2 2 9 3 2" xfId="29062"/>
    <cellStyle name="40 % - Markeringsfarve5 2 2 9 3 3" xfId="44027"/>
    <cellStyle name="40 % - Markeringsfarve5 2 2 9 4" xfId="22040"/>
    <cellStyle name="40 % - Markeringsfarve5 2 2 9 5" xfId="37028"/>
    <cellStyle name="40 % - Markeringsfarve5 2 3" xfId="4187"/>
    <cellStyle name="40 % - Markeringsfarve5 2 3 10" xfId="5973"/>
    <cellStyle name="40 % - Markeringsfarve5 2 3 10 2" xfId="13891"/>
    <cellStyle name="40 % - Markeringsfarve5 2 3 10 2 2" xfId="30205"/>
    <cellStyle name="40 % - Markeringsfarve5 2 3 10 2 3" xfId="45169"/>
    <cellStyle name="40 % - Markeringsfarve5 2 3 10 3" xfId="23183"/>
    <cellStyle name="40 % - Markeringsfarve5 2 3 10 4" xfId="38170"/>
    <cellStyle name="40 % - Markeringsfarve5 2 3 11" xfId="12744"/>
    <cellStyle name="40 % - Markeringsfarve5 2 3 11 2" xfId="29063"/>
    <cellStyle name="40 % - Markeringsfarve5 2 3 11 3" xfId="44028"/>
    <cellStyle name="40 % - Markeringsfarve5 2 3 12" xfId="22041"/>
    <cellStyle name="40 % - Markeringsfarve5 2 3 13" xfId="37029"/>
    <cellStyle name="40 % - Markeringsfarve5 2 3 14" xfId="53385"/>
    <cellStyle name="40 % - Markeringsfarve5 2 3 2" xfId="4188"/>
    <cellStyle name="40 % - Markeringsfarve5 2 3 2 2" xfId="4189"/>
    <cellStyle name="40 % - Markeringsfarve5 2 3 2 2 2" xfId="4190"/>
    <cellStyle name="40 % - Markeringsfarve5 2 3 2 2 2 2" xfId="7712"/>
    <cellStyle name="40 % - Markeringsfarve5 2 3 2 2 2 2 2" xfId="15613"/>
    <cellStyle name="40 % - Markeringsfarve5 2 3 2 2 2 2 2 2" xfId="31927"/>
    <cellStyle name="40 % - Markeringsfarve5 2 3 2 2 2 2 2 3" xfId="46891"/>
    <cellStyle name="40 % - Markeringsfarve5 2 3 2 2 2 2 3" xfId="24905"/>
    <cellStyle name="40 % - Markeringsfarve5 2 3 2 2 2 2 4" xfId="39892"/>
    <cellStyle name="40 % - Markeringsfarve5 2 3 2 2 2 3" xfId="12747"/>
    <cellStyle name="40 % - Markeringsfarve5 2 3 2 2 2 3 2" xfId="29066"/>
    <cellStyle name="40 % - Markeringsfarve5 2 3 2 2 2 3 3" xfId="44031"/>
    <cellStyle name="40 % - Markeringsfarve5 2 3 2 2 2 4" xfId="22044"/>
    <cellStyle name="40 % - Markeringsfarve5 2 3 2 2 2 5" xfId="37032"/>
    <cellStyle name="40 % - Markeringsfarve5 2 3 2 2 3" xfId="6277"/>
    <cellStyle name="40 % - Markeringsfarve5 2 3 2 2 3 2" xfId="14194"/>
    <cellStyle name="40 % - Markeringsfarve5 2 3 2 2 3 2 2" xfId="30508"/>
    <cellStyle name="40 % - Markeringsfarve5 2 3 2 2 3 2 3" xfId="45472"/>
    <cellStyle name="40 % - Markeringsfarve5 2 3 2 2 3 3" xfId="23486"/>
    <cellStyle name="40 % - Markeringsfarve5 2 3 2 2 3 4" xfId="38473"/>
    <cellStyle name="40 % - Markeringsfarve5 2 3 2 2 4" xfId="12746"/>
    <cellStyle name="40 % - Markeringsfarve5 2 3 2 2 4 2" xfId="29065"/>
    <cellStyle name="40 % - Markeringsfarve5 2 3 2 2 4 3" xfId="44030"/>
    <cellStyle name="40 % - Markeringsfarve5 2 3 2 2 5" xfId="22043"/>
    <cellStyle name="40 % - Markeringsfarve5 2 3 2 2 6" xfId="37031"/>
    <cellStyle name="40 % - Markeringsfarve5 2 3 2 2 7" xfId="57189"/>
    <cellStyle name="40 % - Markeringsfarve5 2 3 2 3" xfId="4191"/>
    <cellStyle name="40 % - Markeringsfarve5 2 3 2 3 2" xfId="6942"/>
    <cellStyle name="40 % - Markeringsfarve5 2 3 2 3 2 2" xfId="14853"/>
    <cellStyle name="40 % - Markeringsfarve5 2 3 2 3 2 2 2" xfId="31167"/>
    <cellStyle name="40 % - Markeringsfarve5 2 3 2 3 2 2 3" xfId="46131"/>
    <cellStyle name="40 % - Markeringsfarve5 2 3 2 3 2 3" xfId="24145"/>
    <cellStyle name="40 % - Markeringsfarve5 2 3 2 3 2 4" xfId="39132"/>
    <cellStyle name="40 % - Markeringsfarve5 2 3 2 3 3" xfId="12748"/>
    <cellStyle name="40 % - Markeringsfarve5 2 3 2 3 3 2" xfId="29067"/>
    <cellStyle name="40 % - Markeringsfarve5 2 3 2 3 3 3" xfId="44032"/>
    <cellStyle name="40 % - Markeringsfarve5 2 3 2 3 4" xfId="22045"/>
    <cellStyle name="40 % - Markeringsfarve5 2 3 2 3 5" xfId="37033"/>
    <cellStyle name="40 % - Markeringsfarve5 2 3 2 4" xfId="4192"/>
    <cellStyle name="40 % - Markeringsfarve5 2 3 2 4 2" xfId="8558"/>
    <cellStyle name="40 % - Markeringsfarve5 2 3 2 4 2 2" xfId="16445"/>
    <cellStyle name="40 % - Markeringsfarve5 2 3 2 4 2 2 2" xfId="32759"/>
    <cellStyle name="40 % - Markeringsfarve5 2 3 2 4 2 2 3" xfId="47723"/>
    <cellStyle name="40 % - Markeringsfarve5 2 3 2 4 2 3" xfId="25737"/>
    <cellStyle name="40 % - Markeringsfarve5 2 3 2 4 2 4" xfId="40724"/>
    <cellStyle name="40 % - Markeringsfarve5 2 3 2 4 3" xfId="12749"/>
    <cellStyle name="40 % - Markeringsfarve5 2 3 2 4 3 2" xfId="29068"/>
    <cellStyle name="40 % - Markeringsfarve5 2 3 2 4 3 3" xfId="44033"/>
    <cellStyle name="40 % - Markeringsfarve5 2 3 2 4 4" xfId="22046"/>
    <cellStyle name="40 % - Markeringsfarve5 2 3 2 4 5" xfId="37034"/>
    <cellStyle name="40 % - Markeringsfarve5 2 3 2 5" xfId="5974"/>
    <cellStyle name="40 % - Markeringsfarve5 2 3 2 5 2" xfId="13892"/>
    <cellStyle name="40 % - Markeringsfarve5 2 3 2 5 2 2" xfId="30206"/>
    <cellStyle name="40 % - Markeringsfarve5 2 3 2 5 2 3" xfId="45170"/>
    <cellStyle name="40 % - Markeringsfarve5 2 3 2 5 3" xfId="23184"/>
    <cellStyle name="40 % - Markeringsfarve5 2 3 2 5 4" xfId="38171"/>
    <cellStyle name="40 % - Markeringsfarve5 2 3 2 6" xfId="12745"/>
    <cellStyle name="40 % - Markeringsfarve5 2 3 2 6 2" xfId="29064"/>
    <cellStyle name="40 % - Markeringsfarve5 2 3 2 6 3" xfId="44029"/>
    <cellStyle name="40 % - Markeringsfarve5 2 3 2 7" xfId="22042"/>
    <cellStyle name="40 % - Markeringsfarve5 2 3 2 8" xfId="37030"/>
    <cellStyle name="40 % - Markeringsfarve5 2 3 2 9" xfId="54022"/>
    <cellStyle name="40 % - Markeringsfarve5 2 3 3" xfId="4193"/>
    <cellStyle name="40 % - Markeringsfarve5 2 3 3 2" xfId="4194"/>
    <cellStyle name="40 % - Markeringsfarve5 2 3 3 2 2" xfId="4195"/>
    <cellStyle name="40 % - Markeringsfarve5 2 3 3 2 2 2" xfId="7810"/>
    <cellStyle name="40 % - Markeringsfarve5 2 3 3 2 2 2 2" xfId="15711"/>
    <cellStyle name="40 % - Markeringsfarve5 2 3 3 2 2 2 2 2" xfId="32025"/>
    <cellStyle name="40 % - Markeringsfarve5 2 3 3 2 2 2 2 3" xfId="46989"/>
    <cellStyle name="40 % - Markeringsfarve5 2 3 3 2 2 2 3" xfId="25003"/>
    <cellStyle name="40 % - Markeringsfarve5 2 3 3 2 2 2 4" xfId="39990"/>
    <cellStyle name="40 % - Markeringsfarve5 2 3 3 2 2 3" xfId="12752"/>
    <cellStyle name="40 % - Markeringsfarve5 2 3 3 2 2 3 2" xfId="29071"/>
    <cellStyle name="40 % - Markeringsfarve5 2 3 3 2 2 3 3" xfId="44036"/>
    <cellStyle name="40 % - Markeringsfarve5 2 3 3 2 2 4" xfId="22049"/>
    <cellStyle name="40 % - Markeringsfarve5 2 3 3 2 2 5" xfId="37037"/>
    <cellStyle name="40 % - Markeringsfarve5 2 3 3 2 3" xfId="6356"/>
    <cellStyle name="40 % - Markeringsfarve5 2 3 3 2 3 2" xfId="14273"/>
    <cellStyle name="40 % - Markeringsfarve5 2 3 3 2 3 2 2" xfId="30587"/>
    <cellStyle name="40 % - Markeringsfarve5 2 3 3 2 3 2 3" xfId="45551"/>
    <cellStyle name="40 % - Markeringsfarve5 2 3 3 2 3 3" xfId="23565"/>
    <cellStyle name="40 % - Markeringsfarve5 2 3 3 2 3 4" xfId="38552"/>
    <cellStyle name="40 % - Markeringsfarve5 2 3 3 2 4" xfId="12751"/>
    <cellStyle name="40 % - Markeringsfarve5 2 3 3 2 4 2" xfId="29070"/>
    <cellStyle name="40 % - Markeringsfarve5 2 3 3 2 4 3" xfId="44035"/>
    <cellStyle name="40 % - Markeringsfarve5 2 3 3 2 5" xfId="22048"/>
    <cellStyle name="40 % - Markeringsfarve5 2 3 3 2 6" xfId="37036"/>
    <cellStyle name="40 % - Markeringsfarve5 2 3 3 3" xfId="4196"/>
    <cellStyle name="40 % - Markeringsfarve5 2 3 3 3 2" xfId="7040"/>
    <cellStyle name="40 % - Markeringsfarve5 2 3 3 3 2 2" xfId="14951"/>
    <cellStyle name="40 % - Markeringsfarve5 2 3 3 3 2 2 2" xfId="31265"/>
    <cellStyle name="40 % - Markeringsfarve5 2 3 3 3 2 2 3" xfId="46229"/>
    <cellStyle name="40 % - Markeringsfarve5 2 3 3 3 2 3" xfId="24243"/>
    <cellStyle name="40 % - Markeringsfarve5 2 3 3 3 2 4" xfId="39230"/>
    <cellStyle name="40 % - Markeringsfarve5 2 3 3 3 3" xfId="12753"/>
    <cellStyle name="40 % - Markeringsfarve5 2 3 3 3 3 2" xfId="29072"/>
    <cellStyle name="40 % - Markeringsfarve5 2 3 3 3 3 3" xfId="44037"/>
    <cellStyle name="40 % - Markeringsfarve5 2 3 3 3 4" xfId="22050"/>
    <cellStyle name="40 % - Markeringsfarve5 2 3 3 3 5" xfId="37038"/>
    <cellStyle name="40 % - Markeringsfarve5 2 3 3 4" xfId="4197"/>
    <cellStyle name="40 % - Markeringsfarve5 2 3 3 4 2" xfId="8756"/>
    <cellStyle name="40 % - Markeringsfarve5 2 3 3 4 2 2" xfId="16632"/>
    <cellStyle name="40 % - Markeringsfarve5 2 3 3 4 2 2 2" xfId="32946"/>
    <cellStyle name="40 % - Markeringsfarve5 2 3 3 4 2 2 3" xfId="47910"/>
    <cellStyle name="40 % - Markeringsfarve5 2 3 3 4 2 3" xfId="25924"/>
    <cellStyle name="40 % - Markeringsfarve5 2 3 3 4 2 4" xfId="40911"/>
    <cellStyle name="40 % - Markeringsfarve5 2 3 3 4 3" xfId="12754"/>
    <cellStyle name="40 % - Markeringsfarve5 2 3 3 4 3 2" xfId="29073"/>
    <cellStyle name="40 % - Markeringsfarve5 2 3 3 4 3 3" xfId="44038"/>
    <cellStyle name="40 % - Markeringsfarve5 2 3 3 4 4" xfId="22051"/>
    <cellStyle name="40 % - Markeringsfarve5 2 3 3 4 5" xfId="37039"/>
    <cellStyle name="40 % - Markeringsfarve5 2 3 3 5" xfId="5975"/>
    <cellStyle name="40 % - Markeringsfarve5 2 3 3 5 2" xfId="13893"/>
    <cellStyle name="40 % - Markeringsfarve5 2 3 3 5 2 2" xfId="30207"/>
    <cellStyle name="40 % - Markeringsfarve5 2 3 3 5 2 3" xfId="45171"/>
    <cellStyle name="40 % - Markeringsfarve5 2 3 3 5 3" xfId="23185"/>
    <cellStyle name="40 % - Markeringsfarve5 2 3 3 5 4" xfId="38172"/>
    <cellStyle name="40 % - Markeringsfarve5 2 3 3 6" xfId="12750"/>
    <cellStyle name="40 % - Markeringsfarve5 2 3 3 6 2" xfId="29069"/>
    <cellStyle name="40 % - Markeringsfarve5 2 3 3 6 3" xfId="44034"/>
    <cellStyle name="40 % - Markeringsfarve5 2 3 3 7" xfId="22047"/>
    <cellStyle name="40 % - Markeringsfarve5 2 3 3 8" xfId="37035"/>
    <cellStyle name="40 % - Markeringsfarve5 2 3 3 9" xfId="56566"/>
    <cellStyle name="40 % - Markeringsfarve5 2 3 4" xfId="4198"/>
    <cellStyle name="40 % - Markeringsfarve5 2 3 4 2" xfId="4199"/>
    <cellStyle name="40 % - Markeringsfarve5 2 3 4 2 2" xfId="4200"/>
    <cellStyle name="40 % - Markeringsfarve5 2 3 4 2 2 2" xfId="7950"/>
    <cellStyle name="40 % - Markeringsfarve5 2 3 4 2 2 2 2" xfId="15851"/>
    <cellStyle name="40 % - Markeringsfarve5 2 3 4 2 2 2 2 2" xfId="32165"/>
    <cellStyle name="40 % - Markeringsfarve5 2 3 4 2 2 2 2 3" xfId="47129"/>
    <cellStyle name="40 % - Markeringsfarve5 2 3 4 2 2 2 3" xfId="25143"/>
    <cellStyle name="40 % - Markeringsfarve5 2 3 4 2 2 2 4" xfId="40130"/>
    <cellStyle name="40 % - Markeringsfarve5 2 3 4 2 2 3" xfId="12757"/>
    <cellStyle name="40 % - Markeringsfarve5 2 3 4 2 2 3 2" xfId="29076"/>
    <cellStyle name="40 % - Markeringsfarve5 2 3 4 2 2 3 3" xfId="44041"/>
    <cellStyle name="40 % - Markeringsfarve5 2 3 4 2 2 4" xfId="22054"/>
    <cellStyle name="40 % - Markeringsfarve5 2 3 4 2 2 5" xfId="37042"/>
    <cellStyle name="40 % - Markeringsfarve5 2 3 4 2 3" xfId="6479"/>
    <cellStyle name="40 % - Markeringsfarve5 2 3 4 2 3 2" xfId="14393"/>
    <cellStyle name="40 % - Markeringsfarve5 2 3 4 2 3 2 2" xfId="30707"/>
    <cellStyle name="40 % - Markeringsfarve5 2 3 4 2 3 2 3" xfId="45671"/>
    <cellStyle name="40 % - Markeringsfarve5 2 3 4 2 3 3" xfId="23685"/>
    <cellStyle name="40 % - Markeringsfarve5 2 3 4 2 3 4" xfId="38672"/>
    <cellStyle name="40 % - Markeringsfarve5 2 3 4 2 4" xfId="12756"/>
    <cellStyle name="40 % - Markeringsfarve5 2 3 4 2 4 2" xfId="29075"/>
    <cellStyle name="40 % - Markeringsfarve5 2 3 4 2 4 3" xfId="44040"/>
    <cellStyle name="40 % - Markeringsfarve5 2 3 4 2 5" xfId="22053"/>
    <cellStyle name="40 % - Markeringsfarve5 2 3 4 2 6" xfId="37041"/>
    <cellStyle name="40 % - Markeringsfarve5 2 3 4 3" xfId="4201"/>
    <cellStyle name="40 % - Markeringsfarve5 2 3 4 3 2" xfId="7226"/>
    <cellStyle name="40 % - Markeringsfarve5 2 3 4 3 2 2" xfId="15136"/>
    <cellStyle name="40 % - Markeringsfarve5 2 3 4 3 2 2 2" xfId="31450"/>
    <cellStyle name="40 % - Markeringsfarve5 2 3 4 3 2 2 3" xfId="46414"/>
    <cellStyle name="40 % - Markeringsfarve5 2 3 4 3 2 3" xfId="24428"/>
    <cellStyle name="40 % - Markeringsfarve5 2 3 4 3 2 4" xfId="39415"/>
    <cellStyle name="40 % - Markeringsfarve5 2 3 4 3 3" xfId="12758"/>
    <cellStyle name="40 % - Markeringsfarve5 2 3 4 3 3 2" xfId="29077"/>
    <cellStyle name="40 % - Markeringsfarve5 2 3 4 3 3 3" xfId="44042"/>
    <cellStyle name="40 % - Markeringsfarve5 2 3 4 3 4" xfId="22055"/>
    <cellStyle name="40 % - Markeringsfarve5 2 3 4 3 5" xfId="37043"/>
    <cellStyle name="40 % - Markeringsfarve5 2 3 4 4" xfId="4202"/>
    <cellStyle name="40 % - Markeringsfarve5 2 3 4 4 2" xfId="8476"/>
    <cellStyle name="40 % - Markeringsfarve5 2 3 4 4 2 2" xfId="16365"/>
    <cellStyle name="40 % - Markeringsfarve5 2 3 4 4 2 2 2" xfId="32679"/>
    <cellStyle name="40 % - Markeringsfarve5 2 3 4 4 2 2 3" xfId="47643"/>
    <cellStyle name="40 % - Markeringsfarve5 2 3 4 4 2 3" xfId="25657"/>
    <cellStyle name="40 % - Markeringsfarve5 2 3 4 4 2 4" xfId="40644"/>
    <cellStyle name="40 % - Markeringsfarve5 2 3 4 4 3" xfId="12759"/>
    <cellStyle name="40 % - Markeringsfarve5 2 3 4 4 3 2" xfId="29078"/>
    <cellStyle name="40 % - Markeringsfarve5 2 3 4 4 3 3" xfId="44043"/>
    <cellStyle name="40 % - Markeringsfarve5 2 3 4 4 4" xfId="22056"/>
    <cellStyle name="40 % - Markeringsfarve5 2 3 4 4 5" xfId="37044"/>
    <cellStyle name="40 % - Markeringsfarve5 2 3 4 5" xfId="5976"/>
    <cellStyle name="40 % - Markeringsfarve5 2 3 4 5 2" xfId="13894"/>
    <cellStyle name="40 % - Markeringsfarve5 2 3 4 5 2 2" xfId="30208"/>
    <cellStyle name="40 % - Markeringsfarve5 2 3 4 5 2 3" xfId="45172"/>
    <cellStyle name="40 % - Markeringsfarve5 2 3 4 5 3" xfId="23186"/>
    <cellStyle name="40 % - Markeringsfarve5 2 3 4 5 4" xfId="38173"/>
    <cellStyle name="40 % - Markeringsfarve5 2 3 4 6" xfId="12755"/>
    <cellStyle name="40 % - Markeringsfarve5 2 3 4 6 2" xfId="29074"/>
    <cellStyle name="40 % - Markeringsfarve5 2 3 4 6 3" xfId="44039"/>
    <cellStyle name="40 % - Markeringsfarve5 2 3 4 7" xfId="22052"/>
    <cellStyle name="40 % - Markeringsfarve5 2 3 4 8" xfId="37040"/>
    <cellStyle name="40 % - Markeringsfarve5 2 3 5" xfId="4203"/>
    <cellStyle name="40 % - Markeringsfarve5 2 3 5 2" xfId="4204"/>
    <cellStyle name="40 % - Markeringsfarve5 2 3 5 2 2" xfId="4205"/>
    <cellStyle name="40 % - Markeringsfarve5 2 3 5 2 2 2" xfId="8067"/>
    <cellStyle name="40 % - Markeringsfarve5 2 3 5 2 2 2 2" xfId="15968"/>
    <cellStyle name="40 % - Markeringsfarve5 2 3 5 2 2 2 2 2" xfId="32282"/>
    <cellStyle name="40 % - Markeringsfarve5 2 3 5 2 2 2 2 3" xfId="47246"/>
    <cellStyle name="40 % - Markeringsfarve5 2 3 5 2 2 2 3" xfId="25260"/>
    <cellStyle name="40 % - Markeringsfarve5 2 3 5 2 2 2 4" xfId="40247"/>
    <cellStyle name="40 % - Markeringsfarve5 2 3 5 2 2 3" xfId="12762"/>
    <cellStyle name="40 % - Markeringsfarve5 2 3 5 2 2 3 2" xfId="29081"/>
    <cellStyle name="40 % - Markeringsfarve5 2 3 5 2 2 3 3" xfId="44046"/>
    <cellStyle name="40 % - Markeringsfarve5 2 3 5 2 2 4" xfId="22059"/>
    <cellStyle name="40 % - Markeringsfarve5 2 3 5 2 2 5" xfId="37047"/>
    <cellStyle name="40 % - Markeringsfarve5 2 3 5 2 3" xfId="6578"/>
    <cellStyle name="40 % - Markeringsfarve5 2 3 5 2 3 2" xfId="14492"/>
    <cellStyle name="40 % - Markeringsfarve5 2 3 5 2 3 2 2" xfId="30806"/>
    <cellStyle name="40 % - Markeringsfarve5 2 3 5 2 3 2 3" xfId="45770"/>
    <cellStyle name="40 % - Markeringsfarve5 2 3 5 2 3 3" xfId="23784"/>
    <cellStyle name="40 % - Markeringsfarve5 2 3 5 2 3 4" xfId="38771"/>
    <cellStyle name="40 % - Markeringsfarve5 2 3 5 2 4" xfId="12761"/>
    <cellStyle name="40 % - Markeringsfarve5 2 3 5 2 4 2" xfId="29080"/>
    <cellStyle name="40 % - Markeringsfarve5 2 3 5 2 4 3" xfId="44045"/>
    <cellStyle name="40 % - Markeringsfarve5 2 3 5 2 5" xfId="22058"/>
    <cellStyle name="40 % - Markeringsfarve5 2 3 5 2 6" xfId="37046"/>
    <cellStyle name="40 % - Markeringsfarve5 2 3 5 3" xfId="4206"/>
    <cellStyle name="40 % - Markeringsfarve5 2 3 5 3 2" xfId="7343"/>
    <cellStyle name="40 % - Markeringsfarve5 2 3 5 3 2 2" xfId="15253"/>
    <cellStyle name="40 % - Markeringsfarve5 2 3 5 3 2 2 2" xfId="31567"/>
    <cellStyle name="40 % - Markeringsfarve5 2 3 5 3 2 2 3" xfId="46531"/>
    <cellStyle name="40 % - Markeringsfarve5 2 3 5 3 2 3" xfId="24545"/>
    <cellStyle name="40 % - Markeringsfarve5 2 3 5 3 2 4" xfId="39532"/>
    <cellStyle name="40 % - Markeringsfarve5 2 3 5 3 3" xfId="12763"/>
    <cellStyle name="40 % - Markeringsfarve5 2 3 5 3 3 2" xfId="29082"/>
    <cellStyle name="40 % - Markeringsfarve5 2 3 5 3 3 3" xfId="44047"/>
    <cellStyle name="40 % - Markeringsfarve5 2 3 5 3 4" xfId="22060"/>
    <cellStyle name="40 % - Markeringsfarve5 2 3 5 3 5" xfId="37048"/>
    <cellStyle name="40 % - Markeringsfarve5 2 3 5 4" xfId="4207"/>
    <cellStyle name="40 % - Markeringsfarve5 2 3 5 4 2" xfId="8732"/>
    <cellStyle name="40 % - Markeringsfarve5 2 3 5 4 2 2" xfId="16611"/>
    <cellStyle name="40 % - Markeringsfarve5 2 3 5 4 2 2 2" xfId="32925"/>
    <cellStyle name="40 % - Markeringsfarve5 2 3 5 4 2 2 3" xfId="47889"/>
    <cellStyle name="40 % - Markeringsfarve5 2 3 5 4 2 3" xfId="25903"/>
    <cellStyle name="40 % - Markeringsfarve5 2 3 5 4 2 4" xfId="40890"/>
    <cellStyle name="40 % - Markeringsfarve5 2 3 5 4 3" xfId="12764"/>
    <cellStyle name="40 % - Markeringsfarve5 2 3 5 4 3 2" xfId="29083"/>
    <cellStyle name="40 % - Markeringsfarve5 2 3 5 4 3 3" xfId="44048"/>
    <cellStyle name="40 % - Markeringsfarve5 2 3 5 4 4" xfId="22061"/>
    <cellStyle name="40 % - Markeringsfarve5 2 3 5 4 5" xfId="37049"/>
    <cellStyle name="40 % - Markeringsfarve5 2 3 5 5" xfId="5977"/>
    <cellStyle name="40 % - Markeringsfarve5 2 3 5 5 2" xfId="13895"/>
    <cellStyle name="40 % - Markeringsfarve5 2 3 5 5 2 2" xfId="30209"/>
    <cellStyle name="40 % - Markeringsfarve5 2 3 5 5 2 3" xfId="45173"/>
    <cellStyle name="40 % - Markeringsfarve5 2 3 5 5 3" xfId="23187"/>
    <cellStyle name="40 % - Markeringsfarve5 2 3 5 5 4" xfId="38174"/>
    <cellStyle name="40 % - Markeringsfarve5 2 3 5 6" xfId="12760"/>
    <cellStyle name="40 % - Markeringsfarve5 2 3 5 6 2" xfId="29079"/>
    <cellStyle name="40 % - Markeringsfarve5 2 3 5 6 3" xfId="44044"/>
    <cellStyle name="40 % - Markeringsfarve5 2 3 5 7" xfId="22057"/>
    <cellStyle name="40 % - Markeringsfarve5 2 3 5 8" xfId="37045"/>
    <cellStyle name="40 % - Markeringsfarve5 2 3 6" xfId="4208"/>
    <cellStyle name="40 % - Markeringsfarve5 2 3 6 2" xfId="4209"/>
    <cellStyle name="40 % - Markeringsfarve5 2 3 6 2 2" xfId="4210"/>
    <cellStyle name="40 % - Markeringsfarve5 2 3 6 2 2 2" xfId="8164"/>
    <cellStyle name="40 % - Markeringsfarve5 2 3 6 2 2 2 2" xfId="16065"/>
    <cellStyle name="40 % - Markeringsfarve5 2 3 6 2 2 2 2 2" xfId="32379"/>
    <cellStyle name="40 % - Markeringsfarve5 2 3 6 2 2 2 2 3" xfId="47343"/>
    <cellStyle name="40 % - Markeringsfarve5 2 3 6 2 2 2 3" xfId="25357"/>
    <cellStyle name="40 % - Markeringsfarve5 2 3 6 2 2 2 4" xfId="40344"/>
    <cellStyle name="40 % - Markeringsfarve5 2 3 6 2 2 3" xfId="12767"/>
    <cellStyle name="40 % - Markeringsfarve5 2 3 6 2 2 3 2" xfId="29086"/>
    <cellStyle name="40 % - Markeringsfarve5 2 3 6 2 2 3 3" xfId="44051"/>
    <cellStyle name="40 % - Markeringsfarve5 2 3 6 2 2 4" xfId="22064"/>
    <cellStyle name="40 % - Markeringsfarve5 2 3 6 2 2 5" xfId="37052"/>
    <cellStyle name="40 % - Markeringsfarve5 2 3 6 2 3" xfId="6657"/>
    <cellStyle name="40 % - Markeringsfarve5 2 3 6 2 3 2" xfId="14571"/>
    <cellStyle name="40 % - Markeringsfarve5 2 3 6 2 3 2 2" xfId="30885"/>
    <cellStyle name="40 % - Markeringsfarve5 2 3 6 2 3 2 3" xfId="45849"/>
    <cellStyle name="40 % - Markeringsfarve5 2 3 6 2 3 3" xfId="23863"/>
    <cellStyle name="40 % - Markeringsfarve5 2 3 6 2 3 4" xfId="38850"/>
    <cellStyle name="40 % - Markeringsfarve5 2 3 6 2 4" xfId="12766"/>
    <cellStyle name="40 % - Markeringsfarve5 2 3 6 2 4 2" xfId="29085"/>
    <cellStyle name="40 % - Markeringsfarve5 2 3 6 2 4 3" xfId="44050"/>
    <cellStyle name="40 % - Markeringsfarve5 2 3 6 2 5" xfId="22063"/>
    <cellStyle name="40 % - Markeringsfarve5 2 3 6 2 6" xfId="37051"/>
    <cellStyle name="40 % - Markeringsfarve5 2 3 6 3" xfId="4211"/>
    <cellStyle name="40 % - Markeringsfarve5 2 3 6 3 2" xfId="7441"/>
    <cellStyle name="40 % - Markeringsfarve5 2 3 6 3 2 2" xfId="15351"/>
    <cellStyle name="40 % - Markeringsfarve5 2 3 6 3 2 2 2" xfId="31665"/>
    <cellStyle name="40 % - Markeringsfarve5 2 3 6 3 2 2 3" xfId="46629"/>
    <cellStyle name="40 % - Markeringsfarve5 2 3 6 3 2 3" xfId="24643"/>
    <cellStyle name="40 % - Markeringsfarve5 2 3 6 3 2 4" xfId="39630"/>
    <cellStyle name="40 % - Markeringsfarve5 2 3 6 3 3" xfId="12768"/>
    <cellStyle name="40 % - Markeringsfarve5 2 3 6 3 3 2" xfId="29087"/>
    <cellStyle name="40 % - Markeringsfarve5 2 3 6 3 3 3" xfId="44052"/>
    <cellStyle name="40 % - Markeringsfarve5 2 3 6 3 4" xfId="22065"/>
    <cellStyle name="40 % - Markeringsfarve5 2 3 6 3 5" xfId="37053"/>
    <cellStyle name="40 % - Markeringsfarve5 2 3 6 4" xfId="4212"/>
    <cellStyle name="40 % - Markeringsfarve5 2 3 6 4 2" xfId="8456"/>
    <cellStyle name="40 % - Markeringsfarve5 2 3 6 4 2 2" xfId="16347"/>
    <cellStyle name="40 % - Markeringsfarve5 2 3 6 4 2 2 2" xfId="32661"/>
    <cellStyle name="40 % - Markeringsfarve5 2 3 6 4 2 2 3" xfId="47625"/>
    <cellStyle name="40 % - Markeringsfarve5 2 3 6 4 2 3" xfId="25639"/>
    <cellStyle name="40 % - Markeringsfarve5 2 3 6 4 2 4" xfId="40626"/>
    <cellStyle name="40 % - Markeringsfarve5 2 3 6 4 3" xfId="12769"/>
    <cellStyle name="40 % - Markeringsfarve5 2 3 6 4 3 2" xfId="29088"/>
    <cellStyle name="40 % - Markeringsfarve5 2 3 6 4 3 3" xfId="44053"/>
    <cellStyle name="40 % - Markeringsfarve5 2 3 6 4 4" xfId="22066"/>
    <cellStyle name="40 % - Markeringsfarve5 2 3 6 4 5" xfId="37054"/>
    <cellStyle name="40 % - Markeringsfarve5 2 3 6 5" xfId="5978"/>
    <cellStyle name="40 % - Markeringsfarve5 2 3 6 5 2" xfId="13896"/>
    <cellStyle name="40 % - Markeringsfarve5 2 3 6 5 2 2" xfId="30210"/>
    <cellStyle name="40 % - Markeringsfarve5 2 3 6 5 2 3" xfId="45174"/>
    <cellStyle name="40 % - Markeringsfarve5 2 3 6 5 3" xfId="23188"/>
    <cellStyle name="40 % - Markeringsfarve5 2 3 6 5 4" xfId="38175"/>
    <cellStyle name="40 % - Markeringsfarve5 2 3 6 6" xfId="12765"/>
    <cellStyle name="40 % - Markeringsfarve5 2 3 6 6 2" xfId="29084"/>
    <cellStyle name="40 % - Markeringsfarve5 2 3 6 6 3" xfId="44049"/>
    <cellStyle name="40 % - Markeringsfarve5 2 3 6 7" xfId="22062"/>
    <cellStyle name="40 % - Markeringsfarve5 2 3 6 8" xfId="37050"/>
    <cellStyle name="40 % - Markeringsfarve5 2 3 7" xfId="4213"/>
    <cellStyle name="40 % - Markeringsfarve5 2 3 7 2" xfId="4214"/>
    <cellStyle name="40 % - Markeringsfarve5 2 3 7 2 2" xfId="7593"/>
    <cellStyle name="40 % - Markeringsfarve5 2 3 7 2 2 2" xfId="15494"/>
    <cellStyle name="40 % - Markeringsfarve5 2 3 7 2 2 2 2" xfId="31808"/>
    <cellStyle name="40 % - Markeringsfarve5 2 3 7 2 2 2 3" xfId="46772"/>
    <cellStyle name="40 % - Markeringsfarve5 2 3 7 2 2 3" xfId="24786"/>
    <cellStyle name="40 % - Markeringsfarve5 2 3 7 2 2 4" xfId="39773"/>
    <cellStyle name="40 % - Markeringsfarve5 2 3 7 2 3" xfId="12771"/>
    <cellStyle name="40 % - Markeringsfarve5 2 3 7 2 3 2" xfId="29090"/>
    <cellStyle name="40 % - Markeringsfarve5 2 3 7 2 3 3" xfId="44055"/>
    <cellStyle name="40 % - Markeringsfarve5 2 3 7 2 4" xfId="22068"/>
    <cellStyle name="40 % - Markeringsfarve5 2 3 7 2 5" xfId="37056"/>
    <cellStyle name="40 % - Markeringsfarve5 2 3 7 3" xfId="6178"/>
    <cellStyle name="40 % - Markeringsfarve5 2 3 7 3 2" xfId="14095"/>
    <cellStyle name="40 % - Markeringsfarve5 2 3 7 3 2 2" xfId="30409"/>
    <cellStyle name="40 % - Markeringsfarve5 2 3 7 3 2 3" xfId="45373"/>
    <cellStyle name="40 % - Markeringsfarve5 2 3 7 3 3" xfId="23387"/>
    <cellStyle name="40 % - Markeringsfarve5 2 3 7 3 4" xfId="38374"/>
    <cellStyle name="40 % - Markeringsfarve5 2 3 7 4" xfId="12770"/>
    <cellStyle name="40 % - Markeringsfarve5 2 3 7 4 2" xfId="29089"/>
    <cellStyle name="40 % - Markeringsfarve5 2 3 7 4 3" xfId="44054"/>
    <cellStyle name="40 % - Markeringsfarve5 2 3 7 5" xfId="22067"/>
    <cellStyle name="40 % - Markeringsfarve5 2 3 7 6" xfId="37055"/>
    <cellStyle name="40 % - Markeringsfarve5 2 3 8" xfId="4215"/>
    <cellStyle name="40 % - Markeringsfarve5 2 3 8 2" xfId="6821"/>
    <cellStyle name="40 % - Markeringsfarve5 2 3 8 2 2" xfId="14732"/>
    <cellStyle name="40 % - Markeringsfarve5 2 3 8 2 2 2" xfId="31046"/>
    <cellStyle name="40 % - Markeringsfarve5 2 3 8 2 2 3" xfId="46010"/>
    <cellStyle name="40 % - Markeringsfarve5 2 3 8 2 3" xfId="24024"/>
    <cellStyle name="40 % - Markeringsfarve5 2 3 8 2 4" xfId="39011"/>
    <cellStyle name="40 % - Markeringsfarve5 2 3 8 3" xfId="12772"/>
    <cellStyle name="40 % - Markeringsfarve5 2 3 8 3 2" xfId="29091"/>
    <cellStyle name="40 % - Markeringsfarve5 2 3 8 3 3" xfId="44056"/>
    <cellStyle name="40 % - Markeringsfarve5 2 3 8 4" xfId="22069"/>
    <cellStyle name="40 % - Markeringsfarve5 2 3 8 5" xfId="37057"/>
    <cellStyle name="40 % - Markeringsfarve5 2 3 9" xfId="4216"/>
    <cellStyle name="40 % - Markeringsfarve5 2 3 9 2" xfId="8223"/>
    <cellStyle name="40 % - Markeringsfarve5 2 3 9 2 2" xfId="16120"/>
    <cellStyle name="40 % - Markeringsfarve5 2 3 9 2 2 2" xfId="32434"/>
    <cellStyle name="40 % - Markeringsfarve5 2 3 9 2 2 3" xfId="47398"/>
    <cellStyle name="40 % - Markeringsfarve5 2 3 9 2 3" xfId="25412"/>
    <cellStyle name="40 % - Markeringsfarve5 2 3 9 2 4" xfId="40399"/>
    <cellStyle name="40 % - Markeringsfarve5 2 3 9 3" xfId="12773"/>
    <cellStyle name="40 % - Markeringsfarve5 2 3 9 3 2" xfId="29092"/>
    <cellStyle name="40 % - Markeringsfarve5 2 3 9 3 3" xfId="44057"/>
    <cellStyle name="40 % - Markeringsfarve5 2 3 9 4" xfId="22070"/>
    <cellStyle name="40 % - Markeringsfarve5 2 3 9 5" xfId="37058"/>
    <cellStyle name="40 % - Markeringsfarve5 2 4" xfId="4217"/>
    <cellStyle name="40 % - Markeringsfarve5 2 4 2" xfId="4218"/>
    <cellStyle name="40 % - Markeringsfarve5 2 4 2 2" xfId="4219"/>
    <cellStyle name="40 % - Markeringsfarve5 2 4 2 2 2" xfId="7634"/>
    <cellStyle name="40 % - Markeringsfarve5 2 4 2 2 2 2" xfId="15535"/>
    <cellStyle name="40 % - Markeringsfarve5 2 4 2 2 2 2 2" xfId="31849"/>
    <cellStyle name="40 % - Markeringsfarve5 2 4 2 2 2 2 3" xfId="46813"/>
    <cellStyle name="40 % - Markeringsfarve5 2 4 2 2 2 3" xfId="24827"/>
    <cellStyle name="40 % - Markeringsfarve5 2 4 2 2 2 4" xfId="39814"/>
    <cellStyle name="40 % - Markeringsfarve5 2 4 2 2 3" xfId="12776"/>
    <cellStyle name="40 % - Markeringsfarve5 2 4 2 2 3 2" xfId="29095"/>
    <cellStyle name="40 % - Markeringsfarve5 2 4 2 2 3 3" xfId="44060"/>
    <cellStyle name="40 % - Markeringsfarve5 2 4 2 2 4" xfId="22073"/>
    <cellStyle name="40 % - Markeringsfarve5 2 4 2 2 5" xfId="37061"/>
    <cellStyle name="40 % - Markeringsfarve5 2 4 2 3" xfId="6211"/>
    <cellStyle name="40 % - Markeringsfarve5 2 4 2 3 2" xfId="14128"/>
    <cellStyle name="40 % - Markeringsfarve5 2 4 2 3 2 2" xfId="30442"/>
    <cellStyle name="40 % - Markeringsfarve5 2 4 2 3 2 3" xfId="45406"/>
    <cellStyle name="40 % - Markeringsfarve5 2 4 2 3 3" xfId="23420"/>
    <cellStyle name="40 % - Markeringsfarve5 2 4 2 3 4" xfId="38407"/>
    <cellStyle name="40 % - Markeringsfarve5 2 4 2 4" xfId="12775"/>
    <cellStyle name="40 % - Markeringsfarve5 2 4 2 4 2" xfId="29094"/>
    <cellStyle name="40 % - Markeringsfarve5 2 4 2 4 3" xfId="44059"/>
    <cellStyle name="40 % - Markeringsfarve5 2 4 2 5" xfId="22072"/>
    <cellStyle name="40 % - Markeringsfarve5 2 4 2 6" xfId="37060"/>
    <cellStyle name="40 % - Markeringsfarve5 2 4 2 7" xfId="57187"/>
    <cellStyle name="40 % - Markeringsfarve5 2 4 3" xfId="4220"/>
    <cellStyle name="40 % - Markeringsfarve5 2 4 3 2" xfId="6864"/>
    <cellStyle name="40 % - Markeringsfarve5 2 4 3 2 2" xfId="14775"/>
    <cellStyle name="40 % - Markeringsfarve5 2 4 3 2 2 2" xfId="31089"/>
    <cellStyle name="40 % - Markeringsfarve5 2 4 3 2 2 3" xfId="46053"/>
    <cellStyle name="40 % - Markeringsfarve5 2 4 3 2 3" xfId="24067"/>
    <cellStyle name="40 % - Markeringsfarve5 2 4 3 2 4" xfId="39054"/>
    <cellStyle name="40 % - Markeringsfarve5 2 4 3 3" xfId="12777"/>
    <cellStyle name="40 % - Markeringsfarve5 2 4 3 3 2" xfId="29096"/>
    <cellStyle name="40 % - Markeringsfarve5 2 4 3 3 3" xfId="44061"/>
    <cellStyle name="40 % - Markeringsfarve5 2 4 3 4" xfId="22074"/>
    <cellStyle name="40 % - Markeringsfarve5 2 4 3 5" xfId="37062"/>
    <cellStyle name="40 % - Markeringsfarve5 2 4 4" xfId="4221"/>
    <cellStyle name="40 % - Markeringsfarve5 2 4 4 2" xfId="8690"/>
    <cellStyle name="40 % - Markeringsfarve5 2 4 4 2 2" xfId="16571"/>
    <cellStyle name="40 % - Markeringsfarve5 2 4 4 2 2 2" xfId="32885"/>
    <cellStyle name="40 % - Markeringsfarve5 2 4 4 2 2 3" xfId="47849"/>
    <cellStyle name="40 % - Markeringsfarve5 2 4 4 2 3" xfId="25863"/>
    <cellStyle name="40 % - Markeringsfarve5 2 4 4 2 4" xfId="40850"/>
    <cellStyle name="40 % - Markeringsfarve5 2 4 4 3" xfId="12778"/>
    <cellStyle name="40 % - Markeringsfarve5 2 4 4 3 2" xfId="29097"/>
    <cellStyle name="40 % - Markeringsfarve5 2 4 4 3 3" xfId="44062"/>
    <cellStyle name="40 % - Markeringsfarve5 2 4 4 4" xfId="22075"/>
    <cellStyle name="40 % - Markeringsfarve5 2 4 4 5" xfId="37063"/>
    <cellStyle name="40 % - Markeringsfarve5 2 4 5" xfId="5979"/>
    <cellStyle name="40 % - Markeringsfarve5 2 4 5 2" xfId="13897"/>
    <cellStyle name="40 % - Markeringsfarve5 2 4 5 2 2" xfId="30211"/>
    <cellStyle name="40 % - Markeringsfarve5 2 4 5 2 3" xfId="45175"/>
    <cellStyle name="40 % - Markeringsfarve5 2 4 5 3" xfId="23189"/>
    <cellStyle name="40 % - Markeringsfarve5 2 4 5 4" xfId="38176"/>
    <cellStyle name="40 % - Markeringsfarve5 2 4 6" xfId="12774"/>
    <cellStyle name="40 % - Markeringsfarve5 2 4 6 2" xfId="29093"/>
    <cellStyle name="40 % - Markeringsfarve5 2 4 6 3" xfId="44058"/>
    <cellStyle name="40 % - Markeringsfarve5 2 4 7" xfId="22071"/>
    <cellStyle name="40 % - Markeringsfarve5 2 4 8" xfId="37059"/>
    <cellStyle name="40 % - Markeringsfarve5 2 4 9" xfId="54020"/>
    <cellStyle name="40 % - Markeringsfarve5 2 5" xfId="4222"/>
    <cellStyle name="40 % - Markeringsfarve5 2 5 2" xfId="4223"/>
    <cellStyle name="40 % - Markeringsfarve5 2 5 2 2" xfId="4224"/>
    <cellStyle name="40 % - Markeringsfarve5 2 5 2 2 2" xfId="7808"/>
    <cellStyle name="40 % - Markeringsfarve5 2 5 2 2 2 2" xfId="15709"/>
    <cellStyle name="40 % - Markeringsfarve5 2 5 2 2 2 2 2" xfId="32023"/>
    <cellStyle name="40 % - Markeringsfarve5 2 5 2 2 2 2 3" xfId="46987"/>
    <cellStyle name="40 % - Markeringsfarve5 2 5 2 2 2 3" xfId="25001"/>
    <cellStyle name="40 % - Markeringsfarve5 2 5 2 2 2 4" xfId="39988"/>
    <cellStyle name="40 % - Markeringsfarve5 2 5 2 2 3" xfId="12781"/>
    <cellStyle name="40 % - Markeringsfarve5 2 5 2 2 3 2" xfId="29100"/>
    <cellStyle name="40 % - Markeringsfarve5 2 5 2 2 3 3" xfId="44065"/>
    <cellStyle name="40 % - Markeringsfarve5 2 5 2 2 4" xfId="22078"/>
    <cellStyle name="40 % - Markeringsfarve5 2 5 2 2 5" xfId="37066"/>
    <cellStyle name="40 % - Markeringsfarve5 2 5 2 3" xfId="6354"/>
    <cellStyle name="40 % - Markeringsfarve5 2 5 2 3 2" xfId="14271"/>
    <cellStyle name="40 % - Markeringsfarve5 2 5 2 3 2 2" xfId="30585"/>
    <cellStyle name="40 % - Markeringsfarve5 2 5 2 3 2 3" xfId="45549"/>
    <cellStyle name="40 % - Markeringsfarve5 2 5 2 3 3" xfId="23563"/>
    <cellStyle name="40 % - Markeringsfarve5 2 5 2 3 4" xfId="38550"/>
    <cellStyle name="40 % - Markeringsfarve5 2 5 2 4" xfId="12780"/>
    <cellStyle name="40 % - Markeringsfarve5 2 5 2 4 2" xfId="29099"/>
    <cellStyle name="40 % - Markeringsfarve5 2 5 2 4 3" xfId="44064"/>
    <cellStyle name="40 % - Markeringsfarve5 2 5 2 5" xfId="22077"/>
    <cellStyle name="40 % - Markeringsfarve5 2 5 2 6" xfId="37065"/>
    <cellStyle name="40 % - Markeringsfarve5 2 5 3" xfId="4225"/>
    <cellStyle name="40 % - Markeringsfarve5 2 5 3 2" xfId="7038"/>
    <cellStyle name="40 % - Markeringsfarve5 2 5 3 2 2" xfId="14949"/>
    <cellStyle name="40 % - Markeringsfarve5 2 5 3 2 2 2" xfId="31263"/>
    <cellStyle name="40 % - Markeringsfarve5 2 5 3 2 2 3" xfId="46227"/>
    <cellStyle name="40 % - Markeringsfarve5 2 5 3 2 3" xfId="24241"/>
    <cellStyle name="40 % - Markeringsfarve5 2 5 3 2 4" xfId="39228"/>
    <cellStyle name="40 % - Markeringsfarve5 2 5 3 3" xfId="12782"/>
    <cellStyle name="40 % - Markeringsfarve5 2 5 3 3 2" xfId="29101"/>
    <cellStyle name="40 % - Markeringsfarve5 2 5 3 3 3" xfId="44066"/>
    <cellStyle name="40 % - Markeringsfarve5 2 5 3 4" xfId="22079"/>
    <cellStyle name="40 % - Markeringsfarve5 2 5 3 5" xfId="37067"/>
    <cellStyle name="40 % - Markeringsfarve5 2 5 4" xfId="4226"/>
    <cellStyle name="40 % - Markeringsfarve5 2 5 4 2" xfId="8415"/>
    <cellStyle name="40 % - Markeringsfarve5 2 5 4 2 2" xfId="16308"/>
    <cellStyle name="40 % - Markeringsfarve5 2 5 4 2 2 2" xfId="32622"/>
    <cellStyle name="40 % - Markeringsfarve5 2 5 4 2 2 3" xfId="47586"/>
    <cellStyle name="40 % - Markeringsfarve5 2 5 4 2 3" xfId="25600"/>
    <cellStyle name="40 % - Markeringsfarve5 2 5 4 2 4" xfId="40587"/>
    <cellStyle name="40 % - Markeringsfarve5 2 5 4 3" xfId="12783"/>
    <cellStyle name="40 % - Markeringsfarve5 2 5 4 3 2" xfId="29102"/>
    <cellStyle name="40 % - Markeringsfarve5 2 5 4 3 3" xfId="44067"/>
    <cellStyle name="40 % - Markeringsfarve5 2 5 4 4" xfId="22080"/>
    <cellStyle name="40 % - Markeringsfarve5 2 5 4 5" xfId="37068"/>
    <cellStyle name="40 % - Markeringsfarve5 2 5 5" xfId="5980"/>
    <cellStyle name="40 % - Markeringsfarve5 2 5 5 2" xfId="13898"/>
    <cellStyle name="40 % - Markeringsfarve5 2 5 5 2 2" xfId="30212"/>
    <cellStyle name="40 % - Markeringsfarve5 2 5 5 2 3" xfId="45176"/>
    <cellStyle name="40 % - Markeringsfarve5 2 5 5 3" xfId="23190"/>
    <cellStyle name="40 % - Markeringsfarve5 2 5 5 4" xfId="38177"/>
    <cellStyle name="40 % - Markeringsfarve5 2 5 6" xfId="12779"/>
    <cellStyle name="40 % - Markeringsfarve5 2 5 6 2" xfId="29098"/>
    <cellStyle name="40 % - Markeringsfarve5 2 5 6 3" xfId="44063"/>
    <cellStyle name="40 % - Markeringsfarve5 2 5 7" xfId="22076"/>
    <cellStyle name="40 % - Markeringsfarve5 2 5 8" xfId="37064"/>
    <cellStyle name="40 % - Markeringsfarve5 2 5 9" xfId="56564"/>
    <cellStyle name="40 % - Markeringsfarve5 2 6" xfId="4227"/>
    <cellStyle name="40 % - Markeringsfarve5 2 6 2" xfId="4228"/>
    <cellStyle name="40 % - Markeringsfarve5 2 6 2 2" xfId="4229"/>
    <cellStyle name="40 % - Markeringsfarve5 2 6 2 2 2" xfId="7872"/>
    <cellStyle name="40 % - Markeringsfarve5 2 6 2 2 2 2" xfId="15773"/>
    <cellStyle name="40 % - Markeringsfarve5 2 6 2 2 2 2 2" xfId="32087"/>
    <cellStyle name="40 % - Markeringsfarve5 2 6 2 2 2 2 3" xfId="47051"/>
    <cellStyle name="40 % - Markeringsfarve5 2 6 2 2 2 3" xfId="25065"/>
    <cellStyle name="40 % - Markeringsfarve5 2 6 2 2 2 4" xfId="40052"/>
    <cellStyle name="40 % - Markeringsfarve5 2 6 2 2 3" xfId="12786"/>
    <cellStyle name="40 % - Markeringsfarve5 2 6 2 2 3 2" xfId="29105"/>
    <cellStyle name="40 % - Markeringsfarve5 2 6 2 2 3 3" xfId="44070"/>
    <cellStyle name="40 % - Markeringsfarve5 2 6 2 2 4" xfId="22083"/>
    <cellStyle name="40 % - Markeringsfarve5 2 6 2 2 5" xfId="37071"/>
    <cellStyle name="40 % - Markeringsfarve5 2 6 2 3" xfId="6413"/>
    <cellStyle name="40 % - Markeringsfarve5 2 6 2 3 2" xfId="14327"/>
    <cellStyle name="40 % - Markeringsfarve5 2 6 2 3 2 2" xfId="30641"/>
    <cellStyle name="40 % - Markeringsfarve5 2 6 2 3 2 3" xfId="45605"/>
    <cellStyle name="40 % - Markeringsfarve5 2 6 2 3 3" xfId="23619"/>
    <cellStyle name="40 % - Markeringsfarve5 2 6 2 3 4" xfId="38606"/>
    <cellStyle name="40 % - Markeringsfarve5 2 6 2 4" xfId="12785"/>
    <cellStyle name="40 % - Markeringsfarve5 2 6 2 4 2" xfId="29104"/>
    <cellStyle name="40 % - Markeringsfarve5 2 6 2 4 3" xfId="44069"/>
    <cellStyle name="40 % - Markeringsfarve5 2 6 2 5" xfId="22082"/>
    <cellStyle name="40 % - Markeringsfarve5 2 6 2 6" xfId="37070"/>
    <cellStyle name="40 % - Markeringsfarve5 2 6 3" xfId="4230"/>
    <cellStyle name="40 % - Markeringsfarve5 2 6 3 2" xfId="7148"/>
    <cellStyle name="40 % - Markeringsfarve5 2 6 3 2 2" xfId="15058"/>
    <cellStyle name="40 % - Markeringsfarve5 2 6 3 2 2 2" xfId="31372"/>
    <cellStyle name="40 % - Markeringsfarve5 2 6 3 2 2 3" xfId="46336"/>
    <cellStyle name="40 % - Markeringsfarve5 2 6 3 2 3" xfId="24350"/>
    <cellStyle name="40 % - Markeringsfarve5 2 6 3 2 4" xfId="39337"/>
    <cellStyle name="40 % - Markeringsfarve5 2 6 3 3" xfId="12787"/>
    <cellStyle name="40 % - Markeringsfarve5 2 6 3 3 2" xfId="29106"/>
    <cellStyle name="40 % - Markeringsfarve5 2 6 3 3 3" xfId="44071"/>
    <cellStyle name="40 % - Markeringsfarve5 2 6 3 4" xfId="22084"/>
    <cellStyle name="40 % - Markeringsfarve5 2 6 3 5" xfId="37072"/>
    <cellStyle name="40 % - Markeringsfarve5 2 6 4" xfId="4231"/>
    <cellStyle name="40 % - Markeringsfarve5 2 6 4 2" xfId="8622"/>
    <cellStyle name="40 % - Markeringsfarve5 2 6 4 2 2" xfId="16505"/>
    <cellStyle name="40 % - Markeringsfarve5 2 6 4 2 2 2" xfId="32819"/>
    <cellStyle name="40 % - Markeringsfarve5 2 6 4 2 2 3" xfId="47783"/>
    <cellStyle name="40 % - Markeringsfarve5 2 6 4 2 3" xfId="25797"/>
    <cellStyle name="40 % - Markeringsfarve5 2 6 4 2 4" xfId="40784"/>
    <cellStyle name="40 % - Markeringsfarve5 2 6 4 3" xfId="12788"/>
    <cellStyle name="40 % - Markeringsfarve5 2 6 4 3 2" xfId="29107"/>
    <cellStyle name="40 % - Markeringsfarve5 2 6 4 3 3" xfId="44072"/>
    <cellStyle name="40 % - Markeringsfarve5 2 6 4 4" xfId="22085"/>
    <cellStyle name="40 % - Markeringsfarve5 2 6 4 5" xfId="37073"/>
    <cellStyle name="40 % - Markeringsfarve5 2 6 5" xfId="5981"/>
    <cellStyle name="40 % - Markeringsfarve5 2 6 5 2" xfId="13899"/>
    <cellStyle name="40 % - Markeringsfarve5 2 6 5 2 2" xfId="30213"/>
    <cellStyle name="40 % - Markeringsfarve5 2 6 5 2 3" xfId="45177"/>
    <cellStyle name="40 % - Markeringsfarve5 2 6 5 3" xfId="23191"/>
    <cellStyle name="40 % - Markeringsfarve5 2 6 5 4" xfId="38178"/>
    <cellStyle name="40 % - Markeringsfarve5 2 6 6" xfId="12784"/>
    <cellStyle name="40 % - Markeringsfarve5 2 6 6 2" xfId="29103"/>
    <cellStyle name="40 % - Markeringsfarve5 2 6 6 3" xfId="44068"/>
    <cellStyle name="40 % - Markeringsfarve5 2 6 7" xfId="22081"/>
    <cellStyle name="40 % - Markeringsfarve5 2 6 8" xfId="37069"/>
    <cellStyle name="40 % - Markeringsfarve5 2 7" xfId="4232"/>
    <cellStyle name="40 % - Markeringsfarve5 2 7 2" xfId="4233"/>
    <cellStyle name="40 % - Markeringsfarve5 2 7 2 2" xfId="4234"/>
    <cellStyle name="40 % - Markeringsfarve5 2 7 2 2 2" xfId="7989"/>
    <cellStyle name="40 % - Markeringsfarve5 2 7 2 2 2 2" xfId="15890"/>
    <cellStyle name="40 % - Markeringsfarve5 2 7 2 2 2 2 2" xfId="32204"/>
    <cellStyle name="40 % - Markeringsfarve5 2 7 2 2 2 2 3" xfId="47168"/>
    <cellStyle name="40 % - Markeringsfarve5 2 7 2 2 2 3" xfId="25182"/>
    <cellStyle name="40 % - Markeringsfarve5 2 7 2 2 2 4" xfId="40169"/>
    <cellStyle name="40 % - Markeringsfarve5 2 7 2 2 3" xfId="12791"/>
    <cellStyle name="40 % - Markeringsfarve5 2 7 2 2 3 2" xfId="29110"/>
    <cellStyle name="40 % - Markeringsfarve5 2 7 2 2 3 3" xfId="44075"/>
    <cellStyle name="40 % - Markeringsfarve5 2 7 2 2 4" xfId="22088"/>
    <cellStyle name="40 % - Markeringsfarve5 2 7 2 2 5" xfId="37076"/>
    <cellStyle name="40 % - Markeringsfarve5 2 7 2 3" xfId="6512"/>
    <cellStyle name="40 % - Markeringsfarve5 2 7 2 3 2" xfId="14426"/>
    <cellStyle name="40 % - Markeringsfarve5 2 7 2 3 2 2" xfId="30740"/>
    <cellStyle name="40 % - Markeringsfarve5 2 7 2 3 2 3" xfId="45704"/>
    <cellStyle name="40 % - Markeringsfarve5 2 7 2 3 3" xfId="23718"/>
    <cellStyle name="40 % - Markeringsfarve5 2 7 2 3 4" xfId="38705"/>
    <cellStyle name="40 % - Markeringsfarve5 2 7 2 4" xfId="12790"/>
    <cellStyle name="40 % - Markeringsfarve5 2 7 2 4 2" xfId="29109"/>
    <cellStyle name="40 % - Markeringsfarve5 2 7 2 4 3" xfId="44074"/>
    <cellStyle name="40 % - Markeringsfarve5 2 7 2 5" xfId="22087"/>
    <cellStyle name="40 % - Markeringsfarve5 2 7 2 6" xfId="37075"/>
    <cellStyle name="40 % - Markeringsfarve5 2 7 3" xfId="4235"/>
    <cellStyle name="40 % - Markeringsfarve5 2 7 3 2" xfId="7265"/>
    <cellStyle name="40 % - Markeringsfarve5 2 7 3 2 2" xfId="15175"/>
    <cellStyle name="40 % - Markeringsfarve5 2 7 3 2 2 2" xfId="31489"/>
    <cellStyle name="40 % - Markeringsfarve5 2 7 3 2 2 3" xfId="46453"/>
    <cellStyle name="40 % - Markeringsfarve5 2 7 3 2 3" xfId="24467"/>
    <cellStyle name="40 % - Markeringsfarve5 2 7 3 2 4" xfId="39454"/>
    <cellStyle name="40 % - Markeringsfarve5 2 7 3 3" xfId="12792"/>
    <cellStyle name="40 % - Markeringsfarve5 2 7 3 3 2" xfId="29111"/>
    <cellStyle name="40 % - Markeringsfarve5 2 7 3 3 3" xfId="44076"/>
    <cellStyle name="40 % - Markeringsfarve5 2 7 3 4" xfId="22089"/>
    <cellStyle name="40 % - Markeringsfarve5 2 7 3 5" xfId="37077"/>
    <cellStyle name="40 % - Markeringsfarve5 2 7 4" xfId="4236"/>
    <cellStyle name="40 % - Markeringsfarve5 2 7 4 2" xfId="8272"/>
    <cellStyle name="40 % - Markeringsfarve5 2 7 4 2 2" xfId="16166"/>
    <cellStyle name="40 % - Markeringsfarve5 2 7 4 2 2 2" xfId="32480"/>
    <cellStyle name="40 % - Markeringsfarve5 2 7 4 2 2 3" xfId="47444"/>
    <cellStyle name="40 % - Markeringsfarve5 2 7 4 2 3" xfId="25458"/>
    <cellStyle name="40 % - Markeringsfarve5 2 7 4 2 4" xfId="40445"/>
    <cellStyle name="40 % - Markeringsfarve5 2 7 4 3" xfId="12793"/>
    <cellStyle name="40 % - Markeringsfarve5 2 7 4 3 2" xfId="29112"/>
    <cellStyle name="40 % - Markeringsfarve5 2 7 4 3 3" xfId="44077"/>
    <cellStyle name="40 % - Markeringsfarve5 2 7 4 4" xfId="22090"/>
    <cellStyle name="40 % - Markeringsfarve5 2 7 4 5" xfId="37078"/>
    <cellStyle name="40 % - Markeringsfarve5 2 7 5" xfId="5982"/>
    <cellStyle name="40 % - Markeringsfarve5 2 7 5 2" xfId="13900"/>
    <cellStyle name="40 % - Markeringsfarve5 2 7 5 2 2" xfId="30214"/>
    <cellStyle name="40 % - Markeringsfarve5 2 7 5 2 3" xfId="45178"/>
    <cellStyle name="40 % - Markeringsfarve5 2 7 5 3" xfId="23192"/>
    <cellStyle name="40 % - Markeringsfarve5 2 7 5 4" xfId="38179"/>
    <cellStyle name="40 % - Markeringsfarve5 2 7 6" xfId="12789"/>
    <cellStyle name="40 % - Markeringsfarve5 2 7 6 2" xfId="29108"/>
    <cellStyle name="40 % - Markeringsfarve5 2 7 6 3" xfId="44073"/>
    <cellStyle name="40 % - Markeringsfarve5 2 7 7" xfId="22086"/>
    <cellStyle name="40 % - Markeringsfarve5 2 7 8" xfId="37074"/>
    <cellStyle name="40 % - Markeringsfarve5 2 8" xfId="4237"/>
    <cellStyle name="40 % - Markeringsfarve5 2 8 2" xfId="4238"/>
    <cellStyle name="40 % - Markeringsfarve5 2 8 2 2" xfId="4239"/>
    <cellStyle name="40 % - Markeringsfarve5 2 8 2 2 2" xfId="8162"/>
    <cellStyle name="40 % - Markeringsfarve5 2 8 2 2 2 2" xfId="16063"/>
    <cellStyle name="40 % - Markeringsfarve5 2 8 2 2 2 2 2" xfId="32377"/>
    <cellStyle name="40 % - Markeringsfarve5 2 8 2 2 2 2 3" xfId="47341"/>
    <cellStyle name="40 % - Markeringsfarve5 2 8 2 2 2 3" xfId="25355"/>
    <cellStyle name="40 % - Markeringsfarve5 2 8 2 2 2 4" xfId="40342"/>
    <cellStyle name="40 % - Markeringsfarve5 2 8 2 2 3" xfId="12796"/>
    <cellStyle name="40 % - Markeringsfarve5 2 8 2 2 3 2" xfId="29115"/>
    <cellStyle name="40 % - Markeringsfarve5 2 8 2 2 3 3" xfId="44080"/>
    <cellStyle name="40 % - Markeringsfarve5 2 8 2 2 4" xfId="22093"/>
    <cellStyle name="40 % - Markeringsfarve5 2 8 2 2 5" xfId="37081"/>
    <cellStyle name="40 % - Markeringsfarve5 2 8 2 3" xfId="6655"/>
    <cellStyle name="40 % - Markeringsfarve5 2 8 2 3 2" xfId="14569"/>
    <cellStyle name="40 % - Markeringsfarve5 2 8 2 3 2 2" xfId="30883"/>
    <cellStyle name="40 % - Markeringsfarve5 2 8 2 3 2 3" xfId="45847"/>
    <cellStyle name="40 % - Markeringsfarve5 2 8 2 3 3" xfId="23861"/>
    <cellStyle name="40 % - Markeringsfarve5 2 8 2 3 4" xfId="38848"/>
    <cellStyle name="40 % - Markeringsfarve5 2 8 2 4" xfId="12795"/>
    <cellStyle name="40 % - Markeringsfarve5 2 8 2 4 2" xfId="29114"/>
    <cellStyle name="40 % - Markeringsfarve5 2 8 2 4 3" xfId="44079"/>
    <cellStyle name="40 % - Markeringsfarve5 2 8 2 5" xfId="22092"/>
    <cellStyle name="40 % - Markeringsfarve5 2 8 2 6" xfId="37080"/>
    <cellStyle name="40 % - Markeringsfarve5 2 8 3" xfId="4240"/>
    <cellStyle name="40 % - Markeringsfarve5 2 8 3 2" xfId="7439"/>
    <cellStyle name="40 % - Markeringsfarve5 2 8 3 2 2" xfId="15349"/>
    <cellStyle name="40 % - Markeringsfarve5 2 8 3 2 2 2" xfId="31663"/>
    <cellStyle name="40 % - Markeringsfarve5 2 8 3 2 2 3" xfId="46627"/>
    <cellStyle name="40 % - Markeringsfarve5 2 8 3 2 3" xfId="24641"/>
    <cellStyle name="40 % - Markeringsfarve5 2 8 3 2 4" xfId="39628"/>
    <cellStyle name="40 % - Markeringsfarve5 2 8 3 3" xfId="12797"/>
    <cellStyle name="40 % - Markeringsfarve5 2 8 3 3 2" xfId="29116"/>
    <cellStyle name="40 % - Markeringsfarve5 2 8 3 3 3" xfId="44081"/>
    <cellStyle name="40 % - Markeringsfarve5 2 8 3 4" xfId="22094"/>
    <cellStyle name="40 % - Markeringsfarve5 2 8 3 5" xfId="37082"/>
    <cellStyle name="40 % - Markeringsfarve5 2 8 4" xfId="4241"/>
    <cellStyle name="40 % - Markeringsfarve5 2 8 4 2" xfId="8601"/>
    <cellStyle name="40 % - Markeringsfarve5 2 8 4 2 2" xfId="16487"/>
    <cellStyle name="40 % - Markeringsfarve5 2 8 4 2 2 2" xfId="32801"/>
    <cellStyle name="40 % - Markeringsfarve5 2 8 4 2 2 3" xfId="47765"/>
    <cellStyle name="40 % - Markeringsfarve5 2 8 4 2 3" xfId="25779"/>
    <cellStyle name="40 % - Markeringsfarve5 2 8 4 2 4" xfId="40766"/>
    <cellStyle name="40 % - Markeringsfarve5 2 8 4 3" xfId="12798"/>
    <cellStyle name="40 % - Markeringsfarve5 2 8 4 3 2" xfId="29117"/>
    <cellStyle name="40 % - Markeringsfarve5 2 8 4 3 3" xfId="44082"/>
    <cellStyle name="40 % - Markeringsfarve5 2 8 4 4" xfId="22095"/>
    <cellStyle name="40 % - Markeringsfarve5 2 8 4 5" xfId="37083"/>
    <cellStyle name="40 % - Markeringsfarve5 2 8 5" xfId="5983"/>
    <cellStyle name="40 % - Markeringsfarve5 2 8 5 2" xfId="13901"/>
    <cellStyle name="40 % - Markeringsfarve5 2 8 5 2 2" xfId="30215"/>
    <cellStyle name="40 % - Markeringsfarve5 2 8 5 2 3" xfId="45179"/>
    <cellStyle name="40 % - Markeringsfarve5 2 8 5 3" xfId="23193"/>
    <cellStyle name="40 % - Markeringsfarve5 2 8 5 4" xfId="38180"/>
    <cellStyle name="40 % - Markeringsfarve5 2 8 6" xfId="12794"/>
    <cellStyle name="40 % - Markeringsfarve5 2 8 6 2" xfId="29113"/>
    <cellStyle name="40 % - Markeringsfarve5 2 8 6 3" xfId="44078"/>
    <cellStyle name="40 % - Markeringsfarve5 2 8 7" xfId="22091"/>
    <cellStyle name="40 % - Markeringsfarve5 2 8 8" xfId="37079"/>
    <cellStyle name="40 % - Markeringsfarve5 2 9" xfId="4242"/>
    <cellStyle name="40 % - Markeringsfarve5 2 9 2" xfId="4243"/>
    <cellStyle name="40 % - Markeringsfarve5 2 9 2 2" xfId="7515"/>
    <cellStyle name="40 % - Markeringsfarve5 2 9 2 2 2" xfId="15416"/>
    <cellStyle name="40 % - Markeringsfarve5 2 9 2 2 2 2" xfId="31730"/>
    <cellStyle name="40 % - Markeringsfarve5 2 9 2 2 2 3" xfId="46694"/>
    <cellStyle name="40 % - Markeringsfarve5 2 9 2 2 3" xfId="24708"/>
    <cellStyle name="40 % - Markeringsfarve5 2 9 2 2 4" xfId="39695"/>
    <cellStyle name="40 % - Markeringsfarve5 2 9 2 3" xfId="12800"/>
    <cellStyle name="40 % - Markeringsfarve5 2 9 2 3 2" xfId="29119"/>
    <cellStyle name="40 % - Markeringsfarve5 2 9 2 3 3" xfId="44084"/>
    <cellStyle name="40 % - Markeringsfarve5 2 9 2 4" xfId="22097"/>
    <cellStyle name="40 % - Markeringsfarve5 2 9 2 5" xfId="37085"/>
    <cellStyle name="40 % - Markeringsfarve5 2 9 3" xfId="6112"/>
    <cellStyle name="40 % - Markeringsfarve5 2 9 3 2" xfId="14029"/>
    <cellStyle name="40 % - Markeringsfarve5 2 9 3 2 2" xfId="30343"/>
    <cellStyle name="40 % - Markeringsfarve5 2 9 3 2 3" xfId="45307"/>
    <cellStyle name="40 % - Markeringsfarve5 2 9 3 3" xfId="23321"/>
    <cellStyle name="40 % - Markeringsfarve5 2 9 3 4" xfId="38308"/>
    <cellStyle name="40 % - Markeringsfarve5 2 9 4" xfId="12799"/>
    <cellStyle name="40 % - Markeringsfarve5 2 9 4 2" xfId="29118"/>
    <cellStyle name="40 % - Markeringsfarve5 2 9 4 3" xfId="44083"/>
    <cellStyle name="40 % - Markeringsfarve5 2 9 5" xfId="22096"/>
    <cellStyle name="40 % - Markeringsfarve5 2 9 6" xfId="37084"/>
    <cellStyle name="40 % - Markeringsfarve5 3" xfId="4244"/>
    <cellStyle name="40 % - Markeringsfarve5 3 10" xfId="4245"/>
    <cellStyle name="40 % - Markeringsfarve5 3 10 2" xfId="6728"/>
    <cellStyle name="40 % - Markeringsfarve5 3 10 2 2" xfId="14640"/>
    <cellStyle name="40 % - Markeringsfarve5 3 10 2 2 2" xfId="30954"/>
    <cellStyle name="40 % - Markeringsfarve5 3 10 2 2 3" xfId="45918"/>
    <cellStyle name="40 % - Markeringsfarve5 3 10 2 3" xfId="23932"/>
    <cellStyle name="40 % - Markeringsfarve5 3 10 2 4" xfId="38919"/>
    <cellStyle name="40 % - Markeringsfarve5 3 10 3" xfId="12802"/>
    <cellStyle name="40 % - Markeringsfarve5 3 10 3 2" xfId="29121"/>
    <cellStyle name="40 % - Markeringsfarve5 3 10 3 3" xfId="44086"/>
    <cellStyle name="40 % - Markeringsfarve5 3 10 4" xfId="22099"/>
    <cellStyle name="40 % - Markeringsfarve5 3 10 5" xfId="37087"/>
    <cellStyle name="40 % - Markeringsfarve5 3 11" xfId="4246"/>
    <cellStyle name="40 % - Markeringsfarve5 3 11 2" xfId="8252"/>
    <cellStyle name="40 % - Markeringsfarve5 3 11 2 2" xfId="16148"/>
    <cellStyle name="40 % - Markeringsfarve5 3 11 2 2 2" xfId="32462"/>
    <cellStyle name="40 % - Markeringsfarve5 3 11 2 2 3" xfId="47426"/>
    <cellStyle name="40 % - Markeringsfarve5 3 11 2 3" xfId="25440"/>
    <cellStyle name="40 % - Markeringsfarve5 3 11 2 4" xfId="40427"/>
    <cellStyle name="40 % - Markeringsfarve5 3 11 3" xfId="12803"/>
    <cellStyle name="40 % - Markeringsfarve5 3 11 3 2" xfId="29122"/>
    <cellStyle name="40 % - Markeringsfarve5 3 11 3 3" xfId="44087"/>
    <cellStyle name="40 % - Markeringsfarve5 3 11 4" xfId="22100"/>
    <cellStyle name="40 % - Markeringsfarve5 3 11 5" xfId="37088"/>
    <cellStyle name="40 % - Markeringsfarve5 3 12" xfId="5984"/>
    <cellStyle name="40 % - Markeringsfarve5 3 12 2" xfId="13902"/>
    <cellStyle name="40 % - Markeringsfarve5 3 12 2 2" xfId="30216"/>
    <cellStyle name="40 % - Markeringsfarve5 3 12 2 3" xfId="45180"/>
    <cellStyle name="40 % - Markeringsfarve5 3 12 3" xfId="23194"/>
    <cellStyle name="40 % - Markeringsfarve5 3 12 4" xfId="38181"/>
    <cellStyle name="40 % - Markeringsfarve5 3 13" xfId="12801"/>
    <cellStyle name="40 % - Markeringsfarve5 3 13 2" xfId="29120"/>
    <cellStyle name="40 % - Markeringsfarve5 3 13 3" xfId="44085"/>
    <cellStyle name="40 % - Markeringsfarve5 3 14" xfId="22098"/>
    <cellStyle name="40 % - Markeringsfarve5 3 15" xfId="37086"/>
    <cellStyle name="40 % - Markeringsfarve5 3 16" xfId="53386"/>
    <cellStyle name="40 % - Markeringsfarve5 3 2" xfId="4247"/>
    <cellStyle name="40 % - Markeringsfarve5 3 2 10" xfId="5985"/>
    <cellStyle name="40 % - Markeringsfarve5 3 2 10 2" xfId="13903"/>
    <cellStyle name="40 % - Markeringsfarve5 3 2 10 2 2" xfId="30217"/>
    <cellStyle name="40 % - Markeringsfarve5 3 2 10 2 3" xfId="45181"/>
    <cellStyle name="40 % - Markeringsfarve5 3 2 10 3" xfId="23195"/>
    <cellStyle name="40 % - Markeringsfarve5 3 2 10 4" xfId="38182"/>
    <cellStyle name="40 % - Markeringsfarve5 3 2 11" xfId="12804"/>
    <cellStyle name="40 % - Markeringsfarve5 3 2 11 2" xfId="29123"/>
    <cellStyle name="40 % - Markeringsfarve5 3 2 11 3" xfId="44088"/>
    <cellStyle name="40 % - Markeringsfarve5 3 2 12" xfId="22101"/>
    <cellStyle name="40 % - Markeringsfarve5 3 2 13" xfId="37089"/>
    <cellStyle name="40 % - Markeringsfarve5 3 2 14" xfId="54023"/>
    <cellStyle name="40 % - Markeringsfarve5 3 2 2" xfId="4248"/>
    <cellStyle name="40 % - Markeringsfarve5 3 2 2 2" xfId="4249"/>
    <cellStyle name="40 % - Markeringsfarve5 3 2 2 2 2" xfId="4250"/>
    <cellStyle name="40 % - Markeringsfarve5 3 2 2 2 2 2" xfId="7661"/>
    <cellStyle name="40 % - Markeringsfarve5 3 2 2 2 2 2 2" xfId="15562"/>
    <cellStyle name="40 % - Markeringsfarve5 3 2 2 2 2 2 2 2" xfId="31876"/>
    <cellStyle name="40 % - Markeringsfarve5 3 2 2 2 2 2 2 3" xfId="46840"/>
    <cellStyle name="40 % - Markeringsfarve5 3 2 2 2 2 2 3" xfId="24854"/>
    <cellStyle name="40 % - Markeringsfarve5 3 2 2 2 2 2 4" xfId="39841"/>
    <cellStyle name="40 % - Markeringsfarve5 3 2 2 2 2 3" xfId="12807"/>
    <cellStyle name="40 % - Markeringsfarve5 3 2 2 2 2 3 2" xfId="29126"/>
    <cellStyle name="40 % - Markeringsfarve5 3 2 2 2 2 3 3" xfId="44091"/>
    <cellStyle name="40 % - Markeringsfarve5 3 2 2 2 2 4" xfId="22104"/>
    <cellStyle name="40 % - Markeringsfarve5 3 2 2 2 2 5" xfId="37092"/>
    <cellStyle name="40 % - Markeringsfarve5 3 2 2 2 3" xfId="6234"/>
    <cellStyle name="40 % - Markeringsfarve5 3 2 2 2 3 2" xfId="14151"/>
    <cellStyle name="40 % - Markeringsfarve5 3 2 2 2 3 2 2" xfId="30465"/>
    <cellStyle name="40 % - Markeringsfarve5 3 2 2 2 3 2 3" xfId="45429"/>
    <cellStyle name="40 % - Markeringsfarve5 3 2 2 2 3 3" xfId="23443"/>
    <cellStyle name="40 % - Markeringsfarve5 3 2 2 2 3 4" xfId="38430"/>
    <cellStyle name="40 % - Markeringsfarve5 3 2 2 2 4" xfId="12806"/>
    <cellStyle name="40 % - Markeringsfarve5 3 2 2 2 4 2" xfId="29125"/>
    <cellStyle name="40 % - Markeringsfarve5 3 2 2 2 4 3" xfId="44090"/>
    <cellStyle name="40 % - Markeringsfarve5 3 2 2 2 5" xfId="22103"/>
    <cellStyle name="40 % - Markeringsfarve5 3 2 2 2 6" xfId="37091"/>
    <cellStyle name="40 % - Markeringsfarve5 3 2 2 3" xfId="4251"/>
    <cellStyle name="40 % - Markeringsfarve5 3 2 2 3 2" xfId="6891"/>
    <cellStyle name="40 % - Markeringsfarve5 3 2 2 3 2 2" xfId="14802"/>
    <cellStyle name="40 % - Markeringsfarve5 3 2 2 3 2 2 2" xfId="31116"/>
    <cellStyle name="40 % - Markeringsfarve5 3 2 2 3 2 2 3" xfId="46080"/>
    <cellStyle name="40 % - Markeringsfarve5 3 2 2 3 2 3" xfId="24094"/>
    <cellStyle name="40 % - Markeringsfarve5 3 2 2 3 2 4" xfId="39081"/>
    <cellStyle name="40 % - Markeringsfarve5 3 2 2 3 3" xfId="12808"/>
    <cellStyle name="40 % - Markeringsfarve5 3 2 2 3 3 2" xfId="29127"/>
    <cellStyle name="40 % - Markeringsfarve5 3 2 2 3 3 3" xfId="44092"/>
    <cellStyle name="40 % - Markeringsfarve5 3 2 2 3 4" xfId="22105"/>
    <cellStyle name="40 % - Markeringsfarve5 3 2 2 3 5" xfId="37093"/>
    <cellStyle name="40 % - Markeringsfarve5 3 2 2 4" xfId="4252"/>
    <cellStyle name="40 % - Markeringsfarve5 3 2 2 4 2" xfId="8545"/>
    <cellStyle name="40 % - Markeringsfarve5 3 2 2 4 2 2" xfId="16433"/>
    <cellStyle name="40 % - Markeringsfarve5 3 2 2 4 2 2 2" xfId="32747"/>
    <cellStyle name="40 % - Markeringsfarve5 3 2 2 4 2 2 3" xfId="47711"/>
    <cellStyle name="40 % - Markeringsfarve5 3 2 2 4 2 3" xfId="25725"/>
    <cellStyle name="40 % - Markeringsfarve5 3 2 2 4 2 4" xfId="40712"/>
    <cellStyle name="40 % - Markeringsfarve5 3 2 2 4 3" xfId="12809"/>
    <cellStyle name="40 % - Markeringsfarve5 3 2 2 4 3 2" xfId="29128"/>
    <cellStyle name="40 % - Markeringsfarve5 3 2 2 4 3 3" xfId="44093"/>
    <cellStyle name="40 % - Markeringsfarve5 3 2 2 4 4" xfId="22106"/>
    <cellStyle name="40 % - Markeringsfarve5 3 2 2 4 5" xfId="37094"/>
    <cellStyle name="40 % - Markeringsfarve5 3 2 2 5" xfId="5986"/>
    <cellStyle name="40 % - Markeringsfarve5 3 2 2 5 2" xfId="13904"/>
    <cellStyle name="40 % - Markeringsfarve5 3 2 2 5 2 2" xfId="30218"/>
    <cellStyle name="40 % - Markeringsfarve5 3 2 2 5 2 3" xfId="45182"/>
    <cellStyle name="40 % - Markeringsfarve5 3 2 2 5 3" xfId="23196"/>
    <cellStyle name="40 % - Markeringsfarve5 3 2 2 5 4" xfId="38183"/>
    <cellStyle name="40 % - Markeringsfarve5 3 2 2 6" xfId="12805"/>
    <cellStyle name="40 % - Markeringsfarve5 3 2 2 6 2" xfId="29124"/>
    <cellStyle name="40 % - Markeringsfarve5 3 2 2 6 3" xfId="44089"/>
    <cellStyle name="40 % - Markeringsfarve5 3 2 2 7" xfId="22102"/>
    <cellStyle name="40 % - Markeringsfarve5 3 2 2 8" xfId="37090"/>
    <cellStyle name="40 % - Markeringsfarve5 3 2 2 9" xfId="57190"/>
    <cellStyle name="40 % - Markeringsfarve5 3 2 3" xfId="4253"/>
    <cellStyle name="40 % - Markeringsfarve5 3 2 3 2" xfId="4254"/>
    <cellStyle name="40 % - Markeringsfarve5 3 2 3 2 2" xfId="4255"/>
    <cellStyle name="40 % - Markeringsfarve5 3 2 3 2 2 2" xfId="7812"/>
    <cellStyle name="40 % - Markeringsfarve5 3 2 3 2 2 2 2" xfId="15713"/>
    <cellStyle name="40 % - Markeringsfarve5 3 2 3 2 2 2 2 2" xfId="32027"/>
    <cellStyle name="40 % - Markeringsfarve5 3 2 3 2 2 2 2 3" xfId="46991"/>
    <cellStyle name="40 % - Markeringsfarve5 3 2 3 2 2 2 3" xfId="25005"/>
    <cellStyle name="40 % - Markeringsfarve5 3 2 3 2 2 2 4" xfId="39992"/>
    <cellStyle name="40 % - Markeringsfarve5 3 2 3 2 2 3" xfId="12812"/>
    <cellStyle name="40 % - Markeringsfarve5 3 2 3 2 2 3 2" xfId="29131"/>
    <cellStyle name="40 % - Markeringsfarve5 3 2 3 2 2 3 3" xfId="44096"/>
    <cellStyle name="40 % - Markeringsfarve5 3 2 3 2 2 4" xfId="22109"/>
    <cellStyle name="40 % - Markeringsfarve5 3 2 3 2 2 5" xfId="37097"/>
    <cellStyle name="40 % - Markeringsfarve5 3 2 3 2 3" xfId="6358"/>
    <cellStyle name="40 % - Markeringsfarve5 3 2 3 2 3 2" xfId="14275"/>
    <cellStyle name="40 % - Markeringsfarve5 3 2 3 2 3 2 2" xfId="30589"/>
    <cellStyle name="40 % - Markeringsfarve5 3 2 3 2 3 2 3" xfId="45553"/>
    <cellStyle name="40 % - Markeringsfarve5 3 2 3 2 3 3" xfId="23567"/>
    <cellStyle name="40 % - Markeringsfarve5 3 2 3 2 3 4" xfId="38554"/>
    <cellStyle name="40 % - Markeringsfarve5 3 2 3 2 4" xfId="12811"/>
    <cellStyle name="40 % - Markeringsfarve5 3 2 3 2 4 2" xfId="29130"/>
    <cellStyle name="40 % - Markeringsfarve5 3 2 3 2 4 3" xfId="44095"/>
    <cellStyle name="40 % - Markeringsfarve5 3 2 3 2 5" xfId="22108"/>
    <cellStyle name="40 % - Markeringsfarve5 3 2 3 2 6" xfId="37096"/>
    <cellStyle name="40 % - Markeringsfarve5 3 2 3 3" xfId="4256"/>
    <cellStyle name="40 % - Markeringsfarve5 3 2 3 3 2" xfId="7042"/>
    <cellStyle name="40 % - Markeringsfarve5 3 2 3 3 2 2" xfId="14953"/>
    <cellStyle name="40 % - Markeringsfarve5 3 2 3 3 2 2 2" xfId="31267"/>
    <cellStyle name="40 % - Markeringsfarve5 3 2 3 3 2 2 3" xfId="46231"/>
    <cellStyle name="40 % - Markeringsfarve5 3 2 3 3 2 3" xfId="24245"/>
    <cellStyle name="40 % - Markeringsfarve5 3 2 3 3 2 4" xfId="39232"/>
    <cellStyle name="40 % - Markeringsfarve5 3 2 3 3 3" xfId="12813"/>
    <cellStyle name="40 % - Markeringsfarve5 3 2 3 3 3 2" xfId="29132"/>
    <cellStyle name="40 % - Markeringsfarve5 3 2 3 3 3 3" xfId="44097"/>
    <cellStyle name="40 % - Markeringsfarve5 3 2 3 3 4" xfId="22110"/>
    <cellStyle name="40 % - Markeringsfarve5 3 2 3 3 5" xfId="37098"/>
    <cellStyle name="40 % - Markeringsfarve5 3 2 3 4" xfId="4257"/>
    <cellStyle name="40 % - Markeringsfarve5 3 2 3 4 2" xfId="8755"/>
    <cellStyle name="40 % - Markeringsfarve5 3 2 3 4 2 2" xfId="16631"/>
    <cellStyle name="40 % - Markeringsfarve5 3 2 3 4 2 2 2" xfId="32945"/>
    <cellStyle name="40 % - Markeringsfarve5 3 2 3 4 2 2 3" xfId="47909"/>
    <cellStyle name="40 % - Markeringsfarve5 3 2 3 4 2 3" xfId="25923"/>
    <cellStyle name="40 % - Markeringsfarve5 3 2 3 4 2 4" xfId="40910"/>
    <cellStyle name="40 % - Markeringsfarve5 3 2 3 4 3" xfId="12814"/>
    <cellStyle name="40 % - Markeringsfarve5 3 2 3 4 3 2" xfId="29133"/>
    <cellStyle name="40 % - Markeringsfarve5 3 2 3 4 3 3" xfId="44098"/>
    <cellStyle name="40 % - Markeringsfarve5 3 2 3 4 4" xfId="22111"/>
    <cellStyle name="40 % - Markeringsfarve5 3 2 3 4 5" xfId="37099"/>
    <cellStyle name="40 % - Markeringsfarve5 3 2 3 5" xfId="5987"/>
    <cellStyle name="40 % - Markeringsfarve5 3 2 3 5 2" xfId="13905"/>
    <cellStyle name="40 % - Markeringsfarve5 3 2 3 5 2 2" xfId="30219"/>
    <cellStyle name="40 % - Markeringsfarve5 3 2 3 5 2 3" xfId="45183"/>
    <cellStyle name="40 % - Markeringsfarve5 3 2 3 5 3" xfId="23197"/>
    <cellStyle name="40 % - Markeringsfarve5 3 2 3 5 4" xfId="38184"/>
    <cellStyle name="40 % - Markeringsfarve5 3 2 3 6" xfId="12810"/>
    <cellStyle name="40 % - Markeringsfarve5 3 2 3 6 2" xfId="29129"/>
    <cellStyle name="40 % - Markeringsfarve5 3 2 3 6 3" xfId="44094"/>
    <cellStyle name="40 % - Markeringsfarve5 3 2 3 7" xfId="22107"/>
    <cellStyle name="40 % - Markeringsfarve5 3 2 3 8" xfId="37095"/>
    <cellStyle name="40 % - Markeringsfarve5 3 2 4" xfId="4258"/>
    <cellStyle name="40 % - Markeringsfarve5 3 2 4 2" xfId="4259"/>
    <cellStyle name="40 % - Markeringsfarve5 3 2 4 2 2" xfId="4260"/>
    <cellStyle name="40 % - Markeringsfarve5 3 2 4 2 2 2" xfId="7899"/>
    <cellStyle name="40 % - Markeringsfarve5 3 2 4 2 2 2 2" xfId="15800"/>
    <cellStyle name="40 % - Markeringsfarve5 3 2 4 2 2 2 2 2" xfId="32114"/>
    <cellStyle name="40 % - Markeringsfarve5 3 2 4 2 2 2 2 3" xfId="47078"/>
    <cellStyle name="40 % - Markeringsfarve5 3 2 4 2 2 2 3" xfId="25092"/>
    <cellStyle name="40 % - Markeringsfarve5 3 2 4 2 2 2 4" xfId="40079"/>
    <cellStyle name="40 % - Markeringsfarve5 3 2 4 2 2 3" xfId="12817"/>
    <cellStyle name="40 % - Markeringsfarve5 3 2 4 2 2 3 2" xfId="29136"/>
    <cellStyle name="40 % - Markeringsfarve5 3 2 4 2 2 3 3" xfId="44101"/>
    <cellStyle name="40 % - Markeringsfarve5 3 2 4 2 2 4" xfId="22114"/>
    <cellStyle name="40 % - Markeringsfarve5 3 2 4 2 2 5" xfId="37102"/>
    <cellStyle name="40 % - Markeringsfarve5 3 2 4 2 3" xfId="6436"/>
    <cellStyle name="40 % - Markeringsfarve5 3 2 4 2 3 2" xfId="14350"/>
    <cellStyle name="40 % - Markeringsfarve5 3 2 4 2 3 2 2" xfId="30664"/>
    <cellStyle name="40 % - Markeringsfarve5 3 2 4 2 3 2 3" xfId="45628"/>
    <cellStyle name="40 % - Markeringsfarve5 3 2 4 2 3 3" xfId="23642"/>
    <cellStyle name="40 % - Markeringsfarve5 3 2 4 2 3 4" xfId="38629"/>
    <cellStyle name="40 % - Markeringsfarve5 3 2 4 2 4" xfId="12816"/>
    <cellStyle name="40 % - Markeringsfarve5 3 2 4 2 4 2" xfId="29135"/>
    <cellStyle name="40 % - Markeringsfarve5 3 2 4 2 4 3" xfId="44100"/>
    <cellStyle name="40 % - Markeringsfarve5 3 2 4 2 5" xfId="22113"/>
    <cellStyle name="40 % - Markeringsfarve5 3 2 4 2 6" xfId="37101"/>
    <cellStyle name="40 % - Markeringsfarve5 3 2 4 3" xfId="4261"/>
    <cellStyle name="40 % - Markeringsfarve5 3 2 4 3 2" xfId="7175"/>
    <cellStyle name="40 % - Markeringsfarve5 3 2 4 3 2 2" xfId="15085"/>
    <cellStyle name="40 % - Markeringsfarve5 3 2 4 3 2 2 2" xfId="31399"/>
    <cellStyle name="40 % - Markeringsfarve5 3 2 4 3 2 2 3" xfId="46363"/>
    <cellStyle name="40 % - Markeringsfarve5 3 2 4 3 2 3" xfId="24377"/>
    <cellStyle name="40 % - Markeringsfarve5 3 2 4 3 2 4" xfId="39364"/>
    <cellStyle name="40 % - Markeringsfarve5 3 2 4 3 3" xfId="12818"/>
    <cellStyle name="40 % - Markeringsfarve5 3 2 4 3 3 2" xfId="29137"/>
    <cellStyle name="40 % - Markeringsfarve5 3 2 4 3 3 3" xfId="44102"/>
    <cellStyle name="40 % - Markeringsfarve5 3 2 4 3 4" xfId="22115"/>
    <cellStyle name="40 % - Markeringsfarve5 3 2 4 3 5" xfId="37103"/>
    <cellStyle name="40 % - Markeringsfarve5 3 2 4 4" xfId="4262"/>
    <cellStyle name="40 % - Markeringsfarve5 3 2 4 4 2" xfId="8475"/>
    <cellStyle name="40 % - Markeringsfarve5 3 2 4 4 2 2" xfId="16364"/>
    <cellStyle name="40 % - Markeringsfarve5 3 2 4 4 2 2 2" xfId="32678"/>
    <cellStyle name="40 % - Markeringsfarve5 3 2 4 4 2 2 3" xfId="47642"/>
    <cellStyle name="40 % - Markeringsfarve5 3 2 4 4 2 3" xfId="25656"/>
    <cellStyle name="40 % - Markeringsfarve5 3 2 4 4 2 4" xfId="40643"/>
    <cellStyle name="40 % - Markeringsfarve5 3 2 4 4 3" xfId="12819"/>
    <cellStyle name="40 % - Markeringsfarve5 3 2 4 4 3 2" xfId="29138"/>
    <cellStyle name="40 % - Markeringsfarve5 3 2 4 4 3 3" xfId="44103"/>
    <cellStyle name="40 % - Markeringsfarve5 3 2 4 4 4" xfId="22116"/>
    <cellStyle name="40 % - Markeringsfarve5 3 2 4 4 5" xfId="37104"/>
    <cellStyle name="40 % - Markeringsfarve5 3 2 4 5" xfId="5988"/>
    <cellStyle name="40 % - Markeringsfarve5 3 2 4 5 2" xfId="13906"/>
    <cellStyle name="40 % - Markeringsfarve5 3 2 4 5 2 2" xfId="30220"/>
    <cellStyle name="40 % - Markeringsfarve5 3 2 4 5 2 3" xfId="45184"/>
    <cellStyle name="40 % - Markeringsfarve5 3 2 4 5 3" xfId="23198"/>
    <cellStyle name="40 % - Markeringsfarve5 3 2 4 5 4" xfId="38185"/>
    <cellStyle name="40 % - Markeringsfarve5 3 2 4 6" xfId="12815"/>
    <cellStyle name="40 % - Markeringsfarve5 3 2 4 6 2" xfId="29134"/>
    <cellStyle name="40 % - Markeringsfarve5 3 2 4 6 3" xfId="44099"/>
    <cellStyle name="40 % - Markeringsfarve5 3 2 4 7" xfId="22112"/>
    <cellStyle name="40 % - Markeringsfarve5 3 2 4 8" xfId="37100"/>
    <cellStyle name="40 % - Markeringsfarve5 3 2 5" xfId="4263"/>
    <cellStyle name="40 % - Markeringsfarve5 3 2 5 2" xfId="4264"/>
    <cellStyle name="40 % - Markeringsfarve5 3 2 5 2 2" xfId="4265"/>
    <cellStyle name="40 % - Markeringsfarve5 3 2 5 2 2 2" xfId="8016"/>
    <cellStyle name="40 % - Markeringsfarve5 3 2 5 2 2 2 2" xfId="15917"/>
    <cellStyle name="40 % - Markeringsfarve5 3 2 5 2 2 2 2 2" xfId="32231"/>
    <cellStyle name="40 % - Markeringsfarve5 3 2 5 2 2 2 2 3" xfId="47195"/>
    <cellStyle name="40 % - Markeringsfarve5 3 2 5 2 2 2 3" xfId="25209"/>
    <cellStyle name="40 % - Markeringsfarve5 3 2 5 2 2 2 4" xfId="40196"/>
    <cellStyle name="40 % - Markeringsfarve5 3 2 5 2 2 3" xfId="12822"/>
    <cellStyle name="40 % - Markeringsfarve5 3 2 5 2 2 3 2" xfId="29141"/>
    <cellStyle name="40 % - Markeringsfarve5 3 2 5 2 2 3 3" xfId="44106"/>
    <cellStyle name="40 % - Markeringsfarve5 3 2 5 2 2 4" xfId="22119"/>
    <cellStyle name="40 % - Markeringsfarve5 3 2 5 2 2 5" xfId="37107"/>
    <cellStyle name="40 % - Markeringsfarve5 3 2 5 2 3" xfId="6535"/>
    <cellStyle name="40 % - Markeringsfarve5 3 2 5 2 3 2" xfId="14449"/>
    <cellStyle name="40 % - Markeringsfarve5 3 2 5 2 3 2 2" xfId="30763"/>
    <cellStyle name="40 % - Markeringsfarve5 3 2 5 2 3 2 3" xfId="45727"/>
    <cellStyle name="40 % - Markeringsfarve5 3 2 5 2 3 3" xfId="23741"/>
    <cellStyle name="40 % - Markeringsfarve5 3 2 5 2 3 4" xfId="38728"/>
    <cellStyle name="40 % - Markeringsfarve5 3 2 5 2 4" xfId="12821"/>
    <cellStyle name="40 % - Markeringsfarve5 3 2 5 2 4 2" xfId="29140"/>
    <cellStyle name="40 % - Markeringsfarve5 3 2 5 2 4 3" xfId="44105"/>
    <cellStyle name="40 % - Markeringsfarve5 3 2 5 2 5" xfId="22118"/>
    <cellStyle name="40 % - Markeringsfarve5 3 2 5 2 6" xfId="37106"/>
    <cellStyle name="40 % - Markeringsfarve5 3 2 5 3" xfId="4266"/>
    <cellStyle name="40 % - Markeringsfarve5 3 2 5 3 2" xfId="7292"/>
    <cellStyle name="40 % - Markeringsfarve5 3 2 5 3 2 2" xfId="15202"/>
    <cellStyle name="40 % - Markeringsfarve5 3 2 5 3 2 2 2" xfId="31516"/>
    <cellStyle name="40 % - Markeringsfarve5 3 2 5 3 2 2 3" xfId="46480"/>
    <cellStyle name="40 % - Markeringsfarve5 3 2 5 3 2 3" xfId="24494"/>
    <cellStyle name="40 % - Markeringsfarve5 3 2 5 3 2 4" xfId="39481"/>
    <cellStyle name="40 % - Markeringsfarve5 3 2 5 3 3" xfId="12823"/>
    <cellStyle name="40 % - Markeringsfarve5 3 2 5 3 3 2" xfId="29142"/>
    <cellStyle name="40 % - Markeringsfarve5 3 2 5 3 3 3" xfId="44107"/>
    <cellStyle name="40 % - Markeringsfarve5 3 2 5 3 4" xfId="22120"/>
    <cellStyle name="40 % - Markeringsfarve5 3 2 5 3 5" xfId="37108"/>
    <cellStyle name="40 % - Markeringsfarve5 3 2 5 4" xfId="4267"/>
    <cellStyle name="40 % - Markeringsfarve5 3 2 5 4 2" xfId="8719"/>
    <cellStyle name="40 % - Markeringsfarve5 3 2 5 4 2 2" xfId="16599"/>
    <cellStyle name="40 % - Markeringsfarve5 3 2 5 4 2 2 2" xfId="32913"/>
    <cellStyle name="40 % - Markeringsfarve5 3 2 5 4 2 2 3" xfId="47877"/>
    <cellStyle name="40 % - Markeringsfarve5 3 2 5 4 2 3" xfId="25891"/>
    <cellStyle name="40 % - Markeringsfarve5 3 2 5 4 2 4" xfId="40878"/>
    <cellStyle name="40 % - Markeringsfarve5 3 2 5 4 3" xfId="12824"/>
    <cellStyle name="40 % - Markeringsfarve5 3 2 5 4 3 2" xfId="29143"/>
    <cellStyle name="40 % - Markeringsfarve5 3 2 5 4 3 3" xfId="44108"/>
    <cellStyle name="40 % - Markeringsfarve5 3 2 5 4 4" xfId="22121"/>
    <cellStyle name="40 % - Markeringsfarve5 3 2 5 4 5" xfId="37109"/>
    <cellStyle name="40 % - Markeringsfarve5 3 2 5 5" xfId="5989"/>
    <cellStyle name="40 % - Markeringsfarve5 3 2 5 5 2" xfId="13907"/>
    <cellStyle name="40 % - Markeringsfarve5 3 2 5 5 2 2" xfId="30221"/>
    <cellStyle name="40 % - Markeringsfarve5 3 2 5 5 2 3" xfId="45185"/>
    <cellStyle name="40 % - Markeringsfarve5 3 2 5 5 3" xfId="23199"/>
    <cellStyle name="40 % - Markeringsfarve5 3 2 5 5 4" xfId="38186"/>
    <cellStyle name="40 % - Markeringsfarve5 3 2 5 6" xfId="12820"/>
    <cellStyle name="40 % - Markeringsfarve5 3 2 5 6 2" xfId="29139"/>
    <cellStyle name="40 % - Markeringsfarve5 3 2 5 6 3" xfId="44104"/>
    <cellStyle name="40 % - Markeringsfarve5 3 2 5 7" xfId="22117"/>
    <cellStyle name="40 % - Markeringsfarve5 3 2 5 8" xfId="37105"/>
    <cellStyle name="40 % - Markeringsfarve5 3 2 6" xfId="4268"/>
    <cellStyle name="40 % - Markeringsfarve5 3 2 6 2" xfId="4269"/>
    <cellStyle name="40 % - Markeringsfarve5 3 2 6 2 2" xfId="4270"/>
    <cellStyle name="40 % - Markeringsfarve5 3 2 6 2 2 2" xfId="8166"/>
    <cellStyle name="40 % - Markeringsfarve5 3 2 6 2 2 2 2" xfId="16067"/>
    <cellStyle name="40 % - Markeringsfarve5 3 2 6 2 2 2 2 2" xfId="32381"/>
    <cellStyle name="40 % - Markeringsfarve5 3 2 6 2 2 2 2 3" xfId="47345"/>
    <cellStyle name="40 % - Markeringsfarve5 3 2 6 2 2 2 3" xfId="25359"/>
    <cellStyle name="40 % - Markeringsfarve5 3 2 6 2 2 2 4" xfId="40346"/>
    <cellStyle name="40 % - Markeringsfarve5 3 2 6 2 2 3" xfId="12827"/>
    <cellStyle name="40 % - Markeringsfarve5 3 2 6 2 2 3 2" xfId="29146"/>
    <cellStyle name="40 % - Markeringsfarve5 3 2 6 2 2 3 3" xfId="44111"/>
    <cellStyle name="40 % - Markeringsfarve5 3 2 6 2 2 4" xfId="22124"/>
    <cellStyle name="40 % - Markeringsfarve5 3 2 6 2 2 5" xfId="37112"/>
    <cellStyle name="40 % - Markeringsfarve5 3 2 6 2 3" xfId="6659"/>
    <cellStyle name="40 % - Markeringsfarve5 3 2 6 2 3 2" xfId="14573"/>
    <cellStyle name="40 % - Markeringsfarve5 3 2 6 2 3 2 2" xfId="30887"/>
    <cellStyle name="40 % - Markeringsfarve5 3 2 6 2 3 2 3" xfId="45851"/>
    <cellStyle name="40 % - Markeringsfarve5 3 2 6 2 3 3" xfId="23865"/>
    <cellStyle name="40 % - Markeringsfarve5 3 2 6 2 3 4" xfId="38852"/>
    <cellStyle name="40 % - Markeringsfarve5 3 2 6 2 4" xfId="12826"/>
    <cellStyle name="40 % - Markeringsfarve5 3 2 6 2 4 2" xfId="29145"/>
    <cellStyle name="40 % - Markeringsfarve5 3 2 6 2 4 3" xfId="44110"/>
    <cellStyle name="40 % - Markeringsfarve5 3 2 6 2 5" xfId="22123"/>
    <cellStyle name="40 % - Markeringsfarve5 3 2 6 2 6" xfId="37111"/>
    <cellStyle name="40 % - Markeringsfarve5 3 2 6 3" xfId="4271"/>
    <cellStyle name="40 % - Markeringsfarve5 3 2 6 3 2" xfId="7443"/>
    <cellStyle name="40 % - Markeringsfarve5 3 2 6 3 2 2" xfId="15353"/>
    <cellStyle name="40 % - Markeringsfarve5 3 2 6 3 2 2 2" xfId="31667"/>
    <cellStyle name="40 % - Markeringsfarve5 3 2 6 3 2 2 3" xfId="46631"/>
    <cellStyle name="40 % - Markeringsfarve5 3 2 6 3 2 3" xfId="24645"/>
    <cellStyle name="40 % - Markeringsfarve5 3 2 6 3 2 4" xfId="39632"/>
    <cellStyle name="40 % - Markeringsfarve5 3 2 6 3 3" xfId="12828"/>
    <cellStyle name="40 % - Markeringsfarve5 3 2 6 3 3 2" xfId="29147"/>
    <cellStyle name="40 % - Markeringsfarve5 3 2 6 3 3 3" xfId="44112"/>
    <cellStyle name="40 % - Markeringsfarve5 3 2 6 3 4" xfId="22125"/>
    <cellStyle name="40 % - Markeringsfarve5 3 2 6 3 5" xfId="37113"/>
    <cellStyle name="40 % - Markeringsfarve5 3 2 6 4" xfId="4272"/>
    <cellStyle name="40 % - Markeringsfarve5 3 2 6 4 2" xfId="8443"/>
    <cellStyle name="40 % - Markeringsfarve5 3 2 6 4 2 2" xfId="16335"/>
    <cellStyle name="40 % - Markeringsfarve5 3 2 6 4 2 2 2" xfId="32649"/>
    <cellStyle name="40 % - Markeringsfarve5 3 2 6 4 2 2 3" xfId="47613"/>
    <cellStyle name="40 % - Markeringsfarve5 3 2 6 4 2 3" xfId="25627"/>
    <cellStyle name="40 % - Markeringsfarve5 3 2 6 4 2 4" xfId="40614"/>
    <cellStyle name="40 % - Markeringsfarve5 3 2 6 4 3" xfId="12829"/>
    <cellStyle name="40 % - Markeringsfarve5 3 2 6 4 3 2" xfId="29148"/>
    <cellStyle name="40 % - Markeringsfarve5 3 2 6 4 3 3" xfId="44113"/>
    <cellStyle name="40 % - Markeringsfarve5 3 2 6 4 4" xfId="22126"/>
    <cellStyle name="40 % - Markeringsfarve5 3 2 6 4 5" xfId="37114"/>
    <cellStyle name="40 % - Markeringsfarve5 3 2 6 5" xfId="5990"/>
    <cellStyle name="40 % - Markeringsfarve5 3 2 6 5 2" xfId="13908"/>
    <cellStyle name="40 % - Markeringsfarve5 3 2 6 5 2 2" xfId="30222"/>
    <cellStyle name="40 % - Markeringsfarve5 3 2 6 5 2 3" xfId="45186"/>
    <cellStyle name="40 % - Markeringsfarve5 3 2 6 5 3" xfId="23200"/>
    <cellStyle name="40 % - Markeringsfarve5 3 2 6 5 4" xfId="38187"/>
    <cellStyle name="40 % - Markeringsfarve5 3 2 6 6" xfId="12825"/>
    <cellStyle name="40 % - Markeringsfarve5 3 2 6 6 2" xfId="29144"/>
    <cellStyle name="40 % - Markeringsfarve5 3 2 6 6 3" xfId="44109"/>
    <cellStyle name="40 % - Markeringsfarve5 3 2 6 7" xfId="22122"/>
    <cellStyle name="40 % - Markeringsfarve5 3 2 6 8" xfId="37110"/>
    <cellStyle name="40 % - Markeringsfarve5 3 2 7" xfId="4273"/>
    <cellStyle name="40 % - Markeringsfarve5 3 2 7 2" xfId="4274"/>
    <cellStyle name="40 % - Markeringsfarve5 3 2 7 2 2" xfId="7542"/>
    <cellStyle name="40 % - Markeringsfarve5 3 2 7 2 2 2" xfId="15443"/>
    <cellStyle name="40 % - Markeringsfarve5 3 2 7 2 2 2 2" xfId="31757"/>
    <cellStyle name="40 % - Markeringsfarve5 3 2 7 2 2 2 3" xfId="46721"/>
    <cellStyle name="40 % - Markeringsfarve5 3 2 7 2 2 3" xfId="24735"/>
    <cellStyle name="40 % - Markeringsfarve5 3 2 7 2 2 4" xfId="39722"/>
    <cellStyle name="40 % - Markeringsfarve5 3 2 7 2 3" xfId="12831"/>
    <cellStyle name="40 % - Markeringsfarve5 3 2 7 2 3 2" xfId="29150"/>
    <cellStyle name="40 % - Markeringsfarve5 3 2 7 2 3 3" xfId="44115"/>
    <cellStyle name="40 % - Markeringsfarve5 3 2 7 2 4" xfId="22128"/>
    <cellStyle name="40 % - Markeringsfarve5 3 2 7 2 5" xfId="37116"/>
    <cellStyle name="40 % - Markeringsfarve5 3 2 7 3" xfId="6135"/>
    <cellStyle name="40 % - Markeringsfarve5 3 2 7 3 2" xfId="14052"/>
    <cellStyle name="40 % - Markeringsfarve5 3 2 7 3 2 2" xfId="30366"/>
    <cellStyle name="40 % - Markeringsfarve5 3 2 7 3 2 3" xfId="45330"/>
    <cellStyle name="40 % - Markeringsfarve5 3 2 7 3 3" xfId="23344"/>
    <cellStyle name="40 % - Markeringsfarve5 3 2 7 3 4" xfId="38331"/>
    <cellStyle name="40 % - Markeringsfarve5 3 2 7 4" xfId="12830"/>
    <cellStyle name="40 % - Markeringsfarve5 3 2 7 4 2" xfId="29149"/>
    <cellStyle name="40 % - Markeringsfarve5 3 2 7 4 3" xfId="44114"/>
    <cellStyle name="40 % - Markeringsfarve5 3 2 7 5" xfId="22127"/>
    <cellStyle name="40 % - Markeringsfarve5 3 2 7 6" xfId="37115"/>
    <cellStyle name="40 % - Markeringsfarve5 3 2 8" xfId="4275"/>
    <cellStyle name="40 % - Markeringsfarve5 3 2 8 2" xfId="6770"/>
    <cellStyle name="40 % - Markeringsfarve5 3 2 8 2 2" xfId="14681"/>
    <cellStyle name="40 % - Markeringsfarve5 3 2 8 2 2 2" xfId="30995"/>
    <cellStyle name="40 % - Markeringsfarve5 3 2 8 2 2 3" xfId="45959"/>
    <cellStyle name="40 % - Markeringsfarve5 3 2 8 2 3" xfId="23973"/>
    <cellStyle name="40 % - Markeringsfarve5 3 2 8 2 4" xfId="38960"/>
    <cellStyle name="40 % - Markeringsfarve5 3 2 8 3" xfId="12832"/>
    <cellStyle name="40 % - Markeringsfarve5 3 2 8 3 2" xfId="29151"/>
    <cellStyle name="40 % - Markeringsfarve5 3 2 8 3 3" xfId="44116"/>
    <cellStyle name="40 % - Markeringsfarve5 3 2 8 4" xfId="22129"/>
    <cellStyle name="40 % - Markeringsfarve5 3 2 8 5" xfId="37117"/>
    <cellStyle name="40 % - Markeringsfarve5 3 2 9" xfId="4276"/>
    <cellStyle name="40 % - Markeringsfarve5 3 2 9 2" xfId="8205"/>
    <cellStyle name="40 % - Markeringsfarve5 3 2 9 2 2" xfId="16102"/>
    <cellStyle name="40 % - Markeringsfarve5 3 2 9 2 2 2" xfId="32416"/>
    <cellStyle name="40 % - Markeringsfarve5 3 2 9 2 2 3" xfId="47380"/>
    <cellStyle name="40 % - Markeringsfarve5 3 2 9 2 3" xfId="25394"/>
    <cellStyle name="40 % - Markeringsfarve5 3 2 9 2 4" xfId="40381"/>
    <cellStyle name="40 % - Markeringsfarve5 3 2 9 3" xfId="12833"/>
    <cellStyle name="40 % - Markeringsfarve5 3 2 9 3 2" xfId="29152"/>
    <cellStyle name="40 % - Markeringsfarve5 3 2 9 3 3" xfId="44117"/>
    <cellStyle name="40 % - Markeringsfarve5 3 2 9 4" xfId="22130"/>
    <cellStyle name="40 % - Markeringsfarve5 3 2 9 5" xfId="37118"/>
    <cellStyle name="40 % - Markeringsfarve5 3 3" xfId="4277"/>
    <cellStyle name="40 % - Markeringsfarve5 3 3 10" xfId="5991"/>
    <cellStyle name="40 % - Markeringsfarve5 3 3 10 2" xfId="13909"/>
    <cellStyle name="40 % - Markeringsfarve5 3 3 10 2 2" xfId="30223"/>
    <cellStyle name="40 % - Markeringsfarve5 3 3 10 2 3" xfId="45187"/>
    <cellStyle name="40 % - Markeringsfarve5 3 3 10 3" xfId="23201"/>
    <cellStyle name="40 % - Markeringsfarve5 3 3 10 4" xfId="38188"/>
    <cellStyle name="40 % - Markeringsfarve5 3 3 11" xfId="12834"/>
    <cellStyle name="40 % - Markeringsfarve5 3 3 11 2" xfId="29153"/>
    <cellStyle name="40 % - Markeringsfarve5 3 3 11 3" xfId="44118"/>
    <cellStyle name="40 % - Markeringsfarve5 3 3 12" xfId="22131"/>
    <cellStyle name="40 % - Markeringsfarve5 3 3 13" xfId="37119"/>
    <cellStyle name="40 % - Markeringsfarve5 3 3 14" xfId="56567"/>
    <cellStyle name="40 % - Markeringsfarve5 3 3 2" xfId="4278"/>
    <cellStyle name="40 % - Markeringsfarve5 3 3 2 2" xfId="4279"/>
    <cellStyle name="40 % - Markeringsfarve5 3 3 2 2 2" xfId="4280"/>
    <cellStyle name="40 % - Markeringsfarve5 3 3 2 2 2 2" xfId="7700"/>
    <cellStyle name="40 % - Markeringsfarve5 3 3 2 2 2 2 2" xfId="15601"/>
    <cellStyle name="40 % - Markeringsfarve5 3 3 2 2 2 2 2 2" xfId="31915"/>
    <cellStyle name="40 % - Markeringsfarve5 3 3 2 2 2 2 2 3" xfId="46879"/>
    <cellStyle name="40 % - Markeringsfarve5 3 3 2 2 2 2 3" xfId="24893"/>
    <cellStyle name="40 % - Markeringsfarve5 3 3 2 2 2 2 4" xfId="39880"/>
    <cellStyle name="40 % - Markeringsfarve5 3 3 2 2 2 3" xfId="12837"/>
    <cellStyle name="40 % - Markeringsfarve5 3 3 2 2 2 3 2" xfId="29156"/>
    <cellStyle name="40 % - Markeringsfarve5 3 3 2 2 2 3 3" xfId="44121"/>
    <cellStyle name="40 % - Markeringsfarve5 3 3 2 2 2 4" xfId="22134"/>
    <cellStyle name="40 % - Markeringsfarve5 3 3 2 2 2 5" xfId="37122"/>
    <cellStyle name="40 % - Markeringsfarve5 3 3 2 2 3" xfId="6267"/>
    <cellStyle name="40 % - Markeringsfarve5 3 3 2 2 3 2" xfId="14184"/>
    <cellStyle name="40 % - Markeringsfarve5 3 3 2 2 3 2 2" xfId="30498"/>
    <cellStyle name="40 % - Markeringsfarve5 3 3 2 2 3 2 3" xfId="45462"/>
    <cellStyle name="40 % - Markeringsfarve5 3 3 2 2 3 3" xfId="23476"/>
    <cellStyle name="40 % - Markeringsfarve5 3 3 2 2 3 4" xfId="38463"/>
    <cellStyle name="40 % - Markeringsfarve5 3 3 2 2 4" xfId="12836"/>
    <cellStyle name="40 % - Markeringsfarve5 3 3 2 2 4 2" xfId="29155"/>
    <cellStyle name="40 % - Markeringsfarve5 3 3 2 2 4 3" xfId="44120"/>
    <cellStyle name="40 % - Markeringsfarve5 3 3 2 2 5" xfId="22133"/>
    <cellStyle name="40 % - Markeringsfarve5 3 3 2 2 6" xfId="37121"/>
    <cellStyle name="40 % - Markeringsfarve5 3 3 2 3" xfId="4281"/>
    <cellStyle name="40 % - Markeringsfarve5 3 3 2 3 2" xfId="6930"/>
    <cellStyle name="40 % - Markeringsfarve5 3 3 2 3 2 2" xfId="14841"/>
    <cellStyle name="40 % - Markeringsfarve5 3 3 2 3 2 2 2" xfId="31155"/>
    <cellStyle name="40 % - Markeringsfarve5 3 3 2 3 2 2 3" xfId="46119"/>
    <cellStyle name="40 % - Markeringsfarve5 3 3 2 3 2 3" xfId="24133"/>
    <cellStyle name="40 % - Markeringsfarve5 3 3 2 3 2 4" xfId="39120"/>
    <cellStyle name="40 % - Markeringsfarve5 3 3 2 3 3" xfId="12838"/>
    <cellStyle name="40 % - Markeringsfarve5 3 3 2 3 3 2" xfId="29157"/>
    <cellStyle name="40 % - Markeringsfarve5 3 3 2 3 3 3" xfId="44122"/>
    <cellStyle name="40 % - Markeringsfarve5 3 3 2 3 4" xfId="22135"/>
    <cellStyle name="40 % - Markeringsfarve5 3 3 2 3 5" xfId="37123"/>
    <cellStyle name="40 % - Markeringsfarve5 3 3 2 4" xfId="4282"/>
    <cellStyle name="40 % - Markeringsfarve5 3 3 2 4 2" xfId="8402"/>
    <cellStyle name="40 % - Markeringsfarve5 3 3 2 4 2 2" xfId="16295"/>
    <cellStyle name="40 % - Markeringsfarve5 3 3 2 4 2 2 2" xfId="32609"/>
    <cellStyle name="40 % - Markeringsfarve5 3 3 2 4 2 2 3" xfId="47573"/>
    <cellStyle name="40 % - Markeringsfarve5 3 3 2 4 2 3" xfId="25587"/>
    <cellStyle name="40 % - Markeringsfarve5 3 3 2 4 2 4" xfId="40574"/>
    <cellStyle name="40 % - Markeringsfarve5 3 3 2 4 3" xfId="12839"/>
    <cellStyle name="40 % - Markeringsfarve5 3 3 2 4 3 2" xfId="29158"/>
    <cellStyle name="40 % - Markeringsfarve5 3 3 2 4 3 3" xfId="44123"/>
    <cellStyle name="40 % - Markeringsfarve5 3 3 2 4 4" xfId="22136"/>
    <cellStyle name="40 % - Markeringsfarve5 3 3 2 4 5" xfId="37124"/>
    <cellStyle name="40 % - Markeringsfarve5 3 3 2 5" xfId="5992"/>
    <cellStyle name="40 % - Markeringsfarve5 3 3 2 5 2" xfId="13910"/>
    <cellStyle name="40 % - Markeringsfarve5 3 3 2 5 2 2" xfId="30224"/>
    <cellStyle name="40 % - Markeringsfarve5 3 3 2 5 2 3" xfId="45188"/>
    <cellStyle name="40 % - Markeringsfarve5 3 3 2 5 3" xfId="23202"/>
    <cellStyle name="40 % - Markeringsfarve5 3 3 2 5 4" xfId="38189"/>
    <cellStyle name="40 % - Markeringsfarve5 3 3 2 6" xfId="12835"/>
    <cellStyle name="40 % - Markeringsfarve5 3 3 2 6 2" xfId="29154"/>
    <cellStyle name="40 % - Markeringsfarve5 3 3 2 6 3" xfId="44119"/>
    <cellStyle name="40 % - Markeringsfarve5 3 3 2 7" xfId="22132"/>
    <cellStyle name="40 % - Markeringsfarve5 3 3 2 8" xfId="37120"/>
    <cellStyle name="40 % - Markeringsfarve5 3 3 3" xfId="4283"/>
    <cellStyle name="40 % - Markeringsfarve5 3 3 3 2" xfId="4284"/>
    <cellStyle name="40 % - Markeringsfarve5 3 3 3 2 2" xfId="4285"/>
    <cellStyle name="40 % - Markeringsfarve5 3 3 3 2 2 2" xfId="7813"/>
    <cellStyle name="40 % - Markeringsfarve5 3 3 3 2 2 2 2" xfId="15714"/>
    <cellStyle name="40 % - Markeringsfarve5 3 3 3 2 2 2 2 2" xfId="32028"/>
    <cellStyle name="40 % - Markeringsfarve5 3 3 3 2 2 2 2 3" xfId="46992"/>
    <cellStyle name="40 % - Markeringsfarve5 3 3 3 2 2 2 3" xfId="25006"/>
    <cellStyle name="40 % - Markeringsfarve5 3 3 3 2 2 2 4" xfId="39993"/>
    <cellStyle name="40 % - Markeringsfarve5 3 3 3 2 2 3" xfId="12842"/>
    <cellStyle name="40 % - Markeringsfarve5 3 3 3 2 2 3 2" xfId="29161"/>
    <cellStyle name="40 % - Markeringsfarve5 3 3 3 2 2 3 3" xfId="44126"/>
    <cellStyle name="40 % - Markeringsfarve5 3 3 3 2 2 4" xfId="22139"/>
    <cellStyle name="40 % - Markeringsfarve5 3 3 3 2 2 5" xfId="37127"/>
    <cellStyle name="40 % - Markeringsfarve5 3 3 3 2 3" xfId="6359"/>
    <cellStyle name="40 % - Markeringsfarve5 3 3 3 2 3 2" xfId="14276"/>
    <cellStyle name="40 % - Markeringsfarve5 3 3 3 2 3 2 2" xfId="30590"/>
    <cellStyle name="40 % - Markeringsfarve5 3 3 3 2 3 2 3" xfId="45554"/>
    <cellStyle name="40 % - Markeringsfarve5 3 3 3 2 3 3" xfId="23568"/>
    <cellStyle name="40 % - Markeringsfarve5 3 3 3 2 3 4" xfId="38555"/>
    <cellStyle name="40 % - Markeringsfarve5 3 3 3 2 4" xfId="12841"/>
    <cellStyle name="40 % - Markeringsfarve5 3 3 3 2 4 2" xfId="29160"/>
    <cellStyle name="40 % - Markeringsfarve5 3 3 3 2 4 3" xfId="44125"/>
    <cellStyle name="40 % - Markeringsfarve5 3 3 3 2 5" xfId="22138"/>
    <cellStyle name="40 % - Markeringsfarve5 3 3 3 2 6" xfId="37126"/>
    <cellStyle name="40 % - Markeringsfarve5 3 3 3 3" xfId="4286"/>
    <cellStyle name="40 % - Markeringsfarve5 3 3 3 3 2" xfId="7043"/>
    <cellStyle name="40 % - Markeringsfarve5 3 3 3 3 2 2" xfId="14954"/>
    <cellStyle name="40 % - Markeringsfarve5 3 3 3 3 2 2 2" xfId="31268"/>
    <cellStyle name="40 % - Markeringsfarve5 3 3 3 3 2 2 3" xfId="46232"/>
    <cellStyle name="40 % - Markeringsfarve5 3 3 3 3 2 3" xfId="24246"/>
    <cellStyle name="40 % - Markeringsfarve5 3 3 3 3 2 4" xfId="39233"/>
    <cellStyle name="40 % - Markeringsfarve5 3 3 3 3 3" xfId="12843"/>
    <cellStyle name="40 % - Markeringsfarve5 3 3 3 3 3 2" xfId="29162"/>
    <cellStyle name="40 % - Markeringsfarve5 3 3 3 3 3 3" xfId="44127"/>
    <cellStyle name="40 % - Markeringsfarve5 3 3 3 3 4" xfId="22140"/>
    <cellStyle name="40 % - Markeringsfarve5 3 3 3 3 5" xfId="37128"/>
    <cellStyle name="40 % - Markeringsfarve5 3 3 3 4" xfId="4287"/>
    <cellStyle name="40 % - Markeringsfarve5 3 3 3 4 2" xfId="8621"/>
    <cellStyle name="40 % - Markeringsfarve5 3 3 3 4 2 2" xfId="16504"/>
    <cellStyle name="40 % - Markeringsfarve5 3 3 3 4 2 2 2" xfId="32818"/>
    <cellStyle name="40 % - Markeringsfarve5 3 3 3 4 2 2 3" xfId="47782"/>
    <cellStyle name="40 % - Markeringsfarve5 3 3 3 4 2 3" xfId="25796"/>
    <cellStyle name="40 % - Markeringsfarve5 3 3 3 4 2 4" xfId="40783"/>
    <cellStyle name="40 % - Markeringsfarve5 3 3 3 4 3" xfId="12844"/>
    <cellStyle name="40 % - Markeringsfarve5 3 3 3 4 3 2" xfId="29163"/>
    <cellStyle name="40 % - Markeringsfarve5 3 3 3 4 3 3" xfId="44128"/>
    <cellStyle name="40 % - Markeringsfarve5 3 3 3 4 4" xfId="22141"/>
    <cellStyle name="40 % - Markeringsfarve5 3 3 3 4 5" xfId="37129"/>
    <cellStyle name="40 % - Markeringsfarve5 3 3 3 5" xfId="5993"/>
    <cellStyle name="40 % - Markeringsfarve5 3 3 3 5 2" xfId="13911"/>
    <cellStyle name="40 % - Markeringsfarve5 3 3 3 5 2 2" xfId="30225"/>
    <cellStyle name="40 % - Markeringsfarve5 3 3 3 5 2 3" xfId="45189"/>
    <cellStyle name="40 % - Markeringsfarve5 3 3 3 5 3" xfId="23203"/>
    <cellStyle name="40 % - Markeringsfarve5 3 3 3 5 4" xfId="38190"/>
    <cellStyle name="40 % - Markeringsfarve5 3 3 3 6" xfId="12840"/>
    <cellStyle name="40 % - Markeringsfarve5 3 3 3 6 2" xfId="29159"/>
    <cellStyle name="40 % - Markeringsfarve5 3 3 3 6 3" xfId="44124"/>
    <cellStyle name="40 % - Markeringsfarve5 3 3 3 7" xfId="22137"/>
    <cellStyle name="40 % - Markeringsfarve5 3 3 3 8" xfId="37125"/>
    <cellStyle name="40 % - Markeringsfarve5 3 3 4" xfId="4288"/>
    <cellStyle name="40 % - Markeringsfarve5 3 3 4 2" xfId="4289"/>
    <cellStyle name="40 % - Markeringsfarve5 3 3 4 2 2" xfId="4290"/>
    <cellStyle name="40 % - Markeringsfarve5 3 3 4 2 2 2" xfId="7938"/>
    <cellStyle name="40 % - Markeringsfarve5 3 3 4 2 2 2 2" xfId="15839"/>
    <cellStyle name="40 % - Markeringsfarve5 3 3 4 2 2 2 2 2" xfId="32153"/>
    <cellStyle name="40 % - Markeringsfarve5 3 3 4 2 2 2 2 3" xfId="47117"/>
    <cellStyle name="40 % - Markeringsfarve5 3 3 4 2 2 2 3" xfId="25131"/>
    <cellStyle name="40 % - Markeringsfarve5 3 3 4 2 2 2 4" xfId="40118"/>
    <cellStyle name="40 % - Markeringsfarve5 3 3 4 2 2 3" xfId="12847"/>
    <cellStyle name="40 % - Markeringsfarve5 3 3 4 2 2 3 2" xfId="29166"/>
    <cellStyle name="40 % - Markeringsfarve5 3 3 4 2 2 3 3" xfId="44131"/>
    <cellStyle name="40 % - Markeringsfarve5 3 3 4 2 2 4" xfId="22144"/>
    <cellStyle name="40 % - Markeringsfarve5 3 3 4 2 2 5" xfId="37132"/>
    <cellStyle name="40 % - Markeringsfarve5 3 3 4 2 3" xfId="6469"/>
    <cellStyle name="40 % - Markeringsfarve5 3 3 4 2 3 2" xfId="14383"/>
    <cellStyle name="40 % - Markeringsfarve5 3 3 4 2 3 2 2" xfId="30697"/>
    <cellStyle name="40 % - Markeringsfarve5 3 3 4 2 3 2 3" xfId="45661"/>
    <cellStyle name="40 % - Markeringsfarve5 3 3 4 2 3 3" xfId="23675"/>
    <cellStyle name="40 % - Markeringsfarve5 3 3 4 2 3 4" xfId="38662"/>
    <cellStyle name="40 % - Markeringsfarve5 3 3 4 2 4" xfId="12846"/>
    <cellStyle name="40 % - Markeringsfarve5 3 3 4 2 4 2" xfId="29165"/>
    <cellStyle name="40 % - Markeringsfarve5 3 3 4 2 4 3" xfId="44130"/>
    <cellStyle name="40 % - Markeringsfarve5 3 3 4 2 5" xfId="22143"/>
    <cellStyle name="40 % - Markeringsfarve5 3 3 4 2 6" xfId="37131"/>
    <cellStyle name="40 % - Markeringsfarve5 3 3 4 3" xfId="4291"/>
    <cellStyle name="40 % - Markeringsfarve5 3 3 4 3 2" xfId="7214"/>
    <cellStyle name="40 % - Markeringsfarve5 3 3 4 3 2 2" xfId="15124"/>
    <cellStyle name="40 % - Markeringsfarve5 3 3 4 3 2 2 2" xfId="31438"/>
    <cellStyle name="40 % - Markeringsfarve5 3 3 4 3 2 2 3" xfId="46402"/>
    <cellStyle name="40 % - Markeringsfarve5 3 3 4 3 2 3" xfId="24416"/>
    <cellStyle name="40 % - Markeringsfarve5 3 3 4 3 2 4" xfId="39403"/>
    <cellStyle name="40 % - Markeringsfarve5 3 3 4 3 3" xfId="12848"/>
    <cellStyle name="40 % - Markeringsfarve5 3 3 4 3 3 2" xfId="29167"/>
    <cellStyle name="40 % - Markeringsfarve5 3 3 4 3 3 3" xfId="44132"/>
    <cellStyle name="40 % - Markeringsfarve5 3 3 4 3 4" xfId="22145"/>
    <cellStyle name="40 % - Markeringsfarve5 3 3 4 3 5" xfId="37133"/>
    <cellStyle name="40 % - Markeringsfarve5 3 3 4 4" xfId="4292"/>
    <cellStyle name="40 % - Markeringsfarve5 3 3 4 4 2" xfId="8271"/>
    <cellStyle name="40 % - Markeringsfarve5 3 3 4 4 2 2" xfId="16165"/>
    <cellStyle name="40 % - Markeringsfarve5 3 3 4 4 2 2 2" xfId="32479"/>
    <cellStyle name="40 % - Markeringsfarve5 3 3 4 4 2 2 3" xfId="47443"/>
    <cellStyle name="40 % - Markeringsfarve5 3 3 4 4 2 3" xfId="25457"/>
    <cellStyle name="40 % - Markeringsfarve5 3 3 4 4 2 4" xfId="40444"/>
    <cellStyle name="40 % - Markeringsfarve5 3 3 4 4 3" xfId="12849"/>
    <cellStyle name="40 % - Markeringsfarve5 3 3 4 4 3 2" xfId="29168"/>
    <cellStyle name="40 % - Markeringsfarve5 3 3 4 4 3 3" xfId="44133"/>
    <cellStyle name="40 % - Markeringsfarve5 3 3 4 4 4" xfId="22146"/>
    <cellStyle name="40 % - Markeringsfarve5 3 3 4 4 5" xfId="37134"/>
    <cellStyle name="40 % - Markeringsfarve5 3 3 4 5" xfId="5994"/>
    <cellStyle name="40 % - Markeringsfarve5 3 3 4 5 2" xfId="13912"/>
    <cellStyle name="40 % - Markeringsfarve5 3 3 4 5 2 2" xfId="30226"/>
    <cellStyle name="40 % - Markeringsfarve5 3 3 4 5 2 3" xfId="45190"/>
    <cellStyle name="40 % - Markeringsfarve5 3 3 4 5 3" xfId="23204"/>
    <cellStyle name="40 % - Markeringsfarve5 3 3 4 5 4" xfId="38191"/>
    <cellStyle name="40 % - Markeringsfarve5 3 3 4 6" xfId="12845"/>
    <cellStyle name="40 % - Markeringsfarve5 3 3 4 6 2" xfId="29164"/>
    <cellStyle name="40 % - Markeringsfarve5 3 3 4 6 3" xfId="44129"/>
    <cellStyle name="40 % - Markeringsfarve5 3 3 4 7" xfId="22142"/>
    <cellStyle name="40 % - Markeringsfarve5 3 3 4 8" xfId="37130"/>
    <cellStyle name="40 % - Markeringsfarve5 3 3 5" xfId="4293"/>
    <cellStyle name="40 % - Markeringsfarve5 3 3 5 2" xfId="4294"/>
    <cellStyle name="40 % - Markeringsfarve5 3 3 5 2 2" xfId="4295"/>
    <cellStyle name="40 % - Markeringsfarve5 3 3 5 2 2 2" xfId="8055"/>
    <cellStyle name="40 % - Markeringsfarve5 3 3 5 2 2 2 2" xfId="15956"/>
    <cellStyle name="40 % - Markeringsfarve5 3 3 5 2 2 2 2 2" xfId="32270"/>
    <cellStyle name="40 % - Markeringsfarve5 3 3 5 2 2 2 2 3" xfId="47234"/>
    <cellStyle name="40 % - Markeringsfarve5 3 3 5 2 2 2 3" xfId="25248"/>
    <cellStyle name="40 % - Markeringsfarve5 3 3 5 2 2 2 4" xfId="40235"/>
    <cellStyle name="40 % - Markeringsfarve5 3 3 5 2 2 3" xfId="12852"/>
    <cellStyle name="40 % - Markeringsfarve5 3 3 5 2 2 3 2" xfId="29171"/>
    <cellStyle name="40 % - Markeringsfarve5 3 3 5 2 2 3 3" xfId="44136"/>
    <cellStyle name="40 % - Markeringsfarve5 3 3 5 2 2 4" xfId="22149"/>
    <cellStyle name="40 % - Markeringsfarve5 3 3 5 2 2 5" xfId="37137"/>
    <cellStyle name="40 % - Markeringsfarve5 3 3 5 2 3" xfId="6568"/>
    <cellStyle name="40 % - Markeringsfarve5 3 3 5 2 3 2" xfId="14482"/>
    <cellStyle name="40 % - Markeringsfarve5 3 3 5 2 3 2 2" xfId="30796"/>
    <cellStyle name="40 % - Markeringsfarve5 3 3 5 2 3 2 3" xfId="45760"/>
    <cellStyle name="40 % - Markeringsfarve5 3 3 5 2 3 3" xfId="23774"/>
    <cellStyle name="40 % - Markeringsfarve5 3 3 5 2 3 4" xfId="38761"/>
    <cellStyle name="40 % - Markeringsfarve5 3 3 5 2 4" xfId="12851"/>
    <cellStyle name="40 % - Markeringsfarve5 3 3 5 2 4 2" xfId="29170"/>
    <cellStyle name="40 % - Markeringsfarve5 3 3 5 2 4 3" xfId="44135"/>
    <cellStyle name="40 % - Markeringsfarve5 3 3 5 2 5" xfId="22148"/>
    <cellStyle name="40 % - Markeringsfarve5 3 3 5 2 6" xfId="37136"/>
    <cellStyle name="40 % - Markeringsfarve5 3 3 5 3" xfId="4296"/>
    <cellStyle name="40 % - Markeringsfarve5 3 3 5 3 2" xfId="7331"/>
    <cellStyle name="40 % - Markeringsfarve5 3 3 5 3 2 2" xfId="15241"/>
    <cellStyle name="40 % - Markeringsfarve5 3 3 5 3 2 2 2" xfId="31555"/>
    <cellStyle name="40 % - Markeringsfarve5 3 3 5 3 2 2 3" xfId="46519"/>
    <cellStyle name="40 % - Markeringsfarve5 3 3 5 3 2 3" xfId="24533"/>
    <cellStyle name="40 % - Markeringsfarve5 3 3 5 3 2 4" xfId="39520"/>
    <cellStyle name="40 % - Markeringsfarve5 3 3 5 3 3" xfId="12853"/>
    <cellStyle name="40 % - Markeringsfarve5 3 3 5 3 3 2" xfId="29172"/>
    <cellStyle name="40 % - Markeringsfarve5 3 3 5 3 3 3" xfId="44137"/>
    <cellStyle name="40 % - Markeringsfarve5 3 3 5 3 4" xfId="22150"/>
    <cellStyle name="40 % - Markeringsfarve5 3 3 5 3 5" xfId="37138"/>
    <cellStyle name="40 % - Markeringsfarve5 3 3 5 4" xfId="4297"/>
    <cellStyle name="40 % - Markeringsfarve5 3 3 5 4 2" xfId="8586"/>
    <cellStyle name="40 % - Markeringsfarve5 3 3 5 4 2 2" xfId="16473"/>
    <cellStyle name="40 % - Markeringsfarve5 3 3 5 4 2 2 2" xfId="32787"/>
    <cellStyle name="40 % - Markeringsfarve5 3 3 5 4 2 2 3" xfId="47751"/>
    <cellStyle name="40 % - Markeringsfarve5 3 3 5 4 2 3" xfId="25765"/>
    <cellStyle name="40 % - Markeringsfarve5 3 3 5 4 2 4" xfId="40752"/>
    <cellStyle name="40 % - Markeringsfarve5 3 3 5 4 3" xfId="12854"/>
    <cellStyle name="40 % - Markeringsfarve5 3 3 5 4 3 2" xfId="29173"/>
    <cellStyle name="40 % - Markeringsfarve5 3 3 5 4 3 3" xfId="44138"/>
    <cellStyle name="40 % - Markeringsfarve5 3 3 5 4 4" xfId="22151"/>
    <cellStyle name="40 % - Markeringsfarve5 3 3 5 4 5" xfId="37139"/>
    <cellStyle name="40 % - Markeringsfarve5 3 3 5 5" xfId="5995"/>
    <cellStyle name="40 % - Markeringsfarve5 3 3 5 5 2" xfId="13913"/>
    <cellStyle name="40 % - Markeringsfarve5 3 3 5 5 2 2" xfId="30227"/>
    <cellStyle name="40 % - Markeringsfarve5 3 3 5 5 2 3" xfId="45191"/>
    <cellStyle name="40 % - Markeringsfarve5 3 3 5 5 3" xfId="23205"/>
    <cellStyle name="40 % - Markeringsfarve5 3 3 5 5 4" xfId="38192"/>
    <cellStyle name="40 % - Markeringsfarve5 3 3 5 6" xfId="12850"/>
    <cellStyle name="40 % - Markeringsfarve5 3 3 5 6 2" xfId="29169"/>
    <cellStyle name="40 % - Markeringsfarve5 3 3 5 6 3" xfId="44134"/>
    <cellStyle name="40 % - Markeringsfarve5 3 3 5 7" xfId="22147"/>
    <cellStyle name="40 % - Markeringsfarve5 3 3 5 8" xfId="37135"/>
    <cellStyle name="40 % - Markeringsfarve5 3 3 6" xfId="4298"/>
    <cellStyle name="40 % - Markeringsfarve5 3 3 6 2" xfId="4299"/>
    <cellStyle name="40 % - Markeringsfarve5 3 3 6 2 2" xfId="4300"/>
    <cellStyle name="40 % - Markeringsfarve5 3 3 6 2 2 2" xfId="8167"/>
    <cellStyle name="40 % - Markeringsfarve5 3 3 6 2 2 2 2" xfId="16068"/>
    <cellStyle name="40 % - Markeringsfarve5 3 3 6 2 2 2 2 2" xfId="32382"/>
    <cellStyle name="40 % - Markeringsfarve5 3 3 6 2 2 2 2 3" xfId="47346"/>
    <cellStyle name="40 % - Markeringsfarve5 3 3 6 2 2 2 3" xfId="25360"/>
    <cellStyle name="40 % - Markeringsfarve5 3 3 6 2 2 2 4" xfId="40347"/>
    <cellStyle name="40 % - Markeringsfarve5 3 3 6 2 2 3" xfId="12857"/>
    <cellStyle name="40 % - Markeringsfarve5 3 3 6 2 2 3 2" xfId="29176"/>
    <cellStyle name="40 % - Markeringsfarve5 3 3 6 2 2 3 3" xfId="44141"/>
    <cellStyle name="40 % - Markeringsfarve5 3 3 6 2 2 4" xfId="22154"/>
    <cellStyle name="40 % - Markeringsfarve5 3 3 6 2 2 5" xfId="37142"/>
    <cellStyle name="40 % - Markeringsfarve5 3 3 6 2 3" xfId="6660"/>
    <cellStyle name="40 % - Markeringsfarve5 3 3 6 2 3 2" xfId="14574"/>
    <cellStyle name="40 % - Markeringsfarve5 3 3 6 2 3 2 2" xfId="30888"/>
    <cellStyle name="40 % - Markeringsfarve5 3 3 6 2 3 2 3" xfId="45852"/>
    <cellStyle name="40 % - Markeringsfarve5 3 3 6 2 3 3" xfId="23866"/>
    <cellStyle name="40 % - Markeringsfarve5 3 3 6 2 3 4" xfId="38853"/>
    <cellStyle name="40 % - Markeringsfarve5 3 3 6 2 4" xfId="12856"/>
    <cellStyle name="40 % - Markeringsfarve5 3 3 6 2 4 2" xfId="29175"/>
    <cellStyle name="40 % - Markeringsfarve5 3 3 6 2 4 3" xfId="44140"/>
    <cellStyle name="40 % - Markeringsfarve5 3 3 6 2 5" xfId="22153"/>
    <cellStyle name="40 % - Markeringsfarve5 3 3 6 2 6" xfId="37141"/>
    <cellStyle name="40 % - Markeringsfarve5 3 3 6 3" xfId="4301"/>
    <cellStyle name="40 % - Markeringsfarve5 3 3 6 3 2" xfId="7444"/>
    <cellStyle name="40 % - Markeringsfarve5 3 3 6 3 2 2" xfId="15354"/>
    <cellStyle name="40 % - Markeringsfarve5 3 3 6 3 2 2 2" xfId="31668"/>
    <cellStyle name="40 % - Markeringsfarve5 3 3 6 3 2 2 3" xfId="46632"/>
    <cellStyle name="40 % - Markeringsfarve5 3 3 6 3 2 3" xfId="24646"/>
    <cellStyle name="40 % - Markeringsfarve5 3 3 6 3 2 4" xfId="39633"/>
    <cellStyle name="40 % - Markeringsfarve5 3 3 6 3 3" xfId="12858"/>
    <cellStyle name="40 % - Markeringsfarve5 3 3 6 3 3 2" xfId="29177"/>
    <cellStyle name="40 % - Markeringsfarve5 3 3 6 3 3 3" xfId="44142"/>
    <cellStyle name="40 % - Markeringsfarve5 3 3 6 3 4" xfId="22155"/>
    <cellStyle name="40 % - Markeringsfarve5 3 3 6 3 5" xfId="37143"/>
    <cellStyle name="40 % - Markeringsfarve5 3 3 6 4" xfId="4302"/>
    <cellStyle name="40 % - Markeringsfarve5 3 3 6 4 2" xfId="8238"/>
    <cellStyle name="40 % - Markeringsfarve5 3 3 6 4 2 2" xfId="16135"/>
    <cellStyle name="40 % - Markeringsfarve5 3 3 6 4 2 2 2" xfId="32449"/>
    <cellStyle name="40 % - Markeringsfarve5 3 3 6 4 2 2 3" xfId="47413"/>
    <cellStyle name="40 % - Markeringsfarve5 3 3 6 4 2 3" xfId="25427"/>
    <cellStyle name="40 % - Markeringsfarve5 3 3 6 4 2 4" xfId="40414"/>
    <cellStyle name="40 % - Markeringsfarve5 3 3 6 4 3" xfId="12859"/>
    <cellStyle name="40 % - Markeringsfarve5 3 3 6 4 3 2" xfId="29178"/>
    <cellStyle name="40 % - Markeringsfarve5 3 3 6 4 3 3" xfId="44143"/>
    <cellStyle name="40 % - Markeringsfarve5 3 3 6 4 4" xfId="22156"/>
    <cellStyle name="40 % - Markeringsfarve5 3 3 6 4 5" xfId="37144"/>
    <cellStyle name="40 % - Markeringsfarve5 3 3 6 5" xfId="5996"/>
    <cellStyle name="40 % - Markeringsfarve5 3 3 6 5 2" xfId="13914"/>
    <cellStyle name="40 % - Markeringsfarve5 3 3 6 5 2 2" xfId="30228"/>
    <cellStyle name="40 % - Markeringsfarve5 3 3 6 5 2 3" xfId="45192"/>
    <cellStyle name="40 % - Markeringsfarve5 3 3 6 5 3" xfId="23206"/>
    <cellStyle name="40 % - Markeringsfarve5 3 3 6 5 4" xfId="38193"/>
    <cellStyle name="40 % - Markeringsfarve5 3 3 6 6" xfId="12855"/>
    <cellStyle name="40 % - Markeringsfarve5 3 3 6 6 2" xfId="29174"/>
    <cellStyle name="40 % - Markeringsfarve5 3 3 6 6 3" xfId="44139"/>
    <cellStyle name="40 % - Markeringsfarve5 3 3 6 7" xfId="22152"/>
    <cellStyle name="40 % - Markeringsfarve5 3 3 6 8" xfId="37140"/>
    <cellStyle name="40 % - Markeringsfarve5 3 3 7" xfId="4303"/>
    <cellStyle name="40 % - Markeringsfarve5 3 3 7 2" xfId="4304"/>
    <cellStyle name="40 % - Markeringsfarve5 3 3 7 2 2" xfId="7581"/>
    <cellStyle name="40 % - Markeringsfarve5 3 3 7 2 2 2" xfId="15482"/>
    <cellStyle name="40 % - Markeringsfarve5 3 3 7 2 2 2 2" xfId="31796"/>
    <cellStyle name="40 % - Markeringsfarve5 3 3 7 2 2 2 3" xfId="46760"/>
    <cellStyle name="40 % - Markeringsfarve5 3 3 7 2 2 3" xfId="24774"/>
    <cellStyle name="40 % - Markeringsfarve5 3 3 7 2 2 4" xfId="39761"/>
    <cellStyle name="40 % - Markeringsfarve5 3 3 7 2 3" xfId="12861"/>
    <cellStyle name="40 % - Markeringsfarve5 3 3 7 2 3 2" xfId="29180"/>
    <cellStyle name="40 % - Markeringsfarve5 3 3 7 2 3 3" xfId="44145"/>
    <cellStyle name="40 % - Markeringsfarve5 3 3 7 2 4" xfId="22158"/>
    <cellStyle name="40 % - Markeringsfarve5 3 3 7 2 5" xfId="37146"/>
    <cellStyle name="40 % - Markeringsfarve5 3 3 7 3" xfId="6168"/>
    <cellStyle name="40 % - Markeringsfarve5 3 3 7 3 2" xfId="14085"/>
    <cellStyle name="40 % - Markeringsfarve5 3 3 7 3 2 2" xfId="30399"/>
    <cellStyle name="40 % - Markeringsfarve5 3 3 7 3 2 3" xfId="45363"/>
    <cellStyle name="40 % - Markeringsfarve5 3 3 7 3 3" xfId="23377"/>
    <cellStyle name="40 % - Markeringsfarve5 3 3 7 3 4" xfId="38364"/>
    <cellStyle name="40 % - Markeringsfarve5 3 3 7 4" xfId="12860"/>
    <cellStyle name="40 % - Markeringsfarve5 3 3 7 4 2" xfId="29179"/>
    <cellStyle name="40 % - Markeringsfarve5 3 3 7 4 3" xfId="44144"/>
    <cellStyle name="40 % - Markeringsfarve5 3 3 7 5" xfId="22157"/>
    <cellStyle name="40 % - Markeringsfarve5 3 3 7 6" xfId="37145"/>
    <cellStyle name="40 % - Markeringsfarve5 3 3 8" xfId="4305"/>
    <cellStyle name="40 % - Markeringsfarve5 3 3 8 2" xfId="6809"/>
    <cellStyle name="40 % - Markeringsfarve5 3 3 8 2 2" xfId="14720"/>
    <cellStyle name="40 % - Markeringsfarve5 3 3 8 2 2 2" xfId="31034"/>
    <cellStyle name="40 % - Markeringsfarve5 3 3 8 2 2 3" xfId="45998"/>
    <cellStyle name="40 % - Markeringsfarve5 3 3 8 2 3" xfId="24012"/>
    <cellStyle name="40 % - Markeringsfarve5 3 3 8 2 4" xfId="38999"/>
    <cellStyle name="40 % - Markeringsfarve5 3 3 8 3" xfId="12862"/>
    <cellStyle name="40 % - Markeringsfarve5 3 3 8 3 2" xfId="29181"/>
    <cellStyle name="40 % - Markeringsfarve5 3 3 8 3 3" xfId="44146"/>
    <cellStyle name="40 % - Markeringsfarve5 3 3 8 4" xfId="22159"/>
    <cellStyle name="40 % - Markeringsfarve5 3 3 8 5" xfId="37147"/>
    <cellStyle name="40 % - Markeringsfarve5 3 3 9" xfId="4306"/>
    <cellStyle name="40 % - Markeringsfarve5 3 3 9 2" xfId="8678"/>
    <cellStyle name="40 % - Markeringsfarve5 3 3 9 2 2" xfId="16559"/>
    <cellStyle name="40 % - Markeringsfarve5 3 3 9 2 2 2" xfId="32873"/>
    <cellStyle name="40 % - Markeringsfarve5 3 3 9 2 2 3" xfId="47837"/>
    <cellStyle name="40 % - Markeringsfarve5 3 3 9 2 3" xfId="25851"/>
    <cellStyle name="40 % - Markeringsfarve5 3 3 9 2 4" xfId="40838"/>
    <cellStyle name="40 % - Markeringsfarve5 3 3 9 3" xfId="12863"/>
    <cellStyle name="40 % - Markeringsfarve5 3 3 9 3 2" xfId="29182"/>
    <cellStyle name="40 % - Markeringsfarve5 3 3 9 3 3" xfId="44147"/>
    <cellStyle name="40 % - Markeringsfarve5 3 3 9 4" xfId="22160"/>
    <cellStyle name="40 % - Markeringsfarve5 3 3 9 5" xfId="37148"/>
    <cellStyle name="40 % - Markeringsfarve5 3 4" xfId="4307"/>
    <cellStyle name="40 % - Markeringsfarve5 3 4 2" xfId="4308"/>
    <cellStyle name="40 % - Markeringsfarve5 3 4 2 2" xfId="4309"/>
    <cellStyle name="40 % - Markeringsfarve5 3 4 2 2 2" xfId="7622"/>
    <cellStyle name="40 % - Markeringsfarve5 3 4 2 2 2 2" xfId="15523"/>
    <cellStyle name="40 % - Markeringsfarve5 3 4 2 2 2 2 2" xfId="31837"/>
    <cellStyle name="40 % - Markeringsfarve5 3 4 2 2 2 2 3" xfId="46801"/>
    <cellStyle name="40 % - Markeringsfarve5 3 4 2 2 2 3" xfId="24815"/>
    <cellStyle name="40 % - Markeringsfarve5 3 4 2 2 2 4" xfId="39802"/>
    <cellStyle name="40 % - Markeringsfarve5 3 4 2 2 3" xfId="12866"/>
    <cellStyle name="40 % - Markeringsfarve5 3 4 2 2 3 2" xfId="29185"/>
    <cellStyle name="40 % - Markeringsfarve5 3 4 2 2 3 3" xfId="44150"/>
    <cellStyle name="40 % - Markeringsfarve5 3 4 2 2 4" xfId="22163"/>
    <cellStyle name="40 % - Markeringsfarve5 3 4 2 2 5" xfId="37151"/>
    <cellStyle name="40 % - Markeringsfarve5 3 4 2 3" xfId="6201"/>
    <cellStyle name="40 % - Markeringsfarve5 3 4 2 3 2" xfId="14118"/>
    <cellStyle name="40 % - Markeringsfarve5 3 4 2 3 2 2" xfId="30432"/>
    <cellStyle name="40 % - Markeringsfarve5 3 4 2 3 2 3" xfId="45396"/>
    <cellStyle name="40 % - Markeringsfarve5 3 4 2 3 3" xfId="23410"/>
    <cellStyle name="40 % - Markeringsfarve5 3 4 2 3 4" xfId="38397"/>
    <cellStyle name="40 % - Markeringsfarve5 3 4 2 4" xfId="12865"/>
    <cellStyle name="40 % - Markeringsfarve5 3 4 2 4 2" xfId="29184"/>
    <cellStyle name="40 % - Markeringsfarve5 3 4 2 4 3" xfId="44149"/>
    <cellStyle name="40 % - Markeringsfarve5 3 4 2 5" xfId="22162"/>
    <cellStyle name="40 % - Markeringsfarve5 3 4 2 6" xfId="37150"/>
    <cellStyle name="40 % - Markeringsfarve5 3 4 3" xfId="4310"/>
    <cellStyle name="40 % - Markeringsfarve5 3 4 3 2" xfId="6852"/>
    <cellStyle name="40 % - Markeringsfarve5 3 4 3 2 2" xfId="14763"/>
    <cellStyle name="40 % - Markeringsfarve5 3 4 3 2 2 2" xfId="31077"/>
    <cellStyle name="40 % - Markeringsfarve5 3 4 3 2 2 3" xfId="46041"/>
    <cellStyle name="40 % - Markeringsfarve5 3 4 3 2 3" xfId="24055"/>
    <cellStyle name="40 % - Markeringsfarve5 3 4 3 2 4" xfId="39042"/>
    <cellStyle name="40 % - Markeringsfarve5 3 4 3 3" xfId="12867"/>
    <cellStyle name="40 % - Markeringsfarve5 3 4 3 3 2" xfId="29186"/>
    <cellStyle name="40 % - Markeringsfarve5 3 4 3 3 3" xfId="44151"/>
    <cellStyle name="40 % - Markeringsfarve5 3 4 3 4" xfId="22164"/>
    <cellStyle name="40 % - Markeringsfarve5 3 4 3 5" xfId="37152"/>
    <cellStyle name="40 % - Markeringsfarve5 3 4 4" xfId="4311"/>
    <cellStyle name="40 % - Markeringsfarve5 3 4 4 2" xfId="6694"/>
    <cellStyle name="40 % - Markeringsfarve5 3 4 4 2 2" xfId="14607"/>
    <cellStyle name="40 % - Markeringsfarve5 3 4 4 2 2 2" xfId="30921"/>
    <cellStyle name="40 % - Markeringsfarve5 3 4 4 2 2 3" xfId="45885"/>
    <cellStyle name="40 % - Markeringsfarve5 3 4 4 2 3" xfId="23899"/>
    <cellStyle name="40 % - Markeringsfarve5 3 4 4 2 4" xfId="38886"/>
    <cellStyle name="40 % - Markeringsfarve5 3 4 4 3" xfId="12868"/>
    <cellStyle name="40 % - Markeringsfarve5 3 4 4 3 2" xfId="29187"/>
    <cellStyle name="40 % - Markeringsfarve5 3 4 4 3 3" xfId="44152"/>
    <cellStyle name="40 % - Markeringsfarve5 3 4 4 4" xfId="22165"/>
    <cellStyle name="40 % - Markeringsfarve5 3 4 4 5" xfId="37153"/>
    <cellStyle name="40 % - Markeringsfarve5 3 4 5" xfId="5997"/>
    <cellStyle name="40 % - Markeringsfarve5 3 4 5 2" xfId="13915"/>
    <cellStyle name="40 % - Markeringsfarve5 3 4 5 2 2" xfId="30229"/>
    <cellStyle name="40 % - Markeringsfarve5 3 4 5 2 3" xfId="45193"/>
    <cellStyle name="40 % - Markeringsfarve5 3 4 5 3" xfId="23207"/>
    <cellStyle name="40 % - Markeringsfarve5 3 4 5 4" xfId="38194"/>
    <cellStyle name="40 % - Markeringsfarve5 3 4 6" xfId="12864"/>
    <cellStyle name="40 % - Markeringsfarve5 3 4 6 2" xfId="29183"/>
    <cellStyle name="40 % - Markeringsfarve5 3 4 6 3" xfId="44148"/>
    <cellStyle name="40 % - Markeringsfarve5 3 4 7" xfId="22161"/>
    <cellStyle name="40 % - Markeringsfarve5 3 4 8" xfId="37149"/>
    <cellStyle name="40 % - Markeringsfarve5 3 5" xfId="4312"/>
    <cellStyle name="40 % - Markeringsfarve5 3 5 2" xfId="4313"/>
    <cellStyle name="40 % - Markeringsfarve5 3 5 2 2" xfId="4314"/>
    <cellStyle name="40 % - Markeringsfarve5 3 5 2 2 2" xfId="7811"/>
    <cellStyle name="40 % - Markeringsfarve5 3 5 2 2 2 2" xfId="15712"/>
    <cellStyle name="40 % - Markeringsfarve5 3 5 2 2 2 2 2" xfId="32026"/>
    <cellStyle name="40 % - Markeringsfarve5 3 5 2 2 2 2 3" xfId="46990"/>
    <cellStyle name="40 % - Markeringsfarve5 3 5 2 2 2 3" xfId="25004"/>
    <cellStyle name="40 % - Markeringsfarve5 3 5 2 2 2 4" xfId="39991"/>
    <cellStyle name="40 % - Markeringsfarve5 3 5 2 2 3" xfId="12871"/>
    <cellStyle name="40 % - Markeringsfarve5 3 5 2 2 3 2" xfId="29190"/>
    <cellStyle name="40 % - Markeringsfarve5 3 5 2 2 3 3" xfId="44155"/>
    <cellStyle name="40 % - Markeringsfarve5 3 5 2 2 4" xfId="22168"/>
    <cellStyle name="40 % - Markeringsfarve5 3 5 2 2 5" xfId="37156"/>
    <cellStyle name="40 % - Markeringsfarve5 3 5 2 3" xfId="6357"/>
    <cellStyle name="40 % - Markeringsfarve5 3 5 2 3 2" xfId="14274"/>
    <cellStyle name="40 % - Markeringsfarve5 3 5 2 3 2 2" xfId="30588"/>
    <cellStyle name="40 % - Markeringsfarve5 3 5 2 3 2 3" xfId="45552"/>
    <cellStyle name="40 % - Markeringsfarve5 3 5 2 3 3" xfId="23566"/>
    <cellStyle name="40 % - Markeringsfarve5 3 5 2 3 4" xfId="38553"/>
    <cellStyle name="40 % - Markeringsfarve5 3 5 2 4" xfId="12870"/>
    <cellStyle name="40 % - Markeringsfarve5 3 5 2 4 2" xfId="29189"/>
    <cellStyle name="40 % - Markeringsfarve5 3 5 2 4 3" xfId="44154"/>
    <cellStyle name="40 % - Markeringsfarve5 3 5 2 5" xfId="22167"/>
    <cellStyle name="40 % - Markeringsfarve5 3 5 2 6" xfId="37155"/>
    <cellStyle name="40 % - Markeringsfarve5 3 5 3" xfId="4315"/>
    <cellStyle name="40 % - Markeringsfarve5 3 5 3 2" xfId="7041"/>
    <cellStyle name="40 % - Markeringsfarve5 3 5 3 2 2" xfId="14952"/>
    <cellStyle name="40 % - Markeringsfarve5 3 5 3 2 2 2" xfId="31266"/>
    <cellStyle name="40 % - Markeringsfarve5 3 5 3 2 2 3" xfId="46230"/>
    <cellStyle name="40 % - Markeringsfarve5 3 5 3 2 3" xfId="24244"/>
    <cellStyle name="40 % - Markeringsfarve5 3 5 3 2 4" xfId="39231"/>
    <cellStyle name="40 % - Markeringsfarve5 3 5 3 3" xfId="12872"/>
    <cellStyle name="40 % - Markeringsfarve5 3 5 3 3 2" xfId="29191"/>
    <cellStyle name="40 % - Markeringsfarve5 3 5 3 3 3" xfId="44156"/>
    <cellStyle name="40 % - Markeringsfarve5 3 5 3 4" xfId="22169"/>
    <cellStyle name="40 % - Markeringsfarve5 3 5 3 5" xfId="37157"/>
    <cellStyle name="40 % - Markeringsfarve5 3 5 4" xfId="4316"/>
    <cellStyle name="40 % - Markeringsfarve5 3 5 4 2" xfId="7070"/>
    <cellStyle name="40 % - Markeringsfarve5 3 5 4 2 2" xfId="14981"/>
    <cellStyle name="40 % - Markeringsfarve5 3 5 4 2 2 2" xfId="31295"/>
    <cellStyle name="40 % - Markeringsfarve5 3 5 4 2 2 3" xfId="46259"/>
    <cellStyle name="40 % - Markeringsfarve5 3 5 4 2 3" xfId="24273"/>
    <cellStyle name="40 % - Markeringsfarve5 3 5 4 2 4" xfId="39260"/>
    <cellStyle name="40 % - Markeringsfarve5 3 5 4 3" xfId="12873"/>
    <cellStyle name="40 % - Markeringsfarve5 3 5 4 3 2" xfId="29192"/>
    <cellStyle name="40 % - Markeringsfarve5 3 5 4 3 3" xfId="44157"/>
    <cellStyle name="40 % - Markeringsfarve5 3 5 4 4" xfId="22170"/>
    <cellStyle name="40 % - Markeringsfarve5 3 5 4 5" xfId="37158"/>
    <cellStyle name="40 % - Markeringsfarve5 3 5 5" xfId="5998"/>
    <cellStyle name="40 % - Markeringsfarve5 3 5 5 2" xfId="13916"/>
    <cellStyle name="40 % - Markeringsfarve5 3 5 5 2 2" xfId="30230"/>
    <cellStyle name="40 % - Markeringsfarve5 3 5 5 2 3" xfId="45194"/>
    <cellStyle name="40 % - Markeringsfarve5 3 5 5 3" xfId="23208"/>
    <cellStyle name="40 % - Markeringsfarve5 3 5 5 4" xfId="38195"/>
    <cellStyle name="40 % - Markeringsfarve5 3 5 6" xfId="12869"/>
    <cellStyle name="40 % - Markeringsfarve5 3 5 6 2" xfId="29188"/>
    <cellStyle name="40 % - Markeringsfarve5 3 5 6 3" xfId="44153"/>
    <cellStyle name="40 % - Markeringsfarve5 3 5 7" xfId="22166"/>
    <cellStyle name="40 % - Markeringsfarve5 3 5 8" xfId="37154"/>
    <cellStyle name="40 % - Markeringsfarve5 3 6" xfId="4317"/>
    <cellStyle name="40 % - Markeringsfarve5 3 6 2" xfId="4318"/>
    <cellStyle name="40 % - Markeringsfarve5 3 6 2 2" xfId="4319"/>
    <cellStyle name="40 % - Markeringsfarve5 3 6 2 2 2" xfId="7860"/>
    <cellStyle name="40 % - Markeringsfarve5 3 6 2 2 2 2" xfId="15761"/>
    <cellStyle name="40 % - Markeringsfarve5 3 6 2 2 2 2 2" xfId="32075"/>
    <cellStyle name="40 % - Markeringsfarve5 3 6 2 2 2 2 3" xfId="47039"/>
    <cellStyle name="40 % - Markeringsfarve5 3 6 2 2 2 3" xfId="25053"/>
    <cellStyle name="40 % - Markeringsfarve5 3 6 2 2 2 4" xfId="40040"/>
    <cellStyle name="40 % - Markeringsfarve5 3 6 2 2 3" xfId="12876"/>
    <cellStyle name="40 % - Markeringsfarve5 3 6 2 2 3 2" xfId="29195"/>
    <cellStyle name="40 % - Markeringsfarve5 3 6 2 2 3 3" xfId="44160"/>
    <cellStyle name="40 % - Markeringsfarve5 3 6 2 2 4" xfId="22173"/>
    <cellStyle name="40 % - Markeringsfarve5 3 6 2 2 5" xfId="37161"/>
    <cellStyle name="40 % - Markeringsfarve5 3 6 2 3" xfId="6403"/>
    <cellStyle name="40 % - Markeringsfarve5 3 6 2 3 2" xfId="14317"/>
    <cellStyle name="40 % - Markeringsfarve5 3 6 2 3 2 2" xfId="30631"/>
    <cellStyle name="40 % - Markeringsfarve5 3 6 2 3 2 3" xfId="45595"/>
    <cellStyle name="40 % - Markeringsfarve5 3 6 2 3 3" xfId="23609"/>
    <cellStyle name="40 % - Markeringsfarve5 3 6 2 3 4" xfId="38596"/>
    <cellStyle name="40 % - Markeringsfarve5 3 6 2 4" xfId="12875"/>
    <cellStyle name="40 % - Markeringsfarve5 3 6 2 4 2" xfId="29194"/>
    <cellStyle name="40 % - Markeringsfarve5 3 6 2 4 3" xfId="44159"/>
    <cellStyle name="40 % - Markeringsfarve5 3 6 2 5" xfId="22172"/>
    <cellStyle name="40 % - Markeringsfarve5 3 6 2 6" xfId="37160"/>
    <cellStyle name="40 % - Markeringsfarve5 3 6 3" xfId="4320"/>
    <cellStyle name="40 % - Markeringsfarve5 3 6 3 2" xfId="7136"/>
    <cellStyle name="40 % - Markeringsfarve5 3 6 3 2 2" xfId="15046"/>
    <cellStyle name="40 % - Markeringsfarve5 3 6 3 2 2 2" xfId="31360"/>
    <cellStyle name="40 % - Markeringsfarve5 3 6 3 2 2 3" xfId="46324"/>
    <cellStyle name="40 % - Markeringsfarve5 3 6 3 2 3" xfId="24338"/>
    <cellStyle name="40 % - Markeringsfarve5 3 6 3 2 4" xfId="39325"/>
    <cellStyle name="40 % - Markeringsfarve5 3 6 3 3" xfId="12877"/>
    <cellStyle name="40 % - Markeringsfarve5 3 6 3 3 2" xfId="29196"/>
    <cellStyle name="40 % - Markeringsfarve5 3 6 3 3 3" xfId="44161"/>
    <cellStyle name="40 % - Markeringsfarve5 3 6 3 4" xfId="22174"/>
    <cellStyle name="40 % - Markeringsfarve5 3 6 3 5" xfId="37162"/>
    <cellStyle name="40 % - Markeringsfarve5 3 6 4" xfId="4321"/>
    <cellStyle name="40 % - Markeringsfarve5 3 6 4 2" xfId="8518"/>
    <cellStyle name="40 % - Markeringsfarve5 3 6 4 2 2" xfId="16407"/>
    <cellStyle name="40 % - Markeringsfarve5 3 6 4 2 2 2" xfId="32721"/>
    <cellStyle name="40 % - Markeringsfarve5 3 6 4 2 2 3" xfId="47685"/>
    <cellStyle name="40 % - Markeringsfarve5 3 6 4 2 3" xfId="25699"/>
    <cellStyle name="40 % - Markeringsfarve5 3 6 4 2 4" xfId="40686"/>
    <cellStyle name="40 % - Markeringsfarve5 3 6 4 3" xfId="12878"/>
    <cellStyle name="40 % - Markeringsfarve5 3 6 4 3 2" xfId="29197"/>
    <cellStyle name="40 % - Markeringsfarve5 3 6 4 3 3" xfId="44162"/>
    <cellStyle name="40 % - Markeringsfarve5 3 6 4 4" xfId="22175"/>
    <cellStyle name="40 % - Markeringsfarve5 3 6 4 5" xfId="37163"/>
    <cellStyle name="40 % - Markeringsfarve5 3 6 5" xfId="5999"/>
    <cellStyle name="40 % - Markeringsfarve5 3 6 5 2" xfId="13917"/>
    <cellStyle name="40 % - Markeringsfarve5 3 6 5 2 2" xfId="30231"/>
    <cellStyle name="40 % - Markeringsfarve5 3 6 5 2 3" xfId="45195"/>
    <cellStyle name="40 % - Markeringsfarve5 3 6 5 3" xfId="23209"/>
    <cellStyle name="40 % - Markeringsfarve5 3 6 5 4" xfId="38196"/>
    <cellStyle name="40 % - Markeringsfarve5 3 6 6" xfId="12874"/>
    <cellStyle name="40 % - Markeringsfarve5 3 6 6 2" xfId="29193"/>
    <cellStyle name="40 % - Markeringsfarve5 3 6 6 3" xfId="44158"/>
    <cellStyle name="40 % - Markeringsfarve5 3 6 7" xfId="22171"/>
    <cellStyle name="40 % - Markeringsfarve5 3 6 8" xfId="37159"/>
    <cellStyle name="40 % - Markeringsfarve5 3 7" xfId="4322"/>
    <cellStyle name="40 % - Markeringsfarve5 3 7 2" xfId="4323"/>
    <cellStyle name="40 % - Markeringsfarve5 3 7 2 2" xfId="4324"/>
    <cellStyle name="40 % - Markeringsfarve5 3 7 2 2 2" xfId="7977"/>
    <cellStyle name="40 % - Markeringsfarve5 3 7 2 2 2 2" xfId="15878"/>
    <cellStyle name="40 % - Markeringsfarve5 3 7 2 2 2 2 2" xfId="32192"/>
    <cellStyle name="40 % - Markeringsfarve5 3 7 2 2 2 2 3" xfId="47156"/>
    <cellStyle name="40 % - Markeringsfarve5 3 7 2 2 2 3" xfId="25170"/>
    <cellStyle name="40 % - Markeringsfarve5 3 7 2 2 2 4" xfId="40157"/>
    <cellStyle name="40 % - Markeringsfarve5 3 7 2 2 3" xfId="12881"/>
    <cellStyle name="40 % - Markeringsfarve5 3 7 2 2 3 2" xfId="29200"/>
    <cellStyle name="40 % - Markeringsfarve5 3 7 2 2 3 3" xfId="44165"/>
    <cellStyle name="40 % - Markeringsfarve5 3 7 2 2 4" xfId="22178"/>
    <cellStyle name="40 % - Markeringsfarve5 3 7 2 2 5" xfId="37166"/>
    <cellStyle name="40 % - Markeringsfarve5 3 7 2 3" xfId="6502"/>
    <cellStyle name="40 % - Markeringsfarve5 3 7 2 3 2" xfId="14416"/>
    <cellStyle name="40 % - Markeringsfarve5 3 7 2 3 2 2" xfId="30730"/>
    <cellStyle name="40 % - Markeringsfarve5 3 7 2 3 2 3" xfId="45694"/>
    <cellStyle name="40 % - Markeringsfarve5 3 7 2 3 3" xfId="23708"/>
    <cellStyle name="40 % - Markeringsfarve5 3 7 2 3 4" xfId="38695"/>
    <cellStyle name="40 % - Markeringsfarve5 3 7 2 4" xfId="12880"/>
    <cellStyle name="40 % - Markeringsfarve5 3 7 2 4 2" xfId="29199"/>
    <cellStyle name="40 % - Markeringsfarve5 3 7 2 4 3" xfId="44164"/>
    <cellStyle name="40 % - Markeringsfarve5 3 7 2 5" xfId="22177"/>
    <cellStyle name="40 % - Markeringsfarve5 3 7 2 6" xfId="37165"/>
    <cellStyle name="40 % - Markeringsfarve5 3 7 3" xfId="4325"/>
    <cellStyle name="40 % - Markeringsfarve5 3 7 3 2" xfId="7253"/>
    <cellStyle name="40 % - Markeringsfarve5 3 7 3 2 2" xfId="15163"/>
    <cellStyle name="40 % - Markeringsfarve5 3 7 3 2 2 2" xfId="31477"/>
    <cellStyle name="40 % - Markeringsfarve5 3 7 3 2 2 3" xfId="46441"/>
    <cellStyle name="40 % - Markeringsfarve5 3 7 3 2 3" xfId="24455"/>
    <cellStyle name="40 % - Markeringsfarve5 3 7 3 2 4" xfId="39442"/>
    <cellStyle name="40 % - Markeringsfarve5 3 7 3 3" xfId="12882"/>
    <cellStyle name="40 % - Markeringsfarve5 3 7 3 3 2" xfId="29201"/>
    <cellStyle name="40 % - Markeringsfarve5 3 7 3 3 3" xfId="44166"/>
    <cellStyle name="40 % - Markeringsfarve5 3 7 3 4" xfId="22179"/>
    <cellStyle name="40 % - Markeringsfarve5 3 7 3 5" xfId="37167"/>
    <cellStyle name="40 % - Markeringsfarve5 3 7 4" xfId="4326"/>
    <cellStyle name="40 % - Markeringsfarve5 3 7 4 2" xfId="8753"/>
    <cellStyle name="40 % - Markeringsfarve5 3 7 4 2 2" xfId="16629"/>
    <cellStyle name="40 % - Markeringsfarve5 3 7 4 2 2 2" xfId="32943"/>
    <cellStyle name="40 % - Markeringsfarve5 3 7 4 2 2 3" xfId="47907"/>
    <cellStyle name="40 % - Markeringsfarve5 3 7 4 2 3" xfId="25921"/>
    <cellStyle name="40 % - Markeringsfarve5 3 7 4 2 4" xfId="40908"/>
    <cellStyle name="40 % - Markeringsfarve5 3 7 4 3" xfId="12883"/>
    <cellStyle name="40 % - Markeringsfarve5 3 7 4 3 2" xfId="29202"/>
    <cellStyle name="40 % - Markeringsfarve5 3 7 4 3 3" xfId="44167"/>
    <cellStyle name="40 % - Markeringsfarve5 3 7 4 4" xfId="22180"/>
    <cellStyle name="40 % - Markeringsfarve5 3 7 4 5" xfId="37168"/>
    <cellStyle name="40 % - Markeringsfarve5 3 7 5" xfId="6000"/>
    <cellStyle name="40 % - Markeringsfarve5 3 7 5 2" xfId="13918"/>
    <cellStyle name="40 % - Markeringsfarve5 3 7 5 2 2" xfId="30232"/>
    <cellStyle name="40 % - Markeringsfarve5 3 7 5 2 3" xfId="45196"/>
    <cellStyle name="40 % - Markeringsfarve5 3 7 5 3" xfId="23210"/>
    <cellStyle name="40 % - Markeringsfarve5 3 7 5 4" xfId="38197"/>
    <cellStyle name="40 % - Markeringsfarve5 3 7 6" xfId="12879"/>
    <cellStyle name="40 % - Markeringsfarve5 3 7 6 2" xfId="29198"/>
    <cellStyle name="40 % - Markeringsfarve5 3 7 6 3" xfId="44163"/>
    <cellStyle name="40 % - Markeringsfarve5 3 7 7" xfId="22176"/>
    <cellStyle name="40 % - Markeringsfarve5 3 7 8" xfId="37164"/>
    <cellStyle name="40 % - Markeringsfarve5 3 8" xfId="4327"/>
    <cellStyle name="40 % - Markeringsfarve5 3 8 2" xfId="4328"/>
    <cellStyle name="40 % - Markeringsfarve5 3 8 2 2" xfId="4329"/>
    <cellStyle name="40 % - Markeringsfarve5 3 8 2 2 2" xfId="8165"/>
    <cellStyle name="40 % - Markeringsfarve5 3 8 2 2 2 2" xfId="16066"/>
    <cellStyle name="40 % - Markeringsfarve5 3 8 2 2 2 2 2" xfId="32380"/>
    <cellStyle name="40 % - Markeringsfarve5 3 8 2 2 2 2 3" xfId="47344"/>
    <cellStyle name="40 % - Markeringsfarve5 3 8 2 2 2 3" xfId="25358"/>
    <cellStyle name="40 % - Markeringsfarve5 3 8 2 2 2 4" xfId="40345"/>
    <cellStyle name="40 % - Markeringsfarve5 3 8 2 2 3" xfId="12886"/>
    <cellStyle name="40 % - Markeringsfarve5 3 8 2 2 3 2" xfId="29205"/>
    <cellStyle name="40 % - Markeringsfarve5 3 8 2 2 3 3" xfId="44170"/>
    <cellStyle name="40 % - Markeringsfarve5 3 8 2 2 4" xfId="22183"/>
    <cellStyle name="40 % - Markeringsfarve5 3 8 2 2 5" xfId="37171"/>
    <cellStyle name="40 % - Markeringsfarve5 3 8 2 3" xfId="6658"/>
    <cellStyle name="40 % - Markeringsfarve5 3 8 2 3 2" xfId="14572"/>
    <cellStyle name="40 % - Markeringsfarve5 3 8 2 3 2 2" xfId="30886"/>
    <cellStyle name="40 % - Markeringsfarve5 3 8 2 3 2 3" xfId="45850"/>
    <cellStyle name="40 % - Markeringsfarve5 3 8 2 3 3" xfId="23864"/>
    <cellStyle name="40 % - Markeringsfarve5 3 8 2 3 4" xfId="38851"/>
    <cellStyle name="40 % - Markeringsfarve5 3 8 2 4" xfId="12885"/>
    <cellStyle name="40 % - Markeringsfarve5 3 8 2 4 2" xfId="29204"/>
    <cellStyle name="40 % - Markeringsfarve5 3 8 2 4 3" xfId="44169"/>
    <cellStyle name="40 % - Markeringsfarve5 3 8 2 5" xfId="22182"/>
    <cellStyle name="40 % - Markeringsfarve5 3 8 2 6" xfId="37170"/>
    <cellStyle name="40 % - Markeringsfarve5 3 8 3" xfId="4330"/>
    <cellStyle name="40 % - Markeringsfarve5 3 8 3 2" xfId="7442"/>
    <cellStyle name="40 % - Markeringsfarve5 3 8 3 2 2" xfId="15352"/>
    <cellStyle name="40 % - Markeringsfarve5 3 8 3 2 2 2" xfId="31666"/>
    <cellStyle name="40 % - Markeringsfarve5 3 8 3 2 2 3" xfId="46630"/>
    <cellStyle name="40 % - Markeringsfarve5 3 8 3 2 3" xfId="24644"/>
    <cellStyle name="40 % - Markeringsfarve5 3 8 3 2 4" xfId="39631"/>
    <cellStyle name="40 % - Markeringsfarve5 3 8 3 3" xfId="12887"/>
    <cellStyle name="40 % - Markeringsfarve5 3 8 3 3 2" xfId="29206"/>
    <cellStyle name="40 % - Markeringsfarve5 3 8 3 3 3" xfId="44171"/>
    <cellStyle name="40 % - Markeringsfarve5 3 8 3 4" xfId="22184"/>
    <cellStyle name="40 % - Markeringsfarve5 3 8 3 5" xfId="37172"/>
    <cellStyle name="40 % - Markeringsfarve5 3 8 4" xfId="4331"/>
    <cellStyle name="40 % - Markeringsfarve5 3 8 4 2" xfId="8473"/>
    <cellStyle name="40 % - Markeringsfarve5 3 8 4 2 2" xfId="16362"/>
    <cellStyle name="40 % - Markeringsfarve5 3 8 4 2 2 2" xfId="32676"/>
    <cellStyle name="40 % - Markeringsfarve5 3 8 4 2 2 3" xfId="47640"/>
    <cellStyle name="40 % - Markeringsfarve5 3 8 4 2 3" xfId="25654"/>
    <cellStyle name="40 % - Markeringsfarve5 3 8 4 2 4" xfId="40641"/>
    <cellStyle name="40 % - Markeringsfarve5 3 8 4 3" xfId="12888"/>
    <cellStyle name="40 % - Markeringsfarve5 3 8 4 3 2" xfId="29207"/>
    <cellStyle name="40 % - Markeringsfarve5 3 8 4 3 3" xfId="44172"/>
    <cellStyle name="40 % - Markeringsfarve5 3 8 4 4" xfId="22185"/>
    <cellStyle name="40 % - Markeringsfarve5 3 8 4 5" xfId="37173"/>
    <cellStyle name="40 % - Markeringsfarve5 3 8 5" xfId="6001"/>
    <cellStyle name="40 % - Markeringsfarve5 3 8 5 2" xfId="13919"/>
    <cellStyle name="40 % - Markeringsfarve5 3 8 5 2 2" xfId="30233"/>
    <cellStyle name="40 % - Markeringsfarve5 3 8 5 2 3" xfId="45197"/>
    <cellStyle name="40 % - Markeringsfarve5 3 8 5 3" xfId="23211"/>
    <cellStyle name="40 % - Markeringsfarve5 3 8 5 4" xfId="38198"/>
    <cellStyle name="40 % - Markeringsfarve5 3 8 6" xfId="12884"/>
    <cellStyle name="40 % - Markeringsfarve5 3 8 6 2" xfId="29203"/>
    <cellStyle name="40 % - Markeringsfarve5 3 8 6 3" xfId="44168"/>
    <cellStyle name="40 % - Markeringsfarve5 3 8 7" xfId="22181"/>
    <cellStyle name="40 % - Markeringsfarve5 3 8 8" xfId="37169"/>
    <cellStyle name="40 % - Markeringsfarve5 3 9" xfId="4332"/>
    <cellStyle name="40 % - Markeringsfarve5 3 9 2" xfId="4333"/>
    <cellStyle name="40 % - Markeringsfarve5 3 9 2 2" xfId="7503"/>
    <cellStyle name="40 % - Markeringsfarve5 3 9 2 2 2" xfId="15404"/>
    <cellStyle name="40 % - Markeringsfarve5 3 9 2 2 2 2" xfId="31718"/>
    <cellStyle name="40 % - Markeringsfarve5 3 9 2 2 2 3" xfId="46682"/>
    <cellStyle name="40 % - Markeringsfarve5 3 9 2 2 3" xfId="24696"/>
    <cellStyle name="40 % - Markeringsfarve5 3 9 2 2 4" xfId="39683"/>
    <cellStyle name="40 % - Markeringsfarve5 3 9 2 3" xfId="12890"/>
    <cellStyle name="40 % - Markeringsfarve5 3 9 2 3 2" xfId="29209"/>
    <cellStyle name="40 % - Markeringsfarve5 3 9 2 3 3" xfId="44174"/>
    <cellStyle name="40 % - Markeringsfarve5 3 9 2 4" xfId="22187"/>
    <cellStyle name="40 % - Markeringsfarve5 3 9 2 5" xfId="37175"/>
    <cellStyle name="40 % - Markeringsfarve5 3 9 3" xfId="6102"/>
    <cellStyle name="40 % - Markeringsfarve5 3 9 3 2" xfId="14019"/>
    <cellStyle name="40 % - Markeringsfarve5 3 9 3 2 2" xfId="30333"/>
    <cellStyle name="40 % - Markeringsfarve5 3 9 3 2 3" xfId="45297"/>
    <cellStyle name="40 % - Markeringsfarve5 3 9 3 3" xfId="23311"/>
    <cellStyle name="40 % - Markeringsfarve5 3 9 3 4" xfId="38298"/>
    <cellStyle name="40 % - Markeringsfarve5 3 9 4" xfId="12889"/>
    <cellStyle name="40 % - Markeringsfarve5 3 9 4 2" xfId="29208"/>
    <cellStyle name="40 % - Markeringsfarve5 3 9 4 3" xfId="44173"/>
    <cellStyle name="40 % - Markeringsfarve5 3 9 5" xfId="22186"/>
    <cellStyle name="40 % - Markeringsfarve5 3 9 6" xfId="37174"/>
    <cellStyle name="40 % - Markeringsfarve5 4" xfId="4334"/>
    <cellStyle name="40 % - Markeringsfarve5 4 10" xfId="6002"/>
    <cellStyle name="40 % - Markeringsfarve5 4 10 2" xfId="13920"/>
    <cellStyle name="40 % - Markeringsfarve5 4 10 2 2" xfId="30234"/>
    <cellStyle name="40 % - Markeringsfarve5 4 10 2 3" xfId="45198"/>
    <cellStyle name="40 % - Markeringsfarve5 4 10 3" xfId="23212"/>
    <cellStyle name="40 % - Markeringsfarve5 4 10 4" xfId="38199"/>
    <cellStyle name="40 % - Markeringsfarve5 4 11" xfId="12891"/>
    <cellStyle name="40 % - Markeringsfarve5 4 11 2" xfId="29210"/>
    <cellStyle name="40 % - Markeringsfarve5 4 11 3" xfId="44175"/>
    <cellStyle name="40 % - Markeringsfarve5 4 12" xfId="22188"/>
    <cellStyle name="40 % - Markeringsfarve5 4 13" xfId="37176"/>
    <cellStyle name="40 % - Markeringsfarve5 4 14" xfId="53387"/>
    <cellStyle name="40 % - Markeringsfarve5 4 2" xfId="4335"/>
    <cellStyle name="40 % - Markeringsfarve5 4 2 2" xfId="4336"/>
    <cellStyle name="40 % - Markeringsfarve5 4 2 2 2" xfId="4337"/>
    <cellStyle name="40 % - Markeringsfarve5 4 2 2 2 2" xfId="7647"/>
    <cellStyle name="40 % - Markeringsfarve5 4 2 2 2 2 2" xfId="15548"/>
    <cellStyle name="40 % - Markeringsfarve5 4 2 2 2 2 2 2" xfId="31862"/>
    <cellStyle name="40 % - Markeringsfarve5 4 2 2 2 2 2 3" xfId="46826"/>
    <cellStyle name="40 % - Markeringsfarve5 4 2 2 2 2 3" xfId="24840"/>
    <cellStyle name="40 % - Markeringsfarve5 4 2 2 2 2 4" xfId="39827"/>
    <cellStyle name="40 % - Markeringsfarve5 4 2 2 2 3" xfId="12894"/>
    <cellStyle name="40 % - Markeringsfarve5 4 2 2 2 3 2" xfId="29213"/>
    <cellStyle name="40 % - Markeringsfarve5 4 2 2 2 3 3" xfId="44178"/>
    <cellStyle name="40 % - Markeringsfarve5 4 2 2 2 4" xfId="22191"/>
    <cellStyle name="40 % - Markeringsfarve5 4 2 2 2 5" xfId="37179"/>
    <cellStyle name="40 % - Markeringsfarve5 4 2 2 3" xfId="6222"/>
    <cellStyle name="40 % - Markeringsfarve5 4 2 2 3 2" xfId="14139"/>
    <cellStyle name="40 % - Markeringsfarve5 4 2 2 3 2 2" xfId="30453"/>
    <cellStyle name="40 % - Markeringsfarve5 4 2 2 3 2 3" xfId="45417"/>
    <cellStyle name="40 % - Markeringsfarve5 4 2 2 3 3" xfId="23431"/>
    <cellStyle name="40 % - Markeringsfarve5 4 2 2 3 4" xfId="38418"/>
    <cellStyle name="40 % - Markeringsfarve5 4 2 2 4" xfId="12893"/>
    <cellStyle name="40 % - Markeringsfarve5 4 2 2 4 2" xfId="29212"/>
    <cellStyle name="40 % - Markeringsfarve5 4 2 2 4 3" xfId="44177"/>
    <cellStyle name="40 % - Markeringsfarve5 4 2 2 5" xfId="22190"/>
    <cellStyle name="40 % - Markeringsfarve5 4 2 2 6" xfId="37178"/>
    <cellStyle name="40 % - Markeringsfarve5 4 2 2 7" xfId="57191"/>
    <cellStyle name="40 % - Markeringsfarve5 4 2 3" xfId="4338"/>
    <cellStyle name="40 % - Markeringsfarve5 4 2 3 2" xfId="6877"/>
    <cellStyle name="40 % - Markeringsfarve5 4 2 3 2 2" xfId="14788"/>
    <cellStyle name="40 % - Markeringsfarve5 4 2 3 2 2 2" xfId="31102"/>
    <cellStyle name="40 % - Markeringsfarve5 4 2 3 2 2 3" xfId="46066"/>
    <cellStyle name="40 % - Markeringsfarve5 4 2 3 2 3" xfId="24080"/>
    <cellStyle name="40 % - Markeringsfarve5 4 2 3 2 4" xfId="39067"/>
    <cellStyle name="40 % - Markeringsfarve5 4 2 3 3" xfId="12895"/>
    <cellStyle name="40 % - Markeringsfarve5 4 2 3 3 2" xfId="29214"/>
    <cellStyle name="40 % - Markeringsfarve5 4 2 3 3 3" xfId="44179"/>
    <cellStyle name="40 % - Markeringsfarve5 4 2 3 4" xfId="22192"/>
    <cellStyle name="40 % - Markeringsfarve5 4 2 3 5" xfId="37180"/>
    <cellStyle name="40 % - Markeringsfarve5 4 2 4" xfId="4339"/>
    <cellStyle name="40 % - Markeringsfarve5 4 2 4 2" xfId="8746"/>
    <cellStyle name="40 % - Markeringsfarve5 4 2 4 2 2" xfId="16622"/>
    <cellStyle name="40 % - Markeringsfarve5 4 2 4 2 2 2" xfId="32936"/>
    <cellStyle name="40 % - Markeringsfarve5 4 2 4 2 2 3" xfId="47900"/>
    <cellStyle name="40 % - Markeringsfarve5 4 2 4 2 3" xfId="25914"/>
    <cellStyle name="40 % - Markeringsfarve5 4 2 4 2 4" xfId="40901"/>
    <cellStyle name="40 % - Markeringsfarve5 4 2 4 3" xfId="12896"/>
    <cellStyle name="40 % - Markeringsfarve5 4 2 4 3 2" xfId="29215"/>
    <cellStyle name="40 % - Markeringsfarve5 4 2 4 3 3" xfId="44180"/>
    <cellStyle name="40 % - Markeringsfarve5 4 2 4 4" xfId="22193"/>
    <cellStyle name="40 % - Markeringsfarve5 4 2 4 5" xfId="37181"/>
    <cellStyle name="40 % - Markeringsfarve5 4 2 5" xfId="6003"/>
    <cellStyle name="40 % - Markeringsfarve5 4 2 5 2" xfId="13921"/>
    <cellStyle name="40 % - Markeringsfarve5 4 2 5 2 2" xfId="30235"/>
    <cellStyle name="40 % - Markeringsfarve5 4 2 5 2 3" xfId="45199"/>
    <cellStyle name="40 % - Markeringsfarve5 4 2 5 3" xfId="23213"/>
    <cellStyle name="40 % - Markeringsfarve5 4 2 5 4" xfId="38200"/>
    <cellStyle name="40 % - Markeringsfarve5 4 2 6" xfId="12892"/>
    <cellStyle name="40 % - Markeringsfarve5 4 2 6 2" xfId="29211"/>
    <cellStyle name="40 % - Markeringsfarve5 4 2 6 3" xfId="44176"/>
    <cellStyle name="40 % - Markeringsfarve5 4 2 7" xfId="22189"/>
    <cellStyle name="40 % - Markeringsfarve5 4 2 8" xfId="37177"/>
    <cellStyle name="40 % - Markeringsfarve5 4 2 9" xfId="54024"/>
    <cellStyle name="40 % - Markeringsfarve5 4 3" xfId="4340"/>
    <cellStyle name="40 % - Markeringsfarve5 4 3 2" xfId="4341"/>
    <cellStyle name="40 % - Markeringsfarve5 4 3 2 2" xfId="4342"/>
    <cellStyle name="40 % - Markeringsfarve5 4 3 2 2 2" xfId="7814"/>
    <cellStyle name="40 % - Markeringsfarve5 4 3 2 2 2 2" xfId="15715"/>
    <cellStyle name="40 % - Markeringsfarve5 4 3 2 2 2 2 2" xfId="32029"/>
    <cellStyle name="40 % - Markeringsfarve5 4 3 2 2 2 2 3" xfId="46993"/>
    <cellStyle name="40 % - Markeringsfarve5 4 3 2 2 2 3" xfId="25007"/>
    <cellStyle name="40 % - Markeringsfarve5 4 3 2 2 2 4" xfId="39994"/>
    <cellStyle name="40 % - Markeringsfarve5 4 3 2 2 3" xfId="12899"/>
    <cellStyle name="40 % - Markeringsfarve5 4 3 2 2 3 2" xfId="29218"/>
    <cellStyle name="40 % - Markeringsfarve5 4 3 2 2 3 3" xfId="44183"/>
    <cellStyle name="40 % - Markeringsfarve5 4 3 2 2 4" xfId="22196"/>
    <cellStyle name="40 % - Markeringsfarve5 4 3 2 2 5" xfId="37184"/>
    <cellStyle name="40 % - Markeringsfarve5 4 3 2 3" xfId="6360"/>
    <cellStyle name="40 % - Markeringsfarve5 4 3 2 3 2" xfId="14277"/>
    <cellStyle name="40 % - Markeringsfarve5 4 3 2 3 2 2" xfId="30591"/>
    <cellStyle name="40 % - Markeringsfarve5 4 3 2 3 2 3" xfId="45555"/>
    <cellStyle name="40 % - Markeringsfarve5 4 3 2 3 3" xfId="23569"/>
    <cellStyle name="40 % - Markeringsfarve5 4 3 2 3 4" xfId="38556"/>
    <cellStyle name="40 % - Markeringsfarve5 4 3 2 4" xfId="12898"/>
    <cellStyle name="40 % - Markeringsfarve5 4 3 2 4 2" xfId="29217"/>
    <cellStyle name="40 % - Markeringsfarve5 4 3 2 4 3" xfId="44182"/>
    <cellStyle name="40 % - Markeringsfarve5 4 3 2 5" xfId="22195"/>
    <cellStyle name="40 % - Markeringsfarve5 4 3 2 6" xfId="37183"/>
    <cellStyle name="40 % - Markeringsfarve5 4 3 3" xfId="4343"/>
    <cellStyle name="40 % - Markeringsfarve5 4 3 3 2" xfId="7044"/>
    <cellStyle name="40 % - Markeringsfarve5 4 3 3 2 2" xfId="14955"/>
    <cellStyle name="40 % - Markeringsfarve5 4 3 3 2 2 2" xfId="31269"/>
    <cellStyle name="40 % - Markeringsfarve5 4 3 3 2 2 3" xfId="46233"/>
    <cellStyle name="40 % - Markeringsfarve5 4 3 3 2 3" xfId="24247"/>
    <cellStyle name="40 % - Markeringsfarve5 4 3 3 2 4" xfId="39234"/>
    <cellStyle name="40 % - Markeringsfarve5 4 3 3 3" xfId="12900"/>
    <cellStyle name="40 % - Markeringsfarve5 4 3 3 3 2" xfId="29219"/>
    <cellStyle name="40 % - Markeringsfarve5 4 3 3 3 3" xfId="44184"/>
    <cellStyle name="40 % - Markeringsfarve5 4 3 3 4" xfId="22197"/>
    <cellStyle name="40 % - Markeringsfarve5 4 3 3 5" xfId="37185"/>
    <cellStyle name="40 % - Markeringsfarve5 4 3 4" xfId="4344"/>
    <cellStyle name="40 % - Markeringsfarve5 4 3 4 2" xfId="8467"/>
    <cellStyle name="40 % - Markeringsfarve5 4 3 4 2 2" xfId="16356"/>
    <cellStyle name="40 % - Markeringsfarve5 4 3 4 2 2 2" xfId="32670"/>
    <cellStyle name="40 % - Markeringsfarve5 4 3 4 2 2 3" xfId="47634"/>
    <cellStyle name="40 % - Markeringsfarve5 4 3 4 2 3" xfId="25648"/>
    <cellStyle name="40 % - Markeringsfarve5 4 3 4 2 4" xfId="40635"/>
    <cellStyle name="40 % - Markeringsfarve5 4 3 4 3" xfId="12901"/>
    <cellStyle name="40 % - Markeringsfarve5 4 3 4 3 2" xfId="29220"/>
    <cellStyle name="40 % - Markeringsfarve5 4 3 4 3 3" xfId="44185"/>
    <cellStyle name="40 % - Markeringsfarve5 4 3 4 4" xfId="22198"/>
    <cellStyle name="40 % - Markeringsfarve5 4 3 4 5" xfId="37186"/>
    <cellStyle name="40 % - Markeringsfarve5 4 3 5" xfId="6004"/>
    <cellStyle name="40 % - Markeringsfarve5 4 3 5 2" xfId="13922"/>
    <cellStyle name="40 % - Markeringsfarve5 4 3 5 2 2" xfId="30236"/>
    <cellStyle name="40 % - Markeringsfarve5 4 3 5 2 3" xfId="45200"/>
    <cellStyle name="40 % - Markeringsfarve5 4 3 5 3" xfId="23214"/>
    <cellStyle name="40 % - Markeringsfarve5 4 3 5 4" xfId="38201"/>
    <cellStyle name="40 % - Markeringsfarve5 4 3 6" xfId="12897"/>
    <cellStyle name="40 % - Markeringsfarve5 4 3 6 2" xfId="29216"/>
    <cellStyle name="40 % - Markeringsfarve5 4 3 6 3" xfId="44181"/>
    <cellStyle name="40 % - Markeringsfarve5 4 3 7" xfId="22194"/>
    <cellStyle name="40 % - Markeringsfarve5 4 3 8" xfId="37182"/>
    <cellStyle name="40 % - Markeringsfarve5 4 3 9" xfId="56568"/>
    <cellStyle name="40 % - Markeringsfarve5 4 4" xfId="4345"/>
    <cellStyle name="40 % - Markeringsfarve5 4 4 2" xfId="4346"/>
    <cellStyle name="40 % - Markeringsfarve5 4 4 2 2" xfId="4347"/>
    <cellStyle name="40 % - Markeringsfarve5 4 4 2 2 2" xfId="7885"/>
    <cellStyle name="40 % - Markeringsfarve5 4 4 2 2 2 2" xfId="15786"/>
    <cellStyle name="40 % - Markeringsfarve5 4 4 2 2 2 2 2" xfId="32100"/>
    <cellStyle name="40 % - Markeringsfarve5 4 4 2 2 2 2 3" xfId="47064"/>
    <cellStyle name="40 % - Markeringsfarve5 4 4 2 2 2 3" xfId="25078"/>
    <cellStyle name="40 % - Markeringsfarve5 4 4 2 2 2 4" xfId="40065"/>
    <cellStyle name="40 % - Markeringsfarve5 4 4 2 2 3" xfId="12904"/>
    <cellStyle name="40 % - Markeringsfarve5 4 4 2 2 3 2" xfId="29223"/>
    <cellStyle name="40 % - Markeringsfarve5 4 4 2 2 3 3" xfId="44188"/>
    <cellStyle name="40 % - Markeringsfarve5 4 4 2 2 4" xfId="22201"/>
    <cellStyle name="40 % - Markeringsfarve5 4 4 2 2 5" xfId="37189"/>
    <cellStyle name="40 % - Markeringsfarve5 4 4 2 3" xfId="6424"/>
    <cellStyle name="40 % - Markeringsfarve5 4 4 2 3 2" xfId="14338"/>
    <cellStyle name="40 % - Markeringsfarve5 4 4 2 3 2 2" xfId="30652"/>
    <cellStyle name="40 % - Markeringsfarve5 4 4 2 3 2 3" xfId="45616"/>
    <cellStyle name="40 % - Markeringsfarve5 4 4 2 3 3" xfId="23630"/>
    <cellStyle name="40 % - Markeringsfarve5 4 4 2 3 4" xfId="38617"/>
    <cellStyle name="40 % - Markeringsfarve5 4 4 2 4" xfId="12903"/>
    <cellStyle name="40 % - Markeringsfarve5 4 4 2 4 2" xfId="29222"/>
    <cellStyle name="40 % - Markeringsfarve5 4 4 2 4 3" xfId="44187"/>
    <cellStyle name="40 % - Markeringsfarve5 4 4 2 5" xfId="22200"/>
    <cellStyle name="40 % - Markeringsfarve5 4 4 2 6" xfId="37188"/>
    <cellStyle name="40 % - Markeringsfarve5 4 4 3" xfId="4348"/>
    <cellStyle name="40 % - Markeringsfarve5 4 4 3 2" xfId="7161"/>
    <cellStyle name="40 % - Markeringsfarve5 4 4 3 2 2" xfId="15071"/>
    <cellStyle name="40 % - Markeringsfarve5 4 4 3 2 2 2" xfId="31385"/>
    <cellStyle name="40 % - Markeringsfarve5 4 4 3 2 2 3" xfId="46349"/>
    <cellStyle name="40 % - Markeringsfarve5 4 4 3 2 3" xfId="24363"/>
    <cellStyle name="40 % - Markeringsfarve5 4 4 3 2 4" xfId="39350"/>
    <cellStyle name="40 % - Markeringsfarve5 4 4 3 3" xfId="12905"/>
    <cellStyle name="40 % - Markeringsfarve5 4 4 3 3 2" xfId="29224"/>
    <cellStyle name="40 % - Markeringsfarve5 4 4 3 3 3" xfId="44189"/>
    <cellStyle name="40 % - Markeringsfarve5 4 4 3 4" xfId="22202"/>
    <cellStyle name="40 % - Markeringsfarve5 4 4 3 5" xfId="37190"/>
    <cellStyle name="40 % - Markeringsfarve5 4 4 4" xfId="4349"/>
    <cellStyle name="40 % - Markeringsfarve5 4 4 4 2" xfId="8693"/>
    <cellStyle name="40 % - Markeringsfarve5 4 4 4 2 2" xfId="16574"/>
    <cellStyle name="40 % - Markeringsfarve5 4 4 4 2 2 2" xfId="32888"/>
    <cellStyle name="40 % - Markeringsfarve5 4 4 4 2 2 3" xfId="47852"/>
    <cellStyle name="40 % - Markeringsfarve5 4 4 4 2 3" xfId="25866"/>
    <cellStyle name="40 % - Markeringsfarve5 4 4 4 2 4" xfId="40853"/>
    <cellStyle name="40 % - Markeringsfarve5 4 4 4 3" xfId="12906"/>
    <cellStyle name="40 % - Markeringsfarve5 4 4 4 3 2" xfId="29225"/>
    <cellStyle name="40 % - Markeringsfarve5 4 4 4 3 3" xfId="44190"/>
    <cellStyle name="40 % - Markeringsfarve5 4 4 4 4" xfId="22203"/>
    <cellStyle name="40 % - Markeringsfarve5 4 4 4 5" xfId="37191"/>
    <cellStyle name="40 % - Markeringsfarve5 4 4 5" xfId="6005"/>
    <cellStyle name="40 % - Markeringsfarve5 4 4 5 2" xfId="13923"/>
    <cellStyle name="40 % - Markeringsfarve5 4 4 5 2 2" xfId="30237"/>
    <cellStyle name="40 % - Markeringsfarve5 4 4 5 2 3" xfId="45201"/>
    <cellStyle name="40 % - Markeringsfarve5 4 4 5 3" xfId="23215"/>
    <cellStyle name="40 % - Markeringsfarve5 4 4 5 4" xfId="38202"/>
    <cellStyle name="40 % - Markeringsfarve5 4 4 6" xfId="12902"/>
    <cellStyle name="40 % - Markeringsfarve5 4 4 6 2" xfId="29221"/>
    <cellStyle name="40 % - Markeringsfarve5 4 4 6 3" xfId="44186"/>
    <cellStyle name="40 % - Markeringsfarve5 4 4 7" xfId="22199"/>
    <cellStyle name="40 % - Markeringsfarve5 4 4 8" xfId="37187"/>
    <cellStyle name="40 % - Markeringsfarve5 4 5" xfId="4350"/>
    <cellStyle name="40 % - Markeringsfarve5 4 5 2" xfId="4351"/>
    <cellStyle name="40 % - Markeringsfarve5 4 5 2 2" xfId="4352"/>
    <cellStyle name="40 % - Markeringsfarve5 4 5 2 2 2" xfId="8002"/>
    <cellStyle name="40 % - Markeringsfarve5 4 5 2 2 2 2" xfId="15903"/>
    <cellStyle name="40 % - Markeringsfarve5 4 5 2 2 2 2 2" xfId="32217"/>
    <cellStyle name="40 % - Markeringsfarve5 4 5 2 2 2 2 3" xfId="47181"/>
    <cellStyle name="40 % - Markeringsfarve5 4 5 2 2 2 3" xfId="25195"/>
    <cellStyle name="40 % - Markeringsfarve5 4 5 2 2 2 4" xfId="40182"/>
    <cellStyle name="40 % - Markeringsfarve5 4 5 2 2 3" xfId="12909"/>
    <cellStyle name="40 % - Markeringsfarve5 4 5 2 2 3 2" xfId="29228"/>
    <cellStyle name="40 % - Markeringsfarve5 4 5 2 2 3 3" xfId="44193"/>
    <cellStyle name="40 % - Markeringsfarve5 4 5 2 2 4" xfId="22206"/>
    <cellStyle name="40 % - Markeringsfarve5 4 5 2 2 5" xfId="37194"/>
    <cellStyle name="40 % - Markeringsfarve5 4 5 2 3" xfId="6523"/>
    <cellStyle name="40 % - Markeringsfarve5 4 5 2 3 2" xfId="14437"/>
    <cellStyle name="40 % - Markeringsfarve5 4 5 2 3 2 2" xfId="30751"/>
    <cellStyle name="40 % - Markeringsfarve5 4 5 2 3 2 3" xfId="45715"/>
    <cellStyle name="40 % - Markeringsfarve5 4 5 2 3 3" xfId="23729"/>
    <cellStyle name="40 % - Markeringsfarve5 4 5 2 3 4" xfId="38716"/>
    <cellStyle name="40 % - Markeringsfarve5 4 5 2 4" xfId="12908"/>
    <cellStyle name="40 % - Markeringsfarve5 4 5 2 4 2" xfId="29227"/>
    <cellStyle name="40 % - Markeringsfarve5 4 5 2 4 3" xfId="44192"/>
    <cellStyle name="40 % - Markeringsfarve5 4 5 2 5" xfId="22205"/>
    <cellStyle name="40 % - Markeringsfarve5 4 5 2 6" xfId="37193"/>
    <cellStyle name="40 % - Markeringsfarve5 4 5 3" xfId="4353"/>
    <cellStyle name="40 % - Markeringsfarve5 4 5 3 2" xfId="7278"/>
    <cellStyle name="40 % - Markeringsfarve5 4 5 3 2 2" xfId="15188"/>
    <cellStyle name="40 % - Markeringsfarve5 4 5 3 2 2 2" xfId="31502"/>
    <cellStyle name="40 % - Markeringsfarve5 4 5 3 2 2 3" xfId="46466"/>
    <cellStyle name="40 % - Markeringsfarve5 4 5 3 2 3" xfId="24480"/>
    <cellStyle name="40 % - Markeringsfarve5 4 5 3 2 4" xfId="39467"/>
    <cellStyle name="40 % - Markeringsfarve5 4 5 3 3" xfId="12910"/>
    <cellStyle name="40 % - Markeringsfarve5 4 5 3 3 2" xfId="29229"/>
    <cellStyle name="40 % - Markeringsfarve5 4 5 3 3 3" xfId="44194"/>
    <cellStyle name="40 % - Markeringsfarve5 4 5 3 4" xfId="22207"/>
    <cellStyle name="40 % - Markeringsfarve5 4 5 3 5" xfId="37195"/>
    <cellStyle name="40 % - Markeringsfarve5 4 5 4" xfId="4354"/>
    <cellStyle name="40 % - Markeringsfarve5 4 5 4 2" xfId="8418"/>
    <cellStyle name="40 % - Markeringsfarve5 4 5 4 2 2" xfId="16311"/>
    <cellStyle name="40 % - Markeringsfarve5 4 5 4 2 2 2" xfId="32625"/>
    <cellStyle name="40 % - Markeringsfarve5 4 5 4 2 2 3" xfId="47589"/>
    <cellStyle name="40 % - Markeringsfarve5 4 5 4 2 3" xfId="25603"/>
    <cellStyle name="40 % - Markeringsfarve5 4 5 4 2 4" xfId="40590"/>
    <cellStyle name="40 % - Markeringsfarve5 4 5 4 3" xfId="12911"/>
    <cellStyle name="40 % - Markeringsfarve5 4 5 4 3 2" xfId="29230"/>
    <cellStyle name="40 % - Markeringsfarve5 4 5 4 3 3" xfId="44195"/>
    <cellStyle name="40 % - Markeringsfarve5 4 5 4 4" xfId="22208"/>
    <cellStyle name="40 % - Markeringsfarve5 4 5 4 5" xfId="37196"/>
    <cellStyle name="40 % - Markeringsfarve5 4 5 5" xfId="6006"/>
    <cellStyle name="40 % - Markeringsfarve5 4 5 5 2" xfId="13924"/>
    <cellStyle name="40 % - Markeringsfarve5 4 5 5 2 2" xfId="30238"/>
    <cellStyle name="40 % - Markeringsfarve5 4 5 5 2 3" xfId="45202"/>
    <cellStyle name="40 % - Markeringsfarve5 4 5 5 3" xfId="23216"/>
    <cellStyle name="40 % - Markeringsfarve5 4 5 5 4" xfId="38203"/>
    <cellStyle name="40 % - Markeringsfarve5 4 5 6" xfId="12907"/>
    <cellStyle name="40 % - Markeringsfarve5 4 5 6 2" xfId="29226"/>
    <cellStyle name="40 % - Markeringsfarve5 4 5 6 3" xfId="44191"/>
    <cellStyle name="40 % - Markeringsfarve5 4 5 7" xfId="22204"/>
    <cellStyle name="40 % - Markeringsfarve5 4 5 8" xfId="37192"/>
    <cellStyle name="40 % - Markeringsfarve5 4 6" xfId="4355"/>
    <cellStyle name="40 % - Markeringsfarve5 4 6 2" xfId="4356"/>
    <cellStyle name="40 % - Markeringsfarve5 4 6 2 2" xfId="4357"/>
    <cellStyle name="40 % - Markeringsfarve5 4 6 2 2 2" xfId="8168"/>
    <cellStyle name="40 % - Markeringsfarve5 4 6 2 2 2 2" xfId="16069"/>
    <cellStyle name="40 % - Markeringsfarve5 4 6 2 2 2 2 2" xfId="32383"/>
    <cellStyle name="40 % - Markeringsfarve5 4 6 2 2 2 2 3" xfId="47347"/>
    <cellStyle name="40 % - Markeringsfarve5 4 6 2 2 2 3" xfId="25361"/>
    <cellStyle name="40 % - Markeringsfarve5 4 6 2 2 2 4" xfId="40348"/>
    <cellStyle name="40 % - Markeringsfarve5 4 6 2 2 3" xfId="12914"/>
    <cellStyle name="40 % - Markeringsfarve5 4 6 2 2 3 2" xfId="29233"/>
    <cellStyle name="40 % - Markeringsfarve5 4 6 2 2 3 3" xfId="44198"/>
    <cellStyle name="40 % - Markeringsfarve5 4 6 2 2 4" xfId="22211"/>
    <cellStyle name="40 % - Markeringsfarve5 4 6 2 2 5" xfId="37199"/>
    <cellStyle name="40 % - Markeringsfarve5 4 6 2 3" xfId="6661"/>
    <cellStyle name="40 % - Markeringsfarve5 4 6 2 3 2" xfId="14575"/>
    <cellStyle name="40 % - Markeringsfarve5 4 6 2 3 2 2" xfId="30889"/>
    <cellStyle name="40 % - Markeringsfarve5 4 6 2 3 2 3" xfId="45853"/>
    <cellStyle name="40 % - Markeringsfarve5 4 6 2 3 3" xfId="23867"/>
    <cellStyle name="40 % - Markeringsfarve5 4 6 2 3 4" xfId="38854"/>
    <cellStyle name="40 % - Markeringsfarve5 4 6 2 4" xfId="12913"/>
    <cellStyle name="40 % - Markeringsfarve5 4 6 2 4 2" xfId="29232"/>
    <cellStyle name="40 % - Markeringsfarve5 4 6 2 4 3" xfId="44197"/>
    <cellStyle name="40 % - Markeringsfarve5 4 6 2 5" xfId="22210"/>
    <cellStyle name="40 % - Markeringsfarve5 4 6 2 6" xfId="37198"/>
    <cellStyle name="40 % - Markeringsfarve5 4 6 3" xfId="4358"/>
    <cellStyle name="40 % - Markeringsfarve5 4 6 3 2" xfId="7445"/>
    <cellStyle name="40 % - Markeringsfarve5 4 6 3 2 2" xfId="15355"/>
    <cellStyle name="40 % - Markeringsfarve5 4 6 3 2 2 2" xfId="31669"/>
    <cellStyle name="40 % - Markeringsfarve5 4 6 3 2 2 3" xfId="46633"/>
    <cellStyle name="40 % - Markeringsfarve5 4 6 3 2 3" xfId="24647"/>
    <cellStyle name="40 % - Markeringsfarve5 4 6 3 2 4" xfId="39634"/>
    <cellStyle name="40 % - Markeringsfarve5 4 6 3 3" xfId="12915"/>
    <cellStyle name="40 % - Markeringsfarve5 4 6 3 3 2" xfId="29234"/>
    <cellStyle name="40 % - Markeringsfarve5 4 6 3 3 3" xfId="44199"/>
    <cellStyle name="40 % - Markeringsfarve5 4 6 3 4" xfId="22212"/>
    <cellStyle name="40 % - Markeringsfarve5 4 6 3 5" xfId="37200"/>
    <cellStyle name="40 % - Markeringsfarve5 4 6 4" xfId="4359"/>
    <cellStyle name="40 % - Markeringsfarve5 4 6 4 2" xfId="8654"/>
    <cellStyle name="40 % - Markeringsfarve5 4 6 4 2 2" xfId="16537"/>
    <cellStyle name="40 % - Markeringsfarve5 4 6 4 2 2 2" xfId="32851"/>
    <cellStyle name="40 % - Markeringsfarve5 4 6 4 2 2 3" xfId="47815"/>
    <cellStyle name="40 % - Markeringsfarve5 4 6 4 2 3" xfId="25829"/>
    <cellStyle name="40 % - Markeringsfarve5 4 6 4 2 4" xfId="40816"/>
    <cellStyle name="40 % - Markeringsfarve5 4 6 4 3" xfId="12916"/>
    <cellStyle name="40 % - Markeringsfarve5 4 6 4 3 2" xfId="29235"/>
    <cellStyle name="40 % - Markeringsfarve5 4 6 4 3 3" xfId="44200"/>
    <cellStyle name="40 % - Markeringsfarve5 4 6 4 4" xfId="22213"/>
    <cellStyle name="40 % - Markeringsfarve5 4 6 4 5" xfId="37201"/>
    <cellStyle name="40 % - Markeringsfarve5 4 6 5" xfId="6007"/>
    <cellStyle name="40 % - Markeringsfarve5 4 6 5 2" xfId="13925"/>
    <cellStyle name="40 % - Markeringsfarve5 4 6 5 2 2" xfId="30239"/>
    <cellStyle name="40 % - Markeringsfarve5 4 6 5 2 3" xfId="45203"/>
    <cellStyle name="40 % - Markeringsfarve5 4 6 5 3" xfId="23217"/>
    <cellStyle name="40 % - Markeringsfarve5 4 6 5 4" xfId="38204"/>
    <cellStyle name="40 % - Markeringsfarve5 4 6 6" xfId="12912"/>
    <cellStyle name="40 % - Markeringsfarve5 4 6 6 2" xfId="29231"/>
    <cellStyle name="40 % - Markeringsfarve5 4 6 6 3" xfId="44196"/>
    <cellStyle name="40 % - Markeringsfarve5 4 6 7" xfId="22209"/>
    <cellStyle name="40 % - Markeringsfarve5 4 6 8" xfId="37197"/>
    <cellStyle name="40 % - Markeringsfarve5 4 7" xfId="4360"/>
    <cellStyle name="40 % - Markeringsfarve5 4 7 2" xfId="4361"/>
    <cellStyle name="40 % - Markeringsfarve5 4 7 2 2" xfId="7528"/>
    <cellStyle name="40 % - Markeringsfarve5 4 7 2 2 2" xfId="15429"/>
    <cellStyle name="40 % - Markeringsfarve5 4 7 2 2 2 2" xfId="31743"/>
    <cellStyle name="40 % - Markeringsfarve5 4 7 2 2 2 3" xfId="46707"/>
    <cellStyle name="40 % - Markeringsfarve5 4 7 2 2 3" xfId="24721"/>
    <cellStyle name="40 % - Markeringsfarve5 4 7 2 2 4" xfId="39708"/>
    <cellStyle name="40 % - Markeringsfarve5 4 7 2 3" xfId="12918"/>
    <cellStyle name="40 % - Markeringsfarve5 4 7 2 3 2" xfId="29237"/>
    <cellStyle name="40 % - Markeringsfarve5 4 7 2 3 3" xfId="44202"/>
    <cellStyle name="40 % - Markeringsfarve5 4 7 2 4" xfId="22215"/>
    <cellStyle name="40 % - Markeringsfarve5 4 7 2 5" xfId="37203"/>
    <cellStyle name="40 % - Markeringsfarve5 4 7 3" xfId="6123"/>
    <cellStyle name="40 % - Markeringsfarve5 4 7 3 2" xfId="14040"/>
    <cellStyle name="40 % - Markeringsfarve5 4 7 3 2 2" xfId="30354"/>
    <cellStyle name="40 % - Markeringsfarve5 4 7 3 2 3" xfId="45318"/>
    <cellStyle name="40 % - Markeringsfarve5 4 7 3 3" xfId="23332"/>
    <cellStyle name="40 % - Markeringsfarve5 4 7 3 4" xfId="38319"/>
    <cellStyle name="40 % - Markeringsfarve5 4 7 4" xfId="12917"/>
    <cellStyle name="40 % - Markeringsfarve5 4 7 4 2" xfId="29236"/>
    <cellStyle name="40 % - Markeringsfarve5 4 7 4 3" xfId="44201"/>
    <cellStyle name="40 % - Markeringsfarve5 4 7 5" xfId="22214"/>
    <cellStyle name="40 % - Markeringsfarve5 4 7 6" xfId="37202"/>
    <cellStyle name="40 % - Markeringsfarve5 4 8" xfId="4362"/>
    <cellStyle name="40 % - Markeringsfarve5 4 8 2" xfId="6756"/>
    <cellStyle name="40 % - Markeringsfarve5 4 8 2 2" xfId="14667"/>
    <cellStyle name="40 % - Markeringsfarve5 4 8 2 2 2" xfId="30981"/>
    <cellStyle name="40 % - Markeringsfarve5 4 8 2 2 3" xfId="45945"/>
    <cellStyle name="40 % - Markeringsfarve5 4 8 2 3" xfId="23959"/>
    <cellStyle name="40 % - Markeringsfarve5 4 8 2 4" xfId="38946"/>
    <cellStyle name="40 % - Markeringsfarve5 4 8 3" xfId="12919"/>
    <cellStyle name="40 % - Markeringsfarve5 4 8 3 2" xfId="29238"/>
    <cellStyle name="40 % - Markeringsfarve5 4 8 3 3" xfId="44203"/>
    <cellStyle name="40 % - Markeringsfarve5 4 8 4" xfId="22216"/>
    <cellStyle name="40 % - Markeringsfarve5 4 8 5" xfId="37204"/>
    <cellStyle name="40 % - Markeringsfarve5 4 9" xfId="4363"/>
    <cellStyle name="40 % - Markeringsfarve5 4 9 2" xfId="7083"/>
    <cellStyle name="40 % - Markeringsfarve5 4 9 2 2" xfId="14993"/>
    <cellStyle name="40 % - Markeringsfarve5 4 9 2 2 2" xfId="31307"/>
    <cellStyle name="40 % - Markeringsfarve5 4 9 2 2 3" xfId="46271"/>
    <cellStyle name="40 % - Markeringsfarve5 4 9 2 3" xfId="24285"/>
    <cellStyle name="40 % - Markeringsfarve5 4 9 2 4" xfId="39272"/>
    <cellStyle name="40 % - Markeringsfarve5 4 9 3" xfId="12920"/>
    <cellStyle name="40 % - Markeringsfarve5 4 9 3 2" xfId="29239"/>
    <cellStyle name="40 % - Markeringsfarve5 4 9 3 3" xfId="44204"/>
    <cellStyle name="40 % - Markeringsfarve5 4 9 4" xfId="22217"/>
    <cellStyle name="40 % - Markeringsfarve5 4 9 5" xfId="37205"/>
    <cellStyle name="40 % - Markeringsfarve5 5" xfId="4364"/>
    <cellStyle name="40 % - Markeringsfarve5 5 10" xfId="6008"/>
    <cellStyle name="40 % - Markeringsfarve5 5 10 2" xfId="13926"/>
    <cellStyle name="40 % - Markeringsfarve5 5 10 2 2" xfId="30240"/>
    <cellStyle name="40 % - Markeringsfarve5 5 10 2 3" xfId="45204"/>
    <cellStyle name="40 % - Markeringsfarve5 5 10 3" xfId="23218"/>
    <cellStyle name="40 % - Markeringsfarve5 5 10 4" xfId="38205"/>
    <cellStyle name="40 % - Markeringsfarve5 5 11" xfId="12921"/>
    <cellStyle name="40 % - Markeringsfarve5 5 11 2" xfId="29240"/>
    <cellStyle name="40 % - Markeringsfarve5 5 11 3" xfId="44205"/>
    <cellStyle name="40 % - Markeringsfarve5 5 12" xfId="22218"/>
    <cellStyle name="40 % - Markeringsfarve5 5 13" xfId="37206"/>
    <cellStyle name="40 % - Markeringsfarve5 5 14" xfId="53388"/>
    <cellStyle name="40 % - Markeringsfarve5 5 2" xfId="4365"/>
    <cellStyle name="40 % - Markeringsfarve5 5 2 2" xfId="4366"/>
    <cellStyle name="40 % - Markeringsfarve5 5 2 2 2" xfId="4367"/>
    <cellStyle name="40 % - Markeringsfarve5 5 2 2 2 2" xfId="7686"/>
    <cellStyle name="40 % - Markeringsfarve5 5 2 2 2 2 2" xfId="15587"/>
    <cellStyle name="40 % - Markeringsfarve5 5 2 2 2 2 2 2" xfId="31901"/>
    <cellStyle name="40 % - Markeringsfarve5 5 2 2 2 2 2 3" xfId="46865"/>
    <cellStyle name="40 % - Markeringsfarve5 5 2 2 2 2 3" xfId="24879"/>
    <cellStyle name="40 % - Markeringsfarve5 5 2 2 2 2 4" xfId="39866"/>
    <cellStyle name="40 % - Markeringsfarve5 5 2 2 2 3" xfId="12924"/>
    <cellStyle name="40 % - Markeringsfarve5 5 2 2 2 3 2" xfId="29243"/>
    <cellStyle name="40 % - Markeringsfarve5 5 2 2 2 3 3" xfId="44208"/>
    <cellStyle name="40 % - Markeringsfarve5 5 2 2 2 4" xfId="22221"/>
    <cellStyle name="40 % - Markeringsfarve5 5 2 2 2 5" xfId="37209"/>
    <cellStyle name="40 % - Markeringsfarve5 5 2 2 3" xfId="6255"/>
    <cellStyle name="40 % - Markeringsfarve5 5 2 2 3 2" xfId="14172"/>
    <cellStyle name="40 % - Markeringsfarve5 5 2 2 3 2 2" xfId="30486"/>
    <cellStyle name="40 % - Markeringsfarve5 5 2 2 3 2 3" xfId="45450"/>
    <cellStyle name="40 % - Markeringsfarve5 5 2 2 3 3" xfId="23464"/>
    <cellStyle name="40 % - Markeringsfarve5 5 2 2 3 4" xfId="38451"/>
    <cellStyle name="40 % - Markeringsfarve5 5 2 2 4" xfId="12923"/>
    <cellStyle name="40 % - Markeringsfarve5 5 2 2 4 2" xfId="29242"/>
    <cellStyle name="40 % - Markeringsfarve5 5 2 2 4 3" xfId="44207"/>
    <cellStyle name="40 % - Markeringsfarve5 5 2 2 5" xfId="22220"/>
    <cellStyle name="40 % - Markeringsfarve5 5 2 2 6" xfId="37208"/>
    <cellStyle name="40 % - Markeringsfarve5 5 2 2 7" xfId="57192"/>
    <cellStyle name="40 % - Markeringsfarve5 5 2 3" xfId="4368"/>
    <cellStyle name="40 % - Markeringsfarve5 5 2 3 2" xfId="6916"/>
    <cellStyle name="40 % - Markeringsfarve5 5 2 3 2 2" xfId="14827"/>
    <cellStyle name="40 % - Markeringsfarve5 5 2 3 2 2 2" xfId="31141"/>
    <cellStyle name="40 % - Markeringsfarve5 5 2 3 2 2 3" xfId="46105"/>
    <cellStyle name="40 % - Markeringsfarve5 5 2 3 2 3" xfId="24119"/>
    <cellStyle name="40 % - Markeringsfarve5 5 2 3 2 4" xfId="39106"/>
    <cellStyle name="40 % - Markeringsfarve5 5 2 3 3" xfId="12925"/>
    <cellStyle name="40 % - Markeringsfarve5 5 2 3 3 2" xfId="29244"/>
    <cellStyle name="40 % - Markeringsfarve5 5 2 3 3 3" xfId="44209"/>
    <cellStyle name="40 % - Markeringsfarve5 5 2 3 4" xfId="22222"/>
    <cellStyle name="40 % - Markeringsfarve5 5 2 3 5" xfId="37210"/>
    <cellStyle name="40 % - Markeringsfarve5 5 2 4" xfId="4369"/>
    <cellStyle name="40 % - Markeringsfarve5 5 2 4 2" xfId="8563"/>
    <cellStyle name="40 % - Markeringsfarve5 5 2 4 2 2" xfId="16450"/>
    <cellStyle name="40 % - Markeringsfarve5 5 2 4 2 2 2" xfId="32764"/>
    <cellStyle name="40 % - Markeringsfarve5 5 2 4 2 2 3" xfId="47728"/>
    <cellStyle name="40 % - Markeringsfarve5 5 2 4 2 3" xfId="25742"/>
    <cellStyle name="40 % - Markeringsfarve5 5 2 4 2 4" xfId="40729"/>
    <cellStyle name="40 % - Markeringsfarve5 5 2 4 3" xfId="12926"/>
    <cellStyle name="40 % - Markeringsfarve5 5 2 4 3 2" xfId="29245"/>
    <cellStyle name="40 % - Markeringsfarve5 5 2 4 3 3" xfId="44210"/>
    <cellStyle name="40 % - Markeringsfarve5 5 2 4 4" xfId="22223"/>
    <cellStyle name="40 % - Markeringsfarve5 5 2 4 5" xfId="37211"/>
    <cellStyle name="40 % - Markeringsfarve5 5 2 5" xfId="6009"/>
    <cellStyle name="40 % - Markeringsfarve5 5 2 5 2" xfId="13927"/>
    <cellStyle name="40 % - Markeringsfarve5 5 2 5 2 2" xfId="30241"/>
    <cellStyle name="40 % - Markeringsfarve5 5 2 5 2 3" xfId="45205"/>
    <cellStyle name="40 % - Markeringsfarve5 5 2 5 3" xfId="23219"/>
    <cellStyle name="40 % - Markeringsfarve5 5 2 5 4" xfId="38206"/>
    <cellStyle name="40 % - Markeringsfarve5 5 2 6" xfId="12922"/>
    <cellStyle name="40 % - Markeringsfarve5 5 2 6 2" xfId="29241"/>
    <cellStyle name="40 % - Markeringsfarve5 5 2 6 3" xfId="44206"/>
    <cellStyle name="40 % - Markeringsfarve5 5 2 7" xfId="22219"/>
    <cellStyle name="40 % - Markeringsfarve5 5 2 8" xfId="37207"/>
    <cellStyle name="40 % - Markeringsfarve5 5 2 9" xfId="54025"/>
    <cellStyle name="40 % - Markeringsfarve5 5 3" xfId="4370"/>
    <cellStyle name="40 % - Markeringsfarve5 5 3 2" xfId="4371"/>
    <cellStyle name="40 % - Markeringsfarve5 5 3 2 2" xfId="4372"/>
    <cellStyle name="40 % - Markeringsfarve5 5 3 2 2 2" xfId="7815"/>
    <cellStyle name="40 % - Markeringsfarve5 5 3 2 2 2 2" xfId="15716"/>
    <cellStyle name="40 % - Markeringsfarve5 5 3 2 2 2 2 2" xfId="32030"/>
    <cellStyle name="40 % - Markeringsfarve5 5 3 2 2 2 2 3" xfId="46994"/>
    <cellStyle name="40 % - Markeringsfarve5 5 3 2 2 2 3" xfId="25008"/>
    <cellStyle name="40 % - Markeringsfarve5 5 3 2 2 2 4" xfId="39995"/>
    <cellStyle name="40 % - Markeringsfarve5 5 3 2 2 3" xfId="12929"/>
    <cellStyle name="40 % - Markeringsfarve5 5 3 2 2 3 2" xfId="29248"/>
    <cellStyle name="40 % - Markeringsfarve5 5 3 2 2 3 3" xfId="44213"/>
    <cellStyle name="40 % - Markeringsfarve5 5 3 2 2 4" xfId="22226"/>
    <cellStyle name="40 % - Markeringsfarve5 5 3 2 2 5" xfId="37214"/>
    <cellStyle name="40 % - Markeringsfarve5 5 3 2 3" xfId="6361"/>
    <cellStyle name="40 % - Markeringsfarve5 5 3 2 3 2" xfId="14278"/>
    <cellStyle name="40 % - Markeringsfarve5 5 3 2 3 2 2" xfId="30592"/>
    <cellStyle name="40 % - Markeringsfarve5 5 3 2 3 2 3" xfId="45556"/>
    <cellStyle name="40 % - Markeringsfarve5 5 3 2 3 3" xfId="23570"/>
    <cellStyle name="40 % - Markeringsfarve5 5 3 2 3 4" xfId="38557"/>
    <cellStyle name="40 % - Markeringsfarve5 5 3 2 4" xfId="12928"/>
    <cellStyle name="40 % - Markeringsfarve5 5 3 2 4 2" xfId="29247"/>
    <cellStyle name="40 % - Markeringsfarve5 5 3 2 4 3" xfId="44212"/>
    <cellStyle name="40 % - Markeringsfarve5 5 3 2 5" xfId="22225"/>
    <cellStyle name="40 % - Markeringsfarve5 5 3 2 6" xfId="37213"/>
    <cellStyle name="40 % - Markeringsfarve5 5 3 3" xfId="4373"/>
    <cellStyle name="40 % - Markeringsfarve5 5 3 3 2" xfId="7045"/>
    <cellStyle name="40 % - Markeringsfarve5 5 3 3 2 2" xfId="14956"/>
    <cellStyle name="40 % - Markeringsfarve5 5 3 3 2 2 2" xfId="31270"/>
    <cellStyle name="40 % - Markeringsfarve5 5 3 3 2 2 3" xfId="46234"/>
    <cellStyle name="40 % - Markeringsfarve5 5 3 3 2 3" xfId="24248"/>
    <cellStyle name="40 % - Markeringsfarve5 5 3 3 2 4" xfId="39235"/>
    <cellStyle name="40 % - Markeringsfarve5 5 3 3 3" xfId="12930"/>
    <cellStyle name="40 % - Markeringsfarve5 5 3 3 3 2" xfId="29249"/>
    <cellStyle name="40 % - Markeringsfarve5 5 3 3 3 3" xfId="44214"/>
    <cellStyle name="40 % - Markeringsfarve5 5 3 3 4" xfId="22227"/>
    <cellStyle name="40 % - Markeringsfarve5 5 3 3 5" xfId="37215"/>
    <cellStyle name="40 % - Markeringsfarve5 5 3 4" xfId="4374"/>
    <cellStyle name="40 % - Markeringsfarve5 5 3 4 2" xfId="8618"/>
    <cellStyle name="40 % - Markeringsfarve5 5 3 4 2 2" xfId="16501"/>
    <cellStyle name="40 % - Markeringsfarve5 5 3 4 2 2 2" xfId="32815"/>
    <cellStyle name="40 % - Markeringsfarve5 5 3 4 2 2 3" xfId="47779"/>
    <cellStyle name="40 % - Markeringsfarve5 5 3 4 2 3" xfId="25793"/>
    <cellStyle name="40 % - Markeringsfarve5 5 3 4 2 4" xfId="40780"/>
    <cellStyle name="40 % - Markeringsfarve5 5 3 4 3" xfId="12931"/>
    <cellStyle name="40 % - Markeringsfarve5 5 3 4 3 2" xfId="29250"/>
    <cellStyle name="40 % - Markeringsfarve5 5 3 4 3 3" xfId="44215"/>
    <cellStyle name="40 % - Markeringsfarve5 5 3 4 4" xfId="22228"/>
    <cellStyle name="40 % - Markeringsfarve5 5 3 4 5" xfId="37216"/>
    <cellStyle name="40 % - Markeringsfarve5 5 3 5" xfId="6010"/>
    <cellStyle name="40 % - Markeringsfarve5 5 3 5 2" xfId="13928"/>
    <cellStyle name="40 % - Markeringsfarve5 5 3 5 2 2" xfId="30242"/>
    <cellStyle name="40 % - Markeringsfarve5 5 3 5 2 3" xfId="45206"/>
    <cellStyle name="40 % - Markeringsfarve5 5 3 5 3" xfId="23220"/>
    <cellStyle name="40 % - Markeringsfarve5 5 3 5 4" xfId="38207"/>
    <cellStyle name="40 % - Markeringsfarve5 5 3 6" xfId="12927"/>
    <cellStyle name="40 % - Markeringsfarve5 5 3 6 2" xfId="29246"/>
    <cellStyle name="40 % - Markeringsfarve5 5 3 6 3" xfId="44211"/>
    <cellStyle name="40 % - Markeringsfarve5 5 3 7" xfId="22224"/>
    <cellStyle name="40 % - Markeringsfarve5 5 3 8" xfId="37212"/>
    <cellStyle name="40 % - Markeringsfarve5 5 3 9" xfId="56569"/>
    <cellStyle name="40 % - Markeringsfarve5 5 4" xfId="4375"/>
    <cellStyle name="40 % - Markeringsfarve5 5 4 2" xfId="4376"/>
    <cellStyle name="40 % - Markeringsfarve5 5 4 2 2" xfId="4377"/>
    <cellStyle name="40 % - Markeringsfarve5 5 4 2 2 2" xfId="7924"/>
    <cellStyle name="40 % - Markeringsfarve5 5 4 2 2 2 2" xfId="15825"/>
    <cellStyle name="40 % - Markeringsfarve5 5 4 2 2 2 2 2" xfId="32139"/>
    <cellStyle name="40 % - Markeringsfarve5 5 4 2 2 2 2 3" xfId="47103"/>
    <cellStyle name="40 % - Markeringsfarve5 5 4 2 2 2 3" xfId="25117"/>
    <cellStyle name="40 % - Markeringsfarve5 5 4 2 2 2 4" xfId="40104"/>
    <cellStyle name="40 % - Markeringsfarve5 5 4 2 2 3" xfId="12934"/>
    <cellStyle name="40 % - Markeringsfarve5 5 4 2 2 3 2" xfId="29253"/>
    <cellStyle name="40 % - Markeringsfarve5 5 4 2 2 3 3" xfId="44218"/>
    <cellStyle name="40 % - Markeringsfarve5 5 4 2 2 4" xfId="22231"/>
    <cellStyle name="40 % - Markeringsfarve5 5 4 2 2 5" xfId="37219"/>
    <cellStyle name="40 % - Markeringsfarve5 5 4 2 3" xfId="6457"/>
    <cellStyle name="40 % - Markeringsfarve5 5 4 2 3 2" xfId="14371"/>
    <cellStyle name="40 % - Markeringsfarve5 5 4 2 3 2 2" xfId="30685"/>
    <cellStyle name="40 % - Markeringsfarve5 5 4 2 3 2 3" xfId="45649"/>
    <cellStyle name="40 % - Markeringsfarve5 5 4 2 3 3" xfId="23663"/>
    <cellStyle name="40 % - Markeringsfarve5 5 4 2 3 4" xfId="38650"/>
    <cellStyle name="40 % - Markeringsfarve5 5 4 2 4" xfId="12933"/>
    <cellStyle name="40 % - Markeringsfarve5 5 4 2 4 2" xfId="29252"/>
    <cellStyle name="40 % - Markeringsfarve5 5 4 2 4 3" xfId="44217"/>
    <cellStyle name="40 % - Markeringsfarve5 5 4 2 5" xfId="22230"/>
    <cellStyle name="40 % - Markeringsfarve5 5 4 2 6" xfId="37218"/>
    <cellStyle name="40 % - Markeringsfarve5 5 4 3" xfId="4378"/>
    <cellStyle name="40 % - Markeringsfarve5 5 4 3 2" xfId="7200"/>
    <cellStyle name="40 % - Markeringsfarve5 5 4 3 2 2" xfId="15110"/>
    <cellStyle name="40 % - Markeringsfarve5 5 4 3 2 2 2" xfId="31424"/>
    <cellStyle name="40 % - Markeringsfarve5 5 4 3 2 2 3" xfId="46388"/>
    <cellStyle name="40 % - Markeringsfarve5 5 4 3 2 3" xfId="24402"/>
    <cellStyle name="40 % - Markeringsfarve5 5 4 3 2 4" xfId="39389"/>
    <cellStyle name="40 % - Markeringsfarve5 5 4 3 3" xfId="12935"/>
    <cellStyle name="40 % - Markeringsfarve5 5 4 3 3 2" xfId="29254"/>
    <cellStyle name="40 % - Markeringsfarve5 5 4 3 3 3" xfId="44219"/>
    <cellStyle name="40 % - Markeringsfarve5 5 4 3 4" xfId="22232"/>
    <cellStyle name="40 % - Markeringsfarve5 5 4 3 5" xfId="37220"/>
    <cellStyle name="40 % - Markeringsfarve5 5 4 4" xfId="4379"/>
    <cellStyle name="40 % - Markeringsfarve5 5 4 4 2" xfId="8268"/>
    <cellStyle name="40 % - Markeringsfarve5 5 4 4 2 2" xfId="16162"/>
    <cellStyle name="40 % - Markeringsfarve5 5 4 4 2 2 2" xfId="32476"/>
    <cellStyle name="40 % - Markeringsfarve5 5 4 4 2 2 3" xfId="47440"/>
    <cellStyle name="40 % - Markeringsfarve5 5 4 4 2 3" xfId="25454"/>
    <cellStyle name="40 % - Markeringsfarve5 5 4 4 2 4" xfId="40441"/>
    <cellStyle name="40 % - Markeringsfarve5 5 4 4 3" xfId="12936"/>
    <cellStyle name="40 % - Markeringsfarve5 5 4 4 3 2" xfId="29255"/>
    <cellStyle name="40 % - Markeringsfarve5 5 4 4 3 3" xfId="44220"/>
    <cellStyle name="40 % - Markeringsfarve5 5 4 4 4" xfId="22233"/>
    <cellStyle name="40 % - Markeringsfarve5 5 4 4 5" xfId="37221"/>
    <cellStyle name="40 % - Markeringsfarve5 5 4 5" xfId="6011"/>
    <cellStyle name="40 % - Markeringsfarve5 5 4 5 2" xfId="13929"/>
    <cellStyle name="40 % - Markeringsfarve5 5 4 5 2 2" xfId="30243"/>
    <cellStyle name="40 % - Markeringsfarve5 5 4 5 2 3" xfId="45207"/>
    <cellStyle name="40 % - Markeringsfarve5 5 4 5 3" xfId="23221"/>
    <cellStyle name="40 % - Markeringsfarve5 5 4 5 4" xfId="38208"/>
    <cellStyle name="40 % - Markeringsfarve5 5 4 6" xfId="12932"/>
    <cellStyle name="40 % - Markeringsfarve5 5 4 6 2" xfId="29251"/>
    <cellStyle name="40 % - Markeringsfarve5 5 4 6 3" xfId="44216"/>
    <cellStyle name="40 % - Markeringsfarve5 5 4 7" xfId="22229"/>
    <cellStyle name="40 % - Markeringsfarve5 5 4 8" xfId="37217"/>
    <cellStyle name="40 % - Markeringsfarve5 5 5" xfId="4380"/>
    <cellStyle name="40 % - Markeringsfarve5 5 5 2" xfId="4381"/>
    <cellStyle name="40 % - Markeringsfarve5 5 5 2 2" xfId="4382"/>
    <cellStyle name="40 % - Markeringsfarve5 5 5 2 2 2" xfId="8041"/>
    <cellStyle name="40 % - Markeringsfarve5 5 5 2 2 2 2" xfId="15942"/>
    <cellStyle name="40 % - Markeringsfarve5 5 5 2 2 2 2 2" xfId="32256"/>
    <cellStyle name="40 % - Markeringsfarve5 5 5 2 2 2 2 3" xfId="47220"/>
    <cellStyle name="40 % - Markeringsfarve5 5 5 2 2 2 3" xfId="25234"/>
    <cellStyle name="40 % - Markeringsfarve5 5 5 2 2 2 4" xfId="40221"/>
    <cellStyle name="40 % - Markeringsfarve5 5 5 2 2 3" xfId="12939"/>
    <cellStyle name="40 % - Markeringsfarve5 5 5 2 2 3 2" xfId="29258"/>
    <cellStyle name="40 % - Markeringsfarve5 5 5 2 2 3 3" xfId="44223"/>
    <cellStyle name="40 % - Markeringsfarve5 5 5 2 2 4" xfId="22236"/>
    <cellStyle name="40 % - Markeringsfarve5 5 5 2 2 5" xfId="37224"/>
    <cellStyle name="40 % - Markeringsfarve5 5 5 2 3" xfId="6556"/>
    <cellStyle name="40 % - Markeringsfarve5 5 5 2 3 2" xfId="14470"/>
    <cellStyle name="40 % - Markeringsfarve5 5 5 2 3 2 2" xfId="30784"/>
    <cellStyle name="40 % - Markeringsfarve5 5 5 2 3 2 3" xfId="45748"/>
    <cellStyle name="40 % - Markeringsfarve5 5 5 2 3 3" xfId="23762"/>
    <cellStyle name="40 % - Markeringsfarve5 5 5 2 3 4" xfId="38749"/>
    <cellStyle name="40 % - Markeringsfarve5 5 5 2 4" xfId="12938"/>
    <cellStyle name="40 % - Markeringsfarve5 5 5 2 4 2" xfId="29257"/>
    <cellStyle name="40 % - Markeringsfarve5 5 5 2 4 3" xfId="44222"/>
    <cellStyle name="40 % - Markeringsfarve5 5 5 2 5" xfId="22235"/>
    <cellStyle name="40 % - Markeringsfarve5 5 5 2 6" xfId="37223"/>
    <cellStyle name="40 % - Markeringsfarve5 5 5 3" xfId="4383"/>
    <cellStyle name="40 % - Markeringsfarve5 5 5 3 2" xfId="7317"/>
    <cellStyle name="40 % - Markeringsfarve5 5 5 3 2 2" xfId="15227"/>
    <cellStyle name="40 % - Markeringsfarve5 5 5 3 2 2 2" xfId="31541"/>
    <cellStyle name="40 % - Markeringsfarve5 5 5 3 2 2 3" xfId="46505"/>
    <cellStyle name="40 % - Markeringsfarve5 5 5 3 2 3" xfId="24519"/>
    <cellStyle name="40 % - Markeringsfarve5 5 5 3 2 4" xfId="39506"/>
    <cellStyle name="40 % - Markeringsfarve5 5 5 3 3" xfId="12940"/>
    <cellStyle name="40 % - Markeringsfarve5 5 5 3 3 2" xfId="29259"/>
    <cellStyle name="40 % - Markeringsfarve5 5 5 3 3 3" xfId="44224"/>
    <cellStyle name="40 % - Markeringsfarve5 5 5 3 4" xfId="22237"/>
    <cellStyle name="40 % - Markeringsfarve5 5 5 3 5" xfId="37225"/>
    <cellStyle name="40 % - Markeringsfarve5 5 5 4" xfId="4384"/>
    <cellStyle name="40 % - Markeringsfarve5 5 5 4 2" xfId="8212"/>
    <cellStyle name="40 % - Markeringsfarve5 5 5 4 2 2" xfId="16109"/>
    <cellStyle name="40 % - Markeringsfarve5 5 5 4 2 2 2" xfId="32423"/>
    <cellStyle name="40 % - Markeringsfarve5 5 5 4 2 2 3" xfId="47387"/>
    <cellStyle name="40 % - Markeringsfarve5 5 5 4 2 3" xfId="25401"/>
    <cellStyle name="40 % - Markeringsfarve5 5 5 4 2 4" xfId="40388"/>
    <cellStyle name="40 % - Markeringsfarve5 5 5 4 3" xfId="12941"/>
    <cellStyle name="40 % - Markeringsfarve5 5 5 4 3 2" xfId="29260"/>
    <cellStyle name="40 % - Markeringsfarve5 5 5 4 3 3" xfId="44225"/>
    <cellStyle name="40 % - Markeringsfarve5 5 5 4 4" xfId="22238"/>
    <cellStyle name="40 % - Markeringsfarve5 5 5 4 5" xfId="37226"/>
    <cellStyle name="40 % - Markeringsfarve5 5 5 5" xfId="6012"/>
    <cellStyle name="40 % - Markeringsfarve5 5 5 5 2" xfId="13930"/>
    <cellStyle name="40 % - Markeringsfarve5 5 5 5 2 2" xfId="30244"/>
    <cellStyle name="40 % - Markeringsfarve5 5 5 5 2 3" xfId="45208"/>
    <cellStyle name="40 % - Markeringsfarve5 5 5 5 3" xfId="23222"/>
    <cellStyle name="40 % - Markeringsfarve5 5 5 5 4" xfId="38209"/>
    <cellStyle name="40 % - Markeringsfarve5 5 5 6" xfId="12937"/>
    <cellStyle name="40 % - Markeringsfarve5 5 5 6 2" xfId="29256"/>
    <cellStyle name="40 % - Markeringsfarve5 5 5 6 3" xfId="44221"/>
    <cellStyle name="40 % - Markeringsfarve5 5 5 7" xfId="22234"/>
    <cellStyle name="40 % - Markeringsfarve5 5 5 8" xfId="37222"/>
    <cellStyle name="40 % - Markeringsfarve5 5 6" xfId="4385"/>
    <cellStyle name="40 % - Markeringsfarve5 5 6 2" xfId="4386"/>
    <cellStyle name="40 % - Markeringsfarve5 5 6 2 2" xfId="4387"/>
    <cellStyle name="40 % - Markeringsfarve5 5 6 2 2 2" xfId="8169"/>
    <cellStyle name="40 % - Markeringsfarve5 5 6 2 2 2 2" xfId="16070"/>
    <cellStyle name="40 % - Markeringsfarve5 5 6 2 2 2 2 2" xfId="32384"/>
    <cellStyle name="40 % - Markeringsfarve5 5 6 2 2 2 2 3" xfId="47348"/>
    <cellStyle name="40 % - Markeringsfarve5 5 6 2 2 2 3" xfId="25362"/>
    <cellStyle name="40 % - Markeringsfarve5 5 6 2 2 2 4" xfId="40349"/>
    <cellStyle name="40 % - Markeringsfarve5 5 6 2 2 3" xfId="12944"/>
    <cellStyle name="40 % - Markeringsfarve5 5 6 2 2 3 2" xfId="29263"/>
    <cellStyle name="40 % - Markeringsfarve5 5 6 2 2 3 3" xfId="44228"/>
    <cellStyle name="40 % - Markeringsfarve5 5 6 2 2 4" xfId="22241"/>
    <cellStyle name="40 % - Markeringsfarve5 5 6 2 2 5" xfId="37229"/>
    <cellStyle name="40 % - Markeringsfarve5 5 6 2 3" xfId="6662"/>
    <cellStyle name="40 % - Markeringsfarve5 5 6 2 3 2" xfId="14576"/>
    <cellStyle name="40 % - Markeringsfarve5 5 6 2 3 2 2" xfId="30890"/>
    <cellStyle name="40 % - Markeringsfarve5 5 6 2 3 2 3" xfId="45854"/>
    <cellStyle name="40 % - Markeringsfarve5 5 6 2 3 3" xfId="23868"/>
    <cellStyle name="40 % - Markeringsfarve5 5 6 2 3 4" xfId="38855"/>
    <cellStyle name="40 % - Markeringsfarve5 5 6 2 4" xfId="12943"/>
    <cellStyle name="40 % - Markeringsfarve5 5 6 2 4 2" xfId="29262"/>
    <cellStyle name="40 % - Markeringsfarve5 5 6 2 4 3" xfId="44227"/>
    <cellStyle name="40 % - Markeringsfarve5 5 6 2 5" xfId="22240"/>
    <cellStyle name="40 % - Markeringsfarve5 5 6 2 6" xfId="37228"/>
    <cellStyle name="40 % - Markeringsfarve5 5 6 3" xfId="4388"/>
    <cellStyle name="40 % - Markeringsfarve5 5 6 3 2" xfId="7446"/>
    <cellStyle name="40 % - Markeringsfarve5 5 6 3 2 2" xfId="15356"/>
    <cellStyle name="40 % - Markeringsfarve5 5 6 3 2 2 2" xfId="31670"/>
    <cellStyle name="40 % - Markeringsfarve5 5 6 3 2 2 3" xfId="46634"/>
    <cellStyle name="40 % - Markeringsfarve5 5 6 3 2 3" xfId="24648"/>
    <cellStyle name="40 % - Markeringsfarve5 5 6 3 2 4" xfId="39635"/>
    <cellStyle name="40 % - Markeringsfarve5 5 6 3 3" xfId="12945"/>
    <cellStyle name="40 % - Markeringsfarve5 5 6 3 3 2" xfId="29264"/>
    <cellStyle name="40 % - Markeringsfarve5 5 6 3 3 3" xfId="44229"/>
    <cellStyle name="40 % - Markeringsfarve5 5 6 3 4" xfId="22242"/>
    <cellStyle name="40 % - Markeringsfarve5 5 6 3 5" xfId="37230"/>
    <cellStyle name="40 % - Markeringsfarve5 5 6 4" xfId="4389"/>
    <cellStyle name="40 % - Markeringsfarve5 5 6 4 2" xfId="8549"/>
    <cellStyle name="40 % - Markeringsfarve5 5 6 4 2 2" xfId="16437"/>
    <cellStyle name="40 % - Markeringsfarve5 5 6 4 2 2 2" xfId="32751"/>
    <cellStyle name="40 % - Markeringsfarve5 5 6 4 2 2 3" xfId="47715"/>
    <cellStyle name="40 % - Markeringsfarve5 5 6 4 2 3" xfId="25729"/>
    <cellStyle name="40 % - Markeringsfarve5 5 6 4 2 4" xfId="40716"/>
    <cellStyle name="40 % - Markeringsfarve5 5 6 4 3" xfId="12946"/>
    <cellStyle name="40 % - Markeringsfarve5 5 6 4 3 2" xfId="29265"/>
    <cellStyle name="40 % - Markeringsfarve5 5 6 4 3 3" xfId="44230"/>
    <cellStyle name="40 % - Markeringsfarve5 5 6 4 4" xfId="22243"/>
    <cellStyle name="40 % - Markeringsfarve5 5 6 4 5" xfId="37231"/>
    <cellStyle name="40 % - Markeringsfarve5 5 6 5" xfId="6013"/>
    <cellStyle name="40 % - Markeringsfarve5 5 6 5 2" xfId="13931"/>
    <cellStyle name="40 % - Markeringsfarve5 5 6 5 2 2" xfId="30245"/>
    <cellStyle name="40 % - Markeringsfarve5 5 6 5 2 3" xfId="45209"/>
    <cellStyle name="40 % - Markeringsfarve5 5 6 5 3" xfId="23223"/>
    <cellStyle name="40 % - Markeringsfarve5 5 6 5 4" xfId="38210"/>
    <cellStyle name="40 % - Markeringsfarve5 5 6 6" xfId="12942"/>
    <cellStyle name="40 % - Markeringsfarve5 5 6 6 2" xfId="29261"/>
    <cellStyle name="40 % - Markeringsfarve5 5 6 6 3" xfId="44226"/>
    <cellStyle name="40 % - Markeringsfarve5 5 6 7" xfId="22239"/>
    <cellStyle name="40 % - Markeringsfarve5 5 6 8" xfId="37227"/>
    <cellStyle name="40 % - Markeringsfarve5 5 7" xfId="4390"/>
    <cellStyle name="40 % - Markeringsfarve5 5 7 2" xfId="4391"/>
    <cellStyle name="40 % - Markeringsfarve5 5 7 2 2" xfId="7567"/>
    <cellStyle name="40 % - Markeringsfarve5 5 7 2 2 2" xfId="15468"/>
    <cellStyle name="40 % - Markeringsfarve5 5 7 2 2 2 2" xfId="31782"/>
    <cellStyle name="40 % - Markeringsfarve5 5 7 2 2 2 3" xfId="46746"/>
    <cellStyle name="40 % - Markeringsfarve5 5 7 2 2 3" xfId="24760"/>
    <cellStyle name="40 % - Markeringsfarve5 5 7 2 2 4" xfId="39747"/>
    <cellStyle name="40 % - Markeringsfarve5 5 7 2 3" xfId="12948"/>
    <cellStyle name="40 % - Markeringsfarve5 5 7 2 3 2" xfId="29267"/>
    <cellStyle name="40 % - Markeringsfarve5 5 7 2 3 3" xfId="44232"/>
    <cellStyle name="40 % - Markeringsfarve5 5 7 2 4" xfId="22245"/>
    <cellStyle name="40 % - Markeringsfarve5 5 7 2 5" xfId="37233"/>
    <cellStyle name="40 % - Markeringsfarve5 5 7 3" xfId="6156"/>
    <cellStyle name="40 % - Markeringsfarve5 5 7 3 2" xfId="14073"/>
    <cellStyle name="40 % - Markeringsfarve5 5 7 3 2 2" xfId="30387"/>
    <cellStyle name="40 % - Markeringsfarve5 5 7 3 2 3" xfId="45351"/>
    <cellStyle name="40 % - Markeringsfarve5 5 7 3 3" xfId="23365"/>
    <cellStyle name="40 % - Markeringsfarve5 5 7 3 4" xfId="38352"/>
    <cellStyle name="40 % - Markeringsfarve5 5 7 4" xfId="12947"/>
    <cellStyle name="40 % - Markeringsfarve5 5 7 4 2" xfId="29266"/>
    <cellStyle name="40 % - Markeringsfarve5 5 7 4 3" xfId="44231"/>
    <cellStyle name="40 % - Markeringsfarve5 5 7 5" xfId="22244"/>
    <cellStyle name="40 % - Markeringsfarve5 5 7 6" xfId="37232"/>
    <cellStyle name="40 % - Markeringsfarve5 5 8" xfId="4392"/>
    <cellStyle name="40 % - Markeringsfarve5 5 8 2" xfId="6795"/>
    <cellStyle name="40 % - Markeringsfarve5 5 8 2 2" xfId="14706"/>
    <cellStyle name="40 % - Markeringsfarve5 5 8 2 2 2" xfId="31020"/>
    <cellStyle name="40 % - Markeringsfarve5 5 8 2 2 3" xfId="45984"/>
    <cellStyle name="40 % - Markeringsfarve5 5 8 2 3" xfId="23998"/>
    <cellStyle name="40 % - Markeringsfarve5 5 8 2 4" xfId="38985"/>
    <cellStyle name="40 % - Markeringsfarve5 5 8 3" xfId="12949"/>
    <cellStyle name="40 % - Markeringsfarve5 5 8 3 2" xfId="29268"/>
    <cellStyle name="40 % - Markeringsfarve5 5 8 3 3" xfId="44233"/>
    <cellStyle name="40 % - Markeringsfarve5 5 8 4" xfId="22246"/>
    <cellStyle name="40 % - Markeringsfarve5 5 8 5" xfId="37234"/>
    <cellStyle name="40 % - Markeringsfarve5 5 9" xfId="4393"/>
    <cellStyle name="40 % - Markeringsfarve5 5 9 2" xfId="8376"/>
    <cellStyle name="40 % - Markeringsfarve5 5 9 2 2" xfId="16270"/>
    <cellStyle name="40 % - Markeringsfarve5 5 9 2 2 2" xfId="32584"/>
    <cellStyle name="40 % - Markeringsfarve5 5 9 2 2 3" xfId="47548"/>
    <cellStyle name="40 % - Markeringsfarve5 5 9 2 3" xfId="25562"/>
    <cellStyle name="40 % - Markeringsfarve5 5 9 2 4" xfId="40549"/>
    <cellStyle name="40 % - Markeringsfarve5 5 9 3" xfId="12950"/>
    <cellStyle name="40 % - Markeringsfarve5 5 9 3 2" xfId="29269"/>
    <cellStyle name="40 % - Markeringsfarve5 5 9 3 3" xfId="44234"/>
    <cellStyle name="40 % - Markeringsfarve5 5 9 4" xfId="22247"/>
    <cellStyle name="40 % - Markeringsfarve5 5 9 5" xfId="37235"/>
    <cellStyle name="40 % - Markeringsfarve5 6" xfId="4394"/>
    <cellStyle name="40 % - Markeringsfarve5 6 2" xfId="4395"/>
    <cellStyle name="40 % - Markeringsfarve5 6 2 2" xfId="4396"/>
    <cellStyle name="40 % - Markeringsfarve5 6 2 2 2" xfId="7608"/>
    <cellStyle name="40 % - Markeringsfarve5 6 2 2 2 2" xfId="15509"/>
    <cellStyle name="40 % - Markeringsfarve5 6 2 2 2 2 2" xfId="31823"/>
    <cellStyle name="40 % - Markeringsfarve5 6 2 2 2 2 3" xfId="46787"/>
    <cellStyle name="40 % - Markeringsfarve5 6 2 2 2 3" xfId="24801"/>
    <cellStyle name="40 % - Markeringsfarve5 6 2 2 2 4" xfId="39788"/>
    <cellStyle name="40 % - Markeringsfarve5 6 2 2 3" xfId="12953"/>
    <cellStyle name="40 % - Markeringsfarve5 6 2 2 3 2" xfId="29272"/>
    <cellStyle name="40 % - Markeringsfarve5 6 2 2 3 3" xfId="44237"/>
    <cellStyle name="40 % - Markeringsfarve5 6 2 2 4" xfId="22250"/>
    <cellStyle name="40 % - Markeringsfarve5 6 2 2 5" xfId="37238"/>
    <cellStyle name="40 % - Markeringsfarve5 6 2 2 6" xfId="57193"/>
    <cellStyle name="40 % - Markeringsfarve5 6 2 3" xfId="6189"/>
    <cellStyle name="40 % - Markeringsfarve5 6 2 3 2" xfId="14106"/>
    <cellStyle name="40 % - Markeringsfarve5 6 2 3 2 2" xfId="30420"/>
    <cellStyle name="40 % - Markeringsfarve5 6 2 3 2 3" xfId="45384"/>
    <cellStyle name="40 % - Markeringsfarve5 6 2 3 3" xfId="23398"/>
    <cellStyle name="40 % - Markeringsfarve5 6 2 3 4" xfId="38385"/>
    <cellStyle name="40 % - Markeringsfarve5 6 2 4" xfId="12952"/>
    <cellStyle name="40 % - Markeringsfarve5 6 2 4 2" xfId="29271"/>
    <cellStyle name="40 % - Markeringsfarve5 6 2 4 3" xfId="44236"/>
    <cellStyle name="40 % - Markeringsfarve5 6 2 5" xfId="22249"/>
    <cellStyle name="40 % - Markeringsfarve5 6 2 6" xfId="37237"/>
    <cellStyle name="40 % - Markeringsfarve5 6 2 7" xfId="54026"/>
    <cellStyle name="40 % - Markeringsfarve5 6 3" xfId="4397"/>
    <cellStyle name="40 % - Markeringsfarve5 6 3 2" xfId="6838"/>
    <cellStyle name="40 % - Markeringsfarve5 6 3 2 2" xfId="14749"/>
    <cellStyle name="40 % - Markeringsfarve5 6 3 2 2 2" xfId="31063"/>
    <cellStyle name="40 % - Markeringsfarve5 6 3 2 2 3" xfId="46027"/>
    <cellStyle name="40 % - Markeringsfarve5 6 3 2 3" xfId="24041"/>
    <cellStyle name="40 % - Markeringsfarve5 6 3 2 4" xfId="39028"/>
    <cellStyle name="40 % - Markeringsfarve5 6 3 3" xfId="12954"/>
    <cellStyle name="40 % - Markeringsfarve5 6 3 3 2" xfId="29273"/>
    <cellStyle name="40 % - Markeringsfarve5 6 3 3 3" xfId="44238"/>
    <cellStyle name="40 % - Markeringsfarve5 6 3 4" xfId="22251"/>
    <cellStyle name="40 % - Markeringsfarve5 6 3 5" xfId="37239"/>
    <cellStyle name="40 % - Markeringsfarve5 6 3 6" xfId="56570"/>
    <cellStyle name="40 % - Markeringsfarve5 6 4" xfId="4398"/>
    <cellStyle name="40 % - Markeringsfarve5 6 4 2" xfId="8752"/>
    <cellStyle name="40 % - Markeringsfarve5 6 4 2 2" xfId="16628"/>
    <cellStyle name="40 % - Markeringsfarve5 6 4 2 2 2" xfId="32942"/>
    <cellStyle name="40 % - Markeringsfarve5 6 4 2 2 3" xfId="47906"/>
    <cellStyle name="40 % - Markeringsfarve5 6 4 2 3" xfId="25920"/>
    <cellStyle name="40 % - Markeringsfarve5 6 4 2 4" xfId="40907"/>
    <cellStyle name="40 % - Markeringsfarve5 6 4 3" xfId="12955"/>
    <cellStyle name="40 % - Markeringsfarve5 6 4 3 2" xfId="29274"/>
    <cellStyle name="40 % - Markeringsfarve5 6 4 3 3" xfId="44239"/>
    <cellStyle name="40 % - Markeringsfarve5 6 4 4" xfId="22252"/>
    <cellStyle name="40 % - Markeringsfarve5 6 4 5" xfId="37240"/>
    <cellStyle name="40 % - Markeringsfarve5 6 5" xfId="6014"/>
    <cellStyle name="40 % - Markeringsfarve5 6 5 2" xfId="13932"/>
    <cellStyle name="40 % - Markeringsfarve5 6 5 2 2" xfId="30246"/>
    <cellStyle name="40 % - Markeringsfarve5 6 5 2 3" xfId="45210"/>
    <cellStyle name="40 % - Markeringsfarve5 6 5 3" xfId="23224"/>
    <cellStyle name="40 % - Markeringsfarve5 6 5 4" xfId="38211"/>
    <cellStyle name="40 % - Markeringsfarve5 6 6" xfId="12951"/>
    <cellStyle name="40 % - Markeringsfarve5 6 6 2" xfId="29270"/>
    <cellStyle name="40 % - Markeringsfarve5 6 6 3" xfId="44235"/>
    <cellStyle name="40 % - Markeringsfarve5 6 7" xfId="22248"/>
    <cellStyle name="40 % - Markeringsfarve5 6 8" xfId="37236"/>
    <cellStyle name="40 % - Markeringsfarve5 6 9" xfId="53389"/>
    <cellStyle name="40 % - Markeringsfarve5 7" xfId="4399"/>
    <cellStyle name="40 % - Markeringsfarve5 7 2" xfId="4400"/>
    <cellStyle name="40 % - Markeringsfarve5 7 2 2" xfId="4401"/>
    <cellStyle name="40 % - Markeringsfarve5 7 2 2 2" xfId="7807"/>
    <cellStyle name="40 % - Markeringsfarve5 7 2 2 2 2" xfId="15708"/>
    <cellStyle name="40 % - Markeringsfarve5 7 2 2 2 2 2" xfId="32022"/>
    <cellStyle name="40 % - Markeringsfarve5 7 2 2 2 2 3" xfId="46986"/>
    <cellStyle name="40 % - Markeringsfarve5 7 2 2 2 3" xfId="25000"/>
    <cellStyle name="40 % - Markeringsfarve5 7 2 2 2 4" xfId="39987"/>
    <cellStyle name="40 % - Markeringsfarve5 7 2 2 3" xfId="12958"/>
    <cellStyle name="40 % - Markeringsfarve5 7 2 2 3 2" xfId="29277"/>
    <cellStyle name="40 % - Markeringsfarve5 7 2 2 3 3" xfId="44242"/>
    <cellStyle name="40 % - Markeringsfarve5 7 2 2 4" xfId="22255"/>
    <cellStyle name="40 % - Markeringsfarve5 7 2 2 5" xfId="37243"/>
    <cellStyle name="40 % - Markeringsfarve5 7 2 3" xfId="6353"/>
    <cellStyle name="40 % - Markeringsfarve5 7 2 3 2" xfId="14270"/>
    <cellStyle name="40 % - Markeringsfarve5 7 2 3 2 2" xfId="30584"/>
    <cellStyle name="40 % - Markeringsfarve5 7 2 3 2 3" xfId="45548"/>
    <cellStyle name="40 % - Markeringsfarve5 7 2 3 3" xfId="23562"/>
    <cellStyle name="40 % - Markeringsfarve5 7 2 3 4" xfId="38549"/>
    <cellStyle name="40 % - Markeringsfarve5 7 2 4" xfId="12957"/>
    <cellStyle name="40 % - Markeringsfarve5 7 2 4 2" xfId="29276"/>
    <cellStyle name="40 % - Markeringsfarve5 7 2 4 3" xfId="44241"/>
    <cellStyle name="40 % - Markeringsfarve5 7 2 5" xfId="22254"/>
    <cellStyle name="40 % - Markeringsfarve5 7 2 6" xfId="37242"/>
    <cellStyle name="40 % - Markeringsfarve5 7 2 7" xfId="57112"/>
    <cellStyle name="40 % - Markeringsfarve5 7 3" xfId="4402"/>
    <cellStyle name="40 % - Markeringsfarve5 7 3 2" xfId="7037"/>
    <cellStyle name="40 % - Markeringsfarve5 7 3 2 2" xfId="14948"/>
    <cellStyle name="40 % - Markeringsfarve5 7 3 2 2 2" xfId="31262"/>
    <cellStyle name="40 % - Markeringsfarve5 7 3 2 2 3" xfId="46226"/>
    <cellStyle name="40 % - Markeringsfarve5 7 3 2 3" xfId="24240"/>
    <cellStyle name="40 % - Markeringsfarve5 7 3 2 4" xfId="39227"/>
    <cellStyle name="40 % - Markeringsfarve5 7 3 3" xfId="12959"/>
    <cellStyle name="40 % - Markeringsfarve5 7 3 3 2" xfId="29278"/>
    <cellStyle name="40 % - Markeringsfarve5 7 3 3 3" xfId="44243"/>
    <cellStyle name="40 % - Markeringsfarve5 7 3 4" xfId="22256"/>
    <cellStyle name="40 % - Markeringsfarve5 7 3 5" xfId="37244"/>
    <cellStyle name="40 % - Markeringsfarve5 7 4" xfId="4403"/>
    <cellStyle name="40 % - Markeringsfarve5 7 4 2" xfId="8472"/>
    <cellStyle name="40 % - Markeringsfarve5 7 4 2 2" xfId="16361"/>
    <cellStyle name="40 % - Markeringsfarve5 7 4 2 2 2" xfId="32675"/>
    <cellStyle name="40 % - Markeringsfarve5 7 4 2 2 3" xfId="47639"/>
    <cellStyle name="40 % - Markeringsfarve5 7 4 2 3" xfId="25653"/>
    <cellStyle name="40 % - Markeringsfarve5 7 4 2 4" xfId="40640"/>
    <cellStyle name="40 % - Markeringsfarve5 7 4 3" xfId="12960"/>
    <cellStyle name="40 % - Markeringsfarve5 7 4 3 2" xfId="29279"/>
    <cellStyle name="40 % - Markeringsfarve5 7 4 3 3" xfId="44244"/>
    <cellStyle name="40 % - Markeringsfarve5 7 4 4" xfId="22257"/>
    <cellStyle name="40 % - Markeringsfarve5 7 4 5" xfId="37245"/>
    <cellStyle name="40 % - Markeringsfarve5 7 5" xfId="6015"/>
    <cellStyle name="40 % - Markeringsfarve5 7 5 2" xfId="13933"/>
    <cellStyle name="40 % - Markeringsfarve5 7 5 2 2" xfId="30247"/>
    <cellStyle name="40 % - Markeringsfarve5 7 5 2 3" xfId="45211"/>
    <cellStyle name="40 % - Markeringsfarve5 7 5 3" xfId="23225"/>
    <cellStyle name="40 % - Markeringsfarve5 7 5 4" xfId="38212"/>
    <cellStyle name="40 % - Markeringsfarve5 7 6" xfId="12956"/>
    <cellStyle name="40 % - Markeringsfarve5 7 6 2" xfId="29275"/>
    <cellStyle name="40 % - Markeringsfarve5 7 6 3" xfId="44240"/>
    <cellStyle name="40 % - Markeringsfarve5 7 7" xfId="22253"/>
    <cellStyle name="40 % - Markeringsfarve5 7 8" xfId="37241"/>
    <cellStyle name="40 % - Markeringsfarve5 7 9" xfId="53945"/>
    <cellStyle name="40 % - Markeringsfarve5 8" xfId="4404"/>
    <cellStyle name="40 % - Markeringsfarve5 8 2" xfId="4405"/>
    <cellStyle name="40 % - Markeringsfarve5 8 2 2" xfId="4406"/>
    <cellStyle name="40 % - Markeringsfarve5 8 2 2 2" xfId="7846"/>
    <cellStyle name="40 % - Markeringsfarve5 8 2 2 2 2" xfId="15747"/>
    <cellStyle name="40 % - Markeringsfarve5 8 2 2 2 2 2" xfId="32061"/>
    <cellStyle name="40 % - Markeringsfarve5 8 2 2 2 2 3" xfId="47025"/>
    <cellStyle name="40 % - Markeringsfarve5 8 2 2 2 3" xfId="25039"/>
    <cellStyle name="40 % - Markeringsfarve5 8 2 2 2 4" xfId="40026"/>
    <cellStyle name="40 % - Markeringsfarve5 8 2 2 3" xfId="12963"/>
    <cellStyle name="40 % - Markeringsfarve5 8 2 2 3 2" xfId="29282"/>
    <cellStyle name="40 % - Markeringsfarve5 8 2 2 3 3" xfId="44247"/>
    <cellStyle name="40 % - Markeringsfarve5 8 2 2 4" xfId="22260"/>
    <cellStyle name="40 % - Markeringsfarve5 8 2 2 5" xfId="37248"/>
    <cellStyle name="40 % - Markeringsfarve5 8 2 3" xfId="6391"/>
    <cellStyle name="40 % - Markeringsfarve5 8 2 3 2" xfId="14305"/>
    <cellStyle name="40 % - Markeringsfarve5 8 2 3 2 2" xfId="30619"/>
    <cellStyle name="40 % - Markeringsfarve5 8 2 3 2 3" xfId="45583"/>
    <cellStyle name="40 % - Markeringsfarve5 8 2 3 3" xfId="23597"/>
    <cellStyle name="40 % - Markeringsfarve5 8 2 3 4" xfId="38584"/>
    <cellStyle name="40 % - Markeringsfarve5 8 2 4" xfId="12962"/>
    <cellStyle name="40 % - Markeringsfarve5 8 2 4 2" xfId="29281"/>
    <cellStyle name="40 % - Markeringsfarve5 8 2 4 3" xfId="44246"/>
    <cellStyle name="40 % - Markeringsfarve5 8 2 5" xfId="22259"/>
    <cellStyle name="40 % - Markeringsfarve5 8 2 6" xfId="37247"/>
    <cellStyle name="40 % - Markeringsfarve5 8 3" xfId="4407"/>
    <cellStyle name="40 % - Markeringsfarve5 8 3 2" xfId="7122"/>
    <cellStyle name="40 % - Markeringsfarve5 8 3 2 2" xfId="15032"/>
    <cellStyle name="40 % - Markeringsfarve5 8 3 2 2 2" xfId="31346"/>
    <cellStyle name="40 % - Markeringsfarve5 8 3 2 2 3" xfId="46310"/>
    <cellStyle name="40 % - Markeringsfarve5 8 3 2 3" xfId="24324"/>
    <cellStyle name="40 % - Markeringsfarve5 8 3 2 4" xfId="39311"/>
    <cellStyle name="40 % - Markeringsfarve5 8 3 3" xfId="12964"/>
    <cellStyle name="40 % - Markeringsfarve5 8 3 3 2" xfId="29283"/>
    <cellStyle name="40 % - Markeringsfarve5 8 3 3 3" xfId="44248"/>
    <cellStyle name="40 % - Markeringsfarve5 8 3 4" xfId="22261"/>
    <cellStyle name="40 % - Markeringsfarve5 8 3 5" xfId="37249"/>
    <cellStyle name="40 % - Markeringsfarve5 8 4" xfId="4408"/>
    <cellStyle name="40 % - Markeringsfarve5 8 4 2" xfId="8722"/>
    <cellStyle name="40 % - Markeringsfarve5 8 4 2 2" xfId="16602"/>
    <cellStyle name="40 % - Markeringsfarve5 8 4 2 2 2" xfId="32916"/>
    <cellStyle name="40 % - Markeringsfarve5 8 4 2 2 3" xfId="47880"/>
    <cellStyle name="40 % - Markeringsfarve5 8 4 2 3" xfId="25894"/>
    <cellStyle name="40 % - Markeringsfarve5 8 4 2 4" xfId="40881"/>
    <cellStyle name="40 % - Markeringsfarve5 8 4 3" xfId="12965"/>
    <cellStyle name="40 % - Markeringsfarve5 8 4 3 2" xfId="29284"/>
    <cellStyle name="40 % - Markeringsfarve5 8 4 3 3" xfId="44249"/>
    <cellStyle name="40 % - Markeringsfarve5 8 4 4" xfId="22262"/>
    <cellStyle name="40 % - Markeringsfarve5 8 4 5" xfId="37250"/>
    <cellStyle name="40 % - Markeringsfarve5 8 5" xfId="6016"/>
    <cellStyle name="40 % - Markeringsfarve5 8 5 2" xfId="13934"/>
    <cellStyle name="40 % - Markeringsfarve5 8 5 2 2" xfId="30248"/>
    <cellStyle name="40 % - Markeringsfarve5 8 5 2 3" xfId="45212"/>
    <cellStyle name="40 % - Markeringsfarve5 8 5 3" xfId="23226"/>
    <cellStyle name="40 % - Markeringsfarve5 8 5 4" xfId="38213"/>
    <cellStyle name="40 % - Markeringsfarve5 8 6" xfId="12961"/>
    <cellStyle name="40 % - Markeringsfarve5 8 6 2" xfId="29280"/>
    <cellStyle name="40 % - Markeringsfarve5 8 6 3" xfId="44245"/>
    <cellStyle name="40 % - Markeringsfarve5 8 7" xfId="22258"/>
    <cellStyle name="40 % - Markeringsfarve5 8 8" xfId="37246"/>
    <cellStyle name="40 % - Markeringsfarve5 9" xfId="4409"/>
    <cellStyle name="40 % - Markeringsfarve5 9 2" xfId="4410"/>
    <cellStyle name="40 % - Markeringsfarve5 9 2 2" xfId="4411"/>
    <cellStyle name="40 % - Markeringsfarve5 9 2 2 2" xfId="7963"/>
    <cellStyle name="40 % - Markeringsfarve5 9 2 2 2 2" xfId="15864"/>
    <cellStyle name="40 % - Markeringsfarve5 9 2 2 2 2 2" xfId="32178"/>
    <cellStyle name="40 % - Markeringsfarve5 9 2 2 2 2 3" xfId="47142"/>
    <cellStyle name="40 % - Markeringsfarve5 9 2 2 2 3" xfId="25156"/>
    <cellStyle name="40 % - Markeringsfarve5 9 2 2 2 4" xfId="40143"/>
    <cellStyle name="40 % - Markeringsfarve5 9 2 2 3" xfId="12968"/>
    <cellStyle name="40 % - Markeringsfarve5 9 2 2 3 2" xfId="29287"/>
    <cellStyle name="40 % - Markeringsfarve5 9 2 2 3 3" xfId="44252"/>
    <cellStyle name="40 % - Markeringsfarve5 9 2 2 4" xfId="22265"/>
    <cellStyle name="40 % - Markeringsfarve5 9 2 2 5" xfId="37253"/>
    <cellStyle name="40 % - Markeringsfarve5 9 2 3" xfId="6490"/>
    <cellStyle name="40 % - Markeringsfarve5 9 2 3 2" xfId="14404"/>
    <cellStyle name="40 % - Markeringsfarve5 9 2 3 2 2" xfId="30718"/>
    <cellStyle name="40 % - Markeringsfarve5 9 2 3 2 3" xfId="45682"/>
    <cellStyle name="40 % - Markeringsfarve5 9 2 3 3" xfId="23696"/>
    <cellStyle name="40 % - Markeringsfarve5 9 2 3 4" xfId="38683"/>
    <cellStyle name="40 % - Markeringsfarve5 9 2 4" xfId="12967"/>
    <cellStyle name="40 % - Markeringsfarve5 9 2 4 2" xfId="29286"/>
    <cellStyle name="40 % - Markeringsfarve5 9 2 4 3" xfId="44251"/>
    <cellStyle name="40 % - Markeringsfarve5 9 2 5" xfId="22264"/>
    <cellStyle name="40 % - Markeringsfarve5 9 2 6" xfId="37252"/>
    <cellStyle name="40 % - Markeringsfarve5 9 3" xfId="4412"/>
    <cellStyle name="40 % - Markeringsfarve5 9 3 2" xfId="7239"/>
    <cellStyle name="40 % - Markeringsfarve5 9 3 2 2" xfId="15149"/>
    <cellStyle name="40 % - Markeringsfarve5 9 3 2 2 2" xfId="31463"/>
    <cellStyle name="40 % - Markeringsfarve5 9 3 2 2 3" xfId="46427"/>
    <cellStyle name="40 % - Markeringsfarve5 9 3 2 3" xfId="24441"/>
    <cellStyle name="40 % - Markeringsfarve5 9 3 2 4" xfId="39428"/>
    <cellStyle name="40 % - Markeringsfarve5 9 3 3" xfId="12969"/>
    <cellStyle name="40 % - Markeringsfarve5 9 3 3 2" xfId="29288"/>
    <cellStyle name="40 % - Markeringsfarve5 9 3 3 3" xfId="44253"/>
    <cellStyle name="40 % - Markeringsfarve5 9 3 4" xfId="22266"/>
    <cellStyle name="40 % - Markeringsfarve5 9 3 5" xfId="37254"/>
    <cellStyle name="40 % - Markeringsfarve5 9 4" xfId="4413"/>
    <cellStyle name="40 % - Markeringsfarve5 9 4 2" xfId="8446"/>
    <cellStyle name="40 % - Markeringsfarve5 9 4 2 2" xfId="16338"/>
    <cellStyle name="40 % - Markeringsfarve5 9 4 2 2 2" xfId="32652"/>
    <cellStyle name="40 % - Markeringsfarve5 9 4 2 2 3" xfId="47616"/>
    <cellStyle name="40 % - Markeringsfarve5 9 4 2 3" xfId="25630"/>
    <cellStyle name="40 % - Markeringsfarve5 9 4 2 4" xfId="40617"/>
    <cellStyle name="40 % - Markeringsfarve5 9 4 3" xfId="12970"/>
    <cellStyle name="40 % - Markeringsfarve5 9 4 3 2" xfId="29289"/>
    <cellStyle name="40 % - Markeringsfarve5 9 4 3 3" xfId="44254"/>
    <cellStyle name="40 % - Markeringsfarve5 9 4 4" xfId="22267"/>
    <cellStyle name="40 % - Markeringsfarve5 9 4 5" xfId="37255"/>
    <cellStyle name="40 % - Markeringsfarve5 9 5" xfId="6017"/>
    <cellStyle name="40 % - Markeringsfarve5 9 5 2" xfId="13935"/>
    <cellStyle name="40 % - Markeringsfarve5 9 5 2 2" xfId="30249"/>
    <cellStyle name="40 % - Markeringsfarve5 9 5 2 3" xfId="45213"/>
    <cellStyle name="40 % - Markeringsfarve5 9 5 3" xfId="23227"/>
    <cellStyle name="40 % - Markeringsfarve5 9 5 4" xfId="38214"/>
    <cellStyle name="40 % - Markeringsfarve5 9 6" xfId="12966"/>
    <cellStyle name="40 % - Markeringsfarve5 9 6 2" xfId="29285"/>
    <cellStyle name="40 % - Markeringsfarve5 9 6 3" xfId="44250"/>
    <cellStyle name="40 % - Markeringsfarve5 9 7" xfId="22263"/>
    <cellStyle name="40 % - Markeringsfarve5 9 8" xfId="37251"/>
    <cellStyle name="40 % - Markeringsfarve6 10" xfId="4415"/>
    <cellStyle name="40 % - Markeringsfarve6 10 2" xfId="4416"/>
    <cellStyle name="40 % - Markeringsfarve6 10 2 2" xfId="4417"/>
    <cellStyle name="40 % - Markeringsfarve6 10 2 2 2" xfId="8170"/>
    <cellStyle name="40 % - Markeringsfarve6 10 2 2 2 2" xfId="16071"/>
    <cellStyle name="40 % - Markeringsfarve6 10 2 2 2 2 2" xfId="32385"/>
    <cellStyle name="40 % - Markeringsfarve6 10 2 2 2 2 3" xfId="47349"/>
    <cellStyle name="40 % - Markeringsfarve6 10 2 2 2 3" xfId="25363"/>
    <cellStyle name="40 % - Markeringsfarve6 10 2 2 2 4" xfId="40350"/>
    <cellStyle name="40 % - Markeringsfarve6 10 2 2 3" xfId="12974"/>
    <cellStyle name="40 % - Markeringsfarve6 10 2 2 3 2" xfId="29293"/>
    <cellStyle name="40 % - Markeringsfarve6 10 2 2 3 3" xfId="44258"/>
    <cellStyle name="40 % - Markeringsfarve6 10 2 2 4" xfId="22271"/>
    <cellStyle name="40 % - Markeringsfarve6 10 2 2 5" xfId="37259"/>
    <cellStyle name="40 % - Markeringsfarve6 10 2 3" xfId="6663"/>
    <cellStyle name="40 % - Markeringsfarve6 10 2 3 2" xfId="14577"/>
    <cellStyle name="40 % - Markeringsfarve6 10 2 3 2 2" xfId="30891"/>
    <cellStyle name="40 % - Markeringsfarve6 10 2 3 2 3" xfId="45855"/>
    <cellStyle name="40 % - Markeringsfarve6 10 2 3 3" xfId="23869"/>
    <cellStyle name="40 % - Markeringsfarve6 10 2 3 4" xfId="38856"/>
    <cellStyle name="40 % - Markeringsfarve6 10 2 4" xfId="12973"/>
    <cellStyle name="40 % - Markeringsfarve6 10 2 4 2" xfId="29292"/>
    <cellStyle name="40 % - Markeringsfarve6 10 2 4 3" xfId="44257"/>
    <cellStyle name="40 % - Markeringsfarve6 10 2 5" xfId="22270"/>
    <cellStyle name="40 % - Markeringsfarve6 10 2 6" xfId="37258"/>
    <cellStyle name="40 % - Markeringsfarve6 10 3" xfId="4418"/>
    <cellStyle name="40 % - Markeringsfarve6 10 3 2" xfId="7447"/>
    <cellStyle name="40 % - Markeringsfarve6 10 3 2 2" xfId="15357"/>
    <cellStyle name="40 % - Markeringsfarve6 10 3 2 2 2" xfId="31671"/>
    <cellStyle name="40 % - Markeringsfarve6 10 3 2 2 3" xfId="46635"/>
    <cellStyle name="40 % - Markeringsfarve6 10 3 2 3" xfId="24649"/>
    <cellStyle name="40 % - Markeringsfarve6 10 3 2 4" xfId="39636"/>
    <cellStyle name="40 % - Markeringsfarve6 10 3 3" xfId="12975"/>
    <cellStyle name="40 % - Markeringsfarve6 10 3 3 2" xfId="29294"/>
    <cellStyle name="40 % - Markeringsfarve6 10 3 3 3" xfId="44259"/>
    <cellStyle name="40 % - Markeringsfarve6 10 3 4" xfId="22272"/>
    <cellStyle name="40 % - Markeringsfarve6 10 3 5" xfId="37260"/>
    <cellStyle name="40 % - Markeringsfarve6 10 4" xfId="4419"/>
    <cellStyle name="40 % - Markeringsfarve6 10 4 2" xfId="8405"/>
    <cellStyle name="40 % - Markeringsfarve6 10 4 2 2" xfId="16298"/>
    <cellStyle name="40 % - Markeringsfarve6 10 4 2 2 2" xfId="32612"/>
    <cellStyle name="40 % - Markeringsfarve6 10 4 2 2 3" xfId="47576"/>
    <cellStyle name="40 % - Markeringsfarve6 10 4 2 3" xfId="25590"/>
    <cellStyle name="40 % - Markeringsfarve6 10 4 2 4" xfId="40577"/>
    <cellStyle name="40 % - Markeringsfarve6 10 4 3" xfId="12976"/>
    <cellStyle name="40 % - Markeringsfarve6 10 4 3 2" xfId="29295"/>
    <cellStyle name="40 % - Markeringsfarve6 10 4 3 3" xfId="44260"/>
    <cellStyle name="40 % - Markeringsfarve6 10 4 4" xfId="22273"/>
    <cellStyle name="40 % - Markeringsfarve6 10 4 5" xfId="37261"/>
    <cellStyle name="40 % - Markeringsfarve6 10 5" xfId="6019"/>
    <cellStyle name="40 % - Markeringsfarve6 10 5 2" xfId="13937"/>
    <cellStyle name="40 % - Markeringsfarve6 10 5 2 2" xfId="30251"/>
    <cellStyle name="40 % - Markeringsfarve6 10 5 2 3" xfId="45215"/>
    <cellStyle name="40 % - Markeringsfarve6 10 5 3" xfId="23229"/>
    <cellStyle name="40 % - Markeringsfarve6 10 5 4" xfId="38216"/>
    <cellStyle name="40 % - Markeringsfarve6 10 6" xfId="12972"/>
    <cellStyle name="40 % - Markeringsfarve6 10 6 2" xfId="29291"/>
    <cellStyle name="40 % - Markeringsfarve6 10 6 3" xfId="44256"/>
    <cellStyle name="40 % - Markeringsfarve6 10 7" xfId="22269"/>
    <cellStyle name="40 % - Markeringsfarve6 10 8" xfId="37257"/>
    <cellStyle name="40 % - Markeringsfarve6 11" xfId="4420"/>
    <cellStyle name="40 % - Markeringsfarve6 11 2" xfId="4421"/>
    <cellStyle name="40 % - Markeringsfarve6 11 2 2" xfId="7490"/>
    <cellStyle name="40 % - Markeringsfarve6 11 2 2 2" xfId="15391"/>
    <cellStyle name="40 % - Markeringsfarve6 11 2 2 2 2" xfId="31705"/>
    <cellStyle name="40 % - Markeringsfarve6 11 2 2 2 3" xfId="46669"/>
    <cellStyle name="40 % - Markeringsfarve6 11 2 2 3" xfId="24683"/>
    <cellStyle name="40 % - Markeringsfarve6 11 2 2 4" xfId="39670"/>
    <cellStyle name="40 % - Markeringsfarve6 11 2 3" xfId="12978"/>
    <cellStyle name="40 % - Markeringsfarve6 11 2 3 2" xfId="29297"/>
    <cellStyle name="40 % - Markeringsfarve6 11 2 3 3" xfId="44262"/>
    <cellStyle name="40 % - Markeringsfarve6 11 2 4" xfId="22275"/>
    <cellStyle name="40 % - Markeringsfarve6 11 2 5" xfId="37263"/>
    <cellStyle name="40 % - Markeringsfarve6 11 3" xfId="4422"/>
    <cellStyle name="40 % - Markeringsfarve6 11 3 2" xfId="8617"/>
    <cellStyle name="40 % - Markeringsfarve6 11 3 2 2" xfId="16500"/>
    <cellStyle name="40 % - Markeringsfarve6 11 3 2 2 2" xfId="32814"/>
    <cellStyle name="40 % - Markeringsfarve6 11 3 2 2 3" xfId="47778"/>
    <cellStyle name="40 % - Markeringsfarve6 11 3 2 3" xfId="25792"/>
    <cellStyle name="40 % - Markeringsfarve6 11 3 2 4" xfId="40779"/>
    <cellStyle name="40 % - Markeringsfarve6 11 3 3" xfId="12979"/>
    <cellStyle name="40 % - Markeringsfarve6 11 3 3 2" xfId="29298"/>
    <cellStyle name="40 % - Markeringsfarve6 11 3 3 3" xfId="44263"/>
    <cellStyle name="40 % - Markeringsfarve6 11 3 4" xfId="22276"/>
    <cellStyle name="40 % - Markeringsfarve6 11 3 5" xfId="37264"/>
    <cellStyle name="40 % - Markeringsfarve6 11 4" xfId="6020"/>
    <cellStyle name="40 % - Markeringsfarve6 11 4 2" xfId="13938"/>
    <cellStyle name="40 % - Markeringsfarve6 11 4 2 2" xfId="30252"/>
    <cellStyle name="40 % - Markeringsfarve6 11 4 2 3" xfId="45216"/>
    <cellStyle name="40 % - Markeringsfarve6 11 4 3" xfId="23230"/>
    <cellStyle name="40 % - Markeringsfarve6 11 4 4" xfId="38217"/>
    <cellStyle name="40 % - Markeringsfarve6 11 5" xfId="12977"/>
    <cellStyle name="40 % - Markeringsfarve6 11 5 2" xfId="29296"/>
    <cellStyle name="40 % - Markeringsfarve6 11 5 3" xfId="44261"/>
    <cellStyle name="40 % - Markeringsfarve6 11 6" xfId="22274"/>
    <cellStyle name="40 % - Markeringsfarve6 11 7" xfId="37262"/>
    <cellStyle name="40 % - Markeringsfarve6 12" xfId="4423"/>
    <cellStyle name="40 % - Markeringsfarve6 12 2" xfId="4424"/>
    <cellStyle name="40 % - Markeringsfarve6 12 2 2" xfId="8267"/>
    <cellStyle name="40 % - Markeringsfarve6 12 2 2 2" xfId="16161"/>
    <cellStyle name="40 % - Markeringsfarve6 12 2 2 2 2" xfId="32475"/>
    <cellStyle name="40 % - Markeringsfarve6 12 2 2 2 3" xfId="47439"/>
    <cellStyle name="40 % - Markeringsfarve6 12 2 2 3" xfId="25453"/>
    <cellStyle name="40 % - Markeringsfarve6 12 2 2 4" xfId="40440"/>
    <cellStyle name="40 % - Markeringsfarve6 12 2 3" xfId="12981"/>
    <cellStyle name="40 % - Markeringsfarve6 12 2 3 2" xfId="29300"/>
    <cellStyle name="40 % - Markeringsfarve6 12 2 3 3" xfId="44265"/>
    <cellStyle name="40 % - Markeringsfarve6 12 2 4" xfId="22278"/>
    <cellStyle name="40 % - Markeringsfarve6 12 2 5" xfId="37266"/>
    <cellStyle name="40 % - Markeringsfarve6 12 3" xfId="6021"/>
    <cellStyle name="40 % - Markeringsfarve6 12 3 2" xfId="13939"/>
    <cellStyle name="40 % - Markeringsfarve6 12 3 2 2" xfId="30253"/>
    <cellStyle name="40 % - Markeringsfarve6 12 3 2 3" xfId="45217"/>
    <cellStyle name="40 % - Markeringsfarve6 12 3 3" xfId="23231"/>
    <cellStyle name="40 % - Markeringsfarve6 12 3 4" xfId="38218"/>
    <cellStyle name="40 % - Markeringsfarve6 12 4" xfId="12980"/>
    <cellStyle name="40 % - Markeringsfarve6 12 4 2" xfId="29299"/>
    <cellStyle name="40 % - Markeringsfarve6 12 4 3" xfId="44264"/>
    <cellStyle name="40 % - Markeringsfarve6 12 5" xfId="22277"/>
    <cellStyle name="40 % - Markeringsfarve6 12 6" xfId="37265"/>
    <cellStyle name="40 % - Markeringsfarve6 13" xfId="4425"/>
    <cellStyle name="40 % - Markeringsfarve6 13 2" xfId="4426"/>
    <cellStyle name="40 % - Markeringsfarve6 13 2 2" xfId="8591"/>
    <cellStyle name="40 % - Markeringsfarve6 13 2 2 2" xfId="16477"/>
    <cellStyle name="40 % - Markeringsfarve6 13 2 2 2 2" xfId="32791"/>
    <cellStyle name="40 % - Markeringsfarve6 13 2 2 2 3" xfId="47755"/>
    <cellStyle name="40 % - Markeringsfarve6 13 2 2 3" xfId="25769"/>
    <cellStyle name="40 % - Markeringsfarve6 13 2 2 4" xfId="40756"/>
    <cellStyle name="40 % - Markeringsfarve6 13 2 3" xfId="12983"/>
    <cellStyle name="40 % - Markeringsfarve6 13 2 3 2" xfId="29302"/>
    <cellStyle name="40 % - Markeringsfarve6 13 2 3 3" xfId="44267"/>
    <cellStyle name="40 % - Markeringsfarve6 13 2 4" xfId="22280"/>
    <cellStyle name="40 % - Markeringsfarve6 13 2 5" xfId="37268"/>
    <cellStyle name="40 % - Markeringsfarve6 13 3" xfId="6022"/>
    <cellStyle name="40 % - Markeringsfarve6 13 3 2" xfId="13940"/>
    <cellStyle name="40 % - Markeringsfarve6 13 3 2 2" xfId="30254"/>
    <cellStyle name="40 % - Markeringsfarve6 13 3 2 3" xfId="45218"/>
    <cellStyle name="40 % - Markeringsfarve6 13 3 3" xfId="23232"/>
    <cellStyle name="40 % - Markeringsfarve6 13 3 4" xfId="38219"/>
    <cellStyle name="40 % - Markeringsfarve6 13 4" xfId="12982"/>
    <cellStyle name="40 % - Markeringsfarve6 13 4 2" xfId="29301"/>
    <cellStyle name="40 % - Markeringsfarve6 13 4 3" xfId="44266"/>
    <cellStyle name="40 % - Markeringsfarve6 13 5" xfId="22279"/>
    <cellStyle name="40 % - Markeringsfarve6 13 6" xfId="37267"/>
    <cellStyle name="40 % - Markeringsfarve6 14" xfId="4427"/>
    <cellStyle name="40 % - Markeringsfarve6 14 2" xfId="4428"/>
    <cellStyle name="40 % - Markeringsfarve6 14 2 2" xfId="8703"/>
    <cellStyle name="40 % - Markeringsfarve6 14 2 2 2" xfId="16583"/>
    <cellStyle name="40 % - Markeringsfarve6 14 2 2 2 2" xfId="32897"/>
    <cellStyle name="40 % - Markeringsfarve6 14 2 2 2 3" xfId="47861"/>
    <cellStyle name="40 % - Markeringsfarve6 14 2 2 3" xfId="25875"/>
    <cellStyle name="40 % - Markeringsfarve6 14 2 2 4" xfId="40862"/>
    <cellStyle name="40 % - Markeringsfarve6 14 2 3" xfId="12985"/>
    <cellStyle name="40 % - Markeringsfarve6 14 2 3 2" xfId="29304"/>
    <cellStyle name="40 % - Markeringsfarve6 14 2 3 3" xfId="44269"/>
    <cellStyle name="40 % - Markeringsfarve6 14 2 4" xfId="22282"/>
    <cellStyle name="40 % - Markeringsfarve6 14 2 5" xfId="37270"/>
    <cellStyle name="40 % - Markeringsfarve6 14 3" xfId="6018"/>
    <cellStyle name="40 % - Markeringsfarve6 14 3 2" xfId="13936"/>
    <cellStyle name="40 % - Markeringsfarve6 14 3 2 2" xfId="30250"/>
    <cellStyle name="40 % - Markeringsfarve6 14 3 2 3" xfId="45214"/>
    <cellStyle name="40 % - Markeringsfarve6 14 3 3" xfId="23228"/>
    <cellStyle name="40 % - Markeringsfarve6 14 3 4" xfId="38215"/>
    <cellStyle name="40 % - Markeringsfarve6 14 4" xfId="12984"/>
    <cellStyle name="40 % - Markeringsfarve6 14 4 2" xfId="29303"/>
    <cellStyle name="40 % - Markeringsfarve6 14 4 3" xfId="44268"/>
    <cellStyle name="40 % - Markeringsfarve6 14 5" xfId="22281"/>
    <cellStyle name="40 % - Markeringsfarve6 14 6" xfId="37269"/>
    <cellStyle name="40 % - Markeringsfarve6 15" xfId="4429"/>
    <cellStyle name="40 % - Markeringsfarve6 15 2" xfId="6715"/>
    <cellStyle name="40 % - Markeringsfarve6 15 2 2" xfId="14628"/>
    <cellStyle name="40 % - Markeringsfarve6 15 2 2 2" xfId="30942"/>
    <cellStyle name="40 % - Markeringsfarve6 15 2 2 3" xfId="45906"/>
    <cellStyle name="40 % - Markeringsfarve6 15 2 3" xfId="23920"/>
    <cellStyle name="40 % - Markeringsfarve6 15 2 4" xfId="38907"/>
    <cellStyle name="40 % - Markeringsfarve6 15 3" xfId="12986"/>
    <cellStyle name="40 % - Markeringsfarve6 15 3 2" xfId="29305"/>
    <cellStyle name="40 % - Markeringsfarve6 15 3 3" xfId="44270"/>
    <cellStyle name="40 % - Markeringsfarve6 15 4" xfId="22283"/>
    <cellStyle name="40 % - Markeringsfarve6 15 5" xfId="37271"/>
    <cellStyle name="40 % - Markeringsfarve6 16" xfId="4430"/>
    <cellStyle name="40 % - Markeringsfarve6 16 2" xfId="8436"/>
    <cellStyle name="40 % - Markeringsfarve6 16 2 2" xfId="16328"/>
    <cellStyle name="40 % - Markeringsfarve6 16 2 2 2" xfId="32642"/>
    <cellStyle name="40 % - Markeringsfarve6 16 2 2 3" xfId="47606"/>
    <cellStyle name="40 % - Markeringsfarve6 16 2 3" xfId="25620"/>
    <cellStyle name="40 % - Markeringsfarve6 16 2 4" xfId="40607"/>
    <cellStyle name="40 % - Markeringsfarve6 16 3" xfId="12987"/>
    <cellStyle name="40 % - Markeringsfarve6 16 3 2" xfId="29306"/>
    <cellStyle name="40 % - Markeringsfarve6 16 3 3" xfId="44271"/>
    <cellStyle name="40 % - Markeringsfarve6 16 4" xfId="22284"/>
    <cellStyle name="40 % - Markeringsfarve6 16 5" xfId="37272"/>
    <cellStyle name="40 % - Markeringsfarve6 17" xfId="4431"/>
    <cellStyle name="40 % - Markeringsfarve6 17 2" xfId="8681"/>
    <cellStyle name="40 % - Markeringsfarve6 17 2 2" xfId="16562"/>
    <cellStyle name="40 % - Markeringsfarve6 17 2 2 2" xfId="32876"/>
    <cellStyle name="40 % - Markeringsfarve6 17 2 2 3" xfId="47840"/>
    <cellStyle name="40 % - Markeringsfarve6 17 2 3" xfId="25854"/>
    <cellStyle name="40 % - Markeringsfarve6 17 2 4" xfId="40841"/>
    <cellStyle name="40 % - Markeringsfarve6 17 3" xfId="12988"/>
    <cellStyle name="40 % - Markeringsfarve6 17 3 2" xfId="29307"/>
    <cellStyle name="40 % - Markeringsfarve6 17 3 3" xfId="44272"/>
    <cellStyle name="40 % - Markeringsfarve6 17 4" xfId="22285"/>
    <cellStyle name="40 % - Markeringsfarve6 17 5" xfId="37273"/>
    <cellStyle name="40 % - Markeringsfarve6 18" xfId="5395"/>
    <cellStyle name="40 % - Markeringsfarve6 18 2" xfId="13314"/>
    <cellStyle name="40 % - Markeringsfarve6 18 2 2" xfId="29628"/>
    <cellStyle name="40 % - Markeringsfarve6 18 2 3" xfId="44592"/>
    <cellStyle name="40 % - Markeringsfarve6 18 3" xfId="22606"/>
    <cellStyle name="40 % - Markeringsfarve6 18 4" xfId="37593"/>
    <cellStyle name="40 % - Markeringsfarve6 19" xfId="4414"/>
    <cellStyle name="40 % - Markeringsfarve6 19 2" xfId="12971"/>
    <cellStyle name="40 % - Markeringsfarve6 19 2 2" xfId="29290"/>
    <cellStyle name="40 % - Markeringsfarve6 19 2 3" xfId="44255"/>
    <cellStyle name="40 % - Markeringsfarve6 19 3" xfId="22268"/>
    <cellStyle name="40 % - Markeringsfarve6 19 4" xfId="37256"/>
    <cellStyle name="40 % - Markeringsfarve6 2" xfId="4432"/>
    <cellStyle name="40 % - Markeringsfarve6 2 10" xfId="4433"/>
    <cellStyle name="40 % - Markeringsfarve6 2 10 2" xfId="6744"/>
    <cellStyle name="40 % - Markeringsfarve6 2 10 2 2" xfId="14655"/>
    <cellStyle name="40 % - Markeringsfarve6 2 10 2 2 2" xfId="30969"/>
    <cellStyle name="40 % - Markeringsfarve6 2 10 2 2 3" xfId="45933"/>
    <cellStyle name="40 % - Markeringsfarve6 2 10 2 3" xfId="23947"/>
    <cellStyle name="40 % - Markeringsfarve6 2 10 2 4" xfId="38934"/>
    <cellStyle name="40 % - Markeringsfarve6 2 10 3" xfId="12990"/>
    <cellStyle name="40 % - Markeringsfarve6 2 10 3 2" xfId="29309"/>
    <cellStyle name="40 % - Markeringsfarve6 2 10 3 3" xfId="44274"/>
    <cellStyle name="40 % - Markeringsfarve6 2 10 4" xfId="22287"/>
    <cellStyle name="40 % - Markeringsfarve6 2 10 5" xfId="37275"/>
    <cellStyle name="40 % - Markeringsfarve6 2 11" xfId="4434"/>
    <cellStyle name="40 % - Markeringsfarve6 2 11 2" xfId="8242"/>
    <cellStyle name="40 % - Markeringsfarve6 2 11 2 2" xfId="16138"/>
    <cellStyle name="40 % - Markeringsfarve6 2 11 2 2 2" xfId="32452"/>
    <cellStyle name="40 % - Markeringsfarve6 2 11 2 2 3" xfId="47416"/>
    <cellStyle name="40 % - Markeringsfarve6 2 11 2 3" xfId="25430"/>
    <cellStyle name="40 % - Markeringsfarve6 2 11 2 4" xfId="40417"/>
    <cellStyle name="40 % - Markeringsfarve6 2 11 3" xfId="12991"/>
    <cellStyle name="40 % - Markeringsfarve6 2 11 3 2" xfId="29310"/>
    <cellStyle name="40 % - Markeringsfarve6 2 11 3 3" xfId="44275"/>
    <cellStyle name="40 % - Markeringsfarve6 2 11 4" xfId="22288"/>
    <cellStyle name="40 % - Markeringsfarve6 2 11 5" xfId="37276"/>
    <cellStyle name="40 % - Markeringsfarve6 2 12" xfId="6023"/>
    <cellStyle name="40 % - Markeringsfarve6 2 12 2" xfId="13941"/>
    <cellStyle name="40 % - Markeringsfarve6 2 12 2 2" xfId="30255"/>
    <cellStyle name="40 % - Markeringsfarve6 2 12 2 3" xfId="45219"/>
    <cellStyle name="40 % - Markeringsfarve6 2 12 3" xfId="23233"/>
    <cellStyle name="40 % - Markeringsfarve6 2 12 4" xfId="38220"/>
    <cellStyle name="40 % - Markeringsfarve6 2 13" xfId="12989"/>
    <cellStyle name="40 % - Markeringsfarve6 2 13 2" xfId="29308"/>
    <cellStyle name="40 % - Markeringsfarve6 2 13 3" xfId="44273"/>
    <cellStyle name="40 % - Markeringsfarve6 2 14" xfId="22286"/>
    <cellStyle name="40 % - Markeringsfarve6 2 15" xfId="37274"/>
    <cellStyle name="40 % - Markeringsfarve6 2 16" xfId="53390"/>
    <cellStyle name="40 % - Markeringsfarve6 2 2" xfId="4435"/>
    <cellStyle name="40 % - Markeringsfarve6 2 2 10" xfId="6024"/>
    <cellStyle name="40 % - Markeringsfarve6 2 2 10 2" xfId="13942"/>
    <cellStyle name="40 % - Markeringsfarve6 2 2 10 2 2" xfId="30256"/>
    <cellStyle name="40 % - Markeringsfarve6 2 2 10 2 3" xfId="45220"/>
    <cellStyle name="40 % - Markeringsfarve6 2 2 10 3" xfId="23234"/>
    <cellStyle name="40 % - Markeringsfarve6 2 2 10 4" xfId="38221"/>
    <cellStyle name="40 % - Markeringsfarve6 2 2 11" xfId="12992"/>
    <cellStyle name="40 % - Markeringsfarve6 2 2 11 2" xfId="29311"/>
    <cellStyle name="40 % - Markeringsfarve6 2 2 11 3" xfId="44276"/>
    <cellStyle name="40 % - Markeringsfarve6 2 2 12" xfId="22289"/>
    <cellStyle name="40 % - Markeringsfarve6 2 2 13" xfId="37277"/>
    <cellStyle name="40 % - Markeringsfarve6 2 2 14" xfId="53391"/>
    <cellStyle name="40 % - Markeringsfarve6 2 2 2" xfId="4436"/>
    <cellStyle name="40 % - Markeringsfarve6 2 2 2 2" xfId="4437"/>
    <cellStyle name="40 % - Markeringsfarve6 2 2 2 2 2" xfId="4438"/>
    <cellStyle name="40 % - Markeringsfarve6 2 2 2 2 2 2" xfId="7675"/>
    <cellStyle name="40 % - Markeringsfarve6 2 2 2 2 2 2 2" xfId="15576"/>
    <cellStyle name="40 % - Markeringsfarve6 2 2 2 2 2 2 2 2" xfId="31890"/>
    <cellStyle name="40 % - Markeringsfarve6 2 2 2 2 2 2 2 3" xfId="46854"/>
    <cellStyle name="40 % - Markeringsfarve6 2 2 2 2 2 2 3" xfId="24868"/>
    <cellStyle name="40 % - Markeringsfarve6 2 2 2 2 2 2 4" xfId="39855"/>
    <cellStyle name="40 % - Markeringsfarve6 2 2 2 2 2 3" xfId="12995"/>
    <cellStyle name="40 % - Markeringsfarve6 2 2 2 2 2 3 2" xfId="29314"/>
    <cellStyle name="40 % - Markeringsfarve6 2 2 2 2 2 3 3" xfId="44279"/>
    <cellStyle name="40 % - Markeringsfarve6 2 2 2 2 2 4" xfId="22292"/>
    <cellStyle name="40 % - Markeringsfarve6 2 2 2 2 2 5" xfId="37280"/>
    <cellStyle name="40 % - Markeringsfarve6 2 2 2 2 3" xfId="6246"/>
    <cellStyle name="40 % - Markeringsfarve6 2 2 2 2 3 2" xfId="14163"/>
    <cellStyle name="40 % - Markeringsfarve6 2 2 2 2 3 2 2" xfId="30477"/>
    <cellStyle name="40 % - Markeringsfarve6 2 2 2 2 3 2 3" xfId="45441"/>
    <cellStyle name="40 % - Markeringsfarve6 2 2 2 2 3 3" xfId="23455"/>
    <cellStyle name="40 % - Markeringsfarve6 2 2 2 2 3 4" xfId="38442"/>
    <cellStyle name="40 % - Markeringsfarve6 2 2 2 2 4" xfId="12994"/>
    <cellStyle name="40 % - Markeringsfarve6 2 2 2 2 4 2" xfId="29313"/>
    <cellStyle name="40 % - Markeringsfarve6 2 2 2 2 4 3" xfId="44278"/>
    <cellStyle name="40 % - Markeringsfarve6 2 2 2 2 5" xfId="22291"/>
    <cellStyle name="40 % - Markeringsfarve6 2 2 2 2 6" xfId="37279"/>
    <cellStyle name="40 % - Markeringsfarve6 2 2 2 2 7" xfId="57195"/>
    <cellStyle name="40 % - Markeringsfarve6 2 2 2 3" xfId="4439"/>
    <cellStyle name="40 % - Markeringsfarve6 2 2 2 3 2" xfId="6905"/>
    <cellStyle name="40 % - Markeringsfarve6 2 2 2 3 2 2" xfId="14816"/>
    <cellStyle name="40 % - Markeringsfarve6 2 2 2 3 2 2 2" xfId="31130"/>
    <cellStyle name="40 % - Markeringsfarve6 2 2 2 3 2 2 3" xfId="46094"/>
    <cellStyle name="40 % - Markeringsfarve6 2 2 2 3 2 3" xfId="24108"/>
    <cellStyle name="40 % - Markeringsfarve6 2 2 2 3 2 4" xfId="39095"/>
    <cellStyle name="40 % - Markeringsfarve6 2 2 2 3 3" xfId="12996"/>
    <cellStyle name="40 % - Markeringsfarve6 2 2 2 3 3 2" xfId="29315"/>
    <cellStyle name="40 % - Markeringsfarve6 2 2 2 3 3 3" xfId="44280"/>
    <cellStyle name="40 % - Markeringsfarve6 2 2 2 3 4" xfId="22293"/>
    <cellStyle name="40 % - Markeringsfarve6 2 2 2 3 5" xfId="37281"/>
    <cellStyle name="40 % - Markeringsfarve6 2 2 2 4" xfId="4440"/>
    <cellStyle name="40 % - Markeringsfarve6 2 2 2 4 2" xfId="8536"/>
    <cellStyle name="40 % - Markeringsfarve6 2 2 2 4 2 2" xfId="16424"/>
    <cellStyle name="40 % - Markeringsfarve6 2 2 2 4 2 2 2" xfId="32738"/>
    <cellStyle name="40 % - Markeringsfarve6 2 2 2 4 2 2 3" xfId="47702"/>
    <cellStyle name="40 % - Markeringsfarve6 2 2 2 4 2 3" xfId="25716"/>
    <cellStyle name="40 % - Markeringsfarve6 2 2 2 4 2 4" xfId="40703"/>
    <cellStyle name="40 % - Markeringsfarve6 2 2 2 4 3" xfId="12997"/>
    <cellStyle name="40 % - Markeringsfarve6 2 2 2 4 3 2" xfId="29316"/>
    <cellStyle name="40 % - Markeringsfarve6 2 2 2 4 3 3" xfId="44281"/>
    <cellStyle name="40 % - Markeringsfarve6 2 2 2 4 4" xfId="22294"/>
    <cellStyle name="40 % - Markeringsfarve6 2 2 2 4 5" xfId="37282"/>
    <cellStyle name="40 % - Markeringsfarve6 2 2 2 5" xfId="6025"/>
    <cellStyle name="40 % - Markeringsfarve6 2 2 2 5 2" xfId="13943"/>
    <cellStyle name="40 % - Markeringsfarve6 2 2 2 5 2 2" xfId="30257"/>
    <cellStyle name="40 % - Markeringsfarve6 2 2 2 5 2 3" xfId="45221"/>
    <cellStyle name="40 % - Markeringsfarve6 2 2 2 5 3" xfId="23235"/>
    <cellStyle name="40 % - Markeringsfarve6 2 2 2 5 4" xfId="38222"/>
    <cellStyle name="40 % - Markeringsfarve6 2 2 2 6" xfId="12993"/>
    <cellStyle name="40 % - Markeringsfarve6 2 2 2 6 2" xfId="29312"/>
    <cellStyle name="40 % - Markeringsfarve6 2 2 2 6 3" xfId="44277"/>
    <cellStyle name="40 % - Markeringsfarve6 2 2 2 7" xfId="22290"/>
    <cellStyle name="40 % - Markeringsfarve6 2 2 2 8" xfId="37278"/>
    <cellStyle name="40 % - Markeringsfarve6 2 2 2 9" xfId="54028"/>
    <cellStyle name="40 % - Markeringsfarve6 2 2 3" xfId="4441"/>
    <cellStyle name="40 % - Markeringsfarve6 2 2 3 2" xfId="4442"/>
    <cellStyle name="40 % - Markeringsfarve6 2 2 3 2 2" xfId="4443"/>
    <cellStyle name="40 % - Markeringsfarve6 2 2 3 2 2 2" xfId="7818"/>
    <cellStyle name="40 % - Markeringsfarve6 2 2 3 2 2 2 2" xfId="15719"/>
    <cellStyle name="40 % - Markeringsfarve6 2 2 3 2 2 2 2 2" xfId="32033"/>
    <cellStyle name="40 % - Markeringsfarve6 2 2 3 2 2 2 2 3" xfId="46997"/>
    <cellStyle name="40 % - Markeringsfarve6 2 2 3 2 2 2 3" xfId="25011"/>
    <cellStyle name="40 % - Markeringsfarve6 2 2 3 2 2 2 4" xfId="39998"/>
    <cellStyle name="40 % - Markeringsfarve6 2 2 3 2 2 3" xfId="13000"/>
    <cellStyle name="40 % - Markeringsfarve6 2 2 3 2 2 3 2" xfId="29319"/>
    <cellStyle name="40 % - Markeringsfarve6 2 2 3 2 2 3 3" xfId="44284"/>
    <cellStyle name="40 % - Markeringsfarve6 2 2 3 2 2 4" xfId="22297"/>
    <cellStyle name="40 % - Markeringsfarve6 2 2 3 2 2 5" xfId="37285"/>
    <cellStyle name="40 % - Markeringsfarve6 2 2 3 2 3" xfId="6364"/>
    <cellStyle name="40 % - Markeringsfarve6 2 2 3 2 3 2" xfId="14281"/>
    <cellStyle name="40 % - Markeringsfarve6 2 2 3 2 3 2 2" xfId="30595"/>
    <cellStyle name="40 % - Markeringsfarve6 2 2 3 2 3 2 3" xfId="45559"/>
    <cellStyle name="40 % - Markeringsfarve6 2 2 3 2 3 3" xfId="23573"/>
    <cellStyle name="40 % - Markeringsfarve6 2 2 3 2 3 4" xfId="38560"/>
    <cellStyle name="40 % - Markeringsfarve6 2 2 3 2 4" xfId="12999"/>
    <cellStyle name="40 % - Markeringsfarve6 2 2 3 2 4 2" xfId="29318"/>
    <cellStyle name="40 % - Markeringsfarve6 2 2 3 2 4 3" xfId="44283"/>
    <cellStyle name="40 % - Markeringsfarve6 2 2 3 2 5" xfId="22296"/>
    <cellStyle name="40 % - Markeringsfarve6 2 2 3 2 6" xfId="37284"/>
    <cellStyle name="40 % - Markeringsfarve6 2 2 3 3" xfId="4444"/>
    <cellStyle name="40 % - Markeringsfarve6 2 2 3 3 2" xfId="7048"/>
    <cellStyle name="40 % - Markeringsfarve6 2 2 3 3 2 2" xfId="14959"/>
    <cellStyle name="40 % - Markeringsfarve6 2 2 3 3 2 2 2" xfId="31273"/>
    <cellStyle name="40 % - Markeringsfarve6 2 2 3 3 2 2 3" xfId="46237"/>
    <cellStyle name="40 % - Markeringsfarve6 2 2 3 3 2 3" xfId="24251"/>
    <cellStyle name="40 % - Markeringsfarve6 2 2 3 3 2 4" xfId="39238"/>
    <cellStyle name="40 % - Markeringsfarve6 2 2 3 3 3" xfId="13001"/>
    <cellStyle name="40 % - Markeringsfarve6 2 2 3 3 3 2" xfId="29320"/>
    <cellStyle name="40 % - Markeringsfarve6 2 2 3 3 3 3" xfId="44285"/>
    <cellStyle name="40 % - Markeringsfarve6 2 2 3 3 4" xfId="22298"/>
    <cellStyle name="40 % - Markeringsfarve6 2 2 3 3 5" xfId="37286"/>
    <cellStyle name="40 % - Markeringsfarve6 2 2 3 4" xfId="4445"/>
    <cellStyle name="40 % - Markeringsfarve6 2 2 3 4 2" xfId="8751"/>
    <cellStyle name="40 % - Markeringsfarve6 2 2 3 4 2 2" xfId="16627"/>
    <cellStyle name="40 % - Markeringsfarve6 2 2 3 4 2 2 2" xfId="32941"/>
    <cellStyle name="40 % - Markeringsfarve6 2 2 3 4 2 2 3" xfId="47905"/>
    <cellStyle name="40 % - Markeringsfarve6 2 2 3 4 2 3" xfId="25919"/>
    <cellStyle name="40 % - Markeringsfarve6 2 2 3 4 2 4" xfId="40906"/>
    <cellStyle name="40 % - Markeringsfarve6 2 2 3 4 3" xfId="13002"/>
    <cellStyle name="40 % - Markeringsfarve6 2 2 3 4 3 2" xfId="29321"/>
    <cellStyle name="40 % - Markeringsfarve6 2 2 3 4 3 3" xfId="44286"/>
    <cellStyle name="40 % - Markeringsfarve6 2 2 3 4 4" xfId="22299"/>
    <cellStyle name="40 % - Markeringsfarve6 2 2 3 4 5" xfId="37287"/>
    <cellStyle name="40 % - Markeringsfarve6 2 2 3 5" xfId="6026"/>
    <cellStyle name="40 % - Markeringsfarve6 2 2 3 5 2" xfId="13944"/>
    <cellStyle name="40 % - Markeringsfarve6 2 2 3 5 2 2" xfId="30258"/>
    <cellStyle name="40 % - Markeringsfarve6 2 2 3 5 2 3" xfId="45222"/>
    <cellStyle name="40 % - Markeringsfarve6 2 2 3 5 3" xfId="23236"/>
    <cellStyle name="40 % - Markeringsfarve6 2 2 3 5 4" xfId="38223"/>
    <cellStyle name="40 % - Markeringsfarve6 2 2 3 6" xfId="12998"/>
    <cellStyle name="40 % - Markeringsfarve6 2 2 3 6 2" xfId="29317"/>
    <cellStyle name="40 % - Markeringsfarve6 2 2 3 6 3" xfId="44282"/>
    <cellStyle name="40 % - Markeringsfarve6 2 2 3 7" xfId="22295"/>
    <cellStyle name="40 % - Markeringsfarve6 2 2 3 8" xfId="37283"/>
    <cellStyle name="40 % - Markeringsfarve6 2 2 3 9" xfId="56572"/>
    <cellStyle name="40 % - Markeringsfarve6 2 2 4" xfId="4446"/>
    <cellStyle name="40 % - Markeringsfarve6 2 2 4 2" xfId="4447"/>
    <cellStyle name="40 % - Markeringsfarve6 2 2 4 2 2" xfId="4448"/>
    <cellStyle name="40 % - Markeringsfarve6 2 2 4 2 2 2" xfId="7913"/>
    <cellStyle name="40 % - Markeringsfarve6 2 2 4 2 2 2 2" xfId="15814"/>
    <cellStyle name="40 % - Markeringsfarve6 2 2 4 2 2 2 2 2" xfId="32128"/>
    <cellStyle name="40 % - Markeringsfarve6 2 2 4 2 2 2 2 3" xfId="47092"/>
    <cellStyle name="40 % - Markeringsfarve6 2 2 4 2 2 2 3" xfId="25106"/>
    <cellStyle name="40 % - Markeringsfarve6 2 2 4 2 2 2 4" xfId="40093"/>
    <cellStyle name="40 % - Markeringsfarve6 2 2 4 2 2 3" xfId="13005"/>
    <cellStyle name="40 % - Markeringsfarve6 2 2 4 2 2 3 2" xfId="29324"/>
    <cellStyle name="40 % - Markeringsfarve6 2 2 4 2 2 3 3" xfId="44289"/>
    <cellStyle name="40 % - Markeringsfarve6 2 2 4 2 2 4" xfId="22302"/>
    <cellStyle name="40 % - Markeringsfarve6 2 2 4 2 2 5" xfId="37290"/>
    <cellStyle name="40 % - Markeringsfarve6 2 2 4 2 3" xfId="6448"/>
    <cellStyle name="40 % - Markeringsfarve6 2 2 4 2 3 2" xfId="14362"/>
    <cellStyle name="40 % - Markeringsfarve6 2 2 4 2 3 2 2" xfId="30676"/>
    <cellStyle name="40 % - Markeringsfarve6 2 2 4 2 3 2 3" xfId="45640"/>
    <cellStyle name="40 % - Markeringsfarve6 2 2 4 2 3 3" xfId="23654"/>
    <cellStyle name="40 % - Markeringsfarve6 2 2 4 2 3 4" xfId="38641"/>
    <cellStyle name="40 % - Markeringsfarve6 2 2 4 2 4" xfId="13004"/>
    <cellStyle name="40 % - Markeringsfarve6 2 2 4 2 4 2" xfId="29323"/>
    <cellStyle name="40 % - Markeringsfarve6 2 2 4 2 4 3" xfId="44288"/>
    <cellStyle name="40 % - Markeringsfarve6 2 2 4 2 5" xfId="22301"/>
    <cellStyle name="40 % - Markeringsfarve6 2 2 4 2 6" xfId="37289"/>
    <cellStyle name="40 % - Markeringsfarve6 2 2 4 3" xfId="4449"/>
    <cellStyle name="40 % - Markeringsfarve6 2 2 4 3 2" xfId="7189"/>
    <cellStyle name="40 % - Markeringsfarve6 2 2 4 3 2 2" xfId="15099"/>
    <cellStyle name="40 % - Markeringsfarve6 2 2 4 3 2 2 2" xfId="31413"/>
    <cellStyle name="40 % - Markeringsfarve6 2 2 4 3 2 2 3" xfId="46377"/>
    <cellStyle name="40 % - Markeringsfarve6 2 2 4 3 2 3" xfId="24391"/>
    <cellStyle name="40 % - Markeringsfarve6 2 2 4 3 2 4" xfId="39378"/>
    <cellStyle name="40 % - Markeringsfarve6 2 2 4 3 3" xfId="13006"/>
    <cellStyle name="40 % - Markeringsfarve6 2 2 4 3 3 2" xfId="29325"/>
    <cellStyle name="40 % - Markeringsfarve6 2 2 4 3 3 3" xfId="44290"/>
    <cellStyle name="40 % - Markeringsfarve6 2 2 4 3 4" xfId="22303"/>
    <cellStyle name="40 % - Markeringsfarve6 2 2 4 3 5" xfId="37291"/>
    <cellStyle name="40 % - Markeringsfarve6 2 2 4 4" xfId="4450"/>
    <cellStyle name="40 % - Markeringsfarve6 2 2 4 4 2" xfId="8471"/>
    <cellStyle name="40 % - Markeringsfarve6 2 2 4 4 2 2" xfId="16360"/>
    <cellStyle name="40 % - Markeringsfarve6 2 2 4 4 2 2 2" xfId="32674"/>
    <cellStyle name="40 % - Markeringsfarve6 2 2 4 4 2 2 3" xfId="47638"/>
    <cellStyle name="40 % - Markeringsfarve6 2 2 4 4 2 3" xfId="25652"/>
    <cellStyle name="40 % - Markeringsfarve6 2 2 4 4 2 4" xfId="40639"/>
    <cellStyle name="40 % - Markeringsfarve6 2 2 4 4 3" xfId="13007"/>
    <cellStyle name="40 % - Markeringsfarve6 2 2 4 4 3 2" xfId="29326"/>
    <cellStyle name="40 % - Markeringsfarve6 2 2 4 4 3 3" xfId="44291"/>
    <cellStyle name="40 % - Markeringsfarve6 2 2 4 4 4" xfId="22304"/>
    <cellStyle name="40 % - Markeringsfarve6 2 2 4 4 5" xfId="37292"/>
    <cellStyle name="40 % - Markeringsfarve6 2 2 4 5" xfId="6027"/>
    <cellStyle name="40 % - Markeringsfarve6 2 2 4 5 2" xfId="13945"/>
    <cellStyle name="40 % - Markeringsfarve6 2 2 4 5 2 2" xfId="30259"/>
    <cellStyle name="40 % - Markeringsfarve6 2 2 4 5 2 3" xfId="45223"/>
    <cellStyle name="40 % - Markeringsfarve6 2 2 4 5 3" xfId="23237"/>
    <cellStyle name="40 % - Markeringsfarve6 2 2 4 5 4" xfId="38224"/>
    <cellStyle name="40 % - Markeringsfarve6 2 2 4 6" xfId="13003"/>
    <cellStyle name="40 % - Markeringsfarve6 2 2 4 6 2" xfId="29322"/>
    <cellStyle name="40 % - Markeringsfarve6 2 2 4 6 3" xfId="44287"/>
    <cellStyle name="40 % - Markeringsfarve6 2 2 4 7" xfId="22300"/>
    <cellStyle name="40 % - Markeringsfarve6 2 2 4 8" xfId="37288"/>
    <cellStyle name="40 % - Markeringsfarve6 2 2 5" xfId="4451"/>
    <cellStyle name="40 % - Markeringsfarve6 2 2 5 2" xfId="4452"/>
    <cellStyle name="40 % - Markeringsfarve6 2 2 5 2 2" xfId="4453"/>
    <cellStyle name="40 % - Markeringsfarve6 2 2 5 2 2 2" xfId="8030"/>
    <cellStyle name="40 % - Markeringsfarve6 2 2 5 2 2 2 2" xfId="15931"/>
    <cellStyle name="40 % - Markeringsfarve6 2 2 5 2 2 2 2 2" xfId="32245"/>
    <cellStyle name="40 % - Markeringsfarve6 2 2 5 2 2 2 2 3" xfId="47209"/>
    <cellStyle name="40 % - Markeringsfarve6 2 2 5 2 2 2 3" xfId="25223"/>
    <cellStyle name="40 % - Markeringsfarve6 2 2 5 2 2 2 4" xfId="40210"/>
    <cellStyle name="40 % - Markeringsfarve6 2 2 5 2 2 3" xfId="13010"/>
    <cellStyle name="40 % - Markeringsfarve6 2 2 5 2 2 3 2" xfId="29329"/>
    <cellStyle name="40 % - Markeringsfarve6 2 2 5 2 2 3 3" xfId="44294"/>
    <cellStyle name="40 % - Markeringsfarve6 2 2 5 2 2 4" xfId="22307"/>
    <cellStyle name="40 % - Markeringsfarve6 2 2 5 2 2 5" xfId="37295"/>
    <cellStyle name="40 % - Markeringsfarve6 2 2 5 2 3" xfId="6547"/>
    <cellStyle name="40 % - Markeringsfarve6 2 2 5 2 3 2" xfId="14461"/>
    <cellStyle name="40 % - Markeringsfarve6 2 2 5 2 3 2 2" xfId="30775"/>
    <cellStyle name="40 % - Markeringsfarve6 2 2 5 2 3 2 3" xfId="45739"/>
    <cellStyle name="40 % - Markeringsfarve6 2 2 5 2 3 3" xfId="23753"/>
    <cellStyle name="40 % - Markeringsfarve6 2 2 5 2 3 4" xfId="38740"/>
    <cellStyle name="40 % - Markeringsfarve6 2 2 5 2 4" xfId="13009"/>
    <cellStyle name="40 % - Markeringsfarve6 2 2 5 2 4 2" xfId="29328"/>
    <cellStyle name="40 % - Markeringsfarve6 2 2 5 2 4 3" xfId="44293"/>
    <cellStyle name="40 % - Markeringsfarve6 2 2 5 2 5" xfId="22306"/>
    <cellStyle name="40 % - Markeringsfarve6 2 2 5 2 6" xfId="37294"/>
    <cellStyle name="40 % - Markeringsfarve6 2 2 5 3" xfId="4454"/>
    <cellStyle name="40 % - Markeringsfarve6 2 2 5 3 2" xfId="7306"/>
    <cellStyle name="40 % - Markeringsfarve6 2 2 5 3 2 2" xfId="15216"/>
    <cellStyle name="40 % - Markeringsfarve6 2 2 5 3 2 2 2" xfId="31530"/>
    <cellStyle name="40 % - Markeringsfarve6 2 2 5 3 2 2 3" xfId="46494"/>
    <cellStyle name="40 % - Markeringsfarve6 2 2 5 3 2 3" xfId="24508"/>
    <cellStyle name="40 % - Markeringsfarve6 2 2 5 3 2 4" xfId="39495"/>
    <cellStyle name="40 % - Markeringsfarve6 2 2 5 3 3" xfId="13011"/>
    <cellStyle name="40 % - Markeringsfarve6 2 2 5 3 3 2" xfId="29330"/>
    <cellStyle name="40 % - Markeringsfarve6 2 2 5 3 3 3" xfId="44295"/>
    <cellStyle name="40 % - Markeringsfarve6 2 2 5 3 4" xfId="22308"/>
    <cellStyle name="40 % - Markeringsfarve6 2 2 5 3 5" xfId="37296"/>
    <cellStyle name="40 % - Markeringsfarve6 2 2 5 4" xfId="4455"/>
    <cellStyle name="40 % - Markeringsfarve6 2 2 5 4 2" xfId="8709"/>
    <cellStyle name="40 % - Markeringsfarve6 2 2 5 4 2 2" xfId="16589"/>
    <cellStyle name="40 % - Markeringsfarve6 2 2 5 4 2 2 2" xfId="32903"/>
    <cellStyle name="40 % - Markeringsfarve6 2 2 5 4 2 2 3" xfId="47867"/>
    <cellStyle name="40 % - Markeringsfarve6 2 2 5 4 2 3" xfId="25881"/>
    <cellStyle name="40 % - Markeringsfarve6 2 2 5 4 2 4" xfId="40868"/>
    <cellStyle name="40 % - Markeringsfarve6 2 2 5 4 3" xfId="13012"/>
    <cellStyle name="40 % - Markeringsfarve6 2 2 5 4 3 2" xfId="29331"/>
    <cellStyle name="40 % - Markeringsfarve6 2 2 5 4 3 3" xfId="44296"/>
    <cellStyle name="40 % - Markeringsfarve6 2 2 5 4 4" xfId="22309"/>
    <cellStyle name="40 % - Markeringsfarve6 2 2 5 4 5" xfId="37297"/>
    <cellStyle name="40 % - Markeringsfarve6 2 2 5 5" xfId="6028"/>
    <cellStyle name="40 % - Markeringsfarve6 2 2 5 5 2" xfId="13946"/>
    <cellStyle name="40 % - Markeringsfarve6 2 2 5 5 2 2" xfId="30260"/>
    <cellStyle name="40 % - Markeringsfarve6 2 2 5 5 2 3" xfId="45224"/>
    <cellStyle name="40 % - Markeringsfarve6 2 2 5 5 3" xfId="23238"/>
    <cellStyle name="40 % - Markeringsfarve6 2 2 5 5 4" xfId="38225"/>
    <cellStyle name="40 % - Markeringsfarve6 2 2 5 6" xfId="13008"/>
    <cellStyle name="40 % - Markeringsfarve6 2 2 5 6 2" xfId="29327"/>
    <cellStyle name="40 % - Markeringsfarve6 2 2 5 6 3" xfId="44292"/>
    <cellStyle name="40 % - Markeringsfarve6 2 2 5 7" xfId="22305"/>
    <cellStyle name="40 % - Markeringsfarve6 2 2 5 8" xfId="37293"/>
    <cellStyle name="40 % - Markeringsfarve6 2 2 6" xfId="4456"/>
    <cellStyle name="40 % - Markeringsfarve6 2 2 6 2" xfId="4457"/>
    <cellStyle name="40 % - Markeringsfarve6 2 2 6 2 2" xfId="4458"/>
    <cellStyle name="40 % - Markeringsfarve6 2 2 6 2 2 2" xfId="8172"/>
    <cellStyle name="40 % - Markeringsfarve6 2 2 6 2 2 2 2" xfId="16073"/>
    <cellStyle name="40 % - Markeringsfarve6 2 2 6 2 2 2 2 2" xfId="32387"/>
    <cellStyle name="40 % - Markeringsfarve6 2 2 6 2 2 2 2 3" xfId="47351"/>
    <cellStyle name="40 % - Markeringsfarve6 2 2 6 2 2 2 3" xfId="25365"/>
    <cellStyle name="40 % - Markeringsfarve6 2 2 6 2 2 2 4" xfId="40352"/>
    <cellStyle name="40 % - Markeringsfarve6 2 2 6 2 2 3" xfId="13015"/>
    <cellStyle name="40 % - Markeringsfarve6 2 2 6 2 2 3 2" xfId="29334"/>
    <cellStyle name="40 % - Markeringsfarve6 2 2 6 2 2 3 3" xfId="44299"/>
    <cellStyle name="40 % - Markeringsfarve6 2 2 6 2 2 4" xfId="22312"/>
    <cellStyle name="40 % - Markeringsfarve6 2 2 6 2 2 5" xfId="37300"/>
    <cellStyle name="40 % - Markeringsfarve6 2 2 6 2 3" xfId="6665"/>
    <cellStyle name="40 % - Markeringsfarve6 2 2 6 2 3 2" xfId="14579"/>
    <cellStyle name="40 % - Markeringsfarve6 2 2 6 2 3 2 2" xfId="30893"/>
    <cellStyle name="40 % - Markeringsfarve6 2 2 6 2 3 2 3" xfId="45857"/>
    <cellStyle name="40 % - Markeringsfarve6 2 2 6 2 3 3" xfId="23871"/>
    <cellStyle name="40 % - Markeringsfarve6 2 2 6 2 3 4" xfId="38858"/>
    <cellStyle name="40 % - Markeringsfarve6 2 2 6 2 4" xfId="13014"/>
    <cellStyle name="40 % - Markeringsfarve6 2 2 6 2 4 2" xfId="29333"/>
    <cellStyle name="40 % - Markeringsfarve6 2 2 6 2 4 3" xfId="44298"/>
    <cellStyle name="40 % - Markeringsfarve6 2 2 6 2 5" xfId="22311"/>
    <cellStyle name="40 % - Markeringsfarve6 2 2 6 2 6" xfId="37299"/>
    <cellStyle name="40 % - Markeringsfarve6 2 2 6 3" xfId="4459"/>
    <cellStyle name="40 % - Markeringsfarve6 2 2 6 3 2" xfId="7449"/>
    <cellStyle name="40 % - Markeringsfarve6 2 2 6 3 2 2" xfId="15359"/>
    <cellStyle name="40 % - Markeringsfarve6 2 2 6 3 2 2 2" xfId="31673"/>
    <cellStyle name="40 % - Markeringsfarve6 2 2 6 3 2 2 3" xfId="46637"/>
    <cellStyle name="40 % - Markeringsfarve6 2 2 6 3 2 3" xfId="24651"/>
    <cellStyle name="40 % - Markeringsfarve6 2 2 6 3 2 4" xfId="39638"/>
    <cellStyle name="40 % - Markeringsfarve6 2 2 6 3 3" xfId="13016"/>
    <cellStyle name="40 % - Markeringsfarve6 2 2 6 3 3 2" xfId="29335"/>
    <cellStyle name="40 % - Markeringsfarve6 2 2 6 3 3 3" xfId="44300"/>
    <cellStyle name="40 % - Markeringsfarve6 2 2 6 3 4" xfId="22313"/>
    <cellStyle name="40 % - Markeringsfarve6 2 2 6 3 5" xfId="37301"/>
    <cellStyle name="40 % - Markeringsfarve6 2 2 6 4" xfId="4460"/>
    <cellStyle name="40 % - Markeringsfarve6 2 2 6 4 2" xfId="8434"/>
    <cellStyle name="40 % - Markeringsfarve6 2 2 6 4 2 2" xfId="16326"/>
    <cellStyle name="40 % - Markeringsfarve6 2 2 6 4 2 2 2" xfId="32640"/>
    <cellStyle name="40 % - Markeringsfarve6 2 2 6 4 2 2 3" xfId="47604"/>
    <cellStyle name="40 % - Markeringsfarve6 2 2 6 4 2 3" xfId="25618"/>
    <cellStyle name="40 % - Markeringsfarve6 2 2 6 4 2 4" xfId="40605"/>
    <cellStyle name="40 % - Markeringsfarve6 2 2 6 4 3" xfId="13017"/>
    <cellStyle name="40 % - Markeringsfarve6 2 2 6 4 3 2" xfId="29336"/>
    <cellStyle name="40 % - Markeringsfarve6 2 2 6 4 3 3" xfId="44301"/>
    <cellStyle name="40 % - Markeringsfarve6 2 2 6 4 4" xfId="22314"/>
    <cellStyle name="40 % - Markeringsfarve6 2 2 6 4 5" xfId="37302"/>
    <cellStyle name="40 % - Markeringsfarve6 2 2 6 5" xfId="6029"/>
    <cellStyle name="40 % - Markeringsfarve6 2 2 6 5 2" xfId="13947"/>
    <cellStyle name="40 % - Markeringsfarve6 2 2 6 5 2 2" xfId="30261"/>
    <cellStyle name="40 % - Markeringsfarve6 2 2 6 5 2 3" xfId="45225"/>
    <cellStyle name="40 % - Markeringsfarve6 2 2 6 5 3" xfId="23239"/>
    <cellStyle name="40 % - Markeringsfarve6 2 2 6 5 4" xfId="38226"/>
    <cellStyle name="40 % - Markeringsfarve6 2 2 6 6" xfId="13013"/>
    <cellStyle name="40 % - Markeringsfarve6 2 2 6 6 2" xfId="29332"/>
    <cellStyle name="40 % - Markeringsfarve6 2 2 6 6 3" xfId="44297"/>
    <cellStyle name="40 % - Markeringsfarve6 2 2 6 7" xfId="22310"/>
    <cellStyle name="40 % - Markeringsfarve6 2 2 6 8" xfId="37298"/>
    <cellStyle name="40 % - Markeringsfarve6 2 2 7" xfId="4461"/>
    <cellStyle name="40 % - Markeringsfarve6 2 2 7 2" xfId="4462"/>
    <cellStyle name="40 % - Markeringsfarve6 2 2 7 2 2" xfId="7556"/>
    <cellStyle name="40 % - Markeringsfarve6 2 2 7 2 2 2" xfId="15457"/>
    <cellStyle name="40 % - Markeringsfarve6 2 2 7 2 2 2 2" xfId="31771"/>
    <cellStyle name="40 % - Markeringsfarve6 2 2 7 2 2 2 3" xfId="46735"/>
    <cellStyle name="40 % - Markeringsfarve6 2 2 7 2 2 3" xfId="24749"/>
    <cellStyle name="40 % - Markeringsfarve6 2 2 7 2 2 4" xfId="39736"/>
    <cellStyle name="40 % - Markeringsfarve6 2 2 7 2 3" xfId="13019"/>
    <cellStyle name="40 % - Markeringsfarve6 2 2 7 2 3 2" xfId="29338"/>
    <cellStyle name="40 % - Markeringsfarve6 2 2 7 2 3 3" xfId="44303"/>
    <cellStyle name="40 % - Markeringsfarve6 2 2 7 2 4" xfId="22316"/>
    <cellStyle name="40 % - Markeringsfarve6 2 2 7 2 5" xfId="37304"/>
    <cellStyle name="40 % - Markeringsfarve6 2 2 7 3" xfId="6147"/>
    <cellStyle name="40 % - Markeringsfarve6 2 2 7 3 2" xfId="14064"/>
    <cellStyle name="40 % - Markeringsfarve6 2 2 7 3 2 2" xfId="30378"/>
    <cellStyle name="40 % - Markeringsfarve6 2 2 7 3 2 3" xfId="45342"/>
    <cellStyle name="40 % - Markeringsfarve6 2 2 7 3 3" xfId="23356"/>
    <cellStyle name="40 % - Markeringsfarve6 2 2 7 3 4" xfId="38343"/>
    <cellStyle name="40 % - Markeringsfarve6 2 2 7 4" xfId="13018"/>
    <cellStyle name="40 % - Markeringsfarve6 2 2 7 4 2" xfId="29337"/>
    <cellStyle name="40 % - Markeringsfarve6 2 2 7 4 3" xfId="44302"/>
    <cellStyle name="40 % - Markeringsfarve6 2 2 7 5" xfId="22315"/>
    <cellStyle name="40 % - Markeringsfarve6 2 2 7 6" xfId="37303"/>
    <cellStyle name="40 % - Markeringsfarve6 2 2 8" xfId="4463"/>
    <cellStyle name="40 % - Markeringsfarve6 2 2 8 2" xfId="6784"/>
    <cellStyle name="40 % - Markeringsfarve6 2 2 8 2 2" xfId="14695"/>
    <cellStyle name="40 % - Markeringsfarve6 2 2 8 2 2 2" xfId="31009"/>
    <cellStyle name="40 % - Markeringsfarve6 2 2 8 2 2 3" xfId="45973"/>
    <cellStyle name="40 % - Markeringsfarve6 2 2 8 2 3" xfId="23987"/>
    <cellStyle name="40 % - Markeringsfarve6 2 2 8 2 4" xfId="38974"/>
    <cellStyle name="40 % - Markeringsfarve6 2 2 8 3" xfId="13020"/>
    <cellStyle name="40 % - Markeringsfarve6 2 2 8 3 2" xfId="29339"/>
    <cellStyle name="40 % - Markeringsfarve6 2 2 8 3 3" xfId="44304"/>
    <cellStyle name="40 % - Markeringsfarve6 2 2 8 4" xfId="22317"/>
    <cellStyle name="40 % - Markeringsfarve6 2 2 8 5" xfId="37305"/>
    <cellStyle name="40 % - Markeringsfarve6 2 2 9" xfId="4464"/>
    <cellStyle name="40 % - Markeringsfarve6 2 2 9 2" xfId="8195"/>
    <cellStyle name="40 % - Markeringsfarve6 2 2 9 2 2" xfId="16093"/>
    <cellStyle name="40 % - Markeringsfarve6 2 2 9 2 2 2" xfId="32407"/>
    <cellStyle name="40 % - Markeringsfarve6 2 2 9 2 2 3" xfId="47371"/>
    <cellStyle name="40 % - Markeringsfarve6 2 2 9 2 3" xfId="25385"/>
    <cellStyle name="40 % - Markeringsfarve6 2 2 9 2 4" xfId="40372"/>
    <cellStyle name="40 % - Markeringsfarve6 2 2 9 3" xfId="13021"/>
    <cellStyle name="40 % - Markeringsfarve6 2 2 9 3 2" xfId="29340"/>
    <cellStyle name="40 % - Markeringsfarve6 2 2 9 3 3" xfId="44305"/>
    <cellStyle name="40 % - Markeringsfarve6 2 2 9 4" xfId="22318"/>
    <cellStyle name="40 % - Markeringsfarve6 2 2 9 5" xfId="37306"/>
    <cellStyle name="40 % - Markeringsfarve6 2 3" xfId="4465"/>
    <cellStyle name="40 % - Markeringsfarve6 2 3 10" xfId="6030"/>
    <cellStyle name="40 % - Markeringsfarve6 2 3 10 2" xfId="13948"/>
    <cellStyle name="40 % - Markeringsfarve6 2 3 10 2 2" xfId="30262"/>
    <cellStyle name="40 % - Markeringsfarve6 2 3 10 2 3" xfId="45226"/>
    <cellStyle name="40 % - Markeringsfarve6 2 3 10 3" xfId="23240"/>
    <cellStyle name="40 % - Markeringsfarve6 2 3 10 4" xfId="38227"/>
    <cellStyle name="40 % - Markeringsfarve6 2 3 11" xfId="13022"/>
    <cellStyle name="40 % - Markeringsfarve6 2 3 11 2" xfId="29341"/>
    <cellStyle name="40 % - Markeringsfarve6 2 3 11 3" xfId="44306"/>
    <cellStyle name="40 % - Markeringsfarve6 2 3 12" xfId="22319"/>
    <cellStyle name="40 % - Markeringsfarve6 2 3 13" xfId="37307"/>
    <cellStyle name="40 % - Markeringsfarve6 2 3 14" xfId="53392"/>
    <cellStyle name="40 % - Markeringsfarve6 2 3 2" xfId="4466"/>
    <cellStyle name="40 % - Markeringsfarve6 2 3 2 2" xfId="4467"/>
    <cellStyle name="40 % - Markeringsfarve6 2 3 2 2 2" xfId="4468"/>
    <cellStyle name="40 % - Markeringsfarve6 2 3 2 2 2 2" xfId="7714"/>
    <cellStyle name="40 % - Markeringsfarve6 2 3 2 2 2 2 2" xfId="15615"/>
    <cellStyle name="40 % - Markeringsfarve6 2 3 2 2 2 2 2 2" xfId="31929"/>
    <cellStyle name="40 % - Markeringsfarve6 2 3 2 2 2 2 2 3" xfId="46893"/>
    <cellStyle name="40 % - Markeringsfarve6 2 3 2 2 2 2 3" xfId="24907"/>
    <cellStyle name="40 % - Markeringsfarve6 2 3 2 2 2 2 4" xfId="39894"/>
    <cellStyle name="40 % - Markeringsfarve6 2 3 2 2 2 3" xfId="13025"/>
    <cellStyle name="40 % - Markeringsfarve6 2 3 2 2 2 3 2" xfId="29344"/>
    <cellStyle name="40 % - Markeringsfarve6 2 3 2 2 2 3 3" xfId="44309"/>
    <cellStyle name="40 % - Markeringsfarve6 2 3 2 2 2 4" xfId="22322"/>
    <cellStyle name="40 % - Markeringsfarve6 2 3 2 2 2 5" xfId="37310"/>
    <cellStyle name="40 % - Markeringsfarve6 2 3 2 2 3" xfId="6279"/>
    <cellStyle name="40 % - Markeringsfarve6 2 3 2 2 3 2" xfId="14196"/>
    <cellStyle name="40 % - Markeringsfarve6 2 3 2 2 3 2 2" xfId="30510"/>
    <cellStyle name="40 % - Markeringsfarve6 2 3 2 2 3 2 3" xfId="45474"/>
    <cellStyle name="40 % - Markeringsfarve6 2 3 2 2 3 3" xfId="23488"/>
    <cellStyle name="40 % - Markeringsfarve6 2 3 2 2 3 4" xfId="38475"/>
    <cellStyle name="40 % - Markeringsfarve6 2 3 2 2 4" xfId="13024"/>
    <cellStyle name="40 % - Markeringsfarve6 2 3 2 2 4 2" xfId="29343"/>
    <cellStyle name="40 % - Markeringsfarve6 2 3 2 2 4 3" xfId="44308"/>
    <cellStyle name="40 % - Markeringsfarve6 2 3 2 2 5" xfId="22321"/>
    <cellStyle name="40 % - Markeringsfarve6 2 3 2 2 6" xfId="37309"/>
    <cellStyle name="40 % - Markeringsfarve6 2 3 2 2 7" xfId="57196"/>
    <cellStyle name="40 % - Markeringsfarve6 2 3 2 3" xfId="4469"/>
    <cellStyle name="40 % - Markeringsfarve6 2 3 2 3 2" xfId="6944"/>
    <cellStyle name="40 % - Markeringsfarve6 2 3 2 3 2 2" xfId="14855"/>
    <cellStyle name="40 % - Markeringsfarve6 2 3 2 3 2 2 2" xfId="31169"/>
    <cellStyle name="40 % - Markeringsfarve6 2 3 2 3 2 2 3" xfId="46133"/>
    <cellStyle name="40 % - Markeringsfarve6 2 3 2 3 2 3" xfId="24147"/>
    <cellStyle name="40 % - Markeringsfarve6 2 3 2 3 2 4" xfId="39134"/>
    <cellStyle name="40 % - Markeringsfarve6 2 3 2 3 3" xfId="13026"/>
    <cellStyle name="40 % - Markeringsfarve6 2 3 2 3 3 2" xfId="29345"/>
    <cellStyle name="40 % - Markeringsfarve6 2 3 2 3 3 3" xfId="44310"/>
    <cellStyle name="40 % - Markeringsfarve6 2 3 2 3 4" xfId="22323"/>
    <cellStyle name="40 % - Markeringsfarve6 2 3 2 3 5" xfId="37311"/>
    <cellStyle name="40 % - Markeringsfarve6 2 3 2 4" xfId="4470"/>
    <cellStyle name="40 % - Markeringsfarve6 2 3 2 4 2" xfId="8392"/>
    <cellStyle name="40 % - Markeringsfarve6 2 3 2 4 2 2" xfId="16285"/>
    <cellStyle name="40 % - Markeringsfarve6 2 3 2 4 2 2 2" xfId="32599"/>
    <cellStyle name="40 % - Markeringsfarve6 2 3 2 4 2 2 3" xfId="47563"/>
    <cellStyle name="40 % - Markeringsfarve6 2 3 2 4 2 3" xfId="25577"/>
    <cellStyle name="40 % - Markeringsfarve6 2 3 2 4 2 4" xfId="40564"/>
    <cellStyle name="40 % - Markeringsfarve6 2 3 2 4 3" xfId="13027"/>
    <cellStyle name="40 % - Markeringsfarve6 2 3 2 4 3 2" xfId="29346"/>
    <cellStyle name="40 % - Markeringsfarve6 2 3 2 4 3 3" xfId="44311"/>
    <cellStyle name="40 % - Markeringsfarve6 2 3 2 4 4" xfId="22324"/>
    <cellStyle name="40 % - Markeringsfarve6 2 3 2 4 5" xfId="37312"/>
    <cellStyle name="40 % - Markeringsfarve6 2 3 2 5" xfId="6031"/>
    <cellStyle name="40 % - Markeringsfarve6 2 3 2 5 2" xfId="13949"/>
    <cellStyle name="40 % - Markeringsfarve6 2 3 2 5 2 2" xfId="30263"/>
    <cellStyle name="40 % - Markeringsfarve6 2 3 2 5 2 3" xfId="45227"/>
    <cellStyle name="40 % - Markeringsfarve6 2 3 2 5 3" xfId="23241"/>
    <cellStyle name="40 % - Markeringsfarve6 2 3 2 5 4" xfId="38228"/>
    <cellStyle name="40 % - Markeringsfarve6 2 3 2 6" xfId="13023"/>
    <cellStyle name="40 % - Markeringsfarve6 2 3 2 6 2" xfId="29342"/>
    <cellStyle name="40 % - Markeringsfarve6 2 3 2 6 3" xfId="44307"/>
    <cellStyle name="40 % - Markeringsfarve6 2 3 2 7" xfId="22320"/>
    <cellStyle name="40 % - Markeringsfarve6 2 3 2 8" xfId="37308"/>
    <cellStyle name="40 % - Markeringsfarve6 2 3 2 9" xfId="54029"/>
    <cellStyle name="40 % - Markeringsfarve6 2 3 3" xfId="4471"/>
    <cellStyle name="40 % - Markeringsfarve6 2 3 3 2" xfId="4472"/>
    <cellStyle name="40 % - Markeringsfarve6 2 3 3 2 2" xfId="4473"/>
    <cellStyle name="40 % - Markeringsfarve6 2 3 3 2 2 2" xfId="7819"/>
    <cellStyle name="40 % - Markeringsfarve6 2 3 3 2 2 2 2" xfId="15720"/>
    <cellStyle name="40 % - Markeringsfarve6 2 3 3 2 2 2 2 2" xfId="32034"/>
    <cellStyle name="40 % - Markeringsfarve6 2 3 3 2 2 2 2 3" xfId="46998"/>
    <cellStyle name="40 % - Markeringsfarve6 2 3 3 2 2 2 3" xfId="25012"/>
    <cellStyle name="40 % - Markeringsfarve6 2 3 3 2 2 2 4" xfId="39999"/>
    <cellStyle name="40 % - Markeringsfarve6 2 3 3 2 2 3" xfId="13030"/>
    <cellStyle name="40 % - Markeringsfarve6 2 3 3 2 2 3 2" xfId="29349"/>
    <cellStyle name="40 % - Markeringsfarve6 2 3 3 2 2 3 3" xfId="44314"/>
    <cellStyle name="40 % - Markeringsfarve6 2 3 3 2 2 4" xfId="22327"/>
    <cellStyle name="40 % - Markeringsfarve6 2 3 3 2 2 5" xfId="37315"/>
    <cellStyle name="40 % - Markeringsfarve6 2 3 3 2 3" xfId="6365"/>
    <cellStyle name="40 % - Markeringsfarve6 2 3 3 2 3 2" xfId="14282"/>
    <cellStyle name="40 % - Markeringsfarve6 2 3 3 2 3 2 2" xfId="30596"/>
    <cellStyle name="40 % - Markeringsfarve6 2 3 3 2 3 2 3" xfId="45560"/>
    <cellStyle name="40 % - Markeringsfarve6 2 3 3 2 3 3" xfId="23574"/>
    <cellStyle name="40 % - Markeringsfarve6 2 3 3 2 3 4" xfId="38561"/>
    <cellStyle name="40 % - Markeringsfarve6 2 3 3 2 4" xfId="13029"/>
    <cellStyle name="40 % - Markeringsfarve6 2 3 3 2 4 2" xfId="29348"/>
    <cellStyle name="40 % - Markeringsfarve6 2 3 3 2 4 3" xfId="44313"/>
    <cellStyle name="40 % - Markeringsfarve6 2 3 3 2 5" xfId="22326"/>
    <cellStyle name="40 % - Markeringsfarve6 2 3 3 2 6" xfId="37314"/>
    <cellStyle name="40 % - Markeringsfarve6 2 3 3 3" xfId="4474"/>
    <cellStyle name="40 % - Markeringsfarve6 2 3 3 3 2" xfId="7049"/>
    <cellStyle name="40 % - Markeringsfarve6 2 3 3 3 2 2" xfId="14960"/>
    <cellStyle name="40 % - Markeringsfarve6 2 3 3 3 2 2 2" xfId="31274"/>
    <cellStyle name="40 % - Markeringsfarve6 2 3 3 3 2 2 3" xfId="46238"/>
    <cellStyle name="40 % - Markeringsfarve6 2 3 3 3 2 3" xfId="24252"/>
    <cellStyle name="40 % - Markeringsfarve6 2 3 3 3 2 4" xfId="39239"/>
    <cellStyle name="40 % - Markeringsfarve6 2 3 3 3 3" xfId="13031"/>
    <cellStyle name="40 % - Markeringsfarve6 2 3 3 3 3 2" xfId="29350"/>
    <cellStyle name="40 % - Markeringsfarve6 2 3 3 3 3 3" xfId="44315"/>
    <cellStyle name="40 % - Markeringsfarve6 2 3 3 3 4" xfId="22328"/>
    <cellStyle name="40 % - Markeringsfarve6 2 3 3 3 5" xfId="37316"/>
    <cellStyle name="40 % - Markeringsfarve6 2 3 3 4" xfId="4475"/>
    <cellStyle name="40 % - Markeringsfarve6 2 3 3 4 2" xfId="8616"/>
    <cellStyle name="40 % - Markeringsfarve6 2 3 3 4 2 2" xfId="16499"/>
    <cellStyle name="40 % - Markeringsfarve6 2 3 3 4 2 2 2" xfId="32813"/>
    <cellStyle name="40 % - Markeringsfarve6 2 3 3 4 2 2 3" xfId="47777"/>
    <cellStyle name="40 % - Markeringsfarve6 2 3 3 4 2 3" xfId="25791"/>
    <cellStyle name="40 % - Markeringsfarve6 2 3 3 4 2 4" xfId="40778"/>
    <cellStyle name="40 % - Markeringsfarve6 2 3 3 4 3" xfId="13032"/>
    <cellStyle name="40 % - Markeringsfarve6 2 3 3 4 3 2" xfId="29351"/>
    <cellStyle name="40 % - Markeringsfarve6 2 3 3 4 3 3" xfId="44316"/>
    <cellStyle name="40 % - Markeringsfarve6 2 3 3 4 4" xfId="22329"/>
    <cellStyle name="40 % - Markeringsfarve6 2 3 3 4 5" xfId="37317"/>
    <cellStyle name="40 % - Markeringsfarve6 2 3 3 5" xfId="6032"/>
    <cellStyle name="40 % - Markeringsfarve6 2 3 3 5 2" xfId="13950"/>
    <cellStyle name="40 % - Markeringsfarve6 2 3 3 5 2 2" xfId="30264"/>
    <cellStyle name="40 % - Markeringsfarve6 2 3 3 5 2 3" xfId="45228"/>
    <cellStyle name="40 % - Markeringsfarve6 2 3 3 5 3" xfId="23242"/>
    <cellStyle name="40 % - Markeringsfarve6 2 3 3 5 4" xfId="38229"/>
    <cellStyle name="40 % - Markeringsfarve6 2 3 3 6" xfId="13028"/>
    <cellStyle name="40 % - Markeringsfarve6 2 3 3 6 2" xfId="29347"/>
    <cellStyle name="40 % - Markeringsfarve6 2 3 3 6 3" xfId="44312"/>
    <cellStyle name="40 % - Markeringsfarve6 2 3 3 7" xfId="22325"/>
    <cellStyle name="40 % - Markeringsfarve6 2 3 3 8" xfId="37313"/>
    <cellStyle name="40 % - Markeringsfarve6 2 3 3 9" xfId="56573"/>
    <cellStyle name="40 % - Markeringsfarve6 2 3 4" xfId="4476"/>
    <cellStyle name="40 % - Markeringsfarve6 2 3 4 2" xfId="4477"/>
    <cellStyle name="40 % - Markeringsfarve6 2 3 4 2 2" xfId="4478"/>
    <cellStyle name="40 % - Markeringsfarve6 2 3 4 2 2 2" xfId="7952"/>
    <cellStyle name="40 % - Markeringsfarve6 2 3 4 2 2 2 2" xfId="15853"/>
    <cellStyle name="40 % - Markeringsfarve6 2 3 4 2 2 2 2 2" xfId="32167"/>
    <cellStyle name="40 % - Markeringsfarve6 2 3 4 2 2 2 2 3" xfId="47131"/>
    <cellStyle name="40 % - Markeringsfarve6 2 3 4 2 2 2 3" xfId="25145"/>
    <cellStyle name="40 % - Markeringsfarve6 2 3 4 2 2 2 4" xfId="40132"/>
    <cellStyle name="40 % - Markeringsfarve6 2 3 4 2 2 3" xfId="13035"/>
    <cellStyle name="40 % - Markeringsfarve6 2 3 4 2 2 3 2" xfId="29354"/>
    <cellStyle name="40 % - Markeringsfarve6 2 3 4 2 2 3 3" xfId="44319"/>
    <cellStyle name="40 % - Markeringsfarve6 2 3 4 2 2 4" xfId="22332"/>
    <cellStyle name="40 % - Markeringsfarve6 2 3 4 2 2 5" xfId="37320"/>
    <cellStyle name="40 % - Markeringsfarve6 2 3 4 2 3" xfId="6481"/>
    <cellStyle name="40 % - Markeringsfarve6 2 3 4 2 3 2" xfId="14395"/>
    <cellStyle name="40 % - Markeringsfarve6 2 3 4 2 3 2 2" xfId="30709"/>
    <cellStyle name="40 % - Markeringsfarve6 2 3 4 2 3 2 3" xfId="45673"/>
    <cellStyle name="40 % - Markeringsfarve6 2 3 4 2 3 3" xfId="23687"/>
    <cellStyle name="40 % - Markeringsfarve6 2 3 4 2 3 4" xfId="38674"/>
    <cellStyle name="40 % - Markeringsfarve6 2 3 4 2 4" xfId="13034"/>
    <cellStyle name="40 % - Markeringsfarve6 2 3 4 2 4 2" xfId="29353"/>
    <cellStyle name="40 % - Markeringsfarve6 2 3 4 2 4 3" xfId="44318"/>
    <cellStyle name="40 % - Markeringsfarve6 2 3 4 2 5" xfId="22331"/>
    <cellStyle name="40 % - Markeringsfarve6 2 3 4 2 6" xfId="37319"/>
    <cellStyle name="40 % - Markeringsfarve6 2 3 4 3" xfId="4479"/>
    <cellStyle name="40 % - Markeringsfarve6 2 3 4 3 2" xfId="7228"/>
    <cellStyle name="40 % - Markeringsfarve6 2 3 4 3 2 2" xfId="15138"/>
    <cellStyle name="40 % - Markeringsfarve6 2 3 4 3 2 2 2" xfId="31452"/>
    <cellStyle name="40 % - Markeringsfarve6 2 3 4 3 2 2 3" xfId="46416"/>
    <cellStyle name="40 % - Markeringsfarve6 2 3 4 3 2 3" xfId="24430"/>
    <cellStyle name="40 % - Markeringsfarve6 2 3 4 3 2 4" xfId="39417"/>
    <cellStyle name="40 % - Markeringsfarve6 2 3 4 3 3" xfId="13036"/>
    <cellStyle name="40 % - Markeringsfarve6 2 3 4 3 3 2" xfId="29355"/>
    <cellStyle name="40 % - Markeringsfarve6 2 3 4 3 3 3" xfId="44320"/>
    <cellStyle name="40 % - Markeringsfarve6 2 3 4 3 4" xfId="22333"/>
    <cellStyle name="40 % - Markeringsfarve6 2 3 4 3 5" xfId="37321"/>
    <cellStyle name="40 % - Markeringsfarve6 2 3 4 4" xfId="4480"/>
    <cellStyle name="40 % - Markeringsfarve6 2 3 4 4 2" xfId="8266"/>
    <cellStyle name="40 % - Markeringsfarve6 2 3 4 4 2 2" xfId="16160"/>
    <cellStyle name="40 % - Markeringsfarve6 2 3 4 4 2 2 2" xfId="32474"/>
    <cellStyle name="40 % - Markeringsfarve6 2 3 4 4 2 2 3" xfId="47438"/>
    <cellStyle name="40 % - Markeringsfarve6 2 3 4 4 2 3" xfId="25452"/>
    <cellStyle name="40 % - Markeringsfarve6 2 3 4 4 2 4" xfId="40439"/>
    <cellStyle name="40 % - Markeringsfarve6 2 3 4 4 3" xfId="13037"/>
    <cellStyle name="40 % - Markeringsfarve6 2 3 4 4 3 2" xfId="29356"/>
    <cellStyle name="40 % - Markeringsfarve6 2 3 4 4 3 3" xfId="44321"/>
    <cellStyle name="40 % - Markeringsfarve6 2 3 4 4 4" xfId="22334"/>
    <cellStyle name="40 % - Markeringsfarve6 2 3 4 4 5" xfId="37322"/>
    <cellStyle name="40 % - Markeringsfarve6 2 3 4 5" xfId="6033"/>
    <cellStyle name="40 % - Markeringsfarve6 2 3 4 5 2" xfId="13951"/>
    <cellStyle name="40 % - Markeringsfarve6 2 3 4 5 2 2" xfId="30265"/>
    <cellStyle name="40 % - Markeringsfarve6 2 3 4 5 2 3" xfId="45229"/>
    <cellStyle name="40 % - Markeringsfarve6 2 3 4 5 3" xfId="23243"/>
    <cellStyle name="40 % - Markeringsfarve6 2 3 4 5 4" xfId="38230"/>
    <cellStyle name="40 % - Markeringsfarve6 2 3 4 6" xfId="13033"/>
    <cellStyle name="40 % - Markeringsfarve6 2 3 4 6 2" xfId="29352"/>
    <cellStyle name="40 % - Markeringsfarve6 2 3 4 6 3" xfId="44317"/>
    <cellStyle name="40 % - Markeringsfarve6 2 3 4 7" xfId="22330"/>
    <cellStyle name="40 % - Markeringsfarve6 2 3 4 8" xfId="37318"/>
    <cellStyle name="40 % - Markeringsfarve6 2 3 5" xfId="4481"/>
    <cellStyle name="40 % - Markeringsfarve6 2 3 5 2" xfId="4482"/>
    <cellStyle name="40 % - Markeringsfarve6 2 3 5 2 2" xfId="4483"/>
    <cellStyle name="40 % - Markeringsfarve6 2 3 5 2 2 2" xfId="8069"/>
    <cellStyle name="40 % - Markeringsfarve6 2 3 5 2 2 2 2" xfId="15970"/>
    <cellStyle name="40 % - Markeringsfarve6 2 3 5 2 2 2 2 2" xfId="32284"/>
    <cellStyle name="40 % - Markeringsfarve6 2 3 5 2 2 2 2 3" xfId="47248"/>
    <cellStyle name="40 % - Markeringsfarve6 2 3 5 2 2 2 3" xfId="25262"/>
    <cellStyle name="40 % - Markeringsfarve6 2 3 5 2 2 2 4" xfId="40249"/>
    <cellStyle name="40 % - Markeringsfarve6 2 3 5 2 2 3" xfId="13040"/>
    <cellStyle name="40 % - Markeringsfarve6 2 3 5 2 2 3 2" xfId="29359"/>
    <cellStyle name="40 % - Markeringsfarve6 2 3 5 2 2 3 3" xfId="44324"/>
    <cellStyle name="40 % - Markeringsfarve6 2 3 5 2 2 4" xfId="22337"/>
    <cellStyle name="40 % - Markeringsfarve6 2 3 5 2 2 5" xfId="37325"/>
    <cellStyle name="40 % - Markeringsfarve6 2 3 5 2 3" xfId="6580"/>
    <cellStyle name="40 % - Markeringsfarve6 2 3 5 2 3 2" xfId="14494"/>
    <cellStyle name="40 % - Markeringsfarve6 2 3 5 2 3 2 2" xfId="30808"/>
    <cellStyle name="40 % - Markeringsfarve6 2 3 5 2 3 2 3" xfId="45772"/>
    <cellStyle name="40 % - Markeringsfarve6 2 3 5 2 3 3" xfId="23786"/>
    <cellStyle name="40 % - Markeringsfarve6 2 3 5 2 3 4" xfId="38773"/>
    <cellStyle name="40 % - Markeringsfarve6 2 3 5 2 4" xfId="13039"/>
    <cellStyle name="40 % - Markeringsfarve6 2 3 5 2 4 2" xfId="29358"/>
    <cellStyle name="40 % - Markeringsfarve6 2 3 5 2 4 3" xfId="44323"/>
    <cellStyle name="40 % - Markeringsfarve6 2 3 5 2 5" xfId="22336"/>
    <cellStyle name="40 % - Markeringsfarve6 2 3 5 2 6" xfId="37324"/>
    <cellStyle name="40 % - Markeringsfarve6 2 3 5 3" xfId="4484"/>
    <cellStyle name="40 % - Markeringsfarve6 2 3 5 3 2" xfId="7345"/>
    <cellStyle name="40 % - Markeringsfarve6 2 3 5 3 2 2" xfId="15255"/>
    <cellStyle name="40 % - Markeringsfarve6 2 3 5 3 2 2 2" xfId="31569"/>
    <cellStyle name="40 % - Markeringsfarve6 2 3 5 3 2 2 3" xfId="46533"/>
    <cellStyle name="40 % - Markeringsfarve6 2 3 5 3 2 3" xfId="24547"/>
    <cellStyle name="40 % - Markeringsfarve6 2 3 5 3 2 4" xfId="39534"/>
    <cellStyle name="40 % - Markeringsfarve6 2 3 5 3 3" xfId="13041"/>
    <cellStyle name="40 % - Markeringsfarve6 2 3 5 3 3 2" xfId="29360"/>
    <cellStyle name="40 % - Markeringsfarve6 2 3 5 3 3 3" xfId="44325"/>
    <cellStyle name="40 % - Markeringsfarve6 2 3 5 3 4" xfId="22338"/>
    <cellStyle name="40 % - Markeringsfarve6 2 3 5 3 5" xfId="37326"/>
    <cellStyle name="40 % - Markeringsfarve6 2 3 5 4" xfId="4485"/>
    <cellStyle name="40 % - Markeringsfarve6 2 3 5 4 2" xfId="8577"/>
    <cellStyle name="40 % - Markeringsfarve6 2 3 5 4 2 2" xfId="16464"/>
    <cellStyle name="40 % - Markeringsfarve6 2 3 5 4 2 2 2" xfId="32778"/>
    <cellStyle name="40 % - Markeringsfarve6 2 3 5 4 2 2 3" xfId="47742"/>
    <cellStyle name="40 % - Markeringsfarve6 2 3 5 4 2 3" xfId="25756"/>
    <cellStyle name="40 % - Markeringsfarve6 2 3 5 4 2 4" xfId="40743"/>
    <cellStyle name="40 % - Markeringsfarve6 2 3 5 4 3" xfId="13042"/>
    <cellStyle name="40 % - Markeringsfarve6 2 3 5 4 3 2" xfId="29361"/>
    <cellStyle name="40 % - Markeringsfarve6 2 3 5 4 3 3" xfId="44326"/>
    <cellStyle name="40 % - Markeringsfarve6 2 3 5 4 4" xfId="22339"/>
    <cellStyle name="40 % - Markeringsfarve6 2 3 5 4 5" xfId="37327"/>
    <cellStyle name="40 % - Markeringsfarve6 2 3 5 5" xfId="6034"/>
    <cellStyle name="40 % - Markeringsfarve6 2 3 5 5 2" xfId="13952"/>
    <cellStyle name="40 % - Markeringsfarve6 2 3 5 5 2 2" xfId="30266"/>
    <cellStyle name="40 % - Markeringsfarve6 2 3 5 5 2 3" xfId="45230"/>
    <cellStyle name="40 % - Markeringsfarve6 2 3 5 5 3" xfId="23244"/>
    <cellStyle name="40 % - Markeringsfarve6 2 3 5 5 4" xfId="38231"/>
    <cellStyle name="40 % - Markeringsfarve6 2 3 5 6" xfId="13038"/>
    <cellStyle name="40 % - Markeringsfarve6 2 3 5 6 2" xfId="29357"/>
    <cellStyle name="40 % - Markeringsfarve6 2 3 5 6 3" xfId="44322"/>
    <cellStyle name="40 % - Markeringsfarve6 2 3 5 7" xfId="22335"/>
    <cellStyle name="40 % - Markeringsfarve6 2 3 5 8" xfId="37323"/>
    <cellStyle name="40 % - Markeringsfarve6 2 3 6" xfId="4486"/>
    <cellStyle name="40 % - Markeringsfarve6 2 3 6 2" xfId="4487"/>
    <cellStyle name="40 % - Markeringsfarve6 2 3 6 2 2" xfId="4488"/>
    <cellStyle name="40 % - Markeringsfarve6 2 3 6 2 2 2" xfId="8173"/>
    <cellStyle name="40 % - Markeringsfarve6 2 3 6 2 2 2 2" xfId="16074"/>
    <cellStyle name="40 % - Markeringsfarve6 2 3 6 2 2 2 2 2" xfId="32388"/>
    <cellStyle name="40 % - Markeringsfarve6 2 3 6 2 2 2 2 3" xfId="47352"/>
    <cellStyle name="40 % - Markeringsfarve6 2 3 6 2 2 2 3" xfId="25366"/>
    <cellStyle name="40 % - Markeringsfarve6 2 3 6 2 2 2 4" xfId="40353"/>
    <cellStyle name="40 % - Markeringsfarve6 2 3 6 2 2 3" xfId="13045"/>
    <cellStyle name="40 % - Markeringsfarve6 2 3 6 2 2 3 2" xfId="29364"/>
    <cellStyle name="40 % - Markeringsfarve6 2 3 6 2 2 3 3" xfId="44329"/>
    <cellStyle name="40 % - Markeringsfarve6 2 3 6 2 2 4" xfId="22342"/>
    <cellStyle name="40 % - Markeringsfarve6 2 3 6 2 2 5" xfId="37330"/>
    <cellStyle name="40 % - Markeringsfarve6 2 3 6 2 3" xfId="6666"/>
    <cellStyle name="40 % - Markeringsfarve6 2 3 6 2 3 2" xfId="14580"/>
    <cellStyle name="40 % - Markeringsfarve6 2 3 6 2 3 2 2" xfId="30894"/>
    <cellStyle name="40 % - Markeringsfarve6 2 3 6 2 3 2 3" xfId="45858"/>
    <cellStyle name="40 % - Markeringsfarve6 2 3 6 2 3 3" xfId="23872"/>
    <cellStyle name="40 % - Markeringsfarve6 2 3 6 2 3 4" xfId="38859"/>
    <cellStyle name="40 % - Markeringsfarve6 2 3 6 2 4" xfId="13044"/>
    <cellStyle name="40 % - Markeringsfarve6 2 3 6 2 4 2" xfId="29363"/>
    <cellStyle name="40 % - Markeringsfarve6 2 3 6 2 4 3" xfId="44328"/>
    <cellStyle name="40 % - Markeringsfarve6 2 3 6 2 5" xfId="22341"/>
    <cellStyle name="40 % - Markeringsfarve6 2 3 6 2 6" xfId="37329"/>
    <cellStyle name="40 % - Markeringsfarve6 2 3 6 3" xfId="4489"/>
    <cellStyle name="40 % - Markeringsfarve6 2 3 6 3 2" xfId="7450"/>
    <cellStyle name="40 % - Markeringsfarve6 2 3 6 3 2 2" xfId="15360"/>
    <cellStyle name="40 % - Markeringsfarve6 2 3 6 3 2 2 2" xfId="31674"/>
    <cellStyle name="40 % - Markeringsfarve6 2 3 6 3 2 2 3" xfId="46638"/>
    <cellStyle name="40 % - Markeringsfarve6 2 3 6 3 2 3" xfId="24652"/>
    <cellStyle name="40 % - Markeringsfarve6 2 3 6 3 2 4" xfId="39639"/>
    <cellStyle name="40 % - Markeringsfarve6 2 3 6 3 3" xfId="13046"/>
    <cellStyle name="40 % - Markeringsfarve6 2 3 6 3 3 2" xfId="29365"/>
    <cellStyle name="40 % - Markeringsfarve6 2 3 6 3 3 3" xfId="44330"/>
    <cellStyle name="40 % - Markeringsfarve6 2 3 6 3 4" xfId="22343"/>
    <cellStyle name="40 % - Markeringsfarve6 2 3 6 3 5" xfId="37331"/>
    <cellStyle name="40 % - Markeringsfarve6 2 3 6 4" xfId="4490"/>
    <cellStyle name="40 % - Markeringsfarve6 2 3 6 4 2" xfId="8227"/>
    <cellStyle name="40 % - Markeringsfarve6 2 3 6 4 2 2" xfId="16124"/>
    <cellStyle name="40 % - Markeringsfarve6 2 3 6 4 2 2 2" xfId="32438"/>
    <cellStyle name="40 % - Markeringsfarve6 2 3 6 4 2 2 3" xfId="47402"/>
    <cellStyle name="40 % - Markeringsfarve6 2 3 6 4 2 3" xfId="25416"/>
    <cellStyle name="40 % - Markeringsfarve6 2 3 6 4 2 4" xfId="40403"/>
    <cellStyle name="40 % - Markeringsfarve6 2 3 6 4 3" xfId="13047"/>
    <cellStyle name="40 % - Markeringsfarve6 2 3 6 4 3 2" xfId="29366"/>
    <cellStyle name="40 % - Markeringsfarve6 2 3 6 4 3 3" xfId="44331"/>
    <cellStyle name="40 % - Markeringsfarve6 2 3 6 4 4" xfId="22344"/>
    <cellStyle name="40 % - Markeringsfarve6 2 3 6 4 5" xfId="37332"/>
    <cellStyle name="40 % - Markeringsfarve6 2 3 6 5" xfId="6035"/>
    <cellStyle name="40 % - Markeringsfarve6 2 3 6 5 2" xfId="13953"/>
    <cellStyle name="40 % - Markeringsfarve6 2 3 6 5 2 2" xfId="30267"/>
    <cellStyle name="40 % - Markeringsfarve6 2 3 6 5 2 3" xfId="45231"/>
    <cellStyle name="40 % - Markeringsfarve6 2 3 6 5 3" xfId="23245"/>
    <cellStyle name="40 % - Markeringsfarve6 2 3 6 5 4" xfId="38232"/>
    <cellStyle name="40 % - Markeringsfarve6 2 3 6 6" xfId="13043"/>
    <cellStyle name="40 % - Markeringsfarve6 2 3 6 6 2" xfId="29362"/>
    <cellStyle name="40 % - Markeringsfarve6 2 3 6 6 3" xfId="44327"/>
    <cellStyle name="40 % - Markeringsfarve6 2 3 6 7" xfId="22340"/>
    <cellStyle name="40 % - Markeringsfarve6 2 3 6 8" xfId="37328"/>
    <cellStyle name="40 % - Markeringsfarve6 2 3 7" xfId="4491"/>
    <cellStyle name="40 % - Markeringsfarve6 2 3 7 2" xfId="4492"/>
    <cellStyle name="40 % - Markeringsfarve6 2 3 7 2 2" xfId="7595"/>
    <cellStyle name="40 % - Markeringsfarve6 2 3 7 2 2 2" xfId="15496"/>
    <cellStyle name="40 % - Markeringsfarve6 2 3 7 2 2 2 2" xfId="31810"/>
    <cellStyle name="40 % - Markeringsfarve6 2 3 7 2 2 2 3" xfId="46774"/>
    <cellStyle name="40 % - Markeringsfarve6 2 3 7 2 2 3" xfId="24788"/>
    <cellStyle name="40 % - Markeringsfarve6 2 3 7 2 2 4" xfId="39775"/>
    <cellStyle name="40 % - Markeringsfarve6 2 3 7 2 3" xfId="13049"/>
    <cellStyle name="40 % - Markeringsfarve6 2 3 7 2 3 2" xfId="29368"/>
    <cellStyle name="40 % - Markeringsfarve6 2 3 7 2 3 3" xfId="44333"/>
    <cellStyle name="40 % - Markeringsfarve6 2 3 7 2 4" xfId="22346"/>
    <cellStyle name="40 % - Markeringsfarve6 2 3 7 2 5" xfId="37334"/>
    <cellStyle name="40 % - Markeringsfarve6 2 3 7 3" xfId="6180"/>
    <cellStyle name="40 % - Markeringsfarve6 2 3 7 3 2" xfId="14097"/>
    <cellStyle name="40 % - Markeringsfarve6 2 3 7 3 2 2" xfId="30411"/>
    <cellStyle name="40 % - Markeringsfarve6 2 3 7 3 2 3" xfId="45375"/>
    <cellStyle name="40 % - Markeringsfarve6 2 3 7 3 3" xfId="23389"/>
    <cellStyle name="40 % - Markeringsfarve6 2 3 7 3 4" xfId="38376"/>
    <cellStyle name="40 % - Markeringsfarve6 2 3 7 4" xfId="13048"/>
    <cellStyle name="40 % - Markeringsfarve6 2 3 7 4 2" xfId="29367"/>
    <cellStyle name="40 % - Markeringsfarve6 2 3 7 4 3" xfId="44332"/>
    <cellStyle name="40 % - Markeringsfarve6 2 3 7 5" xfId="22345"/>
    <cellStyle name="40 % - Markeringsfarve6 2 3 7 6" xfId="37333"/>
    <cellStyle name="40 % - Markeringsfarve6 2 3 8" xfId="4493"/>
    <cellStyle name="40 % - Markeringsfarve6 2 3 8 2" xfId="6823"/>
    <cellStyle name="40 % - Markeringsfarve6 2 3 8 2 2" xfId="14734"/>
    <cellStyle name="40 % - Markeringsfarve6 2 3 8 2 2 2" xfId="31048"/>
    <cellStyle name="40 % - Markeringsfarve6 2 3 8 2 2 3" xfId="46012"/>
    <cellStyle name="40 % - Markeringsfarve6 2 3 8 2 3" xfId="24026"/>
    <cellStyle name="40 % - Markeringsfarve6 2 3 8 2 4" xfId="39013"/>
    <cellStyle name="40 % - Markeringsfarve6 2 3 8 3" xfId="13050"/>
    <cellStyle name="40 % - Markeringsfarve6 2 3 8 3 2" xfId="29369"/>
    <cellStyle name="40 % - Markeringsfarve6 2 3 8 3 3" xfId="44334"/>
    <cellStyle name="40 % - Markeringsfarve6 2 3 8 4" xfId="22347"/>
    <cellStyle name="40 % - Markeringsfarve6 2 3 8 5" xfId="37335"/>
    <cellStyle name="40 % - Markeringsfarve6 2 3 9" xfId="4494"/>
    <cellStyle name="40 % - Markeringsfarve6 2 3 9 2" xfId="8668"/>
    <cellStyle name="40 % - Markeringsfarve6 2 3 9 2 2" xfId="16550"/>
    <cellStyle name="40 % - Markeringsfarve6 2 3 9 2 2 2" xfId="32864"/>
    <cellStyle name="40 % - Markeringsfarve6 2 3 9 2 2 3" xfId="47828"/>
    <cellStyle name="40 % - Markeringsfarve6 2 3 9 2 3" xfId="25842"/>
    <cellStyle name="40 % - Markeringsfarve6 2 3 9 2 4" xfId="40829"/>
    <cellStyle name="40 % - Markeringsfarve6 2 3 9 3" xfId="13051"/>
    <cellStyle name="40 % - Markeringsfarve6 2 3 9 3 2" xfId="29370"/>
    <cellStyle name="40 % - Markeringsfarve6 2 3 9 3 3" xfId="44335"/>
    <cellStyle name="40 % - Markeringsfarve6 2 3 9 4" xfId="22348"/>
    <cellStyle name="40 % - Markeringsfarve6 2 3 9 5" xfId="37336"/>
    <cellStyle name="40 % - Markeringsfarve6 2 4" xfId="4495"/>
    <cellStyle name="40 % - Markeringsfarve6 2 4 2" xfId="4496"/>
    <cellStyle name="40 % - Markeringsfarve6 2 4 2 2" xfId="4497"/>
    <cellStyle name="40 % - Markeringsfarve6 2 4 2 2 2" xfId="7636"/>
    <cellStyle name="40 % - Markeringsfarve6 2 4 2 2 2 2" xfId="15537"/>
    <cellStyle name="40 % - Markeringsfarve6 2 4 2 2 2 2 2" xfId="31851"/>
    <cellStyle name="40 % - Markeringsfarve6 2 4 2 2 2 2 3" xfId="46815"/>
    <cellStyle name="40 % - Markeringsfarve6 2 4 2 2 2 3" xfId="24829"/>
    <cellStyle name="40 % - Markeringsfarve6 2 4 2 2 2 4" xfId="39816"/>
    <cellStyle name="40 % - Markeringsfarve6 2 4 2 2 3" xfId="13054"/>
    <cellStyle name="40 % - Markeringsfarve6 2 4 2 2 3 2" xfId="29373"/>
    <cellStyle name="40 % - Markeringsfarve6 2 4 2 2 3 3" xfId="44338"/>
    <cellStyle name="40 % - Markeringsfarve6 2 4 2 2 4" xfId="22351"/>
    <cellStyle name="40 % - Markeringsfarve6 2 4 2 2 5" xfId="37339"/>
    <cellStyle name="40 % - Markeringsfarve6 2 4 2 3" xfId="6213"/>
    <cellStyle name="40 % - Markeringsfarve6 2 4 2 3 2" xfId="14130"/>
    <cellStyle name="40 % - Markeringsfarve6 2 4 2 3 2 2" xfId="30444"/>
    <cellStyle name="40 % - Markeringsfarve6 2 4 2 3 2 3" xfId="45408"/>
    <cellStyle name="40 % - Markeringsfarve6 2 4 2 3 3" xfId="23422"/>
    <cellStyle name="40 % - Markeringsfarve6 2 4 2 3 4" xfId="38409"/>
    <cellStyle name="40 % - Markeringsfarve6 2 4 2 4" xfId="13053"/>
    <cellStyle name="40 % - Markeringsfarve6 2 4 2 4 2" xfId="29372"/>
    <cellStyle name="40 % - Markeringsfarve6 2 4 2 4 3" xfId="44337"/>
    <cellStyle name="40 % - Markeringsfarve6 2 4 2 5" xfId="22350"/>
    <cellStyle name="40 % - Markeringsfarve6 2 4 2 6" xfId="37338"/>
    <cellStyle name="40 % - Markeringsfarve6 2 4 2 7" xfId="57194"/>
    <cellStyle name="40 % - Markeringsfarve6 2 4 3" xfId="4498"/>
    <cellStyle name="40 % - Markeringsfarve6 2 4 3 2" xfId="6866"/>
    <cellStyle name="40 % - Markeringsfarve6 2 4 3 2 2" xfId="14777"/>
    <cellStyle name="40 % - Markeringsfarve6 2 4 3 2 2 2" xfId="31091"/>
    <cellStyle name="40 % - Markeringsfarve6 2 4 3 2 2 3" xfId="46055"/>
    <cellStyle name="40 % - Markeringsfarve6 2 4 3 2 3" xfId="24069"/>
    <cellStyle name="40 % - Markeringsfarve6 2 4 3 2 4" xfId="39056"/>
    <cellStyle name="40 % - Markeringsfarve6 2 4 3 3" xfId="13055"/>
    <cellStyle name="40 % - Markeringsfarve6 2 4 3 3 2" xfId="29374"/>
    <cellStyle name="40 % - Markeringsfarve6 2 4 3 3 3" xfId="44339"/>
    <cellStyle name="40 % - Markeringsfarve6 2 4 3 4" xfId="22352"/>
    <cellStyle name="40 % - Markeringsfarve6 2 4 3 5" xfId="37340"/>
    <cellStyle name="40 % - Markeringsfarve6 2 4 4" xfId="4499"/>
    <cellStyle name="40 % - Markeringsfarve6 2 4 4 2" xfId="6707"/>
    <cellStyle name="40 % - Markeringsfarve6 2 4 4 2 2" xfId="14620"/>
    <cellStyle name="40 % - Markeringsfarve6 2 4 4 2 2 2" xfId="30934"/>
    <cellStyle name="40 % - Markeringsfarve6 2 4 4 2 2 3" xfId="45898"/>
    <cellStyle name="40 % - Markeringsfarve6 2 4 4 2 3" xfId="23912"/>
    <cellStyle name="40 % - Markeringsfarve6 2 4 4 2 4" xfId="38899"/>
    <cellStyle name="40 % - Markeringsfarve6 2 4 4 3" xfId="13056"/>
    <cellStyle name="40 % - Markeringsfarve6 2 4 4 3 2" xfId="29375"/>
    <cellStyle name="40 % - Markeringsfarve6 2 4 4 3 3" xfId="44340"/>
    <cellStyle name="40 % - Markeringsfarve6 2 4 4 4" xfId="22353"/>
    <cellStyle name="40 % - Markeringsfarve6 2 4 4 5" xfId="37341"/>
    <cellStyle name="40 % - Markeringsfarve6 2 4 5" xfId="6036"/>
    <cellStyle name="40 % - Markeringsfarve6 2 4 5 2" xfId="13954"/>
    <cellStyle name="40 % - Markeringsfarve6 2 4 5 2 2" xfId="30268"/>
    <cellStyle name="40 % - Markeringsfarve6 2 4 5 2 3" xfId="45232"/>
    <cellStyle name="40 % - Markeringsfarve6 2 4 5 3" xfId="23246"/>
    <cellStyle name="40 % - Markeringsfarve6 2 4 5 4" xfId="38233"/>
    <cellStyle name="40 % - Markeringsfarve6 2 4 6" xfId="13052"/>
    <cellStyle name="40 % - Markeringsfarve6 2 4 6 2" xfId="29371"/>
    <cellStyle name="40 % - Markeringsfarve6 2 4 6 3" xfId="44336"/>
    <cellStyle name="40 % - Markeringsfarve6 2 4 7" xfId="22349"/>
    <cellStyle name="40 % - Markeringsfarve6 2 4 8" xfId="37337"/>
    <cellStyle name="40 % - Markeringsfarve6 2 4 9" xfId="54027"/>
    <cellStyle name="40 % - Markeringsfarve6 2 5" xfId="4500"/>
    <cellStyle name="40 % - Markeringsfarve6 2 5 2" xfId="4501"/>
    <cellStyle name="40 % - Markeringsfarve6 2 5 2 2" xfId="4502"/>
    <cellStyle name="40 % - Markeringsfarve6 2 5 2 2 2" xfId="7817"/>
    <cellStyle name="40 % - Markeringsfarve6 2 5 2 2 2 2" xfId="15718"/>
    <cellStyle name="40 % - Markeringsfarve6 2 5 2 2 2 2 2" xfId="32032"/>
    <cellStyle name="40 % - Markeringsfarve6 2 5 2 2 2 2 3" xfId="46996"/>
    <cellStyle name="40 % - Markeringsfarve6 2 5 2 2 2 3" xfId="25010"/>
    <cellStyle name="40 % - Markeringsfarve6 2 5 2 2 2 4" xfId="39997"/>
    <cellStyle name="40 % - Markeringsfarve6 2 5 2 2 3" xfId="13059"/>
    <cellStyle name="40 % - Markeringsfarve6 2 5 2 2 3 2" xfId="29378"/>
    <cellStyle name="40 % - Markeringsfarve6 2 5 2 2 3 3" xfId="44343"/>
    <cellStyle name="40 % - Markeringsfarve6 2 5 2 2 4" xfId="22356"/>
    <cellStyle name="40 % - Markeringsfarve6 2 5 2 2 5" xfId="37344"/>
    <cellStyle name="40 % - Markeringsfarve6 2 5 2 3" xfId="6363"/>
    <cellStyle name="40 % - Markeringsfarve6 2 5 2 3 2" xfId="14280"/>
    <cellStyle name="40 % - Markeringsfarve6 2 5 2 3 2 2" xfId="30594"/>
    <cellStyle name="40 % - Markeringsfarve6 2 5 2 3 2 3" xfId="45558"/>
    <cellStyle name="40 % - Markeringsfarve6 2 5 2 3 3" xfId="23572"/>
    <cellStyle name="40 % - Markeringsfarve6 2 5 2 3 4" xfId="38559"/>
    <cellStyle name="40 % - Markeringsfarve6 2 5 2 4" xfId="13058"/>
    <cellStyle name="40 % - Markeringsfarve6 2 5 2 4 2" xfId="29377"/>
    <cellStyle name="40 % - Markeringsfarve6 2 5 2 4 3" xfId="44342"/>
    <cellStyle name="40 % - Markeringsfarve6 2 5 2 5" xfId="22355"/>
    <cellStyle name="40 % - Markeringsfarve6 2 5 2 6" xfId="37343"/>
    <cellStyle name="40 % - Markeringsfarve6 2 5 3" xfId="4503"/>
    <cellStyle name="40 % - Markeringsfarve6 2 5 3 2" xfId="7047"/>
    <cellStyle name="40 % - Markeringsfarve6 2 5 3 2 2" xfId="14958"/>
    <cellStyle name="40 % - Markeringsfarve6 2 5 3 2 2 2" xfId="31272"/>
    <cellStyle name="40 % - Markeringsfarve6 2 5 3 2 2 3" xfId="46236"/>
    <cellStyle name="40 % - Markeringsfarve6 2 5 3 2 3" xfId="24250"/>
    <cellStyle name="40 % - Markeringsfarve6 2 5 3 2 4" xfId="39237"/>
    <cellStyle name="40 % - Markeringsfarve6 2 5 3 3" xfId="13060"/>
    <cellStyle name="40 % - Markeringsfarve6 2 5 3 3 2" xfId="29379"/>
    <cellStyle name="40 % - Markeringsfarve6 2 5 3 3 3" xfId="44344"/>
    <cellStyle name="40 % - Markeringsfarve6 2 5 3 4" xfId="22357"/>
    <cellStyle name="40 % - Markeringsfarve6 2 5 3 5" xfId="37345"/>
    <cellStyle name="40 % - Markeringsfarve6 2 5 4" xfId="4504"/>
    <cellStyle name="40 % - Markeringsfarve6 2 5 4 2" xfId="8527"/>
    <cellStyle name="40 % - Markeringsfarve6 2 5 4 2 2" xfId="16415"/>
    <cellStyle name="40 % - Markeringsfarve6 2 5 4 2 2 2" xfId="32729"/>
    <cellStyle name="40 % - Markeringsfarve6 2 5 4 2 2 3" xfId="47693"/>
    <cellStyle name="40 % - Markeringsfarve6 2 5 4 2 3" xfId="25707"/>
    <cellStyle name="40 % - Markeringsfarve6 2 5 4 2 4" xfId="40694"/>
    <cellStyle name="40 % - Markeringsfarve6 2 5 4 3" xfId="13061"/>
    <cellStyle name="40 % - Markeringsfarve6 2 5 4 3 2" xfId="29380"/>
    <cellStyle name="40 % - Markeringsfarve6 2 5 4 3 3" xfId="44345"/>
    <cellStyle name="40 % - Markeringsfarve6 2 5 4 4" xfId="22358"/>
    <cellStyle name="40 % - Markeringsfarve6 2 5 4 5" xfId="37346"/>
    <cellStyle name="40 % - Markeringsfarve6 2 5 5" xfId="6037"/>
    <cellStyle name="40 % - Markeringsfarve6 2 5 5 2" xfId="13955"/>
    <cellStyle name="40 % - Markeringsfarve6 2 5 5 2 2" xfId="30269"/>
    <cellStyle name="40 % - Markeringsfarve6 2 5 5 2 3" xfId="45233"/>
    <cellStyle name="40 % - Markeringsfarve6 2 5 5 3" xfId="23247"/>
    <cellStyle name="40 % - Markeringsfarve6 2 5 5 4" xfId="38234"/>
    <cellStyle name="40 % - Markeringsfarve6 2 5 6" xfId="13057"/>
    <cellStyle name="40 % - Markeringsfarve6 2 5 6 2" xfId="29376"/>
    <cellStyle name="40 % - Markeringsfarve6 2 5 6 3" xfId="44341"/>
    <cellStyle name="40 % - Markeringsfarve6 2 5 7" xfId="22354"/>
    <cellStyle name="40 % - Markeringsfarve6 2 5 8" xfId="37342"/>
    <cellStyle name="40 % - Markeringsfarve6 2 5 9" xfId="56571"/>
    <cellStyle name="40 % - Markeringsfarve6 2 6" xfId="4505"/>
    <cellStyle name="40 % - Markeringsfarve6 2 6 2" xfId="4506"/>
    <cellStyle name="40 % - Markeringsfarve6 2 6 2 2" xfId="4507"/>
    <cellStyle name="40 % - Markeringsfarve6 2 6 2 2 2" xfId="7874"/>
    <cellStyle name="40 % - Markeringsfarve6 2 6 2 2 2 2" xfId="15775"/>
    <cellStyle name="40 % - Markeringsfarve6 2 6 2 2 2 2 2" xfId="32089"/>
    <cellStyle name="40 % - Markeringsfarve6 2 6 2 2 2 2 3" xfId="47053"/>
    <cellStyle name="40 % - Markeringsfarve6 2 6 2 2 2 3" xfId="25067"/>
    <cellStyle name="40 % - Markeringsfarve6 2 6 2 2 2 4" xfId="40054"/>
    <cellStyle name="40 % - Markeringsfarve6 2 6 2 2 3" xfId="13064"/>
    <cellStyle name="40 % - Markeringsfarve6 2 6 2 2 3 2" xfId="29383"/>
    <cellStyle name="40 % - Markeringsfarve6 2 6 2 2 3 3" xfId="44348"/>
    <cellStyle name="40 % - Markeringsfarve6 2 6 2 2 4" xfId="22361"/>
    <cellStyle name="40 % - Markeringsfarve6 2 6 2 2 5" xfId="37349"/>
    <cellStyle name="40 % - Markeringsfarve6 2 6 2 3" xfId="6415"/>
    <cellStyle name="40 % - Markeringsfarve6 2 6 2 3 2" xfId="14329"/>
    <cellStyle name="40 % - Markeringsfarve6 2 6 2 3 2 2" xfId="30643"/>
    <cellStyle name="40 % - Markeringsfarve6 2 6 2 3 2 3" xfId="45607"/>
    <cellStyle name="40 % - Markeringsfarve6 2 6 2 3 3" xfId="23621"/>
    <cellStyle name="40 % - Markeringsfarve6 2 6 2 3 4" xfId="38608"/>
    <cellStyle name="40 % - Markeringsfarve6 2 6 2 4" xfId="13063"/>
    <cellStyle name="40 % - Markeringsfarve6 2 6 2 4 2" xfId="29382"/>
    <cellStyle name="40 % - Markeringsfarve6 2 6 2 4 3" xfId="44347"/>
    <cellStyle name="40 % - Markeringsfarve6 2 6 2 5" xfId="22360"/>
    <cellStyle name="40 % - Markeringsfarve6 2 6 2 6" xfId="37348"/>
    <cellStyle name="40 % - Markeringsfarve6 2 6 3" xfId="4508"/>
    <cellStyle name="40 % - Markeringsfarve6 2 6 3 2" xfId="7150"/>
    <cellStyle name="40 % - Markeringsfarve6 2 6 3 2 2" xfId="15060"/>
    <cellStyle name="40 % - Markeringsfarve6 2 6 3 2 2 2" xfId="31374"/>
    <cellStyle name="40 % - Markeringsfarve6 2 6 3 2 2 3" xfId="46338"/>
    <cellStyle name="40 % - Markeringsfarve6 2 6 3 2 3" xfId="24352"/>
    <cellStyle name="40 % - Markeringsfarve6 2 6 3 2 4" xfId="39339"/>
    <cellStyle name="40 % - Markeringsfarve6 2 6 3 3" xfId="13065"/>
    <cellStyle name="40 % - Markeringsfarve6 2 6 3 3 2" xfId="29384"/>
    <cellStyle name="40 % - Markeringsfarve6 2 6 3 3 3" xfId="44349"/>
    <cellStyle name="40 % - Markeringsfarve6 2 6 3 4" xfId="22362"/>
    <cellStyle name="40 % - Markeringsfarve6 2 6 3 5" xfId="37350"/>
    <cellStyle name="40 % - Markeringsfarve6 2 6 4" xfId="4509"/>
    <cellStyle name="40 % - Markeringsfarve6 2 6 4 2" xfId="8748"/>
    <cellStyle name="40 % - Markeringsfarve6 2 6 4 2 2" xfId="16624"/>
    <cellStyle name="40 % - Markeringsfarve6 2 6 4 2 2 2" xfId="32938"/>
    <cellStyle name="40 % - Markeringsfarve6 2 6 4 2 2 3" xfId="47902"/>
    <cellStyle name="40 % - Markeringsfarve6 2 6 4 2 3" xfId="25916"/>
    <cellStyle name="40 % - Markeringsfarve6 2 6 4 2 4" xfId="40903"/>
    <cellStyle name="40 % - Markeringsfarve6 2 6 4 3" xfId="13066"/>
    <cellStyle name="40 % - Markeringsfarve6 2 6 4 3 2" xfId="29385"/>
    <cellStyle name="40 % - Markeringsfarve6 2 6 4 3 3" xfId="44350"/>
    <cellStyle name="40 % - Markeringsfarve6 2 6 4 4" xfId="22363"/>
    <cellStyle name="40 % - Markeringsfarve6 2 6 4 5" xfId="37351"/>
    <cellStyle name="40 % - Markeringsfarve6 2 6 5" xfId="6038"/>
    <cellStyle name="40 % - Markeringsfarve6 2 6 5 2" xfId="13956"/>
    <cellStyle name="40 % - Markeringsfarve6 2 6 5 2 2" xfId="30270"/>
    <cellStyle name="40 % - Markeringsfarve6 2 6 5 2 3" xfId="45234"/>
    <cellStyle name="40 % - Markeringsfarve6 2 6 5 3" xfId="23248"/>
    <cellStyle name="40 % - Markeringsfarve6 2 6 5 4" xfId="38235"/>
    <cellStyle name="40 % - Markeringsfarve6 2 6 6" xfId="13062"/>
    <cellStyle name="40 % - Markeringsfarve6 2 6 6 2" xfId="29381"/>
    <cellStyle name="40 % - Markeringsfarve6 2 6 6 3" xfId="44346"/>
    <cellStyle name="40 % - Markeringsfarve6 2 6 7" xfId="22359"/>
    <cellStyle name="40 % - Markeringsfarve6 2 6 8" xfId="37347"/>
    <cellStyle name="40 % - Markeringsfarve6 2 7" xfId="4510"/>
    <cellStyle name="40 % - Markeringsfarve6 2 7 2" xfId="4511"/>
    <cellStyle name="40 % - Markeringsfarve6 2 7 2 2" xfId="4512"/>
    <cellStyle name="40 % - Markeringsfarve6 2 7 2 2 2" xfId="7991"/>
    <cellStyle name="40 % - Markeringsfarve6 2 7 2 2 2 2" xfId="15892"/>
    <cellStyle name="40 % - Markeringsfarve6 2 7 2 2 2 2 2" xfId="32206"/>
    <cellStyle name="40 % - Markeringsfarve6 2 7 2 2 2 2 3" xfId="47170"/>
    <cellStyle name="40 % - Markeringsfarve6 2 7 2 2 2 3" xfId="25184"/>
    <cellStyle name="40 % - Markeringsfarve6 2 7 2 2 2 4" xfId="40171"/>
    <cellStyle name="40 % - Markeringsfarve6 2 7 2 2 3" xfId="13069"/>
    <cellStyle name="40 % - Markeringsfarve6 2 7 2 2 3 2" xfId="29388"/>
    <cellStyle name="40 % - Markeringsfarve6 2 7 2 2 3 3" xfId="44353"/>
    <cellStyle name="40 % - Markeringsfarve6 2 7 2 2 4" xfId="22366"/>
    <cellStyle name="40 % - Markeringsfarve6 2 7 2 2 5" xfId="37354"/>
    <cellStyle name="40 % - Markeringsfarve6 2 7 2 3" xfId="6514"/>
    <cellStyle name="40 % - Markeringsfarve6 2 7 2 3 2" xfId="14428"/>
    <cellStyle name="40 % - Markeringsfarve6 2 7 2 3 2 2" xfId="30742"/>
    <cellStyle name="40 % - Markeringsfarve6 2 7 2 3 2 3" xfId="45706"/>
    <cellStyle name="40 % - Markeringsfarve6 2 7 2 3 3" xfId="23720"/>
    <cellStyle name="40 % - Markeringsfarve6 2 7 2 3 4" xfId="38707"/>
    <cellStyle name="40 % - Markeringsfarve6 2 7 2 4" xfId="13068"/>
    <cellStyle name="40 % - Markeringsfarve6 2 7 2 4 2" xfId="29387"/>
    <cellStyle name="40 % - Markeringsfarve6 2 7 2 4 3" xfId="44352"/>
    <cellStyle name="40 % - Markeringsfarve6 2 7 2 5" xfId="22365"/>
    <cellStyle name="40 % - Markeringsfarve6 2 7 2 6" xfId="37353"/>
    <cellStyle name="40 % - Markeringsfarve6 2 7 3" xfId="4513"/>
    <cellStyle name="40 % - Markeringsfarve6 2 7 3 2" xfId="7267"/>
    <cellStyle name="40 % - Markeringsfarve6 2 7 3 2 2" xfId="15177"/>
    <cellStyle name="40 % - Markeringsfarve6 2 7 3 2 2 2" xfId="31491"/>
    <cellStyle name="40 % - Markeringsfarve6 2 7 3 2 2 3" xfId="46455"/>
    <cellStyle name="40 % - Markeringsfarve6 2 7 3 2 3" xfId="24469"/>
    <cellStyle name="40 % - Markeringsfarve6 2 7 3 2 4" xfId="39456"/>
    <cellStyle name="40 % - Markeringsfarve6 2 7 3 3" xfId="13070"/>
    <cellStyle name="40 % - Markeringsfarve6 2 7 3 3 2" xfId="29389"/>
    <cellStyle name="40 % - Markeringsfarve6 2 7 3 3 3" xfId="44354"/>
    <cellStyle name="40 % - Markeringsfarve6 2 7 3 4" xfId="22367"/>
    <cellStyle name="40 % - Markeringsfarve6 2 7 3 5" xfId="37355"/>
    <cellStyle name="40 % - Markeringsfarve6 2 7 4" xfId="4514"/>
    <cellStyle name="40 % - Markeringsfarve6 2 7 4 2" xfId="8468"/>
    <cellStyle name="40 % - Markeringsfarve6 2 7 4 2 2" xfId="16357"/>
    <cellStyle name="40 % - Markeringsfarve6 2 7 4 2 2 2" xfId="32671"/>
    <cellStyle name="40 % - Markeringsfarve6 2 7 4 2 2 3" xfId="47635"/>
    <cellStyle name="40 % - Markeringsfarve6 2 7 4 2 3" xfId="25649"/>
    <cellStyle name="40 % - Markeringsfarve6 2 7 4 2 4" xfId="40636"/>
    <cellStyle name="40 % - Markeringsfarve6 2 7 4 3" xfId="13071"/>
    <cellStyle name="40 % - Markeringsfarve6 2 7 4 3 2" xfId="29390"/>
    <cellStyle name="40 % - Markeringsfarve6 2 7 4 3 3" xfId="44355"/>
    <cellStyle name="40 % - Markeringsfarve6 2 7 4 4" xfId="22368"/>
    <cellStyle name="40 % - Markeringsfarve6 2 7 4 5" xfId="37356"/>
    <cellStyle name="40 % - Markeringsfarve6 2 7 5" xfId="6039"/>
    <cellStyle name="40 % - Markeringsfarve6 2 7 5 2" xfId="13957"/>
    <cellStyle name="40 % - Markeringsfarve6 2 7 5 2 2" xfId="30271"/>
    <cellStyle name="40 % - Markeringsfarve6 2 7 5 2 3" xfId="45235"/>
    <cellStyle name="40 % - Markeringsfarve6 2 7 5 3" xfId="23249"/>
    <cellStyle name="40 % - Markeringsfarve6 2 7 5 4" xfId="38236"/>
    <cellStyle name="40 % - Markeringsfarve6 2 7 6" xfId="13067"/>
    <cellStyle name="40 % - Markeringsfarve6 2 7 6 2" xfId="29386"/>
    <cellStyle name="40 % - Markeringsfarve6 2 7 6 3" xfId="44351"/>
    <cellStyle name="40 % - Markeringsfarve6 2 7 7" xfId="22364"/>
    <cellStyle name="40 % - Markeringsfarve6 2 7 8" xfId="37352"/>
    <cellStyle name="40 % - Markeringsfarve6 2 8" xfId="4515"/>
    <cellStyle name="40 % - Markeringsfarve6 2 8 2" xfId="4516"/>
    <cellStyle name="40 % - Markeringsfarve6 2 8 2 2" xfId="4517"/>
    <cellStyle name="40 % - Markeringsfarve6 2 8 2 2 2" xfId="8171"/>
    <cellStyle name="40 % - Markeringsfarve6 2 8 2 2 2 2" xfId="16072"/>
    <cellStyle name="40 % - Markeringsfarve6 2 8 2 2 2 2 2" xfId="32386"/>
    <cellStyle name="40 % - Markeringsfarve6 2 8 2 2 2 2 3" xfId="47350"/>
    <cellStyle name="40 % - Markeringsfarve6 2 8 2 2 2 3" xfId="25364"/>
    <cellStyle name="40 % - Markeringsfarve6 2 8 2 2 2 4" xfId="40351"/>
    <cellStyle name="40 % - Markeringsfarve6 2 8 2 2 3" xfId="13074"/>
    <cellStyle name="40 % - Markeringsfarve6 2 8 2 2 3 2" xfId="29393"/>
    <cellStyle name="40 % - Markeringsfarve6 2 8 2 2 3 3" xfId="44358"/>
    <cellStyle name="40 % - Markeringsfarve6 2 8 2 2 4" xfId="22371"/>
    <cellStyle name="40 % - Markeringsfarve6 2 8 2 2 5" xfId="37359"/>
    <cellStyle name="40 % - Markeringsfarve6 2 8 2 3" xfId="6664"/>
    <cellStyle name="40 % - Markeringsfarve6 2 8 2 3 2" xfId="14578"/>
    <cellStyle name="40 % - Markeringsfarve6 2 8 2 3 2 2" xfId="30892"/>
    <cellStyle name="40 % - Markeringsfarve6 2 8 2 3 2 3" xfId="45856"/>
    <cellStyle name="40 % - Markeringsfarve6 2 8 2 3 3" xfId="23870"/>
    <cellStyle name="40 % - Markeringsfarve6 2 8 2 3 4" xfId="38857"/>
    <cellStyle name="40 % - Markeringsfarve6 2 8 2 4" xfId="13073"/>
    <cellStyle name="40 % - Markeringsfarve6 2 8 2 4 2" xfId="29392"/>
    <cellStyle name="40 % - Markeringsfarve6 2 8 2 4 3" xfId="44357"/>
    <cellStyle name="40 % - Markeringsfarve6 2 8 2 5" xfId="22370"/>
    <cellStyle name="40 % - Markeringsfarve6 2 8 2 6" xfId="37358"/>
    <cellStyle name="40 % - Markeringsfarve6 2 8 3" xfId="4518"/>
    <cellStyle name="40 % - Markeringsfarve6 2 8 3 2" xfId="7448"/>
    <cellStyle name="40 % - Markeringsfarve6 2 8 3 2 2" xfId="15358"/>
    <cellStyle name="40 % - Markeringsfarve6 2 8 3 2 2 2" xfId="31672"/>
    <cellStyle name="40 % - Markeringsfarve6 2 8 3 2 2 3" xfId="46636"/>
    <cellStyle name="40 % - Markeringsfarve6 2 8 3 2 3" xfId="24650"/>
    <cellStyle name="40 % - Markeringsfarve6 2 8 3 2 4" xfId="39637"/>
    <cellStyle name="40 % - Markeringsfarve6 2 8 3 3" xfId="13075"/>
    <cellStyle name="40 % - Markeringsfarve6 2 8 3 3 2" xfId="29394"/>
    <cellStyle name="40 % - Markeringsfarve6 2 8 3 3 3" xfId="44359"/>
    <cellStyle name="40 % - Markeringsfarve6 2 8 3 4" xfId="22372"/>
    <cellStyle name="40 % - Markeringsfarve6 2 8 3 5" xfId="37360"/>
    <cellStyle name="40 % - Markeringsfarve6 2 8 4" xfId="4519"/>
    <cellStyle name="40 % - Markeringsfarve6 2 8 4 2" xfId="8701"/>
    <cellStyle name="40 % - Markeringsfarve6 2 8 4 2 2" xfId="16581"/>
    <cellStyle name="40 % - Markeringsfarve6 2 8 4 2 2 2" xfId="32895"/>
    <cellStyle name="40 % - Markeringsfarve6 2 8 4 2 2 3" xfId="47859"/>
    <cellStyle name="40 % - Markeringsfarve6 2 8 4 2 3" xfId="25873"/>
    <cellStyle name="40 % - Markeringsfarve6 2 8 4 2 4" xfId="40860"/>
    <cellStyle name="40 % - Markeringsfarve6 2 8 4 3" xfId="13076"/>
    <cellStyle name="40 % - Markeringsfarve6 2 8 4 3 2" xfId="29395"/>
    <cellStyle name="40 % - Markeringsfarve6 2 8 4 3 3" xfId="44360"/>
    <cellStyle name="40 % - Markeringsfarve6 2 8 4 4" xfId="22373"/>
    <cellStyle name="40 % - Markeringsfarve6 2 8 4 5" xfId="37361"/>
    <cellStyle name="40 % - Markeringsfarve6 2 8 5" xfId="6040"/>
    <cellStyle name="40 % - Markeringsfarve6 2 8 5 2" xfId="13958"/>
    <cellStyle name="40 % - Markeringsfarve6 2 8 5 2 2" xfId="30272"/>
    <cellStyle name="40 % - Markeringsfarve6 2 8 5 2 3" xfId="45236"/>
    <cellStyle name="40 % - Markeringsfarve6 2 8 5 3" xfId="23250"/>
    <cellStyle name="40 % - Markeringsfarve6 2 8 5 4" xfId="38237"/>
    <cellStyle name="40 % - Markeringsfarve6 2 8 6" xfId="13072"/>
    <cellStyle name="40 % - Markeringsfarve6 2 8 6 2" xfId="29391"/>
    <cellStyle name="40 % - Markeringsfarve6 2 8 6 3" xfId="44356"/>
    <cellStyle name="40 % - Markeringsfarve6 2 8 7" xfId="22369"/>
    <cellStyle name="40 % - Markeringsfarve6 2 8 8" xfId="37357"/>
    <cellStyle name="40 % - Markeringsfarve6 2 9" xfId="4520"/>
    <cellStyle name="40 % - Markeringsfarve6 2 9 2" xfId="4521"/>
    <cellStyle name="40 % - Markeringsfarve6 2 9 2 2" xfId="7517"/>
    <cellStyle name="40 % - Markeringsfarve6 2 9 2 2 2" xfId="15418"/>
    <cellStyle name="40 % - Markeringsfarve6 2 9 2 2 2 2" xfId="31732"/>
    <cellStyle name="40 % - Markeringsfarve6 2 9 2 2 2 3" xfId="46696"/>
    <cellStyle name="40 % - Markeringsfarve6 2 9 2 2 3" xfId="24710"/>
    <cellStyle name="40 % - Markeringsfarve6 2 9 2 2 4" xfId="39697"/>
    <cellStyle name="40 % - Markeringsfarve6 2 9 2 3" xfId="13078"/>
    <cellStyle name="40 % - Markeringsfarve6 2 9 2 3 2" xfId="29397"/>
    <cellStyle name="40 % - Markeringsfarve6 2 9 2 3 3" xfId="44362"/>
    <cellStyle name="40 % - Markeringsfarve6 2 9 2 4" xfId="22375"/>
    <cellStyle name="40 % - Markeringsfarve6 2 9 2 5" xfId="37363"/>
    <cellStyle name="40 % - Markeringsfarve6 2 9 3" xfId="6114"/>
    <cellStyle name="40 % - Markeringsfarve6 2 9 3 2" xfId="14031"/>
    <cellStyle name="40 % - Markeringsfarve6 2 9 3 2 2" xfId="30345"/>
    <cellStyle name="40 % - Markeringsfarve6 2 9 3 2 3" xfId="45309"/>
    <cellStyle name="40 % - Markeringsfarve6 2 9 3 3" xfId="23323"/>
    <cellStyle name="40 % - Markeringsfarve6 2 9 3 4" xfId="38310"/>
    <cellStyle name="40 % - Markeringsfarve6 2 9 4" xfId="13077"/>
    <cellStyle name="40 % - Markeringsfarve6 2 9 4 2" xfId="29396"/>
    <cellStyle name="40 % - Markeringsfarve6 2 9 4 3" xfId="44361"/>
    <cellStyle name="40 % - Markeringsfarve6 2 9 5" xfId="22374"/>
    <cellStyle name="40 % - Markeringsfarve6 2 9 6" xfId="37362"/>
    <cellStyle name="40 % - Markeringsfarve6 3" xfId="4522"/>
    <cellStyle name="40 % - Markeringsfarve6 3 10" xfId="4523"/>
    <cellStyle name="40 % - Markeringsfarve6 3 10 2" xfId="6730"/>
    <cellStyle name="40 % - Markeringsfarve6 3 10 2 2" xfId="14642"/>
    <cellStyle name="40 % - Markeringsfarve6 3 10 2 2 2" xfId="30956"/>
    <cellStyle name="40 % - Markeringsfarve6 3 10 2 2 3" xfId="45920"/>
    <cellStyle name="40 % - Markeringsfarve6 3 10 2 3" xfId="23934"/>
    <cellStyle name="40 % - Markeringsfarve6 3 10 2 4" xfId="38921"/>
    <cellStyle name="40 % - Markeringsfarve6 3 10 3" xfId="13080"/>
    <cellStyle name="40 % - Markeringsfarve6 3 10 3 2" xfId="29399"/>
    <cellStyle name="40 % - Markeringsfarve6 3 10 3 3" xfId="44364"/>
    <cellStyle name="40 % - Markeringsfarve6 3 10 4" xfId="22377"/>
    <cellStyle name="40 % - Markeringsfarve6 3 10 5" xfId="37365"/>
    <cellStyle name="40 % - Markeringsfarve6 3 11" xfId="4524"/>
    <cellStyle name="40 % - Markeringsfarve6 3 11 2" xfId="8426"/>
    <cellStyle name="40 % - Markeringsfarve6 3 11 2 2" xfId="16318"/>
    <cellStyle name="40 % - Markeringsfarve6 3 11 2 2 2" xfId="32632"/>
    <cellStyle name="40 % - Markeringsfarve6 3 11 2 2 3" xfId="47596"/>
    <cellStyle name="40 % - Markeringsfarve6 3 11 2 3" xfId="25610"/>
    <cellStyle name="40 % - Markeringsfarve6 3 11 2 4" xfId="40597"/>
    <cellStyle name="40 % - Markeringsfarve6 3 11 3" xfId="13081"/>
    <cellStyle name="40 % - Markeringsfarve6 3 11 3 2" xfId="29400"/>
    <cellStyle name="40 % - Markeringsfarve6 3 11 3 3" xfId="44365"/>
    <cellStyle name="40 % - Markeringsfarve6 3 11 4" xfId="22378"/>
    <cellStyle name="40 % - Markeringsfarve6 3 11 5" xfId="37366"/>
    <cellStyle name="40 % - Markeringsfarve6 3 12" xfId="6041"/>
    <cellStyle name="40 % - Markeringsfarve6 3 12 2" xfId="13959"/>
    <cellStyle name="40 % - Markeringsfarve6 3 12 2 2" xfId="30273"/>
    <cellStyle name="40 % - Markeringsfarve6 3 12 2 3" xfId="45237"/>
    <cellStyle name="40 % - Markeringsfarve6 3 12 3" xfId="23251"/>
    <cellStyle name="40 % - Markeringsfarve6 3 12 4" xfId="38238"/>
    <cellStyle name="40 % - Markeringsfarve6 3 13" xfId="13079"/>
    <cellStyle name="40 % - Markeringsfarve6 3 13 2" xfId="29398"/>
    <cellStyle name="40 % - Markeringsfarve6 3 13 3" xfId="44363"/>
    <cellStyle name="40 % - Markeringsfarve6 3 14" xfId="22376"/>
    <cellStyle name="40 % - Markeringsfarve6 3 15" xfId="37364"/>
    <cellStyle name="40 % - Markeringsfarve6 3 16" xfId="53393"/>
    <cellStyle name="40 % - Markeringsfarve6 3 2" xfId="4525"/>
    <cellStyle name="40 % - Markeringsfarve6 3 2 10" xfId="6042"/>
    <cellStyle name="40 % - Markeringsfarve6 3 2 10 2" xfId="13960"/>
    <cellStyle name="40 % - Markeringsfarve6 3 2 10 2 2" xfId="30274"/>
    <cellStyle name="40 % - Markeringsfarve6 3 2 10 2 3" xfId="45238"/>
    <cellStyle name="40 % - Markeringsfarve6 3 2 10 3" xfId="23252"/>
    <cellStyle name="40 % - Markeringsfarve6 3 2 10 4" xfId="38239"/>
    <cellStyle name="40 % - Markeringsfarve6 3 2 11" xfId="13082"/>
    <cellStyle name="40 % - Markeringsfarve6 3 2 11 2" xfId="29401"/>
    <cellStyle name="40 % - Markeringsfarve6 3 2 11 3" xfId="44366"/>
    <cellStyle name="40 % - Markeringsfarve6 3 2 12" xfId="22379"/>
    <cellStyle name="40 % - Markeringsfarve6 3 2 13" xfId="37367"/>
    <cellStyle name="40 % - Markeringsfarve6 3 2 14" xfId="54030"/>
    <cellStyle name="40 % - Markeringsfarve6 3 2 2" xfId="4526"/>
    <cellStyle name="40 % - Markeringsfarve6 3 2 2 2" xfId="4527"/>
    <cellStyle name="40 % - Markeringsfarve6 3 2 2 2 2" xfId="4528"/>
    <cellStyle name="40 % - Markeringsfarve6 3 2 2 2 2 2" xfId="7663"/>
    <cellStyle name="40 % - Markeringsfarve6 3 2 2 2 2 2 2" xfId="15564"/>
    <cellStyle name="40 % - Markeringsfarve6 3 2 2 2 2 2 2 2" xfId="31878"/>
    <cellStyle name="40 % - Markeringsfarve6 3 2 2 2 2 2 2 3" xfId="46842"/>
    <cellStyle name="40 % - Markeringsfarve6 3 2 2 2 2 2 3" xfId="24856"/>
    <cellStyle name="40 % - Markeringsfarve6 3 2 2 2 2 2 4" xfId="39843"/>
    <cellStyle name="40 % - Markeringsfarve6 3 2 2 2 2 3" xfId="13085"/>
    <cellStyle name="40 % - Markeringsfarve6 3 2 2 2 2 3 2" xfId="29404"/>
    <cellStyle name="40 % - Markeringsfarve6 3 2 2 2 2 3 3" xfId="44369"/>
    <cellStyle name="40 % - Markeringsfarve6 3 2 2 2 2 4" xfId="22382"/>
    <cellStyle name="40 % - Markeringsfarve6 3 2 2 2 2 5" xfId="37370"/>
    <cellStyle name="40 % - Markeringsfarve6 3 2 2 2 3" xfId="6236"/>
    <cellStyle name="40 % - Markeringsfarve6 3 2 2 2 3 2" xfId="14153"/>
    <cellStyle name="40 % - Markeringsfarve6 3 2 2 2 3 2 2" xfId="30467"/>
    <cellStyle name="40 % - Markeringsfarve6 3 2 2 2 3 2 3" xfId="45431"/>
    <cellStyle name="40 % - Markeringsfarve6 3 2 2 2 3 3" xfId="23445"/>
    <cellStyle name="40 % - Markeringsfarve6 3 2 2 2 3 4" xfId="38432"/>
    <cellStyle name="40 % - Markeringsfarve6 3 2 2 2 4" xfId="13084"/>
    <cellStyle name="40 % - Markeringsfarve6 3 2 2 2 4 2" xfId="29403"/>
    <cellStyle name="40 % - Markeringsfarve6 3 2 2 2 4 3" xfId="44368"/>
    <cellStyle name="40 % - Markeringsfarve6 3 2 2 2 5" xfId="22381"/>
    <cellStyle name="40 % - Markeringsfarve6 3 2 2 2 6" xfId="37369"/>
    <cellStyle name="40 % - Markeringsfarve6 3 2 2 3" xfId="4529"/>
    <cellStyle name="40 % - Markeringsfarve6 3 2 2 3 2" xfId="6893"/>
    <cellStyle name="40 % - Markeringsfarve6 3 2 2 3 2 2" xfId="14804"/>
    <cellStyle name="40 % - Markeringsfarve6 3 2 2 3 2 2 2" xfId="31118"/>
    <cellStyle name="40 % - Markeringsfarve6 3 2 2 3 2 2 3" xfId="46082"/>
    <cellStyle name="40 % - Markeringsfarve6 3 2 2 3 2 3" xfId="24096"/>
    <cellStyle name="40 % - Markeringsfarve6 3 2 2 3 2 4" xfId="39083"/>
    <cellStyle name="40 % - Markeringsfarve6 3 2 2 3 3" xfId="13086"/>
    <cellStyle name="40 % - Markeringsfarve6 3 2 2 3 3 2" xfId="29405"/>
    <cellStyle name="40 % - Markeringsfarve6 3 2 2 3 3 3" xfId="44370"/>
    <cellStyle name="40 % - Markeringsfarve6 3 2 2 3 4" xfId="22383"/>
    <cellStyle name="40 % - Markeringsfarve6 3 2 2 3 5" xfId="37371"/>
    <cellStyle name="40 % - Markeringsfarve6 3 2 2 4" xfId="4530"/>
    <cellStyle name="40 % - Markeringsfarve6 3 2 2 4 2" xfId="8384"/>
    <cellStyle name="40 % - Markeringsfarve6 3 2 2 4 2 2" xfId="16277"/>
    <cellStyle name="40 % - Markeringsfarve6 3 2 2 4 2 2 2" xfId="32591"/>
    <cellStyle name="40 % - Markeringsfarve6 3 2 2 4 2 2 3" xfId="47555"/>
    <cellStyle name="40 % - Markeringsfarve6 3 2 2 4 2 3" xfId="25569"/>
    <cellStyle name="40 % - Markeringsfarve6 3 2 2 4 2 4" xfId="40556"/>
    <cellStyle name="40 % - Markeringsfarve6 3 2 2 4 3" xfId="13087"/>
    <cellStyle name="40 % - Markeringsfarve6 3 2 2 4 3 2" xfId="29406"/>
    <cellStyle name="40 % - Markeringsfarve6 3 2 2 4 3 3" xfId="44371"/>
    <cellStyle name="40 % - Markeringsfarve6 3 2 2 4 4" xfId="22384"/>
    <cellStyle name="40 % - Markeringsfarve6 3 2 2 4 5" xfId="37372"/>
    <cellStyle name="40 % - Markeringsfarve6 3 2 2 5" xfId="6043"/>
    <cellStyle name="40 % - Markeringsfarve6 3 2 2 5 2" xfId="13961"/>
    <cellStyle name="40 % - Markeringsfarve6 3 2 2 5 2 2" xfId="30275"/>
    <cellStyle name="40 % - Markeringsfarve6 3 2 2 5 2 3" xfId="45239"/>
    <cellStyle name="40 % - Markeringsfarve6 3 2 2 5 3" xfId="23253"/>
    <cellStyle name="40 % - Markeringsfarve6 3 2 2 5 4" xfId="38240"/>
    <cellStyle name="40 % - Markeringsfarve6 3 2 2 6" xfId="13083"/>
    <cellStyle name="40 % - Markeringsfarve6 3 2 2 6 2" xfId="29402"/>
    <cellStyle name="40 % - Markeringsfarve6 3 2 2 6 3" xfId="44367"/>
    <cellStyle name="40 % - Markeringsfarve6 3 2 2 7" xfId="22380"/>
    <cellStyle name="40 % - Markeringsfarve6 3 2 2 8" xfId="37368"/>
    <cellStyle name="40 % - Markeringsfarve6 3 2 2 9" xfId="57197"/>
    <cellStyle name="40 % - Markeringsfarve6 3 2 3" xfId="4531"/>
    <cellStyle name="40 % - Markeringsfarve6 3 2 3 2" xfId="4532"/>
    <cellStyle name="40 % - Markeringsfarve6 3 2 3 2 2" xfId="4533"/>
    <cellStyle name="40 % - Markeringsfarve6 3 2 3 2 2 2" xfId="7821"/>
    <cellStyle name="40 % - Markeringsfarve6 3 2 3 2 2 2 2" xfId="15722"/>
    <cellStyle name="40 % - Markeringsfarve6 3 2 3 2 2 2 2 2" xfId="32036"/>
    <cellStyle name="40 % - Markeringsfarve6 3 2 3 2 2 2 2 3" xfId="47000"/>
    <cellStyle name="40 % - Markeringsfarve6 3 2 3 2 2 2 3" xfId="25014"/>
    <cellStyle name="40 % - Markeringsfarve6 3 2 3 2 2 2 4" xfId="40001"/>
    <cellStyle name="40 % - Markeringsfarve6 3 2 3 2 2 3" xfId="13090"/>
    <cellStyle name="40 % - Markeringsfarve6 3 2 3 2 2 3 2" xfId="29409"/>
    <cellStyle name="40 % - Markeringsfarve6 3 2 3 2 2 3 3" xfId="44374"/>
    <cellStyle name="40 % - Markeringsfarve6 3 2 3 2 2 4" xfId="22387"/>
    <cellStyle name="40 % - Markeringsfarve6 3 2 3 2 2 5" xfId="37375"/>
    <cellStyle name="40 % - Markeringsfarve6 3 2 3 2 3" xfId="6367"/>
    <cellStyle name="40 % - Markeringsfarve6 3 2 3 2 3 2" xfId="14284"/>
    <cellStyle name="40 % - Markeringsfarve6 3 2 3 2 3 2 2" xfId="30598"/>
    <cellStyle name="40 % - Markeringsfarve6 3 2 3 2 3 2 3" xfId="45562"/>
    <cellStyle name="40 % - Markeringsfarve6 3 2 3 2 3 3" xfId="23576"/>
    <cellStyle name="40 % - Markeringsfarve6 3 2 3 2 3 4" xfId="38563"/>
    <cellStyle name="40 % - Markeringsfarve6 3 2 3 2 4" xfId="13089"/>
    <cellStyle name="40 % - Markeringsfarve6 3 2 3 2 4 2" xfId="29408"/>
    <cellStyle name="40 % - Markeringsfarve6 3 2 3 2 4 3" xfId="44373"/>
    <cellStyle name="40 % - Markeringsfarve6 3 2 3 2 5" xfId="22386"/>
    <cellStyle name="40 % - Markeringsfarve6 3 2 3 2 6" xfId="37374"/>
    <cellStyle name="40 % - Markeringsfarve6 3 2 3 3" xfId="4534"/>
    <cellStyle name="40 % - Markeringsfarve6 3 2 3 3 2" xfId="7051"/>
    <cellStyle name="40 % - Markeringsfarve6 3 2 3 3 2 2" xfId="14962"/>
    <cellStyle name="40 % - Markeringsfarve6 3 2 3 3 2 2 2" xfId="31276"/>
    <cellStyle name="40 % - Markeringsfarve6 3 2 3 3 2 2 3" xfId="46240"/>
    <cellStyle name="40 % - Markeringsfarve6 3 2 3 3 2 3" xfId="24254"/>
    <cellStyle name="40 % - Markeringsfarve6 3 2 3 3 2 4" xfId="39241"/>
    <cellStyle name="40 % - Markeringsfarve6 3 2 3 3 3" xfId="13091"/>
    <cellStyle name="40 % - Markeringsfarve6 3 2 3 3 3 2" xfId="29410"/>
    <cellStyle name="40 % - Markeringsfarve6 3 2 3 3 3 3" xfId="44375"/>
    <cellStyle name="40 % - Markeringsfarve6 3 2 3 3 4" xfId="22388"/>
    <cellStyle name="40 % - Markeringsfarve6 3 2 3 3 5" xfId="37376"/>
    <cellStyle name="40 % - Markeringsfarve6 3 2 3 4" xfId="4535"/>
    <cellStyle name="40 % - Markeringsfarve6 3 2 3 4 2" xfId="8613"/>
    <cellStyle name="40 % - Markeringsfarve6 3 2 3 4 2 2" xfId="16496"/>
    <cellStyle name="40 % - Markeringsfarve6 3 2 3 4 2 2 2" xfId="32810"/>
    <cellStyle name="40 % - Markeringsfarve6 3 2 3 4 2 2 3" xfId="47774"/>
    <cellStyle name="40 % - Markeringsfarve6 3 2 3 4 2 3" xfId="25788"/>
    <cellStyle name="40 % - Markeringsfarve6 3 2 3 4 2 4" xfId="40775"/>
    <cellStyle name="40 % - Markeringsfarve6 3 2 3 4 3" xfId="13092"/>
    <cellStyle name="40 % - Markeringsfarve6 3 2 3 4 3 2" xfId="29411"/>
    <cellStyle name="40 % - Markeringsfarve6 3 2 3 4 3 3" xfId="44376"/>
    <cellStyle name="40 % - Markeringsfarve6 3 2 3 4 4" xfId="22389"/>
    <cellStyle name="40 % - Markeringsfarve6 3 2 3 4 5" xfId="37377"/>
    <cellStyle name="40 % - Markeringsfarve6 3 2 3 5" xfId="6044"/>
    <cellStyle name="40 % - Markeringsfarve6 3 2 3 5 2" xfId="13962"/>
    <cellStyle name="40 % - Markeringsfarve6 3 2 3 5 2 2" xfId="30276"/>
    <cellStyle name="40 % - Markeringsfarve6 3 2 3 5 2 3" xfId="45240"/>
    <cellStyle name="40 % - Markeringsfarve6 3 2 3 5 3" xfId="23254"/>
    <cellStyle name="40 % - Markeringsfarve6 3 2 3 5 4" xfId="38241"/>
    <cellStyle name="40 % - Markeringsfarve6 3 2 3 6" xfId="13088"/>
    <cellStyle name="40 % - Markeringsfarve6 3 2 3 6 2" xfId="29407"/>
    <cellStyle name="40 % - Markeringsfarve6 3 2 3 6 3" xfId="44372"/>
    <cellStyle name="40 % - Markeringsfarve6 3 2 3 7" xfId="22385"/>
    <cellStyle name="40 % - Markeringsfarve6 3 2 3 8" xfId="37373"/>
    <cellStyle name="40 % - Markeringsfarve6 3 2 4" xfId="4536"/>
    <cellStyle name="40 % - Markeringsfarve6 3 2 4 2" xfId="4537"/>
    <cellStyle name="40 % - Markeringsfarve6 3 2 4 2 2" xfId="4538"/>
    <cellStyle name="40 % - Markeringsfarve6 3 2 4 2 2 2" xfId="7901"/>
    <cellStyle name="40 % - Markeringsfarve6 3 2 4 2 2 2 2" xfId="15802"/>
    <cellStyle name="40 % - Markeringsfarve6 3 2 4 2 2 2 2 2" xfId="32116"/>
    <cellStyle name="40 % - Markeringsfarve6 3 2 4 2 2 2 2 3" xfId="47080"/>
    <cellStyle name="40 % - Markeringsfarve6 3 2 4 2 2 2 3" xfId="25094"/>
    <cellStyle name="40 % - Markeringsfarve6 3 2 4 2 2 2 4" xfId="40081"/>
    <cellStyle name="40 % - Markeringsfarve6 3 2 4 2 2 3" xfId="13095"/>
    <cellStyle name="40 % - Markeringsfarve6 3 2 4 2 2 3 2" xfId="29414"/>
    <cellStyle name="40 % - Markeringsfarve6 3 2 4 2 2 3 3" xfId="44379"/>
    <cellStyle name="40 % - Markeringsfarve6 3 2 4 2 2 4" xfId="22392"/>
    <cellStyle name="40 % - Markeringsfarve6 3 2 4 2 2 5" xfId="37380"/>
    <cellStyle name="40 % - Markeringsfarve6 3 2 4 2 3" xfId="6438"/>
    <cellStyle name="40 % - Markeringsfarve6 3 2 4 2 3 2" xfId="14352"/>
    <cellStyle name="40 % - Markeringsfarve6 3 2 4 2 3 2 2" xfId="30666"/>
    <cellStyle name="40 % - Markeringsfarve6 3 2 4 2 3 2 3" xfId="45630"/>
    <cellStyle name="40 % - Markeringsfarve6 3 2 4 2 3 3" xfId="23644"/>
    <cellStyle name="40 % - Markeringsfarve6 3 2 4 2 3 4" xfId="38631"/>
    <cellStyle name="40 % - Markeringsfarve6 3 2 4 2 4" xfId="13094"/>
    <cellStyle name="40 % - Markeringsfarve6 3 2 4 2 4 2" xfId="29413"/>
    <cellStyle name="40 % - Markeringsfarve6 3 2 4 2 4 3" xfId="44378"/>
    <cellStyle name="40 % - Markeringsfarve6 3 2 4 2 5" xfId="22391"/>
    <cellStyle name="40 % - Markeringsfarve6 3 2 4 2 6" xfId="37379"/>
    <cellStyle name="40 % - Markeringsfarve6 3 2 4 3" xfId="4539"/>
    <cellStyle name="40 % - Markeringsfarve6 3 2 4 3 2" xfId="7177"/>
    <cellStyle name="40 % - Markeringsfarve6 3 2 4 3 2 2" xfId="15087"/>
    <cellStyle name="40 % - Markeringsfarve6 3 2 4 3 2 2 2" xfId="31401"/>
    <cellStyle name="40 % - Markeringsfarve6 3 2 4 3 2 2 3" xfId="46365"/>
    <cellStyle name="40 % - Markeringsfarve6 3 2 4 3 2 3" xfId="24379"/>
    <cellStyle name="40 % - Markeringsfarve6 3 2 4 3 2 4" xfId="39366"/>
    <cellStyle name="40 % - Markeringsfarve6 3 2 4 3 3" xfId="13096"/>
    <cellStyle name="40 % - Markeringsfarve6 3 2 4 3 3 2" xfId="29415"/>
    <cellStyle name="40 % - Markeringsfarve6 3 2 4 3 3 3" xfId="44380"/>
    <cellStyle name="40 % - Markeringsfarve6 3 2 4 3 4" xfId="22393"/>
    <cellStyle name="40 % - Markeringsfarve6 3 2 4 3 5" xfId="37381"/>
    <cellStyle name="40 % - Markeringsfarve6 3 2 4 4" xfId="4540"/>
    <cellStyle name="40 % - Markeringsfarve6 3 2 4 4 2" xfId="8263"/>
    <cellStyle name="40 % - Markeringsfarve6 3 2 4 4 2 2" xfId="16157"/>
    <cellStyle name="40 % - Markeringsfarve6 3 2 4 4 2 2 2" xfId="32471"/>
    <cellStyle name="40 % - Markeringsfarve6 3 2 4 4 2 2 3" xfId="47435"/>
    <cellStyle name="40 % - Markeringsfarve6 3 2 4 4 2 3" xfId="25449"/>
    <cellStyle name="40 % - Markeringsfarve6 3 2 4 4 2 4" xfId="40436"/>
    <cellStyle name="40 % - Markeringsfarve6 3 2 4 4 3" xfId="13097"/>
    <cellStyle name="40 % - Markeringsfarve6 3 2 4 4 3 2" xfId="29416"/>
    <cellStyle name="40 % - Markeringsfarve6 3 2 4 4 3 3" xfId="44381"/>
    <cellStyle name="40 % - Markeringsfarve6 3 2 4 4 4" xfId="22394"/>
    <cellStyle name="40 % - Markeringsfarve6 3 2 4 4 5" xfId="37382"/>
    <cellStyle name="40 % - Markeringsfarve6 3 2 4 5" xfId="6045"/>
    <cellStyle name="40 % - Markeringsfarve6 3 2 4 5 2" xfId="13963"/>
    <cellStyle name="40 % - Markeringsfarve6 3 2 4 5 2 2" xfId="30277"/>
    <cellStyle name="40 % - Markeringsfarve6 3 2 4 5 2 3" xfId="45241"/>
    <cellStyle name="40 % - Markeringsfarve6 3 2 4 5 3" xfId="23255"/>
    <cellStyle name="40 % - Markeringsfarve6 3 2 4 5 4" xfId="38242"/>
    <cellStyle name="40 % - Markeringsfarve6 3 2 4 6" xfId="13093"/>
    <cellStyle name="40 % - Markeringsfarve6 3 2 4 6 2" xfId="29412"/>
    <cellStyle name="40 % - Markeringsfarve6 3 2 4 6 3" xfId="44377"/>
    <cellStyle name="40 % - Markeringsfarve6 3 2 4 7" xfId="22390"/>
    <cellStyle name="40 % - Markeringsfarve6 3 2 4 8" xfId="37378"/>
    <cellStyle name="40 % - Markeringsfarve6 3 2 5" xfId="4541"/>
    <cellStyle name="40 % - Markeringsfarve6 3 2 5 2" xfId="4542"/>
    <cellStyle name="40 % - Markeringsfarve6 3 2 5 2 2" xfId="4543"/>
    <cellStyle name="40 % - Markeringsfarve6 3 2 5 2 2 2" xfId="8018"/>
    <cellStyle name="40 % - Markeringsfarve6 3 2 5 2 2 2 2" xfId="15919"/>
    <cellStyle name="40 % - Markeringsfarve6 3 2 5 2 2 2 2 2" xfId="32233"/>
    <cellStyle name="40 % - Markeringsfarve6 3 2 5 2 2 2 2 3" xfId="47197"/>
    <cellStyle name="40 % - Markeringsfarve6 3 2 5 2 2 2 3" xfId="25211"/>
    <cellStyle name="40 % - Markeringsfarve6 3 2 5 2 2 2 4" xfId="40198"/>
    <cellStyle name="40 % - Markeringsfarve6 3 2 5 2 2 3" xfId="13100"/>
    <cellStyle name="40 % - Markeringsfarve6 3 2 5 2 2 3 2" xfId="29419"/>
    <cellStyle name="40 % - Markeringsfarve6 3 2 5 2 2 3 3" xfId="44384"/>
    <cellStyle name="40 % - Markeringsfarve6 3 2 5 2 2 4" xfId="22397"/>
    <cellStyle name="40 % - Markeringsfarve6 3 2 5 2 2 5" xfId="37385"/>
    <cellStyle name="40 % - Markeringsfarve6 3 2 5 2 3" xfId="6537"/>
    <cellStyle name="40 % - Markeringsfarve6 3 2 5 2 3 2" xfId="14451"/>
    <cellStyle name="40 % - Markeringsfarve6 3 2 5 2 3 2 2" xfId="30765"/>
    <cellStyle name="40 % - Markeringsfarve6 3 2 5 2 3 2 3" xfId="45729"/>
    <cellStyle name="40 % - Markeringsfarve6 3 2 5 2 3 3" xfId="23743"/>
    <cellStyle name="40 % - Markeringsfarve6 3 2 5 2 3 4" xfId="38730"/>
    <cellStyle name="40 % - Markeringsfarve6 3 2 5 2 4" xfId="13099"/>
    <cellStyle name="40 % - Markeringsfarve6 3 2 5 2 4 2" xfId="29418"/>
    <cellStyle name="40 % - Markeringsfarve6 3 2 5 2 4 3" xfId="44383"/>
    <cellStyle name="40 % - Markeringsfarve6 3 2 5 2 5" xfId="22396"/>
    <cellStyle name="40 % - Markeringsfarve6 3 2 5 2 6" xfId="37384"/>
    <cellStyle name="40 % - Markeringsfarve6 3 2 5 3" xfId="4544"/>
    <cellStyle name="40 % - Markeringsfarve6 3 2 5 3 2" xfId="7294"/>
    <cellStyle name="40 % - Markeringsfarve6 3 2 5 3 2 2" xfId="15204"/>
    <cellStyle name="40 % - Markeringsfarve6 3 2 5 3 2 2 2" xfId="31518"/>
    <cellStyle name="40 % - Markeringsfarve6 3 2 5 3 2 2 3" xfId="46482"/>
    <cellStyle name="40 % - Markeringsfarve6 3 2 5 3 2 3" xfId="24496"/>
    <cellStyle name="40 % - Markeringsfarve6 3 2 5 3 2 4" xfId="39483"/>
    <cellStyle name="40 % - Markeringsfarve6 3 2 5 3 3" xfId="13101"/>
    <cellStyle name="40 % - Markeringsfarve6 3 2 5 3 3 2" xfId="29420"/>
    <cellStyle name="40 % - Markeringsfarve6 3 2 5 3 3 3" xfId="44385"/>
    <cellStyle name="40 % - Markeringsfarve6 3 2 5 3 4" xfId="22398"/>
    <cellStyle name="40 % - Markeringsfarve6 3 2 5 3 5" xfId="37386"/>
    <cellStyle name="40 % - Markeringsfarve6 3 2 5 4" xfId="4545"/>
    <cellStyle name="40 % - Markeringsfarve6 3 2 5 4 2" xfId="8569"/>
    <cellStyle name="40 % - Markeringsfarve6 3 2 5 4 2 2" xfId="16456"/>
    <cellStyle name="40 % - Markeringsfarve6 3 2 5 4 2 2 2" xfId="32770"/>
    <cellStyle name="40 % - Markeringsfarve6 3 2 5 4 2 2 3" xfId="47734"/>
    <cellStyle name="40 % - Markeringsfarve6 3 2 5 4 2 3" xfId="25748"/>
    <cellStyle name="40 % - Markeringsfarve6 3 2 5 4 2 4" xfId="40735"/>
    <cellStyle name="40 % - Markeringsfarve6 3 2 5 4 3" xfId="13102"/>
    <cellStyle name="40 % - Markeringsfarve6 3 2 5 4 3 2" xfId="29421"/>
    <cellStyle name="40 % - Markeringsfarve6 3 2 5 4 3 3" xfId="44386"/>
    <cellStyle name="40 % - Markeringsfarve6 3 2 5 4 4" xfId="22399"/>
    <cellStyle name="40 % - Markeringsfarve6 3 2 5 4 5" xfId="37387"/>
    <cellStyle name="40 % - Markeringsfarve6 3 2 5 5" xfId="6046"/>
    <cellStyle name="40 % - Markeringsfarve6 3 2 5 5 2" xfId="13964"/>
    <cellStyle name="40 % - Markeringsfarve6 3 2 5 5 2 2" xfId="30278"/>
    <cellStyle name="40 % - Markeringsfarve6 3 2 5 5 2 3" xfId="45242"/>
    <cellStyle name="40 % - Markeringsfarve6 3 2 5 5 3" xfId="23256"/>
    <cellStyle name="40 % - Markeringsfarve6 3 2 5 5 4" xfId="38243"/>
    <cellStyle name="40 % - Markeringsfarve6 3 2 5 6" xfId="13098"/>
    <cellStyle name="40 % - Markeringsfarve6 3 2 5 6 2" xfId="29417"/>
    <cellStyle name="40 % - Markeringsfarve6 3 2 5 6 3" xfId="44382"/>
    <cellStyle name="40 % - Markeringsfarve6 3 2 5 7" xfId="22395"/>
    <cellStyle name="40 % - Markeringsfarve6 3 2 5 8" xfId="37383"/>
    <cellStyle name="40 % - Markeringsfarve6 3 2 6" xfId="4546"/>
    <cellStyle name="40 % - Markeringsfarve6 3 2 6 2" xfId="4547"/>
    <cellStyle name="40 % - Markeringsfarve6 3 2 6 2 2" xfId="4548"/>
    <cellStyle name="40 % - Markeringsfarve6 3 2 6 2 2 2" xfId="8175"/>
    <cellStyle name="40 % - Markeringsfarve6 3 2 6 2 2 2 2" xfId="16076"/>
    <cellStyle name="40 % - Markeringsfarve6 3 2 6 2 2 2 2 2" xfId="32390"/>
    <cellStyle name="40 % - Markeringsfarve6 3 2 6 2 2 2 2 3" xfId="47354"/>
    <cellStyle name="40 % - Markeringsfarve6 3 2 6 2 2 2 3" xfId="25368"/>
    <cellStyle name="40 % - Markeringsfarve6 3 2 6 2 2 2 4" xfId="40355"/>
    <cellStyle name="40 % - Markeringsfarve6 3 2 6 2 2 3" xfId="13105"/>
    <cellStyle name="40 % - Markeringsfarve6 3 2 6 2 2 3 2" xfId="29424"/>
    <cellStyle name="40 % - Markeringsfarve6 3 2 6 2 2 3 3" xfId="44389"/>
    <cellStyle name="40 % - Markeringsfarve6 3 2 6 2 2 4" xfId="22402"/>
    <cellStyle name="40 % - Markeringsfarve6 3 2 6 2 2 5" xfId="37390"/>
    <cellStyle name="40 % - Markeringsfarve6 3 2 6 2 3" xfId="6668"/>
    <cellStyle name="40 % - Markeringsfarve6 3 2 6 2 3 2" xfId="14582"/>
    <cellStyle name="40 % - Markeringsfarve6 3 2 6 2 3 2 2" xfId="30896"/>
    <cellStyle name="40 % - Markeringsfarve6 3 2 6 2 3 2 3" xfId="45860"/>
    <cellStyle name="40 % - Markeringsfarve6 3 2 6 2 3 3" xfId="23874"/>
    <cellStyle name="40 % - Markeringsfarve6 3 2 6 2 3 4" xfId="38861"/>
    <cellStyle name="40 % - Markeringsfarve6 3 2 6 2 4" xfId="13104"/>
    <cellStyle name="40 % - Markeringsfarve6 3 2 6 2 4 2" xfId="29423"/>
    <cellStyle name="40 % - Markeringsfarve6 3 2 6 2 4 3" xfId="44388"/>
    <cellStyle name="40 % - Markeringsfarve6 3 2 6 2 5" xfId="22401"/>
    <cellStyle name="40 % - Markeringsfarve6 3 2 6 2 6" xfId="37389"/>
    <cellStyle name="40 % - Markeringsfarve6 3 2 6 3" xfId="4549"/>
    <cellStyle name="40 % - Markeringsfarve6 3 2 6 3 2" xfId="7452"/>
    <cellStyle name="40 % - Markeringsfarve6 3 2 6 3 2 2" xfId="15362"/>
    <cellStyle name="40 % - Markeringsfarve6 3 2 6 3 2 2 2" xfId="31676"/>
    <cellStyle name="40 % - Markeringsfarve6 3 2 6 3 2 2 3" xfId="46640"/>
    <cellStyle name="40 % - Markeringsfarve6 3 2 6 3 2 3" xfId="24654"/>
    <cellStyle name="40 % - Markeringsfarve6 3 2 6 3 2 4" xfId="39641"/>
    <cellStyle name="40 % - Markeringsfarve6 3 2 6 3 3" xfId="13106"/>
    <cellStyle name="40 % - Markeringsfarve6 3 2 6 3 3 2" xfId="29425"/>
    <cellStyle name="40 % - Markeringsfarve6 3 2 6 3 3 3" xfId="44390"/>
    <cellStyle name="40 % - Markeringsfarve6 3 2 6 3 4" xfId="22403"/>
    <cellStyle name="40 % - Markeringsfarve6 3 2 6 3 5" xfId="37391"/>
    <cellStyle name="40 % - Markeringsfarve6 3 2 6 4" xfId="4550"/>
    <cellStyle name="40 % - Markeringsfarve6 3 2 6 4 2" xfId="8218"/>
    <cellStyle name="40 % - Markeringsfarve6 3 2 6 4 2 2" xfId="16115"/>
    <cellStyle name="40 % - Markeringsfarve6 3 2 6 4 2 2 2" xfId="32429"/>
    <cellStyle name="40 % - Markeringsfarve6 3 2 6 4 2 2 3" xfId="47393"/>
    <cellStyle name="40 % - Markeringsfarve6 3 2 6 4 2 3" xfId="25407"/>
    <cellStyle name="40 % - Markeringsfarve6 3 2 6 4 2 4" xfId="40394"/>
    <cellStyle name="40 % - Markeringsfarve6 3 2 6 4 3" xfId="13107"/>
    <cellStyle name="40 % - Markeringsfarve6 3 2 6 4 3 2" xfId="29426"/>
    <cellStyle name="40 % - Markeringsfarve6 3 2 6 4 3 3" xfId="44391"/>
    <cellStyle name="40 % - Markeringsfarve6 3 2 6 4 4" xfId="22404"/>
    <cellStyle name="40 % - Markeringsfarve6 3 2 6 4 5" xfId="37392"/>
    <cellStyle name="40 % - Markeringsfarve6 3 2 6 5" xfId="6047"/>
    <cellStyle name="40 % - Markeringsfarve6 3 2 6 5 2" xfId="13965"/>
    <cellStyle name="40 % - Markeringsfarve6 3 2 6 5 2 2" xfId="30279"/>
    <cellStyle name="40 % - Markeringsfarve6 3 2 6 5 2 3" xfId="45243"/>
    <cellStyle name="40 % - Markeringsfarve6 3 2 6 5 3" xfId="23257"/>
    <cellStyle name="40 % - Markeringsfarve6 3 2 6 5 4" xfId="38244"/>
    <cellStyle name="40 % - Markeringsfarve6 3 2 6 6" xfId="13103"/>
    <cellStyle name="40 % - Markeringsfarve6 3 2 6 6 2" xfId="29422"/>
    <cellStyle name="40 % - Markeringsfarve6 3 2 6 6 3" xfId="44387"/>
    <cellStyle name="40 % - Markeringsfarve6 3 2 6 7" xfId="22400"/>
    <cellStyle name="40 % - Markeringsfarve6 3 2 6 8" xfId="37388"/>
    <cellStyle name="40 % - Markeringsfarve6 3 2 7" xfId="4551"/>
    <cellStyle name="40 % - Markeringsfarve6 3 2 7 2" xfId="4552"/>
    <cellStyle name="40 % - Markeringsfarve6 3 2 7 2 2" xfId="7544"/>
    <cellStyle name="40 % - Markeringsfarve6 3 2 7 2 2 2" xfId="15445"/>
    <cellStyle name="40 % - Markeringsfarve6 3 2 7 2 2 2 2" xfId="31759"/>
    <cellStyle name="40 % - Markeringsfarve6 3 2 7 2 2 2 3" xfId="46723"/>
    <cellStyle name="40 % - Markeringsfarve6 3 2 7 2 2 3" xfId="24737"/>
    <cellStyle name="40 % - Markeringsfarve6 3 2 7 2 2 4" xfId="39724"/>
    <cellStyle name="40 % - Markeringsfarve6 3 2 7 2 3" xfId="13109"/>
    <cellStyle name="40 % - Markeringsfarve6 3 2 7 2 3 2" xfId="29428"/>
    <cellStyle name="40 % - Markeringsfarve6 3 2 7 2 3 3" xfId="44393"/>
    <cellStyle name="40 % - Markeringsfarve6 3 2 7 2 4" xfId="22406"/>
    <cellStyle name="40 % - Markeringsfarve6 3 2 7 2 5" xfId="37394"/>
    <cellStyle name="40 % - Markeringsfarve6 3 2 7 3" xfId="6137"/>
    <cellStyle name="40 % - Markeringsfarve6 3 2 7 3 2" xfId="14054"/>
    <cellStyle name="40 % - Markeringsfarve6 3 2 7 3 2 2" xfId="30368"/>
    <cellStyle name="40 % - Markeringsfarve6 3 2 7 3 2 3" xfId="45332"/>
    <cellStyle name="40 % - Markeringsfarve6 3 2 7 3 3" xfId="23346"/>
    <cellStyle name="40 % - Markeringsfarve6 3 2 7 3 4" xfId="38333"/>
    <cellStyle name="40 % - Markeringsfarve6 3 2 7 4" xfId="13108"/>
    <cellStyle name="40 % - Markeringsfarve6 3 2 7 4 2" xfId="29427"/>
    <cellStyle name="40 % - Markeringsfarve6 3 2 7 4 3" xfId="44392"/>
    <cellStyle name="40 % - Markeringsfarve6 3 2 7 5" xfId="22405"/>
    <cellStyle name="40 % - Markeringsfarve6 3 2 7 6" xfId="37393"/>
    <cellStyle name="40 % - Markeringsfarve6 3 2 8" xfId="4553"/>
    <cellStyle name="40 % - Markeringsfarve6 3 2 8 2" xfId="6772"/>
    <cellStyle name="40 % - Markeringsfarve6 3 2 8 2 2" xfId="14683"/>
    <cellStyle name="40 % - Markeringsfarve6 3 2 8 2 2 2" xfId="30997"/>
    <cellStyle name="40 % - Markeringsfarve6 3 2 8 2 2 3" xfId="45961"/>
    <cellStyle name="40 % - Markeringsfarve6 3 2 8 2 3" xfId="23975"/>
    <cellStyle name="40 % - Markeringsfarve6 3 2 8 2 4" xfId="38962"/>
    <cellStyle name="40 % - Markeringsfarve6 3 2 8 3" xfId="13110"/>
    <cellStyle name="40 % - Markeringsfarve6 3 2 8 3 2" xfId="29429"/>
    <cellStyle name="40 % - Markeringsfarve6 3 2 8 3 3" xfId="44394"/>
    <cellStyle name="40 % - Markeringsfarve6 3 2 8 4" xfId="22407"/>
    <cellStyle name="40 % - Markeringsfarve6 3 2 8 5" xfId="37395"/>
    <cellStyle name="40 % - Markeringsfarve6 3 2 9" xfId="4554"/>
    <cellStyle name="40 % - Markeringsfarve6 3 2 9 2" xfId="8661"/>
    <cellStyle name="40 % - Markeringsfarve6 3 2 9 2 2" xfId="16543"/>
    <cellStyle name="40 % - Markeringsfarve6 3 2 9 2 2 2" xfId="32857"/>
    <cellStyle name="40 % - Markeringsfarve6 3 2 9 2 2 3" xfId="47821"/>
    <cellStyle name="40 % - Markeringsfarve6 3 2 9 2 3" xfId="25835"/>
    <cellStyle name="40 % - Markeringsfarve6 3 2 9 2 4" xfId="40822"/>
    <cellStyle name="40 % - Markeringsfarve6 3 2 9 3" xfId="13111"/>
    <cellStyle name="40 % - Markeringsfarve6 3 2 9 3 2" xfId="29430"/>
    <cellStyle name="40 % - Markeringsfarve6 3 2 9 3 3" xfId="44395"/>
    <cellStyle name="40 % - Markeringsfarve6 3 2 9 4" xfId="22408"/>
    <cellStyle name="40 % - Markeringsfarve6 3 2 9 5" xfId="37396"/>
    <cellStyle name="40 % - Markeringsfarve6 3 3" xfId="4555"/>
    <cellStyle name="40 % - Markeringsfarve6 3 3 10" xfId="6048"/>
    <cellStyle name="40 % - Markeringsfarve6 3 3 10 2" xfId="13966"/>
    <cellStyle name="40 % - Markeringsfarve6 3 3 10 2 2" xfId="30280"/>
    <cellStyle name="40 % - Markeringsfarve6 3 3 10 2 3" xfId="45244"/>
    <cellStyle name="40 % - Markeringsfarve6 3 3 10 3" xfId="23258"/>
    <cellStyle name="40 % - Markeringsfarve6 3 3 10 4" xfId="38245"/>
    <cellStyle name="40 % - Markeringsfarve6 3 3 11" xfId="13112"/>
    <cellStyle name="40 % - Markeringsfarve6 3 3 11 2" xfId="29431"/>
    <cellStyle name="40 % - Markeringsfarve6 3 3 11 3" xfId="44396"/>
    <cellStyle name="40 % - Markeringsfarve6 3 3 12" xfId="22409"/>
    <cellStyle name="40 % - Markeringsfarve6 3 3 13" xfId="37397"/>
    <cellStyle name="40 % - Markeringsfarve6 3 3 14" xfId="56574"/>
    <cellStyle name="40 % - Markeringsfarve6 3 3 2" xfId="4556"/>
    <cellStyle name="40 % - Markeringsfarve6 3 3 2 2" xfId="4557"/>
    <cellStyle name="40 % - Markeringsfarve6 3 3 2 2 2" xfId="4558"/>
    <cellStyle name="40 % - Markeringsfarve6 3 3 2 2 2 2" xfId="7702"/>
    <cellStyle name="40 % - Markeringsfarve6 3 3 2 2 2 2 2" xfId="15603"/>
    <cellStyle name="40 % - Markeringsfarve6 3 3 2 2 2 2 2 2" xfId="31917"/>
    <cellStyle name="40 % - Markeringsfarve6 3 3 2 2 2 2 2 3" xfId="46881"/>
    <cellStyle name="40 % - Markeringsfarve6 3 3 2 2 2 2 3" xfId="24895"/>
    <cellStyle name="40 % - Markeringsfarve6 3 3 2 2 2 2 4" xfId="39882"/>
    <cellStyle name="40 % - Markeringsfarve6 3 3 2 2 2 3" xfId="13115"/>
    <cellStyle name="40 % - Markeringsfarve6 3 3 2 2 2 3 2" xfId="29434"/>
    <cellStyle name="40 % - Markeringsfarve6 3 3 2 2 2 3 3" xfId="44399"/>
    <cellStyle name="40 % - Markeringsfarve6 3 3 2 2 2 4" xfId="22412"/>
    <cellStyle name="40 % - Markeringsfarve6 3 3 2 2 2 5" xfId="37400"/>
    <cellStyle name="40 % - Markeringsfarve6 3 3 2 2 3" xfId="6269"/>
    <cellStyle name="40 % - Markeringsfarve6 3 3 2 2 3 2" xfId="14186"/>
    <cellStyle name="40 % - Markeringsfarve6 3 3 2 2 3 2 2" xfId="30500"/>
    <cellStyle name="40 % - Markeringsfarve6 3 3 2 2 3 2 3" xfId="45464"/>
    <cellStyle name="40 % - Markeringsfarve6 3 3 2 2 3 3" xfId="23478"/>
    <cellStyle name="40 % - Markeringsfarve6 3 3 2 2 3 4" xfId="38465"/>
    <cellStyle name="40 % - Markeringsfarve6 3 3 2 2 4" xfId="13114"/>
    <cellStyle name="40 % - Markeringsfarve6 3 3 2 2 4 2" xfId="29433"/>
    <cellStyle name="40 % - Markeringsfarve6 3 3 2 2 4 3" xfId="44398"/>
    <cellStyle name="40 % - Markeringsfarve6 3 3 2 2 5" xfId="22411"/>
    <cellStyle name="40 % - Markeringsfarve6 3 3 2 2 6" xfId="37399"/>
    <cellStyle name="40 % - Markeringsfarve6 3 3 2 3" xfId="4559"/>
    <cellStyle name="40 % - Markeringsfarve6 3 3 2 3 2" xfId="6932"/>
    <cellStyle name="40 % - Markeringsfarve6 3 3 2 3 2 2" xfId="14843"/>
    <cellStyle name="40 % - Markeringsfarve6 3 3 2 3 2 2 2" xfId="31157"/>
    <cellStyle name="40 % - Markeringsfarve6 3 3 2 3 2 2 3" xfId="46121"/>
    <cellStyle name="40 % - Markeringsfarve6 3 3 2 3 2 3" xfId="24135"/>
    <cellStyle name="40 % - Markeringsfarve6 3 3 2 3 2 4" xfId="39122"/>
    <cellStyle name="40 % - Markeringsfarve6 3 3 2 3 3" xfId="13116"/>
    <cellStyle name="40 % - Markeringsfarve6 3 3 2 3 3 2" xfId="29435"/>
    <cellStyle name="40 % - Markeringsfarve6 3 3 2 3 3 3" xfId="44400"/>
    <cellStyle name="40 % - Markeringsfarve6 3 3 2 3 4" xfId="22413"/>
    <cellStyle name="40 % - Markeringsfarve6 3 3 2 3 5" xfId="37401"/>
    <cellStyle name="40 % - Markeringsfarve6 3 3 2 4" xfId="4560"/>
    <cellStyle name="40 % - Markeringsfarve6 3 3 2 4 2" xfId="8750"/>
    <cellStyle name="40 % - Markeringsfarve6 3 3 2 4 2 2" xfId="16626"/>
    <cellStyle name="40 % - Markeringsfarve6 3 3 2 4 2 2 2" xfId="32940"/>
    <cellStyle name="40 % - Markeringsfarve6 3 3 2 4 2 2 3" xfId="47904"/>
    <cellStyle name="40 % - Markeringsfarve6 3 3 2 4 2 3" xfId="25918"/>
    <cellStyle name="40 % - Markeringsfarve6 3 3 2 4 2 4" xfId="40905"/>
    <cellStyle name="40 % - Markeringsfarve6 3 3 2 4 3" xfId="13117"/>
    <cellStyle name="40 % - Markeringsfarve6 3 3 2 4 3 2" xfId="29436"/>
    <cellStyle name="40 % - Markeringsfarve6 3 3 2 4 3 3" xfId="44401"/>
    <cellStyle name="40 % - Markeringsfarve6 3 3 2 4 4" xfId="22414"/>
    <cellStyle name="40 % - Markeringsfarve6 3 3 2 4 5" xfId="37402"/>
    <cellStyle name="40 % - Markeringsfarve6 3 3 2 5" xfId="6049"/>
    <cellStyle name="40 % - Markeringsfarve6 3 3 2 5 2" xfId="13967"/>
    <cellStyle name="40 % - Markeringsfarve6 3 3 2 5 2 2" xfId="30281"/>
    <cellStyle name="40 % - Markeringsfarve6 3 3 2 5 2 3" xfId="45245"/>
    <cellStyle name="40 % - Markeringsfarve6 3 3 2 5 3" xfId="23259"/>
    <cellStyle name="40 % - Markeringsfarve6 3 3 2 5 4" xfId="38246"/>
    <cellStyle name="40 % - Markeringsfarve6 3 3 2 6" xfId="13113"/>
    <cellStyle name="40 % - Markeringsfarve6 3 3 2 6 2" xfId="29432"/>
    <cellStyle name="40 % - Markeringsfarve6 3 3 2 6 3" xfId="44397"/>
    <cellStyle name="40 % - Markeringsfarve6 3 3 2 7" xfId="22410"/>
    <cellStyle name="40 % - Markeringsfarve6 3 3 2 8" xfId="37398"/>
    <cellStyle name="40 % - Markeringsfarve6 3 3 3" xfId="4561"/>
    <cellStyle name="40 % - Markeringsfarve6 3 3 3 2" xfId="4562"/>
    <cellStyle name="40 % - Markeringsfarve6 3 3 3 2 2" xfId="4563"/>
    <cellStyle name="40 % - Markeringsfarve6 3 3 3 2 2 2" xfId="7822"/>
    <cellStyle name="40 % - Markeringsfarve6 3 3 3 2 2 2 2" xfId="15723"/>
    <cellStyle name="40 % - Markeringsfarve6 3 3 3 2 2 2 2 2" xfId="32037"/>
    <cellStyle name="40 % - Markeringsfarve6 3 3 3 2 2 2 2 3" xfId="47001"/>
    <cellStyle name="40 % - Markeringsfarve6 3 3 3 2 2 2 3" xfId="25015"/>
    <cellStyle name="40 % - Markeringsfarve6 3 3 3 2 2 2 4" xfId="40002"/>
    <cellStyle name="40 % - Markeringsfarve6 3 3 3 2 2 3" xfId="13120"/>
    <cellStyle name="40 % - Markeringsfarve6 3 3 3 2 2 3 2" xfId="29439"/>
    <cellStyle name="40 % - Markeringsfarve6 3 3 3 2 2 3 3" xfId="44404"/>
    <cellStyle name="40 % - Markeringsfarve6 3 3 3 2 2 4" xfId="22417"/>
    <cellStyle name="40 % - Markeringsfarve6 3 3 3 2 2 5" xfId="37405"/>
    <cellStyle name="40 % - Markeringsfarve6 3 3 3 2 3" xfId="6368"/>
    <cellStyle name="40 % - Markeringsfarve6 3 3 3 2 3 2" xfId="14285"/>
    <cellStyle name="40 % - Markeringsfarve6 3 3 3 2 3 2 2" xfId="30599"/>
    <cellStyle name="40 % - Markeringsfarve6 3 3 3 2 3 2 3" xfId="45563"/>
    <cellStyle name="40 % - Markeringsfarve6 3 3 3 2 3 3" xfId="23577"/>
    <cellStyle name="40 % - Markeringsfarve6 3 3 3 2 3 4" xfId="38564"/>
    <cellStyle name="40 % - Markeringsfarve6 3 3 3 2 4" xfId="13119"/>
    <cellStyle name="40 % - Markeringsfarve6 3 3 3 2 4 2" xfId="29438"/>
    <cellStyle name="40 % - Markeringsfarve6 3 3 3 2 4 3" xfId="44403"/>
    <cellStyle name="40 % - Markeringsfarve6 3 3 3 2 5" xfId="22416"/>
    <cellStyle name="40 % - Markeringsfarve6 3 3 3 2 6" xfId="37404"/>
    <cellStyle name="40 % - Markeringsfarve6 3 3 3 3" xfId="4564"/>
    <cellStyle name="40 % - Markeringsfarve6 3 3 3 3 2" xfId="7052"/>
    <cellStyle name="40 % - Markeringsfarve6 3 3 3 3 2 2" xfId="14963"/>
    <cellStyle name="40 % - Markeringsfarve6 3 3 3 3 2 2 2" xfId="31277"/>
    <cellStyle name="40 % - Markeringsfarve6 3 3 3 3 2 2 3" xfId="46241"/>
    <cellStyle name="40 % - Markeringsfarve6 3 3 3 3 2 3" xfId="24255"/>
    <cellStyle name="40 % - Markeringsfarve6 3 3 3 3 2 4" xfId="39242"/>
    <cellStyle name="40 % - Markeringsfarve6 3 3 3 3 3" xfId="13121"/>
    <cellStyle name="40 % - Markeringsfarve6 3 3 3 3 3 2" xfId="29440"/>
    <cellStyle name="40 % - Markeringsfarve6 3 3 3 3 3 3" xfId="44405"/>
    <cellStyle name="40 % - Markeringsfarve6 3 3 3 3 4" xfId="22418"/>
    <cellStyle name="40 % - Markeringsfarve6 3 3 3 3 5" xfId="37406"/>
    <cellStyle name="40 % - Markeringsfarve6 3 3 3 4" xfId="4565"/>
    <cellStyle name="40 % - Markeringsfarve6 3 3 3 4 2" xfId="8470"/>
    <cellStyle name="40 % - Markeringsfarve6 3 3 3 4 2 2" xfId="16359"/>
    <cellStyle name="40 % - Markeringsfarve6 3 3 3 4 2 2 2" xfId="32673"/>
    <cellStyle name="40 % - Markeringsfarve6 3 3 3 4 2 2 3" xfId="47637"/>
    <cellStyle name="40 % - Markeringsfarve6 3 3 3 4 2 3" xfId="25651"/>
    <cellStyle name="40 % - Markeringsfarve6 3 3 3 4 2 4" xfId="40638"/>
    <cellStyle name="40 % - Markeringsfarve6 3 3 3 4 3" xfId="13122"/>
    <cellStyle name="40 % - Markeringsfarve6 3 3 3 4 3 2" xfId="29441"/>
    <cellStyle name="40 % - Markeringsfarve6 3 3 3 4 3 3" xfId="44406"/>
    <cellStyle name="40 % - Markeringsfarve6 3 3 3 4 4" xfId="22419"/>
    <cellStyle name="40 % - Markeringsfarve6 3 3 3 4 5" xfId="37407"/>
    <cellStyle name="40 % - Markeringsfarve6 3 3 3 5" xfId="6050"/>
    <cellStyle name="40 % - Markeringsfarve6 3 3 3 5 2" xfId="13968"/>
    <cellStyle name="40 % - Markeringsfarve6 3 3 3 5 2 2" xfId="30282"/>
    <cellStyle name="40 % - Markeringsfarve6 3 3 3 5 2 3" xfId="45246"/>
    <cellStyle name="40 % - Markeringsfarve6 3 3 3 5 3" xfId="23260"/>
    <cellStyle name="40 % - Markeringsfarve6 3 3 3 5 4" xfId="38247"/>
    <cellStyle name="40 % - Markeringsfarve6 3 3 3 6" xfId="13118"/>
    <cellStyle name="40 % - Markeringsfarve6 3 3 3 6 2" xfId="29437"/>
    <cellStyle name="40 % - Markeringsfarve6 3 3 3 6 3" xfId="44402"/>
    <cellStyle name="40 % - Markeringsfarve6 3 3 3 7" xfId="22415"/>
    <cellStyle name="40 % - Markeringsfarve6 3 3 3 8" xfId="37403"/>
    <cellStyle name="40 % - Markeringsfarve6 3 3 4" xfId="4566"/>
    <cellStyle name="40 % - Markeringsfarve6 3 3 4 2" xfId="4567"/>
    <cellStyle name="40 % - Markeringsfarve6 3 3 4 2 2" xfId="4568"/>
    <cellStyle name="40 % - Markeringsfarve6 3 3 4 2 2 2" xfId="7940"/>
    <cellStyle name="40 % - Markeringsfarve6 3 3 4 2 2 2 2" xfId="15841"/>
    <cellStyle name="40 % - Markeringsfarve6 3 3 4 2 2 2 2 2" xfId="32155"/>
    <cellStyle name="40 % - Markeringsfarve6 3 3 4 2 2 2 2 3" xfId="47119"/>
    <cellStyle name="40 % - Markeringsfarve6 3 3 4 2 2 2 3" xfId="25133"/>
    <cellStyle name="40 % - Markeringsfarve6 3 3 4 2 2 2 4" xfId="40120"/>
    <cellStyle name="40 % - Markeringsfarve6 3 3 4 2 2 3" xfId="13125"/>
    <cellStyle name="40 % - Markeringsfarve6 3 3 4 2 2 3 2" xfId="29444"/>
    <cellStyle name="40 % - Markeringsfarve6 3 3 4 2 2 3 3" xfId="44409"/>
    <cellStyle name="40 % - Markeringsfarve6 3 3 4 2 2 4" xfId="22422"/>
    <cellStyle name="40 % - Markeringsfarve6 3 3 4 2 2 5" xfId="37410"/>
    <cellStyle name="40 % - Markeringsfarve6 3 3 4 2 3" xfId="6471"/>
    <cellStyle name="40 % - Markeringsfarve6 3 3 4 2 3 2" xfId="14385"/>
    <cellStyle name="40 % - Markeringsfarve6 3 3 4 2 3 2 2" xfId="30699"/>
    <cellStyle name="40 % - Markeringsfarve6 3 3 4 2 3 2 3" xfId="45663"/>
    <cellStyle name="40 % - Markeringsfarve6 3 3 4 2 3 3" xfId="23677"/>
    <cellStyle name="40 % - Markeringsfarve6 3 3 4 2 3 4" xfId="38664"/>
    <cellStyle name="40 % - Markeringsfarve6 3 3 4 2 4" xfId="13124"/>
    <cellStyle name="40 % - Markeringsfarve6 3 3 4 2 4 2" xfId="29443"/>
    <cellStyle name="40 % - Markeringsfarve6 3 3 4 2 4 3" xfId="44408"/>
    <cellStyle name="40 % - Markeringsfarve6 3 3 4 2 5" xfId="22421"/>
    <cellStyle name="40 % - Markeringsfarve6 3 3 4 2 6" xfId="37409"/>
    <cellStyle name="40 % - Markeringsfarve6 3 3 4 3" xfId="4569"/>
    <cellStyle name="40 % - Markeringsfarve6 3 3 4 3 2" xfId="7216"/>
    <cellStyle name="40 % - Markeringsfarve6 3 3 4 3 2 2" xfId="15126"/>
    <cellStyle name="40 % - Markeringsfarve6 3 3 4 3 2 2 2" xfId="31440"/>
    <cellStyle name="40 % - Markeringsfarve6 3 3 4 3 2 2 3" xfId="46404"/>
    <cellStyle name="40 % - Markeringsfarve6 3 3 4 3 2 3" xfId="24418"/>
    <cellStyle name="40 % - Markeringsfarve6 3 3 4 3 2 4" xfId="39405"/>
    <cellStyle name="40 % - Markeringsfarve6 3 3 4 3 3" xfId="13126"/>
    <cellStyle name="40 % - Markeringsfarve6 3 3 4 3 3 2" xfId="29445"/>
    <cellStyle name="40 % - Markeringsfarve6 3 3 4 3 3 3" xfId="44410"/>
    <cellStyle name="40 % - Markeringsfarve6 3 3 4 3 4" xfId="22423"/>
    <cellStyle name="40 % - Markeringsfarve6 3 3 4 3 5" xfId="37411"/>
    <cellStyle name="40 % - Markeringsfarve6 3 3 4 4" xfId="4570"/>
    <cellStyle name="40 % - Markeringsfarve6 3 3 4 4 2" xfId="8729"/>
    <cellStyle name="40 % - Markeringsfarve6 3 3 4 4 2 2" xfId="16608"/>
    <cellStyle name="40 % - Markeringsfarve6 3 3 4 4 2 2 2" xfId="32922"/>
    <cellStyle name="40 % - Markeringsfarve6 3 3 4 4 2 2 3" xfId="47886"/>
    <cellStyle name="40 % - Markeringsfarve6 3 3 4 4 2 3" xfId="25900"/>
    <cellStyle name="40 % - Markeringsfarve6 3 3 4 4 2 4" xfId="40887"/>
    <cellStyle name="40 % - Markeringsfarve6 3 3 4 4 3" xfId="13127"/>
    <cellStyle name="40 % - Markeringsfarve6 3 3 4 4 3 2" xfId="29446"/>
    <cellStyle name="40 % - Markeringsfarve6 3 3 4 4 3 3" xfId="44411"/>
    <cellStyle name="40 % - Markeringsfarve6 3 3 4 4 4" xfId="22424"/>
    <cellStyle name="40 % - Markeringsfarve6 3 3 4 4 5" xfId="37412"/>
    <cellStyle name="40 % - Markeringsfarve6 3 3 4 5" xfId="6051"/>
    <cellStyle name="40 % - Markeringsfarve6 3 3 4 5 2" xfId="13969"/>
    <cellStyle name="40 % - Markeringsfarve6 3 3 4 5 2 2" xfId="30283"/>
    <cellStyle name="40 % - Markeringsfarve6 3 3 4 5 2 3" xfId="45247"/>
    <cellStyle name="40 % - Markeringsfarve6 3 3 4 5 3" xfId="23261"/>
    <cellStyle name="40 % - Markeringsfarve6 3 3 4 5 4" xfId="38248"/>
    <cellStyle name="40 % - Markeringsfarve6 3 3 4 6" xfId="13123"/>
    <cellStyle name="40 % - Markeringsfarve6 3 3 4 6 2" xfId="29442"/>
    <cellStyle name="40 % - Markeringsfarve6 3 3 4 6 3" xfId="44407"/>
    <cellStyle name="40 % - Markeringsfarve6 3 3 4 7" xfId="22420"/>
    <cellStyle name="40 % - Markeringsfarve6 3 3 4 8" xfId="37408"/>
    <cellStyle name="40 % - Markeringsfarve6 3 3 5" xfId="4571"/>
    <cellStyle name="40 % - Markeringsfarve6 3 3 5 2" xfId="4572"/>
    <cellStyle name="40 % - Markeringsfarve6 3 3 5 2 2" xfId="4573"/>
    <cellStyle name="40 % - Markeringsfarve6 3 3 5 2 2 2" xfId="8057"/>
    <cellStyle name="40 % - Markeringsfarve6 3 3 5 2 2 2 2" xfId="15958"/>
    <cellStyle name="40 % - Markeringsfarve6 3 3 5 2 2 2 2 2" xfId="32272"/>
    <cellStyle name="40 % - Markeringsfarve6 3 3 5 2 2 2 2 3" xfId="47236"/>
    <cellStyle name="40 % - Markeringsfarve6 3 3 5 2 2 2 3" xfId="25250"/>
    <cellStyle name="40 % - Markeringsfarve6 3 3 5 2 2 2 4" xfId="40237"/>
    <cellStyle name="40 % - Markeringsfarve6 3 3 5 2 2 3" xfId="13130"/>
    <cellStyle name="40 % - Markeringsfarve6 3 3 5 2 2 3 2" xfId="29449"/>
    <cellStyle name="40 % - Markeringsfarve6 3 3 5 2 2 3 3" xfId="44414"/>
    <cellStyle name="40 % - Markeringsfarve6 3 3 5 2 2 4" xfId="22427"/>
    <cellStyle name="40 % - Markeringsfarve6 3 3 5 2 2 5" xfId="37415"/>
    <cellStyle name="40 % - Markeringsfarve6 3 3 5 2 3" xfId="6570"/>
    <cellStyle name="40 % - Markeringsfarve6 3 3 5 2 3 2" xfId="14484"/>
    <cellStyle name="40 % - Markeringsfarve6 3 3 5 2 3 2 2" xfId="30798"/>
    <cellStyle name="40 % - Markeringsfarve6 3 3 5 2 3 2 3" xfId="45762"/>
    <cellStyle name="40 % - Markeringsfarve6 3 3 5 2 3 3" xfId="23776"/>
    <cellStyle name="40 % - Markeringsfarve6 3 3 5 2 3 4" xfId="38763"/>
    <cellStyle name="40 % - Markeringsfarve6 3 3 5 2 4" xfId="13129"/>
    <cellStyle name="40 % - Markeringsfarve6 3 3 5 2 4 2" xfId="29448"/>
    <cellStyle name="40 % - Markeringsfarve6 3 3 5 2 4 3" xfId="44413"/>
    <cellStyle name="40 % - Markeringsfarve6 3 3 5 2 5" xfId="22426"/>
    <cellStyle name="40 % - Markeringsfarve6 3 3 5 2 6" xfId="37414"/>
    <cellStyle name="40 % - Markeringsfarve6 3 3 5 3" xfId="4574"/>
    <cellStyle name="40 % - Markeringsfarve6 3 3 5 3 2" xfId="7333"/>
    <cellStyle name="40 % - Markeringsfarve6 3 3 5 3 2 2" xfId="15243"/>
    <cellStyle name="40 % - Markeringsfarve6 3 3 5 3 2 2 2" xfId="31557"/>
    <cellStyle name="40 % - Markeringsfarve6 3 3 5 3 2 2 3" xfId="46521"/>
    <cellStyle name="40 % - Markeringsfarve6 3 3 5 3 2 3" xfId="24535"/>
    <cellStyle name="40 % - Markeringsfarve6 3 3 5 3 2 4" xfId="39522"/>
    <cellStyle name="40 % - Markeringsfarve6 3 3 5 3 3" xfId="13131"/>
    <cellStyle name="40 % - Markeringsfarve6 3 3 5 3 3 2" xfId="29450"/>
    <cellStyle name="40 % - Markeringsfarve6 3 3 5 3 3 3" xfId="44415"/>
    <cellStyle name="40 % - Markeringsfarve6 3 3 5 3 4" xfId="22428"/>
    <cellStyle name="40 % - Markeringsfarve6 3 3 5 3 5" xfId="37416"/>
    <cellStyle name="40 % - Markeringsfarve6 3 3 5 4" xfId="4575"/>
    <cellStyle name="40 % - Markeringsfarve6 3 3 5 4 2" xfId="8452"/>
    <cellStyle name="40 % - Markeringsfarve6 3 3 5 4 2 2" xfId="16343"/>
    <cellStyle name="40 % - Markeringsfarve6 3 3 5 4 2 2 2" xfId="32657"/>
    <cellStyle name="40 % - Markeringsfarve6 3 3 5 4 2 2 3" xfId="47621"/>
    <cellStyle name="40 % - Markeringsfarve6 3 3 5 4 2 3" xfId="25635"/>
    <cellStyle name="40 % - Markeringsfarve6 3 3 5 4 2 4" xfId="40622"/>
    <cellStyle name="40 % - Markeringsfarve6 3 3 5 4 3" xfId="13132"/>
    <cellStyle name="40 % - Markeringsfarve6 3 3 5 4 3 2" xfId="29451"/>
    <cellStyle name="40 % - Markeringsfarve6 3 3 5 4 3 3" xfId="44416"/>
    <cellStyle name="40 % - Markeringsfarve6 3 3 5 4 4" xfId="22429"/>
    <cellStyle name="40 % - Markeringsfarve6 3 3 5 4 5" xfId="37417"/>
    <cellStyle name="40 % - Markeringsfarve6 3 3 5 5" xfId="6052"/>
    <cellStyle name="40 % - Markeringsfarve6 3 3 5 5 2" xfId="13970"/>
    <cellStyle name="40 % - Markeringsfarve6 3 3 5 5 2 2" xfId="30284"/>
    <cellStyle name="40 % - Markeringsfarve6 3 3 5 5 2 3" xfId="45248"/>
    <cellStyle name="40 % - Markeringsfarve6 3 3 5 5 3" xfId="23262"/>
    <cellStyle name="40 % - Markeringsfarve6 3 3 5 5 4" xfId="38249"/>
    <cellStyle name="40 % - Markeringsfarve6 3 3 5 6" xfId="13128"/>
    <cellStyle name="40 % - Markeringsfarve6 3 3 5 6 2" xfId="29447"/>
    <cellStyle name="40 % - Markeringsfarve6 3 3 5 6 3" xfId="44412"/>
    <cellStyle name="40 % - Markeringsfarve6 3 3 5 7" xfId="22425"/>
    <cellStyle name="40 % - Markeringsfarve6 3 3 5 8" xfId="37413"/>
    <cellStyle name="40 % - Markeringsfarve6 3 3 6" xfId="4576"/>
    <cellStyle name="40 % - Markeringsfarve6 3 3 6 2" xfId="4577"/>
    <cellStyle name="40 % - Markeringsfarve6 3 3 6 2 2" xfId="4578"/>
    <cellStyle name="40 % - Markeringsfarve6 3 3 6 2 2 2" xfId="8176"/>
    <cellStyle name="40 % - Markeringsfarve6 3 3 6 2 2 2 2" xfId="16077"/>
    <cellStyle name="40 % - Markeringsfarve6 3 3 6 2 2 2 2 2" xfId="32391"/>
    <cellStyle name="40 % - Markeringsfarve6 3 3 6 2 2 2 2 3" xfId="47355"/>
    <cellStyle name="40 % - Markeringsfarve6 3 3 6 2 2 2 3" xfId="25369"/>
    <cellStyle name="40 % - Markeringsfarve6 3 3 6 2 2 2 4" xfId="40356"/>
    <cellStyle name="40 % - Markeringsfarve6 3 3 6 2 2 3" xfId="13135"/>
    <cellStyle name="40 % - Markeringsfarve6 3 3 6 2 2 3 2" xfId="29454"/>
    <cellStyle name="40 % - Markeringsfarve6 3 3 6 2 2 3 3" xfId="44419"/>
    <cellStyle name="40 % - Markeringsfarve6 3 3 6 2 2 4" xfId="22432"/>
    <cellStyle name="40 % - Markeringsfarve6 3 3 6 2 2 5" xfId="37420"/>
    <cellStyle name="40 % - Markeringsfarve6 3 3 6 2 3" xfId="6669"/>
    <cellStyle name="40 % - Markeringsfarve6 3 3 6 2 3 2" xfId="14583"/>
    <cellStyle name="40 % - Markeringsfarve6 3 3 6 2 3 2 2" xfId="30897"/>
    <cellStyle name="40 % - Markeringsfarve6 3 3 6 2 3 2 3" xfId="45861"/>
    <cellStyle name="40 % - Markeringsfarve6 3 3 6 2 3 3" xfId="23875"/>
    <cellStyle name="40 % - Markeringsfarve6 3 3 6 2 3 4" xfId="38862"/>
    <cellStyle name="40 % - Markeringsfarve6 3 3 6 2 4" xfId="13134"/>
    <cellStyle name="40 % - Markeringsfarve6 3 3 6 2 4 2" xfId="29453"/>
    <cellStyle name="40 % - Markeringsfarve6 3 3 6 2 4 3" xfId="44418"/>
    <cellStyle name="40 % - Markeringsfarve6 3 3 6 2 5" xfId="22431"/>
    <cellStyle name="40 % - Markeringsfarve6 3 3 6 2 6" xfId="37419"/>
    <cellStyle name="40 % - Markeringsfarve6 3 3 6 3" xfId="4579"/>
    <cellStyle name="40 % - Markeringsfarve6 3 3 6 3 2" xfId="7453"/>
    <cellStyle name="40 % - Markeringsfarve6 3 3 6 3 2 2" xfId="15363"/>
    <cellStyle name="40 % - Markeringsfarve6 3 3 6 3 2 2 2" xfId="31677"/>
    <cellStyle name="40 % - Markeringsfarve6 3 3 6 3 2 2 3" xfId="46641"/>
    <cellStyle name="40 % - Markeringsfarve6 3 3 6 3 2 3" xfId="24655"/>
    <cellStyle name="40 % - Markeringsfarve6 3 3 6 3 2 4" xfId="39642"/>
    <cellStyle name="40 % - Markeringsfarve6 3 3 6 3 3" xfId="13136"/>
    <cellStyle name="40 % - Markeringsfarve6 3 3 6 3 3 2" xfId="29455"/>
    <cellStyle name="40 % - Markeringsfarve6 3 3 6 3 3 3" xfId="44420"/>
    <cellStyle name="40 % - Markeringsfarve6 3 3 6 3 4" xfId="22433"/>
    <cellStyle name="40 % - Markeringsfarve6 3 3 6 3 5" xfId="37421"/>
    <cellStyle name="40 % - Markeringsfarve6 3 3 6 4" xfId="4580"/>
    <cellStyle name="40 % - Markeringsfarve6 3 3 6 4 2" xfId="8687"/>
    <cellStyle name="40 % - Markeringsfarve6 3 3 6 4 2 2" xfId="16568"/>
    <cellStyle name="40 % - Markeringsfarve6 3 3 6 4 2 2 2" xfId="32882"/>
    <cellStyle name="40 % - Markeringsfarve6 3 3 6 4 2 2 3" xfId="47846"/>
    <cellStyle name="40 % - Markeringsfarve6 3 3 6 4 2 3" xfId="25860"/>
    <cellStyle name="40 % - Markeringsfarve6 3 3 6 4 2 4" xfId="40847"/>
    <cellStyle name="40 % - Markeringsfarve6 3 3 6 4 3" xfId="13137"/>
    <cellStyle name="40 % - Markeringsfarve6 3 3 6 4 3 2" xfId="29456"/>
    <cellStyle name="40 % - Markeringsfarve6 3 3 6 4 3 3" xfId="44421"/>
    <cellStyle name="40 % - Markeringsfarve6 3 3 6 4 4" xfId="22434"/>
    <cellStyle name="40 % - Markeringsfarve6 3 3 6 4 5" xfId="37422"/>
    <cellStyle name="40 % - Markeringsfarve6 3 3 6 5" xfId="6053"/>
    <cellStyle name="40 % - Markeringsfarve6 3 3 6 5 2" xfId="13971"/>
    <cellStyle name="40 % - Markeringsfarve6 3 3 6 5 2 2" xfId="30285"/>
    <cellStyle name="40 % - Markeringsfarve6 3 3 6 5 2 3" xfId="45249"/>
    <cellStyle name="40 % - Markeringsfarve6 3 3 6 5 3" xfId="23263"/>
    <cellStyle name="40 % - Markeringsfarve6 3 3 6 5 4" xfId="38250"/>
    <cellStyle name="40 % - Markeringsfarve6 3 3 6 6" xfId="13133"/>
    <cellStyle name="40 % - Markeringsfarve6 3 3 6 6 2" xfId="29452"/>
    <cellStyle name="40 % - Markeringsfarve6 3 3 6 6 3" xfId="44417"/>
    <cellStyle name="40 % - Markeringsfarve6 3 3 6 7" xfId="22430"/>
    <cellStyle name="40 % - Markeringsfarve6 3 3 6 8" xfId="37418"/>
    <cellStyle name="40 % - Markeringsfarve6 3 3 7" xfId="4581"/>
    <cellStyle name="40 % - Markeringsfarve6 3 3 7 2" xfId="4582"/>
    <cellStyle name="40 % - Markeringsfarve6 3 3 7 2 2" xfId="7583"/>
    <cellStyle name="40 % - Markeringsfarve6 3 3 7 2 2 2" xfId="15484"/>
    <cellStyle name="40 % - Markeringsfarve6 3 3 7 2 2 2 2" xfId="31798"/>
    <cellStyle name="40 % - Markeringsfarve6 3 3 7 2 2 2 3" xfId="46762"/>
    <cellStyle name="40 % - Markeringsfarve6 3 3 7 2 2 3" xfId="24776"/>
    <cellStyle name="40 % - Markeringsfarve6 3 3 7 2 2 4" xfId="39763"/>
    <cellStyle name="40 % - Markeringsfarve6 3 3 7 2 3" xfId="13139"/>
    <cellStyle name="40 % - Markeringsfarve6 3 3 7 2 3 2" xfId="29458"/>
    <cellStyle name="40 % - Markeringsfarve6 3 3 7 2 3 3" xfId="44423"/>
    <cellStyle name="40 % - Markeringsfarve6 3 3 7 2 4" xfId="22436"/>
    <cellStyle name="40 % - Markeringsfarve6 3 3 7 2 5" xfId="37424"/>
    <cellStyle name="40 % - Markeringsfarve6 3 3 7 3" xfId="6170"/>
    <cellStyle name="40 % - Markeringsfarve6 3 3 7 3 2" xfId="14087"/>
    <cellStyle name="40 % - Markeringsfarve6 3 3 7 3 2 2" xfId="30401"/>
    <cellStyle name="40 % - Markeringsfarve6 3 3 7 3 2 3" xfId="45365"/>
    <cellStyle name="40 % - Markeringsfarve6 3 3 7 3 3" xfId="23379"/>
    <cellStyle name="40 % - Markeringsfarve6 3 3 7 3 4" xfId="38366"/>
    <cellStyle name="40 % - Markeringsfarve6 3 3 7 4" xfId="13138"/>
    <cellStyle name="40 % - Markeringsfarve6 3 3 7 4 2" xfId="29457"/>
    <cellStyle name="40 % - Markeringsfarve6 3 3 7 4 3" xfId="44422"/>
    <cellStyle name="40 % - Markeringsfarve6 3 3 7 5" xfId="22435"/>
    <cellStyle name="40 % - Markeringsfarve6 3 3 7 6" xfId="37423"/>
    <cellStyle name="40 % - Markeringsfarve6 3 3 8" xfId="4583"/>
    <cellStyle name="40 % - Markeringsfarve6 3 3 8 2" xfId="6811"/>
    <cellStyle name="40 % - Markeringsfarve6 3 3 8 2 2" xfId="14722"/>
    <cellStyle name="40 % - Markeringsfarve6 3 3 8 2 2 2" xfId="31036"/>
    <cellStyle name="40 % - Markeringsfarve6 3 3 8 2 2 3" xfId="46000"/>
    <cellStyle name="40 % - Markeringsfarve6 3 3 8 2 3" xfId="24014"/>
    <cellStyle name="40 % - Markeringsfarve6 3 3 8 2 4" xfId="39001"/>
    <cellStyle name="40 % - Markeringsfarve6 3 3 8 3" xfId="13140"/>
    <cellStyle name="40 % - Markeringsfarve6 3 3 8 3 2" xfId="29459"/>
    <cellStyle name="40 % - Markeringsfarve6 3 3 8 3 3" xfId="44424"/>
    <cellStyle name="40 % - Markeringsfarve6 3 3 8 4" xfId="22437"/>
    <cellStyle name="40 % - Markeringsfarve6 3 3 8 5" xfId="37425"/>
    <cellStyle name="40 % - Markeringsfarve6 3 3 9" xfId="4584"/>
    <cellStyle name="40 % - Markeringsfarve6 3 3 9 2" xfId="8555"/>
    <cellStyle name="40 % - Markeringsfarve6 3 3 9 2 2" xfId="16442"/>
    <cellStyle name="40 % - Markeringsfarve6 3 3 9 2 2 2" xfId="32756"/>
    <cellStyle name="40 % - Markeringsfarve6 3 3 9 2 2 3" xfId="47720"/>
    <cellStyle name="40 % - Markeringsfarve6 3 3 9 2 3" xfId="25734"/>
    <cellStyle name="40 % - Markeringsfarve6 3 3 9 2 4" xfId="40721"/>
    <cellStyle name="40 % - Markeringsfarve6 3 3 9 3" xfId="13141"/>
    <cellStyle name="40 % - Markeringsfarve6 3 3 9 3 2" xfId="29460"/>
    <cellStyle name="40 % - Markeringsfarve6 3 3 9 3 3" xfId="44425"/>
    <cellStyle name="40 % - Markeringsfarve6 3 3 9 4" xfId="22438"/>
    <cellStyle name="40 % - Markeringsfarve6 3 3 9 5" xfId="37426"/>
    <cellStyle name="40 % - Markeringsfarve6 3 4" xfId="4585"/>
    <cellStyle name="40 % - Markeringsfarve6 3 4 2" xfId="4586"/>
    <cellStyle name="40 % - Markeringsfarve6 3 4 2 2" xfId="4587"/>
    <cellStyle name="40 % - Markeringsfarve6 3 4 2 2 2" xfId="7624"/>
    <cellStyle name="40 % - Markeringsfarve6 3 4 2 2 2 2" xfId="15525"/>
    <cellStyle name="40 % - Markeringsfarve6 3 4 2 2 2 2 2" xfId="31839"/>
    <cellStyle name="40 % - Markeringsfarve6 3 4 2 2 2 2 3" xfId="46803"/>
    <cellStyle name="40 % - Markeringsfarve6 3 4 2 2 2 3" xfId="24817"/>
    <cellStyle name="40 % - Markeringsfarve6 3 4 2 2 2 4" xfId="39804"/>
    <cellStyle name="40 % - Markeringsfarve6 3 4 2 2 3" xfId="13144"/>
    <cellStyle name="40 % - Markeringsfarve6 3 4 2 2 3 2" xfId="29463"/>
    <cellStyle name="40 % - Markeringsfarve6 3 4 2 2 3 3" xfId="44428"/>
    <cellStyle name="40 % - Markeringsfarve6 3 4 2 2 4" xfId="22441"/>
    <cellStyle name="40 % - Markeringsfarve6 3 4 2 2 5" xfId="37429"/>
    <cellStyle name="40 % - Markeringsfarve6 3 4 2 3" xfId="6203"/>
    <cellStyle name="40 % - Markeringsfarve6 3 4 2 3 2" xfId="14120"/>
    <cellStyle name="40 % - Markeringsfarve6 3 4 2 3 2 2" xfId="30434"/>
    <cellStyle name="40 % - Markeringsfarve6 3 4 2 3 2 3" xfId="45398"/>
    <cellStyle name="40 % - Markeringsfarve6 3 4 2 3 3" xfId="23412"/>
    <cellStyle name="40 % - Markeringsfarve6 3 4 2 3 4" xfId="38399"/>
    <cellStyle name="40 % - Markeringsfarve6 3 4 2 4" xfId="13143"/>
    <cellStyle name="40 % - Markeringsfarve6 3 4 2 4 2" xfId="29462"/>
    <cellStyle name="40 % - Markeringsfarve6 3 4 2 4 3" xfId="44427"/>
    <cellStyle name="40 % - Markeringsfarve6 3 4 2 5" xfId="22440"/>
    <cellStyle name="40 % - Markeringsfarve6 3 4 2 6" xfId="37428"/>
    <cellStyle name="40 % - Markeringsfarve6 3 4 3" xfId="4588"/>
    <cellStyle name="40 % - Markeringsfarve6 3 4 3 2" xfId="6854"/>
    <cellStyle name="40 % - Markeringsfarve6 3 4 3 2 2" xfId="14765"/>
    <cellStyle name="40 % - Markeringsfarve6 3 4 3 2 2 2" xfId="31079"/>
    <cellStyle name="40 % - Markeringsfarve6 3 4 3 2 2 3" xfId="46043"/>
    <cellStyle name="40 % - Markeringsfarve6 3 4 3 2 3" xfId="24057"/>
    <cellStyle name="40 % - Markeringsfarve6 3 4 3 2 4" xfId="39044"/>
    <cellStyle name="40 % - Markeringsfarve6 3 4 3 3" xfId="13145"/>
    <cellStyle name="40 % - Markeringsfarve6 3 4 3 3 2" xfId="29464"/>
    <cellStyle name="40 % - Markeringsfarve6 3 4 3 3 3" xfId="44429"/>
    <cellStyle name="40 % - Markeringsfarve6 3 4 3 4" xfId="22442"/>
    <cellStyle name="40 % - Markeringsfarve6 3 4 3 5" xfId="37430"/>
    <cellStyle name="40 % - Markeringsfarve6 3 4 4" xfId="4589"/>
    <cellStyle name="40 % - Markeringsfarve6 3 4 4 2" xfId="8412"/>
    <cellStyle name="40 % - Markeringsfarve6 3 4 4 2 2" xfId="16305"/>
    <cellStyle name="40 % - Markeringsfarve6 3 4 4 2 2 2" xfId="32619"/>
    <cellStyle name="40 % - Markeringsfarve6 3 4 4 2 2 3" xfId="47583"/>
    <cellStyle name="40 % - Markeringsfarve6 3 4 4 2 3" xfId="25597"/>
    <cellStyle name="40 % - Markeringsfarve6 3 4 4 2 4" xfId="40584"/>
    <cellStyle name="40 % - Markeringsfarve6 3 4 4 3" xfId="13146"/>
    <cellStyle name="40 % - Markeringsfarve6 3 4 4 3 2" xfId="29465"/>
    <cellStyle name="40 % - Markeringsfarve6 3 4 4 3 3" xfId="44430"/>
    <cellStyle name="40 % - Markeringsfarve6 3 4 4 4" xfId="22443"/>
    <cellStyle name="40 % - Markeringsfarve6 3 4 4 5" xfId="37431"/>
    <cellStyle name="40 % - Markeringsfarve6 3 4 5" xfId="6054"/>
    <cellStyle name="40 % - Markeringsfarve6 3 4 5 2" xfId="13972"/>
    <cellStyle name="40 % - Markeringsfarve6 3 4 5 2 2" xfId="30286"/>
    <cellStyle name="40 % - Markeringsfarve6 3 4 5 2 3" xfId="45250"/>
    <cellStyle name="40 % - Markeringsfarve6 3 4 5 3" xfId="23264"/>
    <cellStyle name="40 % - Markeringsfarve6 3 4 5 4" xfId="38251"/>
    <cellStyle name="40 % - Markeringsfarve6 3 4 6" xfId="13142"/>
    <cellStyle name="40 % - Markeringsfarve6 3 4 6 2" xfId="29461"/>
    <cellStyle name="40 % - Markeringsfarve6 3 4 6 3" xfId="44426"/>
    <cellStyle name="40 % - Markeringsfarve6 3 4 7" xfId="22439"/>
    <cellStyle name="40 % - Markeringsfarve6 3 4 8" xfId="37427"/>
    <cellStyle name="40 % - Markeringsfarve6 3 5" xfId="4590"/>
    <cellStyle name="40 % - Markeringsfarve6 3 5 2" xfId="4591"/>
    <cellStyle name="40 % - Markeringsfarve6 3 5 2 2" xfId="4592"/>
    <cellStyle name="40 % - Markeringsfarve6 3 5 2 2 2" xfId="7820"/>
    <cellStyle name="40 % - Markeringsfarve6 3 5 2 2 2 2" xfId="15721"/>
    <cellStyle name="40 % - Markeringsfarve6 3 5 2 2 2 2 2" xfId="32035"/>
    <cellStyle name="40 % - Markeringsfarve6 3 5 2 2 2 2 3" xfId="46999"/>
    <cellStyle name="40 % - Markeringsfarve6 3 5 2 2 2 3" xfId="25013"/>
    <cellStyle name="40 % - Markeringsfarve6 3 5 2 2 2 4" xfId="40000"/>
    <cellStyle name="40 % - Markeringsfarve6 3 5 2 2 3" xfId="13149"/>
    <cellStyle name="40 % - Markeringsfarve6 3 5 2 2 3 2" xfId="29468"/>
    <cellStyle name="40 % - Markeringsfarve6 3 5 2 2 3 3" xfId="44433"/>
    <cellStyle name="40 % - Markeringsfarve6 3 5 2 2 4" xfId="22446"/>
    <cellStyle name="40 % - Markeringsfarve6 3 5 2 2 5" xfId="37434"/>
    <cellStyle name="40 % - Markeringsfarve6 3 5 2 3" xfId="6366"/>
    <cellStyle name="40 % - Markeringsfarve6 3 5 2 3 2" xfId="14283"/>
    <cellStyle name="40 % - Markeringsfarve6 3 5 2 3 2 2" xfId="30597"/>
    <cellStyle name="40 % - Markeringsfarve6 3 5 2 3 2 3" xfId="45561"/>
    <cellStyle name="40 % - Markeringsfarve6 3 5 2 3 3" xfId="23575"/>
    <cellStyle name="40 % - Markeringsfarve6 3 5 2 3 4" xfId="38562"/>
    <cellStyle name="40 % - Markeringsfarve6 3 5 2 4" xfId="13148"/>
    <cellStyle name="40 % - Markeringsfarve6 3 5 2 4 2" xfId="29467"/>
    <cellStyle name="40 % - Markeringsfarve6 3 5 2 4 3" xfId="44432"/>
    <cellStyle name="40 % - Markeringsfarve6 3 5 2 5" xfId="22445"/>
    <cellStyle name="40 % - Markeringsfarve6 3 5 2 6" xfId="37433"/>
    <cellStyle name="40 % - Markeringsfarve6 3 5 3" xfId="4593"/>
    <cellStyle name="40 % - Markeringsfarve6 3 5 3 2" xfId="7050"/>
    <cellStyle name="40 % - Markeringsfarve6 3 5 3 2 2" xfId="14961"/>
    <cellStyle name="40 % - Markeringsfarve6 3 5 3 2 2 2" xfId="31275"/>
    <cellStyle name="40 % - Markeringsfarve6 3 5 3 2 2 3" xfId="46239"/>
    <cellStyle name="40 % - Markeringsfarve6 3 5 3 2 3" xfId="24253"/>
    <cellStyle name="40 % - Markeringsfarve6 3 5 3 2 4" xfId="39240"/>
    <cellStyle name="40 % - Markeringsfarve6 3 5 3 3" xfId="13150"/>
    <cellStyle name="40 % - Markeringsfarve6 3 5 3 3 2" xfId="29469"/>
    <cellStyle name="40 % - Markeringsfarve6 3 5 3 3 3" xfId="44434"/>
    <cellStyle name="40 % - Markeringsfarve6 3 5 3 4" xfId="22447"/>
    <cellStyle name="40 % - Markeringsfarve6 3 5 3 5" xfId="37435"/>
    <cellStyle name="40 % - Markeringsfarve6 3 5 4" xfId="4594"/>
    <cellStyle name="40 % - Markeringsfarve6 3 5 4 2" xfId="8615"/>
    <cellStyle name="40 % - Markeringsfarve6 3 5 4 2 2" xfId="16498"/>
    <cellStyle name="40 % - Markeringsfarve6 3 5 4 2 2 2" xfId="32812"/>
    <cellStyle name="40 % - Markeringsfarve6 3 5 4 2 2 3" xfId="47776"/>
    <cellStyle name="40 % - Markeringsfarve6 3 5 4 2 3" xfId="25790"/>
    <cellStyle name="40 % - Markeringsfarve6 3 5 4 2 4" xfId="40777"/>
    <cellStyle name="40 % - Markeringsfarve6 3 5 4 3" xfId="13151"/>
    <cellStyle name="40 % - Markeringsfarve6 3 5 4 3 2" xfId="29470"/>
    <cellStyle name="40 % - Markeringsfarve6 3 5 4 3 3" xfId="44435"/>
    <cellStyle name="40 % - Markeringsfarve6 3 5 4 4" xfId="22448"/>
    <cellStyle name="40 % - Markeringsfarve6 3 5 4 5" xfId="37436"/>
    <cellStyle name="40 % - Markeringsfarve6 3 5 5" xfId="6055"/>
    <cellStyle name="40 % - Markeringsfarve6 3 5 5 2" xfId="13973"/>
    <cellStyle name="40 % - Markeringsfarve6 3 5 5 2 2" xfId="30287"/>
    <cellStyle name="40 % - Markeringsfarve6 3 5 5 2 3" xfId="45251"/>
    <cellStyle name="40 % - Markeringsfarve6 3 5 5 3" xfId="23265"/>
    <cellStyle name="40 % - Markeringsfarve6 3 5 5 4" xfId="38252"/>
    <cellStyle name="40 % - Markeringsfarve6 3 5 6" xfId="13147"/>
    <cellStyle name="40 % - Markeringsfarve6 3 5 6 2" xfId="29466"/>
    <cellStyle name="40 % - Markeringsfarve6 3 5 6 3" xfId="44431"/>
    <cellStyle name="40 % - Markeringsfarve6 3 5 7" xfId="22444"/>
    <cellStyle name="40 % - Markeringsfarve6 3 5 8" xfId="37432"/>
    <cellStyle name="40 % - Markeringsfarve6 3 6" xfId="4595"/>
    <cellStyle name="40 % - Markeringsfarve6 3 6 2" xfId="4596"/>
    <cellStyle name="40 % - Markeringsfarve6 3 6 2 2" xfId="4597"/>
    <cellStyle name="40 % - Markeringsfarve6 3 6 2 2 2" xfId="7862"/>
    <cellStyle name="40 % - Markeringsfarve6 3 6 2 2 2 2" xfId="15763"/>
    <cellStyle name="40 % - Markeringsfarve6 3 6 2 2 2 2 2" xfId="32077"/>
    <cellStyle name="40 % - Markeringsfarve6 3 6 2 2 2 2 3" xfId="47041"/>
    <cellStyle name="40 % - Markeringsfarve6 3 6 2 2 2 3" xfId="25055"/>
    <cellStyle name="40 % - Markeringsfarve6 3 6 2 2 2 4" xfId="40042"/>
    <cellStyle name="40 % - Markeringsfarve6 3 6 2 2 3" xfId="13154"/>
    <cellStyle name="40 % - Markeringsfarve6 3 6 2 2 3 2" xfId="29473"/>
    <cellStyle name="40 % - Markeringsfarve6 3 6 2 2 3 3" xfId="44438"/>
    <cellStyle name="40 % - Markeringsfarve6 3 6 2 2 4" xfId="22451"/>
    <cellStyle name="40 % - Markeringsfarve6 3 6 2 2 5" xfId="37439"/>
    <cellStyle name="40 % - Markeringsfarve6 3 6 2 3" xfId="6405"/>
    <cellStyle name="40 % - Markeringsfarve6 3 6 2 3 2" xfId="14319"/>
    <cellStyle name="40 % - Markeringsfarve6 3 6 2 3 2 2" xfId="30633"/>
    <cellStyle name="40 % - Markeringsfarve6 3 6 2 3 2 3" xfId="45597"/>
    <cellStyle name="40 % - Markeringsfarve6 3 6 2 3 3" xfId="23611"/>
    <cellStyle name="40 % - Markeringsfarve6 3 6 2 3 4" xfId="38598"/>
    <cellStyle name="40 % - Markeringsfarve6 3 6 2 4" xfId="13153"/>
    <cellStyle name="40 % - Markeringsfarve6 3 6 2 4 2" xfId="29472"/>
    <cellStyle name="40 % - Markeringsfarve6 3 6 2 4 3" xfId="44437"/>
    <cellStyle name="40 % - Markeringsfarve6 3 6 2 5" xfId="22450"/>
    <cellStyle name="40 % - Markeringsfarve6 3 6 2 6" xfId="37438"/>
    <cellStyle name="40 % - Markeringsfarve6 3 6 3" xfId="4598"/>
    <cellStyle name="40 % - Markeringsfarve6 3 6 3 2" xfId="7138"/>
    <cellStyle name="40 % - Markeringsfarve6 3 6 3 2 2" xfId="15048"/>
    <cellStyle name="40 % - Markeringsfarve6 3 6 3 2 2 2" xfId="31362"/>
    <cellStyle name="40 % - Markeringsfarve6 3 6 3 2 2 3" xfId="46326"/>
    <cellStyle name="40 % - Markeringsfarve6 3 6 3 2 3" xfId="24340"/>
    <cellStyle name="40 % - Markeringsfarve6 3 6 3 2 4" xfId="39327"/>
    <cellStyle name="40 % - Markeringsfarve6 3 6 3 3" xfId="13155"/>
    <cellStyle name="40 % - Markeringsfarve6 3 6 3 3 2" xfId="29474"/>
    <cellStyle name="40 % - Markeringsfarve6 3 6 3 3 3" xfId="44439"/>
    <cellStyle name="40 % - Markeringsfarve6 3 6 3 4" xfId="22452"/>
    <cellStyle name="40 % - Markeringsfarve6 3 6 3 5" xfId="37440"/>
    <cellStyle name="40 % - Markeringsfarve6 3 6 4" xfId="4599"/>
    <cellStyle name="40 % - Markeringsfarve6 3 6 4 2" xfId="8265"/>
    <cellStyle name="40 % - Markeringsfarve6 3 6 4 2 2" xfId="16159"/>
    <cellStyle name="40 % - Markeringsfarve6 3 6 4 2 2 2" xfId="32473"/>
    <cellStyle name="40 % - Markeringsfarve6 3 6 4 2 2 3" xfId="47437"/>
    <cellStyle name="40 % - Markeringsfarve6 3 6 4 2 3" xfId="25451"/>
    <cellStyle name="40 % - Markeringsfarve6 3 6 4 2 4" xfId="40438"/>
    <cellStyle name="40 % - Markeringsfarve6 3 6 4 3" xfId="13156"/>
    <cellStyle name="40 % - Markeringsfarve6 3 6 4 3 2" xfId="29475"/>
    <cellStyle name="40 % - Markeringsfarve6 3 6 4 3 3" xfId="44440"/>
    <cellStyle name="40 % - Markeringsfarve6 3 6 4 4" xfId="22453"/>
    <cellStyle name="40 % - Markeringsfarve6 3 6 4 5" xfId="37441"/>
    <cellStyle name="40 % - Markeringsfarve6 3 6 5" xfId="6056"/>
    <cellStyle name="40 % - Markeringsfarve6 3 6 5 2" xfId="13974"/>
    <cellStyle name="40 % - Markeringsfarve6 3 6 5 2 2" xfId="30288"/>
    <cellStyle name="40 % - Markeringsfarve6 3 6 5 2 3" xfId="45252"/>
    <cellStyle name="40 % - Markeringsfarve6 3 6 5 3" xfId="23266"/>
    <cellStyle name="40 % - Markeringsfarve6 3 6 5 4" xfId="38253"/>
    <cellStyle name="40 % - Markeringsfarve6 3 6 6" xfId="13152"/>
    <cellStyle name="40 % - Markeringsfarve6 3 6 6 2" xfId="29471"/>
    <cellStyle name="40 % - Markeringsfarve6 3 6 6 3" xfId="44436"/>
    <cellStyle name="40 % - Markeringsfarve6 3 6 7" xfId="22449"/>
    <cellStyle name="40 % - Markeringsfarve6 3 6 8" xfId="37437"/>
    <cellStyle name="40 % - Markeringsfarve6 3 7" xfId="4600"/>
    <cellStyle name="40 % - Markeringsfarve6 3 7 2" xfId="4601"/>
    <cellStyle name="40 % - Markeringsfarve6 3 7 2 2" xfId="4602"/>
    <cellStyle name="40 % - Markeringsfarve6 3 7 2 2 2" xfId="7979"/>
    <cellStyle name="40 % - Markeringsfarve6 3 7 2 2 2 2" xfId="15880"/>
    <cellStyle name="40 % - Markeringsfarve6 3 7 2 2 2 2 2" xfId="32194"/>
    <cellStyle name="40 % - Markeringsfarve6 3 7 2 2 2 2 3" xfId="47158"/>
    <cellStyle name="40 % - Markeringsfarve6 3 7 2 2 2 3" xfId="25172"/>
    <cellStyle name="40 % - Markeringsfarve6 3 7 2 2 2 4" xfId="40159"/>
    <cellStyle name="40 % - Markeringsfarve6 3 7 2 2 3" xfId="13159"/>
    <cellStyle name="40 % - Markeringsfarve6 3 7 2 2 3 2" xfId="29478"/>
    <cellStyle name="40 % - Markeringsfarve6 3 7 2 2 3 3" xfId="44443"/>
    <cellStyle name="40 % - Markeringsfarve6 3 7 2 2 4" xfId="22456"/>
    <cellStyle name="40 % - Markeringsfarve6 3 7 2 2 5" xfId="37444"/>
    <cellStyle name="40 % - Markeringsfarve6 3 7 2 3" xfId="6504"/>
    <cellStyle name="40 % - Markeringsfarve6 3 7 2 3 2" xfId="14418"/>
    <cellStyle name="40 % - Markeringsfarve6 3 7 2 3 2 2" xfId="30732"/>
    <cellStyle name="40 % - Markeringsfarve6 3 7 2 3 2 3" xfId="45696"/>
    <cellStyle name="40 % - Markeringsfarve6 3 7 2 3 3" xfId="23710"/>
    <cellStyle name="40 % - Markeringsfarve6 3 7 2 3 4" xfId="38697"/>
    <cellStyle name="40 % - Markeringsfarve6 3 7 2 4" xfId="13158"/>
    <cellStyle name="40 % - Markeringsfarve6 3 7 2 4 2" xfId="29477"/>
    <cellStyle name="40 % - Markeringsfarve6 3 7 2 4 3" xfId="44442"/>
    <cellStyle name="40 % - Markeringsfarve6 3 7 2 5" xfId="22455"/>
    <cellStyle name="40 % - Markeringsfarve6 3 7 2 6" xfId="37443"/>
    <cellStyle name="40 % - Markeringsfarve6 3 7 3" xfId="4603"/>
    <cellStyle name="40 % - Markeringsfarve6 3 7 3 2" xfId="7255"/>
    <cellStyle name="40 % - Markeringsfarve6 3 7 3 2 2" xfId="15165"/>
    <cellStyle name="40 % - Markeringsfarve6 3 7 3 2 2 2" xfId="31479"/>
    <cellStyle name="40 % - Markeringsfarve6 3 7 3 2 2 3" xfId="46443"/>
    <cellStyle name="40 % - Markeringsfarve6 3 7 3 2 3" xfId="24457"/>
    <cellStyle name="40 % - Markeringsfarve6 3 7 3 2 4" xfId="39444"/>
    <cellStyle name="40 % - Markeringsfarve6 3 7 3 3" xfId="13160"/>
    <cellStyle name="40 % - Markeringsfarve6 3 7 3 3 2" xfId="29479"/>
    <cellStyle name="40 % - Markeringsfarve6 3 7 3 3 3" xfId="44444"/>
    <cellStyle name="40 % - Markeringsfarve6 3 7 3 4" xfId="22457"/>
    <cellStyle name="40 % - Markeringsfarve6 3 7 3 5" xfId="37445"/>
    <cellStyle name="40 % - Markeringsfarve6 3 7 4" xfId="4604"/>
    <cellStyle name="40 % - Markeringsfarve6 3 7 4 2" xfId="8597"/>
    <cellStyle name="40 % - Markeringsfarve6 3 7 4 2 2" xfId="16483"/>
    <cellStyle name="40 % - Markeringsfarve6 3 7 4 2 2 2" xfId="32797"/>
    <cellStyle name="40 % - Markeringsfarve6 3 7 4 2 2 3" xfId="47761"/>
    <cellStyle name="40 % - Markeringsfarve6 3 7 4 2 3" xfId="25775"/>
    <cellStyle name="40 % - Markeringsfarve6 3 7 4 2 4" xfId="40762"/>
    <cellStyle name="40 % - Markeringsfarve6 3 7 4 3" xfId="13161"/>
    <cellStyle name="40 % - Markeringsfarve6 3 7 4 3 2" xfId="29480"/>
    <cellStyle name="40 % - Markeringsfarve6 3 7 4 3 3" xfId="44445"/>
    <cellStyle name="40 % - Markeringsfarve6 3 7 4 4" xfId="22458"/>
    <cellStyle name="40 % - Markeringsfarve6 3 7 4 5" xfId="37446"/>
    <cellStyle name="40 % - Markeringsfarve6 3 7 5" xfId="6057"/>
    <cellStyle name="40 % - Markeringsfarve6 3 7 5 2" xfId="13975"/>
    <cellStyle name="40 % - Markeringsfarve6 3 7 5 2 2" xfId="30289"/>
    <cellStyle name="40 % - Markeringsfarve6 3 7 5 2 3" xfId="45253"/>
    <cellStyle name="40 % - Markeringsfarve6 3 7 5 3" xfId="23267"/>
    <cellStyle name="40 % - Markeringsfarve6 3 7 5 4" xfId="38254"/>
    <cellStyle name="40 % - Markeringsfarve6 3 7 6" xfId="13157"/>
    <cellStyle name="40 % - Markeringsfarve6 3 7 6 2" xfId="29476"/>
    <cellStyle name="40 % - Markeringsfarve6 3 7 6 3" xfId="44441"/>
    <cellStyle name="40 % - Markeringsfarve6 3 7 7" xfId="22454"/>
    <cellStyle name="40 % - Markeringsfarve6 3 7 8" xfId="37442"/>
    <cellStyle name="40 % - Markeringsfarve6 3 8" xfId="4605"/>
    <cellStyle name="40 % - Markeringsfarve6 3 8 2" xfId="4606"/>
    <cellStyle name="40 % - Markeringsfarve6 3 8 2 2" xfId="4607"/>
    <cellStyle name="40 % - Markeringsfarve6 3 8 2 2 2" xfId="8174"/>
    <cellStyle name="40 % - Markeringsfarve6 3 8 2 2 2 2" xfId="16075"/>
    <cellStyle name="40 % - Markeringsfarve6 3 8 2 2 2 2 2" xfId="32389"/>
    <cellStyle name="40 % - Markeringsfarve6 3 8 2 2 2 2 3" xfId="47353"/>
    <cellStyle name="40 % - Markeringsfarve6 3 8 2 2 2 3" xfId="25367"/>
    <cellStyle name="40 % - Markeringsfarve6 3 8 2 2 2 4" xfId="40354"/>
    <cellStyle name="40 % - Markeringsfarve6 3 8 2 2 3" xfId="13164"/>
    <cellStyle name="40 % - Markeringsfarve6 3 8 2 2 3 2" xfId="29483"/>
    <cellStyle name="40 % - Markeringsfarve6 3 8 2 2 3 3" xfId="44448"/>
    <cellStyle name="40 % - Markeringsfarve6 3 8 2 2 4" xfId="22461"/>
    <cellStyle name="40 % - Markeringsfarve6 3 8 2 2 5" xfId="37449"/>
    <cellStyle name="40 % - Markeringsfarve6 3 8 2 3" xfId="6667"/>
    <cellStyle name="40 % - Markeringsfarve6 3 8 2 3 2" xfId="14581"/>
    <cellStyle name="40 % - Markeringsfarve6 3 8 2 3 2 2" xfId="30895"/>
    <cellStyle name="40 % - Markeringsfarve6 3 8 2 3 2 3" xfId="45859"/>
    <cellStyle name="40 % - Markeringsfarve6 3 8 2 3 3" xfId="23873"/>
    <cellStyle name="40 % - Markeringsfarve6 3 8 2 3 4" xfId="38860"/>
    <cellStyle name="40 % - Markeringsfarve6 3 8 2 4" xfId="13163"/>
    <cellStyle name="40 % - Markeringsfarve6 3 8 2 4 2" xfId="29482"/>
    <cellStyle name="40 % - Markeringsfarve6 3 8 2 4 3" xfId="44447"/>
    <cellStyle name="40 % - Markeringsfarve6 3 8 2 5" xfId="22460"/>
    <cellStyle name="40 % - Markeringsfarve6 3 8 2 6" xfId="37448"/>
    <cellStyle name="40 % - Markeringsfarve6 3 8 3" xfId="4608"/>
    <cellStyle name="40 % - Markeringsfarve6 3 8 3 2" xfId="7451"/>
    <cellStyle name="40 % - Markeringsfarve6 3 8 3 2 2" xfId="15361"/>
    <cellStyle name="40 % - Markeringsfarve6 3 8 3 2 2 2" xfId="31675"/>
    <cellStyle name="40 % - Markeringsfarve6 3 8 3 2 2 3" xfId="46639"/>
    <cellStyle name="40 % - Markeringsfarve6 3 8 3 2 3" xfId="24653"/>
    <cellStyle name="40 % - Markeringsfarve6 3 8 3 2 4" xfId="39640"/>
    <cellStyle name="40 % - Markeringsfarve6 3 8 3 3" xfId="13165"/>
    <cellStyle name="40 % - Markeringsfarve6 3 8 3 3 2" xfId="29484"/>
    <cellStyle name="40 % - Markeringsfarve6 3 8 3 3 3" xfId="44449"/>
    <cellStyle name="40 % - Markeringsfarve6 3 8 3 4" xfId="22462"/>
    <cellStyle name="40 % - Markeringsfarve6 3 8 3 5" xfId="37450"/>
    <cellStyle name="40 % - Markeringsfarve6 3 8 4" xfId="4609"/>
    <cellStyle name="40 % - Markeringsfarve6 3 8 4 2" xfId="8248"/>
    <cellStyle name="40 % - Markeringsfarve6 3 8 4 2 2" xfId="16144"/>
    <cellStyle name="40 % - Markeringsfarve6 3 8 4 2 2 2" xfId="32458"/>
    <cellStyle name="40 % - Markeringsfarve6 3 8 4 2 2 3" xfId="47422"/>
    <cellStyle name="40 % - Markeringsfarve6 3 8 4 2 3" xfId="25436"/>
    <cellStyle name="40 % - Markeringsfarve6 3 8 4 2 4" xfId="40423"/>
    <cellStyle name="40 % - Markeringsfarve6 3 8 4 3" xfId="13166"/>
    <cellStyle name="40 % - Markeringsfarve6 3 8 4 3 2" xfId="29485"/>
    <cellStyle name="40 % - Markeringsfarve6 3 8 4 3 3" xfId="44450"/>
    <cellStyle name="40 % - Markeringsfarve6 3 8 4 4" xfId="22463"/>
    <cellStyle name="40 % - Markeringsfarve6 3 8 4 5" xfId="37451"/>
    <cellStyle name="40 % - Markeringsfarve6 3 8 5" xfId="6058"/>
    <cellStyle name="40 % - Markeringsfarve6 3 8 5 2" xfId="13976"/>
    <cellStyle name="40 % - Markeringsfarve6 3 8 5 2 2" xfId="30290"/>
    <cellStyle name="40 % - Markeringsfarve6 3 8 5 2 3" xfId="45254"/>
    <cellStyle name="40 % - Markeringsfarve6 3 8 5 3" xfId="23268"/>
    <cellStyle name="40 % - Markeringsfarve6 3 8 5 4" xfId="38255"/>
    <cellStyle name="40 % - Markeringsfarve6 3 8 6" xfId="13162"/>
    <cellStyle name="40 % - Markeringsfarve6 3 8 6 2" xfId="29481"/>
    <cellStyle name="40 % - Markeringsfarve6 3 8 6 3" xfId="44446"/>
    <cellStyle name="40 % - Markeringsfarve6 3 8 7" xfId="22459"/>
    <cellStyle name="40 % - Markeringsfarve6 3 8 8" xfId="37447"/>
    <cellStyle name="40 % - Markeringsfarve6 3 9" xfId="4610"/>
    <cellStyle name="40 % - Markeringsfarve6 3 9 2" xfId="4611"/>
    <cellStyle name="40 % - Markeringsfarve6 3 9 2 2" xfId="7505"/>
    <cellStyle name="40 % - Markeringsfarve6 3 9 2 2 2" xfId="15406"/>
    <cellStyle name="40 % - Markeringsfarve6 3 9 2 2 2 2" xfId="31720"/>
    <cellStyle name="40 % - Markeringsfarve6 3 9 2 2 2 3" xfId="46684"/>
    <cellStyle name="40 % - Markeringsfarve6 3 9 2 2 3" xfId="24698"/>
    <cellStyle name="40 % - Markeringsfarve6 3 9 2 2 4" xfId="39685"/>
    <cellStyle name="40 % - Markeringsfarve6 3 9 2 3" xfId="13168"/>
    <cellStyle name="40 % - Markeringsfarve6 3 9 2 3 2" xfId="29487"/>
    <cellStyle name="40 % - Markeringsfarve6 3 9 2 3 3" xfId="44452"/>
    <cellStyle name="40 % - Markeringsfarve6 3 9 2 4" xfId="22465"/>
    <cellStyle name="40 % - Markeringsfarve6 3 9 2 5" xfId="37453"/>
    <cellStyle name="40 % - Markeringsfarve6 3 9 3" xfId="6104"/>
    <cellStyle name="40 % - Markeringsfarve6 3 9 3 2" xfId="14021"/>
    <cellStyle name="40 % - Markeringsfarve6 3 9 3 2 2" xfId="30335"/>
    <cellStyle name="40 % - Markeringsfarve6 3 9 3 2 3" xfId="45299"/>
    <cellStyle name="40 % - Markeringsfarve6 3 9 3 3" xfId="23313"/>
    <cellStyle name="40 % - Markeringsfarve6 3 9 3 4" xfId="38300"/>
    <cellStyle name="40 % - Markeringsfarve6 3 9 4" xfId="13167"/>
    <cellStyle name="40 % - Markeringsfarve6 3 9 4 2" xfId="29486"/>
    <cellStyle name="40 % - Markeringsfarve6 3 9 4 3" xfId="44451"/>
    <cellStyle name="40 % - Markeringsfarve6 3 9 5" xfId="22464"/>
    <cellStyle name="40 % - Markeringsfarve6 3 9 6" xfId="37452"/>
    <cellStyle name="40 % - Markeringsfarve6 4" xfId="4612"/>
    <cellStyle name="40 % - Markeringsfarve6 4 10" xfId="6059"/>
    <cellStyle name="40 % - Markeringsfarve6 4 10 2" xfId="13977"/>
    <cellStyle name="40 % - Markeringsfarve6 4 10 2 2" xfId="30291"/>
    <cellStyle name="40 % - Markeringsfarve6 4 10 2 3" xfId="45255"/>
    <cellStyle name="40 % - Markeringsfarve6 4 10 3" xfId="23269"/>
    <cellStyle name="40 % - Markeringsfarve6 4 10 4" xfId="38256"/>
    <cellStyle name="40 % - Markeringsfarve6 4 11" xfId="13169"/>
    <cellStyle name="40 % - Markeringsfarve6 4 11 2" xfId="29488"/>
    <cellStyle name="40 % - Markeringsfarve6 4 11 3" xfId="44453"/>
    <cellStyle name="40 % - Markeringsfarve6 4 12" xfId="22466"/>
    <cellStyle name="40 % - Markeringsfarve6 4 13" xfId="37454"/>
    <cellStyle name="40 % - Markeringsfarve6 4 14" xfId="53394"/>
    <cellStyle name="40 % - Markeringsfarve6 4 2" xfId="4613"/>
    <cellStyle name="40 % - Markeringsfarve6 4 2 2" xfId="4614"/>
    <cellStyle name="40 % - Markeringsfarve6 4 2 2 2" xfId="4615"/>
    <cellStyle name="40 % - Markeringsfarve6 4 2 2 2 2" xfId="7649"/>
    <cellStyle name="40 % - Markeringsfarve6 4 2 2 2 2 2" xfId="15550"/>
    <cellStyle name="40 % - Markeringsfarve6 4 2 2 2 2 2 2" xfId="31864"/>
    <cellStyle name="40 % - Markeringsfarve6 4 2 2 2 2 2 3" xfId="46828"/>
    <cellStyle name="40 % - Markeringsfarve6 4 2 2 2 2 3" xfId="24842"/>
    <cellStyle name="40 % - Markeringsfarve6 4 2 2 2 2 4" xfId="39829"/>
    <cellStyle name="40 % - Markeringsfarve6 4 2 2 2 3" xfId="13172"/>
    <cellStyle name="40 % - Markeringsfarve6 4 2 2 2 3 2" xfId="29491"/>
    <cellStyle name="40 % - Markeringsfarve6 4 2 2 2 3 3" xfId="44456"/>
    <cellStyle name="40 % - Markeringsfarve6 4 2 2 2 4" xfId="22469"/>
    <cellStyle name="40 % - Markeringsfarve6 4 2 2 2 5" xfId="37457"/>
    <cellStyle name="40 % - Markeringsfarve6 4 2 2 3" xfId="6224"/>
    <cellStyle name="40 % - Markeringsfarve6 4 2 2 3 2" xfId="14141"/>
    <cellStyle name="40 % - Markeringsfarve6 4 2 2 3 2 2" xfId="30455"/>
    <cellStyle name="40 % - Markeringsfarve6 4 2 2 3 2 3" xfId="45419"/>
    <cellStyle name="40 % - Markeringsfarve6 4 2 2 3 3" xfId="23433"/>
    <cellStyle name="40 % - Markeringsfarve6 4 2 2 3 4" xfId="38420"/>
    <cellStyle name="40 % - Markeringsfarve6 4 2 2 4" xfId="13171"/>
    <cellStyle name="40 % - Markeringsfarve6 4 2 2 4 2" xfId="29490"/>
    <cellStyle name="40 % - Markeringsfarve6 4 2 2 4 3" xfId="44455"/>
    <cellStyle name="40 % - Markeringsfarve6 4 2 2 5" xfId="22468"/>
    <cellStyle name="40 % - Markeringsfarve6 4 2 2 6" xfId="37456"/>
    <cellStyle name="40 % - Markeringsfarve6 4 2 2 7" xfId="57198"/>
    <cellStyle name="40 % - Markeringsfarve6 4 2 3" xfId="4616"/>
    <cellStyle name="40 % - Markeringsfarve6 4 2 3 2" xfId="6879"/>
    <cellStyle name="40 % - Markeringsfarve6 4 2 3 2 2" xfId="14790"/>
    <cellStyle name="40 % - Markeringsfarve6 4 2 3 2 2 2" xfId="31104"/>
    <cellStyle name="40 % - Markeringsfarve6 4 2 3 2 2 3" xfId="46068"/>
    <cellStyle name="40 % - Markeringsfarve6 4 2 3 2 3" xfId="24082"/>
    <cellStyle name="40 % - Markeringsfarve6 4 2 3 2 4" xfId="39069"/>
    <cellStyle name="40 % - Markeringsfarve6 4 2 3 3" xfId="13173"/>
    <cellStyle name="40 % - Markeringsfarve6 4 2 3 3 2" xfId="29492"/>
    <cellStyle name="40 % - Markeringsfarve6 4 2 3 3 3" xfId="44457"/>
    <cellStyle name="40 % - Markeringsfarve6 4 2 3 4" xfId="22470"/>
    <cellStyle name="40 % - Markeringsfarve6 4 2 3 5" xfId="37458"/>
    <cellStyle name="40 % - Markeringsfarve6 4 2 4" xfId="4617"/>
    <cellStyle name="40 % - Markeringsfarve6 4 2 4 2" xfId="8542"/>
    <cellStyle name="40 % - Markeringsfarve6 4 2 4 2 2" xfId="16430"/>
    <cellStyle name="40 % - Markeringsfarve6 4 2 4 2 2 2" xfId="32744"/>
    <cellStyle name="40 % - Markeringsfarve6 4 2 4 2 2 3" xfId="47708"/>
    <cellStyle name="40 % - Markeringsfarve6 4 2 4 2 3" xfId="25722"/>
    <cellStyle name="40 % - Markeringsfarve6 4 2 4 2 4" xfId="40709"/>
    <cellStyle name="40 % - Markeringsfarve6 4 2 4 3" xfId="13174"/>
    <cellStyle name="40 % - Markeringsfarve6 4 2 4 3 2" xfId="29493"/>
    <cellStyle name="40 % - Markeringsfarve6 4 2 4 3 3" xfId="44458"/>
    <cellStyle name="40 % - Markeringsfarve6 4 2 4 4" xfId="22471"/>
    <cellStyle name="40 % - Markeringsfarve6 4 2 4 5" xfId="37459"/>
    <cellStyle name="40 % - Markeringsfarve6 4 2 5" xfId="6060"/>
    <cellStyle name="40 % - Markeringsfarve6 4 2 5 2" xfId="13978"/>
    <cellStyle name="40 % - Markeringsfarve6 4 2 5 2 2" xfId="30292"/>
    <cellStyle name="40 % - Markeringsfarve6 4 2 5 2 3" xfId="45256"/>
    <cellStyle name="40 % - Markeringsfarve6 4 2 5 3" xfId="23270"/>
    <cellStyle name="40 % - Markeringsfarve6 4 2 5 4" xfId="38257"/>
    <cellStyle name="40 % - Markeringsfarve6 4 2 6" xfId="13170"/>
    <cellStyle name="40 % - Markeringsfarve6 4 2 6 2" xfId="29489"/>
    <cellStyle name="40 % - Markeringsfarve6 4 2 6 3" xfId="44454"/>
    <cellStyle name="40 % - Markeringsfarve6 4 2 7" xfId="22467"/>
    <cellStyle name="40 % - Markeringsfarve6 4 2 8" xfId="37455"/>
    <cellStyle name="40 % - Markeringsfarve6 4 2 9" xfId="54031"/>
    <cellStyle name="40 % - Markeringsfarve6 4 3" xfId="4618"/>
    <cellStyle name="40 % - Markeringsfarve6 4 3 2" xfId="4619"/>
    <cellStyle name="40 % - Markeringsfarve6 4 3 2 2" xfId="4620"/>
    <cellStyle name="40 % - Markeringsfarve6 4 3 2 2 2" xfId="7823"/>
    <cellStyle name="40 % - Markeringsfarve6 4 3 2 2 2 2" xfId="15724"/>
    <cellStyle name="40 % - Markeringsfarve6 4 3 2 2 2 2 2" xfId="32038"/>
    <cellStyle name="40 % - Markeringsfarve6 4 3 2 2 2 2 3" xfId="47002"/>
    <cellStyle name="40 % - Markeringsfarve6 4 3 2 2 2 3" xfId="25016"/>
    <cellStyle name="40 % - Markeringsfarve6 4 3 2 2 2 4" xfId="40003"/>
    <cellStyle name="40 % - Markeringsfarve6 4 3 2 2 3" xfId="13177"/>
    <cellStyle name="40 % - Markeringsfarve6 4 3 2 2 3 2" xfId="29496"/>
    <cellStyle name="40 % - Markeringsfarve6 4 3 2 2 3 3" xfId="44461"/>
    <cellStyle name="40 % - Markeringsfarve6 4 3 2 2 4" xfId="22474"/>
    <cellStyle name="40 % - Markeringsfarve6 4 3 2 2 5" xfId="37462"/>
    <cellStyle name="40 % - Markeringsfarve6 4 3 2 3" xfId="6369"/>
    <cellStyle name="40 % - Markeringsfarve6 4 3 2 3 2" xfId="14286"/>
    <cellStyle name="40 % - Markeringsfarve6 4 3 2 3 2 2" xfId="30600"/>
    <cellStyle name="40 % - Markeringsfarve6 4 3 2 3 2 3" xfId="45564"/>
    <cellStyle name="40 % - Markeringsfarve6 4 3 2 3 3" xfId="23578"/>
    <cellStyle name="40 % - Markeringsfarve6 4 3 2 3 4" xfId="38565"/>
    <cellStyle name="40 % - Markeringsfarve6 4 3 2 4" xfId="13176"/>
    <cellStyle name="40 % - Markeringsfarve6 4 3 2 4 2" xfId="29495"/>
    <cellStyle name="40 % - Markeringsfarve6 4 3 2 4 3" xfId="44460"/>
    <cellStyle name="40 % - Markeringsfarve6 4 3 2 5" xfId="22473"/>
    <cellStyle name="40 % - Markeringsfarve6 4 3 2 6" xfId="37461"/>
    <cellStyle name="40 % - Markeringsfarve6 4 3 3" xfId="4621"/>
    <cellStyle name="40 % - Markeringsfarve6 4 3 3 2" xfId="7053"/>
    <cellStyle name="40 % - Markeringsfarve6 4 3 3 2 2" xfId="14964"/>
    <cellStyle name="40 % - Markeringsfarve6 4 3 3 2 2 2" xfId="31278"/>
    <cellStyle name="40 % - Markeringsfarve6 4 3 3 2 2 3" xfId="46242"/>
    <cellStyle name="40 % - Markeringsfarve6 4 3 3 2 3" xfId="24256"/>
    <cellStyle name="40 % - Markeringsfarve6 4 3 3 2 4" xfId="39243"/>
    <cellStyle name="40 % - Markeringsfarve6 4 3 3 3" xfId="13178"/>
    <cellStyle name="40 % - Markeringsfarve6 4 3 3 3 2" xfId="29497"/>
    <cellStyle name="40 % - Markeringsfarve6 4 3 3 3 3" xfId="44462"/>
    <cellStyle name="40 % - Markeringsfarve6 4 3 3 4" xfId="22475"/>
    <cellStyle name="40 % - Markeringsfarve6 4 3 3 5" xfId="37463"/>
    <cellStyle name="40 % - Markeringsfarve6 4 3 4" xfId="4622"/>
    <cellStyle name="40 % - Markeringsfarve6 4 3 4 2" xfId="8749"/>
    <cellStyle name="40 % - Markeringsfarve6 4 3 4 2 2" xfId="16625"/>
    <cellStyle name="40 % - Markeringsfarve6 4 3 4 2 2 2" xfId="32939"/>
    <cellStyle name="40 % - Markeringsfarve6 4 3 4 2 2 3" xfId="47903"/>
    <cellStyle name="40 % - Markeringsfarve6 4 3 4 2 3" xfId="25917"/>
    <cellStyle name="40 % - Markeringsfarve6 4 3 4 2 4" xfId="40904"/>
    <cellStyle name="40 % - Markeringsfarve6 4 3 4 3" xfId="13179"/>
    <cellStyle name="40 % - Markeringsfarve6 4 3 4 3 2" xfId="29498"/>
    <cellStyle name="40 % - Markeringsfarve6 4 3 4 3 3" xfId="44463"/>
    <cellStyle name="40 % - Markeringsfarve6 4 3 4 4" xfId="22476"/>
    <cellStyle name="40 % - Markeringsfarve6 4 3 4 5" xfId="37464"/>
    <cellStyle name="40 % - Markeringsfarve6 4 3 5" xfId="6061"/>
    <cellStyle name="40 % - Markeringsfarve6 4 3 5 2" xfId="13979"/>
    <cellStyle name="40 % - Markeringsfarve6 4 3 5 2 2" xfId="30293"/>
    <cellStyle name="40 % - Markeringsfarve6 4 3 5 2 3" xfId="45257"/>
    <cellStyle name="40 % - Markeringsfarve6 4 3 5 3" xfId="23271"/>
    <cellStyle name="40 % - Markeringsfarve6 4 3 5 4" xfId="38258"/>
    <cellStyle name="40 % - Markeringsfarve6 4 3 6" xfId="13175"/>
    <cellStyle name="40 % - Markeringsfarve6 4 3 6 2" xfId="29494"/>
    <cellStyle name="40 % - Markeringsfarve6 4 3 6 3" xfId="44459"/>
    <cellStyle name="40 % - Markeringsfarve6 4 3 7" xfId="22472"/>
    <cellStyle name="40 % - Markeringsfarve6 4 3 8" xfId="37460"/>
    <cellStyle name="40 % - Markeringsfarve6 4 3 9" xfId="56575"/>
    <cellStyle name="40 % - Markeringsfarve6 4 4" xfId="4623"/>
    <cellStyle name="40 % - Markeringsfarve6 4 4 2" xfId="4624"/>
    <cellStyle name="40 % - Markeringsfarve6 4 4 2 2" xfId="4625"/>
    <cellStyle name="40 % - Markeringsfarve6 4 4 2 2 2" xfId="7887"/>
    <cellStyle name="40 % - Markeringsfarve6 4 4 2 2 2 2" xfId="15788"/>
    <cellStyle name="40 % - Markeringsfarve6 4 4 2 2 2 2 2" xfId="32102"/>
    <cellStyle name="40 % - Markeringsfarve6 4 4 2 2 2 2 3" xfId="47066"/>
    <cellStyle name="40 % - Markeringsfarve6 4 4 2 2 2 3" xfId="25080"/>
    <cellStyle name="40 % - Markeringsfarve6 4 4 2 2 2 4" xfId="40067"/>
    <cellStyle name="40 % - Markeringsfarve6 4 4 2 2 3" xfId="13182"/>
    <cellStyle name="40 % - Markeringsfarve6 4 4 2 2 3 2" xfId="29501"/>
    <cellStyle name="40 % - Markeringsfarve6 4 4 2 2 3 3" xfId="44466"/>
    <cellStyle name="40 % - Markeringsfarve6 4 4 2 2 4" xfId="22479"/>
    <cellStyle name="40 % - Markeringsfarve6 4 4 2 2 5" xfId="37467"/>
    <cellStyle name="40 % - Markeringsfarve6 4 4 2 3" xfId="6426"/>
    <cellStyle name="40 % - Markeringsfarve6 4 4 2 3 2" xfId="14340"/>
    <cellStyle name="40 % - Markeringsfarve6 4 4 2 3 2 2" xfId="30654"/>
    <cellStyle name="40 % - Markeringsfarve6 4 4 2 3 2 3" xfId="45618"/>
    <cellStyle name="40 % - Markeringsfarve6 4 4 2 3 3" xfId="23632"/>
    <cellStyle name="40 % - Markeringsfarve6 4 4 2 3 4" xfId="38619"/>
    <cellStyle name="40 % - Markeringsfarve6 4 4 2 4" xfId="13181"/>
    <cellStyle name="40 % - Markeringsfarve6 4 4 2 4 2" xfId="29500"/>
    <cellStyle name="40 % - Markeringsfarve6 4 4 2 4 3" xfId="44465"/>
    <cellStyle name="40 % - Markeringsfarve6 4 4 2 5" xfId="22478"/>
    <cellStyle name="40 % - Markeringsfarve6 4 4 2 6" xfId="37466"/>
    <cellStyle name="40 % - Markeringsfarve6 4 4 3" xfId="4626"/>
    <cellStyle name="40 % - Markeringsfarve6 4 4 3 2" xfId="7163"/>
    <cellStyle name="40 % - Markeringsfarve6 4 4 3 2 2" xfId="15073"/>
    <cellStyle name="40 % - Markeringsfarve6 4 4 3 2 2 2" xfId="31387"/>
    <cellStyle name="40 % - Markeringsfarve6 4 4 3 2 2 3" xfId="46351"/>
    <cellStyle name="40 % - Markeringsfarve6 4 4 3 2 3" xfId="24365"/>
    <cellStyle name="40 % - Markeringsfarve6 4 4 3 2 4" xfId="39352"/>
    <cellStyle name="40 % - Markeringsfarve6 4 4 3 3" xfId="13183"/>
    <cellStyle name="40 % - Markeringsfarve6 4 4 3 3 2" xfId="29502"/>
    <cellStyle name="40 % - Markeringsfarve6 4 4 3 3 3" xfId="44467"/>
    <cellStyle name="40 % - Markeringsfarve6 4 4 3 4" xfId="22480"/>
    <cellStyle name="40 % - Markeringsfarve6 4 4 3 5" xfId="37468"/>
    <cellStyle name="40 % - Markeringsfarve6 4 4 4" xfId="4627"/>
    <cellStyle name="40 % - Markeringsfarve6 4 4 4 2" xfId="8469"/>
    <cellStyle name="40 % - Markeringsfarve6 4 4 4 2 2" xfId="16358"/>
    <cellStyle name="40 % - Markeringsfarve6 4 4 4 2 2 2" xfId="32672"/>
    <cellStyle name="40 % - Markeringsfarve6 4 4 4 2 2 3" xfId="47636"/>
    <cellStyle name="40 % - Markeringsfarve6 4 4 4 2 3" xfId="25650"/>
    <cellStyle name="40 % - Markeringsfarve6 4 4 4 2 4" xfId="40637"/>
    <cellStyle name="40 % - Markeringsfarve6 4 4 4 3" xfId="13184"/>
    <cellStyle name="40 % - Markeringsfarve6 4 4 4 3 2" xfId="29503"/>
    <cellStyle name="40 % - Markeringsfarve6 4 4 4 3 3" xfId="44468"/>
    <cellStyle name="40 % - Markeringsfarve6 4 4 4 4" xfId="22481"/>
    <cellStyle name="40 % - Markeringsfarve6 4 4 4 5" xfId="37469"/>
    <cellStyle name="40 % - Markeringsfarve6 4 4 5" xfId="6062"/>
    <cellStyle name="40 % - Markeringsfarve6 4 4 5 2" xfId="13980"/>
    <cellStyle name="40 % - Markeringsfarve6 4 4 5 2 2" xfId="30294"/>
    <cellStyle name="40 % - Markeringsfarve6 4 4 5 2 3" xfId="45258"/>
    <cellStyle name="40 % - Markeringsfarve6 4 4 5 3" xfId="23272"/>
    <cellStyle name="40 % - Markeringsfarve6 4 4 5 4" xfId="38259"/>
    <cellStyle name="40 % - Markeringsfarve6 4 4 6" xfId="13180"/>
    <cellStyle name="40 % - Markeringsfarve6 4 4 6 2" xfId="29499"/>
    <cellStyle name="40 % - Markeringsfarve6 4 4 6 3" xfId="44464"/>
    <cellStyle name="40 % - Markeringsfarve6 4 4 7" xfId="22477"/>
    <cellStyle name="40 % - Markeringsfarve6 4 4 8" xfId="37465"/>
    <cellStyle name="40 % - Markeringsfarve6 4 5" xfId="4628"/>
    <cellStyle name="40 % - Markeringsfarve6 4 5 2" xfId="4629"/>
    <cellStyle name="40 % - Markeringsfarve6 4 5 2 2" xfId="4630"/>
    <cellStyle name="40 % - Markeringsfarve6 4 5 2 2 2" xfId="8004"/>
    <cellStyle name="40 % - Markeringsfarve6 4 5 2 2 2 2" xfId="15905"/>
    <cellStyle name="40 % - Markeringsfarve6 4 5 2 2 2 2 2" xfId="32219"/>
    <cellStyle name="40 % - Markeringsfarve6 4 5 2 2 2 2 3" xfId="47183"/>
    <cellStyle name="40 % - Markeringsfarve6 4 5 2 2 2 3" xfId="25197"/>
    <cellStyle name="40 % - Markeringsfarve6 4 5 2 2 2 4" xfId="40184"/>
    <cellStyle name="40 % - Markeringsfarve6 4 5 2 2 3" xfId="13187"/>
    <cellStyle name="40 % - Markeringsfarve6 4 5 2 2 3 2" xfId="29506"/>
    <cellStyle name="40 % - Markeringsfarve6 4 5 2 2 3 3" xfId="44471"/>
    <cellStyle name="40 % - Markeringsfarve6 4 5 2 2 4" xfId="22484"/>
    <cellStyle name="40 % - Markeringsfarve6 4 5 2 2 5" xfId="37472"/>
    <cellStyle name="40 % - Markeringsfarve6 4 5 2 3" xfId="6525"/>
    <cellStyle name="40 % - Markeringsfarve6 4 5 2 3 2" xfId="14439"/>
    <cellStyle name="40 % - Markeringsfarve6 4 5 2 3 2 2" xfId="30753"/>
    <cellStyle name="40 % - Markeringsfarve6 4 5 2 3 2 3" xfId="45717"/>
    <cellStyle name="40 % - Markeringsfarve6 4 5 2 3 3" xfId="23731"/>
    <cellStyle name="40 % - Markeringsfarve6 4 5 2 3 4" xfId="38718"/>
    <cellStyle name="40 % - Markeringsfarve6 4 5 2 4" xfId="13186"/>
    <cellStyle name="40 % - Markeringsfarve6 4 5 2 4 2" xfId="29505"/>
    <cellStyle name="40 % - Markeringsfarve6 4 5 2 4 3" xfId="44470"/>
    <cellStyle name="40 % - Markeringsfarve6 4 5 2 5" xfId="22483"/>
    <cellStyle name="40 % - Markeringsfarve6 4 5 2 6" xfId="37471"/>
    <cellStyle name="40 % - Markeringsfarve6 4 5 3" xfId="4631"/>
    <cellStyle name="40 % - Markeringsfarve6 4 5 3 2" xfId="7280"/>
    <cellStyle name="40 % - Markeringsfarve6 4 5 3 2 2" xfId="15190"/>
    <cellStyle name="40 % - Markeringsfarve6 4 5 3 2 2 2" xfId="31504"/>
    <cellStyle name="40 % - Markeringsfarve6 4 5 3 2 2 3" xfId="46468"/>
    <cellStyle name="40 % - Markeringsfarve6 4 5 3 2 3" xfId="24482"/>
    <cellStyle name="40 % - Markeringsfarve6 4 5 3 2 4" xfId="39469"/>
    <cellStyle name="40 % - Markeringsfarve6 4 5 3 3" xfId="13188"/>
    <cellStyle name="40 % - Markeringsfarve6 4 5 3 3 2" xfId="29507"/>
    <cellStyle name="40 % - Markeringsfarve6 4 5 3 3 3" xfId="44472"/>
    <cellStyle name="40 % - Markeringsfarve6 4 5 3 4" xfId="22485"/>
    <cellStyle name="40 % - Markeringsfarve6 4 5 3 5" xfId="37473"/>
    <cellStyle name="40 % - Markeringsfarve6 4 5 4" xfId="4632"/>
    <cellStyle name="40 % - Markeringsfarve6 4 5 4 2" xfId="8714"/>
    <cellStyle name="40 % - Markeringsfarve6 4 5 4 2 2" xfId="16594"/>
    <cellStyle name="40 % - Markeringsfarve6 4 5 4 2 2 2" xfId="32908"/>
    <cellStyle name="40 % - Markeringsfarve6 4 5 4 2 2 3" xfId="47872"/>
    <cellStyle name="40 % - Markeringsfarve6 4 5 4 2 3" xfId="25886"/>
    <cellStyle name="40 % - Markeringsfarve6 4 5 4 2 4" xfId="40873"/>
    <cellStyle name="40 % - Markeringsfarve6 4 5 4 3" xfId="13189"/>
    <cellStyle name="40 % - Markeringsfarve6 4 5 4 3 2" xfId="29508"/>
    <cellStyle name="40 % - Markeringsfarve6 4 5 4 3 3" xfId="44473"/>
    <cellStyle name="40 % - Markeringsfarve6 4 5 4 4" xfId="22486"/>
    <cellStyle name="40 % - Markeringsfarve6 4 5 4 5" xfId="37474"/>
    <cellStyle name="40 % - Markeringsfarve6 4 5 5" xfId="6063"/>
    <cellStyle name="40 % - Markeringsfarve6 4 5 5 2" xfId="13981"/>
    <cellStyle name="40 % - Markeringsfarve6 4 5 5 2 2" xfId="30295"/>
    <cellStyle name="40 % - Markeringsfarve6 4 5 5 2 3" xfId="45259"/>
    <cellStyle name="40 % - Markeringsfarve6 4 5 5 3" xfId="23273"/>
    <cellStyle name="40 % - Markeringsfarve6 4 5 5 4" xfId="38260"/>
    <cellStyle name="40 % - Markeringsfarve6 4 5 6" xfId="13185"/>
    <cellStyle name="40 % - Markeringsfarve6 4 5 6 2" xfId="29504"/>
    <cellStyle name="40 % - Markeringsfarve6 4 5 6 3" xfId="44469"/>
    <cellStyle name="40 % - Markeringsfarve6 4 5 7" xfId="22482"/>
    <cellStyle name="40 % - Markeringsfarve6 4 5 8" xfId="37470"/>
    <cellStyle name="40 % - Markeringsfarve6 4 6" xfId="4633"/>
    <cellStyle name="40 % - Markeringsfarve6 4 6 2" xfId="4634"/>
    <cellStyle name="40 % - Markeringsfarve6 4 6 2 2" xfId="4635"/>
    <cellStyle name="40 % - Markeringsfarve6 4 6 2 2 2" xfId="8177"/>
    <cellStyle name="40 % - Markeringsfarve6 4 6 2 2 2 2" xfId="16078"/>
    <cellStyle name="40 % - Markeringsfarve6 4 6 2 2 2 2 2" xfId="32392"/>
    <cellStyle name="40 % - Markeringsfarve6 4 6 2 2 2 2 3" xfId="47356"/>
    <cellStyle name="40 % - Markeringsfarve6 4 6 2 2 2 3" xfId="25370"/>
    <cellStyle name="40 % - Markeringsfarve6 4 6 2 2 2 4" xfId="40357"/>
    <cellStyle name="40 % - Markeringsfarve6 4 6 2 2 3" xfId="13192"/>
    <cellStyle name="40 % - Markeringsfarve6 4 6 2 2 3 2" xfId="29511"/>
    <cellStyle name="40 % - Markeringsfarve6 4 6 2 2 3 3" xfId="44476"/>
    <cellStyle name="40 % - Markeringsfarve6 4 6 2 2 4" xfId="22489"/>
    <cellStyle name="40 % - Markeringsfarve6 4 6 2 2 5" xfId="37477"/>
    <cellStyle name="40 % - Markeringsfarve6 4 6 2 3" xfId="6670"/>
    <cellStyle name="40 % - Markeringsfarve6 4 6 2 3 2" xfId="14584"/>
    <cellStyle name="40 % - Markeringsfarve6 4 6 2 3 2 2" xfId="30898"/>
    <cellStyle name="40 % - Markeringsfarve6 4 6 2 3 2 3" xfId="45862"/>
    <cellStyle name="40 % - Markeringsfarve6 4 6 2 3 3" xfId="23876"/>
    <cellStyle name="40 % - Markeringsfarve6 4 6 2 3 4" xfId="38863"/>
    <cellStyle name="40 % - Markeringsfarve6 4 6 2 4" xfId="13191"/>
    <cellStyle name="40 % - Markeringsfarve6 4 6 2 4 2" xfId="29510"/>
    <cellStyle name="40 % - Markeringsfarve6 4 6 2 4 3" xfId="44475"/>
    <cellStyle name="40 % - Markeringsfarve6 4 6 2 5" xfId="22488"/>
    <cellStyle name="40 % - Markeringsfarve6 4 6 2 6" xfId="37476"/>
    <cellStyle name="40 % - Markeringsfarve6 4 6 3" xfId="4636"/>
    <cellStyle name="40 % - Markeringsfarve6 4 6 3 2" xfId="7454"/>
    <cellStyle name="40 % - Markeringsfarve6 4 6 3 2 2" xfId="15364"/>
    <cellStyle name="40 % - Markeringsfarve6 4 6 3 2 2 2" xfId="31678"/>
    <cellStyle name="40 % - Markeringsfarve6 4 6 3 2 2 3" xfId="46642"/>
    <cellStyle name="40 % - Markeringsfarve6 4 6 3 2 3" xfId="24656"/>
    <cellStyle name="40 % - Markeringsfarve6 4 6 3 2 4" xfId="39643"/>
    <cellStyle name="40 % - Markeringsfarve6 4 6 3 3" xfId="13193"/>
    <cellStyle name="40 % - Markeringsfarve6 4 6 3 3 2" xfId="29512"/>
    <cellStyle name="40 % - Markeringsfarve6 4 6 3 3 3" xfId="44477"/>
    <cellStyle name="40 % - Markeringsfarve6 4 6 3 4" xfId="22490"/>
    <cellStyle name="40 % - Markeringsfarve6 4 6 3 5" xfId="37478"/>
    <cellStyle name="40 % - Markeringsfarve6 4 6 4" xfId="4637"/>
    <cellStyle name="40 % - Markeringsfarve6 4 6 4 2" xfId="8439"/>
    <cellStyle name="40 % - Markeringsfarve6 4 6 4 2 2" xfId="16331"/>
    <cellStyle name="40 % - Markeringsfarve6 4 6 4 2 2 2" xfId="32645"/>
    <cellStyle name="40 % - Markeringsfarve6 4 6 4 2 2 3" xfId="47609"/>
    <cellStyle name="40 % - Markeringsfarve6 4 6 4 2 3" xfId="25623"/>
    <cellStyle name="40 % - Markeringsfarve6 4 6 4 2 4" xfId="40610"/>
    <cellStyle name="40 % - Markeringsfarve6 4 6 4 3" xfId="13194"/>
    <cellStyle name="40 % - Markeringsfarve6 4 6 4 3 2" xfId="29513"/>
    <cellStyle name="40 % - Markeringsfarve6 4 6 4 3 3" xfId="44478"/>
    <cellStyle name="40 % - Markeringsfarve6 4 6 4 4" xfId="22491"/>
    <cellStyle name="40 % - Markeringsfarve6 4 6 4 5" xfId="37479"/>
    <cellStyle name="40 % - Markeringsfarve6 4 6 5" xfId="6064"/>
    <cellStyle name="40 % - Markeringsfarve6 4 6 5 2" xfId="13982"/>
    <cellStyle name="40 % - Markeringsfarve6 4 6 5 2 2" xfId="30296"/>
    <cellStyle name="40 % - Markeringsfarve6 4 6 5 2 3" xfId="45260"/>
    <cellStyle name="40 % - Markeringsfarve6 4 6 5 3" xfId="23274"/>
    <cellStyle name="40 % - Markeringsfarve6 4 6 5 4" xfId="38261"/>
    <cellStyle name="40 % - Markeringsfarve6 4 6 6" xfId="13190"/>
    <cellStyle name="40 % - Markeringsfarve6 4 6 6 2" xfId="29509"/>
    <cellStyle name="40 % - Markeringsfarve6 4 6 6 3" xfId="44474"/>
    <cellStyle name="40 % - Markeringsfarve6 4 6 7" xfId="22487"/>
    <cellStyle name="40 % - Markeringsfarve6 4 6 8" xfId="37475"/>
    <cellStyle name="40 % - Markeringsfarve6 4 7" xfId="4638"/>
    <cellStyle name="40 % - Markeringsfarve6 4 7 2" xfId="4639"/>
    <cellStyle name="40 % - Markeringsfarve6 4 7 2 2" xfId="7530"/>
    <cellStyle name="40 % - Markeringsfarve6 4 7 2 2 2" xfId="15431"/>
    <cellStyle name="40 % - Markeringsfarve6 4 7 2 2 2 2" xfId="31745"/>
    <cellStyle name="40 % - Markeringsfarve6 4 7 2 2 2 3" xfId="46709"/>
    <cellStyle name="40 % - Markeringsfarve6 4 7 2 2 3" xfId="24723"/>
    <cellStyle name="40 % - Markeringsfarve6 4 7 2 2 4" xfId="39710"/>
    <cellStyle name="40 % - Markeringsfarve6 4 7 2 3" xfId="13196"/>
    <cellStyle name="40 % - Markeringsfarve6 4 7 2 3 2" xfId="29515"/>
    <cellStyle name="40 % - Markeringsfarve6 4 7 2 3 3" xfId="44480"/>
    <cellStyle name="40 % - Markeringsfarve6 4 7 2 4" xfId="22493"/>
    <cellStyle name="40 % - Markeringsfarve6 4 7 2 5" xfId="37481"/>
    <cellStyle name="40 % - Markeringsfarve6 4 7 3" xfId="6125"/>
    <cellStyle name="40 % - Markeringsfarve6 4 7 3 2" xfId="14042"/>
    <cellStyle name="40 % - Markeringsfarve6 4 7 3 2 2" xfId="30356"/>
    <cellStyle name="40 % - Markeringsfarve6 4 7 3 2 3" xfId="45320"/>
    <cellStyle name="40 % - Markeringsfarve6 4 7 3 3" xfId="23334"/>
    <cellStyle name="40 % - Markeringsfarve6 4 7 3 4" xfId="38321"/>
    <cellStyle name="40 % - Markeringsfarve6 4 7 4" xfId="13195"/>
    <cellStyle name="40 % - Markeringsfarve6 4 7 4 2" xfId="29514"/>
    <cellStyle name="40 % - Markeringsfarve6 4 7 4 3" xfId="44479"/>
    <cellStyle name="40 % - Markeringsfarve6 4 7 5" xfId="22492"/>
    <cellStyle name="40 % - Markeringsfarve6 4 7 6" xfId="37480"/>
    <cellStyle name="40 % - Markeringsfarve6 4 8" xfId="4640"/>
    <cellStyle name="40 % - Markeringsfarve6 4 8 2" xfId="6758"/>
    <cellStyle name="40 % - Markeringsfarve6 4 8 2 2" xfId="14669"/>
    <cellStyle name="40 % - Markeringsfarve6 4 8 2 2 2" xfId="30983"/>
    <cellStyle name="40 % - Markeringsfarve6 4 8 2 2 3" xfId="45947"/>
    <cellStyle name="40 % - Markeringsfarve6 4 8 2 3" xfId="23961"/>
    <cellStyle name="40 % - Markeringsfarve6 4 8 2 4" xfId="38948"/>
    <cellStyle name="40 % - Markeringsfarve6 4 8 3" xfId="13197"/>
    <cellStyle name="40 % - Markeringsfarve6 4 8 3 2" xfId="29516"/>
    <cellStyle name="40 % - Markeringsfarve6 4 8 3 3" xfId="44481"/>
    <cellStyle name="40 % - Markeringsfarve6 4 8 4" xfId="22494"/>
    <cellStyle name="40 % - Markeringsfarve6 4 8 5" xfId="37482"/>
    <cellStyle name="40 % - Markeringsfarve6 4 9" xfId="4641"/>
    <cellStyle name="40 % - Markeringsfarve6 4 9 2" xfId="8201"/>
    <cellStyle name="40 % - Markeringsfarve6 4 9 2 2" xfId="16098"/>
    <cellStyle name="40 % - Markeringsfarve6 4 9 2 2 2" xfId="32412"/>
    <cellStyle name="40 % - Markeringsfarve6 4 9 2 2 3" xfId="47376"/>
    <cellStyle name="40 % - Markeringsfarve6 4 9 2 3" xfId="25390"/>
    <cellStyle name="40 % - Markeringsfarve6 4 9 2 4" xfId="40377"/>
    <cellStyle name="40 % - Markeringsfarve6 4 9 3" xfId="13198"/>
    <cellStyle name="40 % - Markeringsfarve6 4 9 3 2" xfId="29517"/>
    <cellStyle name="40 % - Markeringsfarve6 4 9 3 3" xfId="44482"/>
    <cellStyle name="40 % - Markeringsfarve6 4 9 4" xfId="22495"/>
    <cellStyle name="40 % - Markeringsfarve6 4 9 5" xfId="37483"/>
    <cellStyle name="40 % - Markeringsfarve6 5" xfId="4642"/>
    <cellStyle name="40 % - Markeringsfarve6 5 10" xfId="6065"/>
    <cellStyle name="40 % - Markeringsfarve6 5 10 2" xfId="13983"/>
    <cellStyle name="40 % - Markeringsfarve6 5 10 2 2" xfId="30297"/>
    <cellStyle name="40 % - Markeringsfarve6 5 10 2 3" xfId="45261"/>
    <cellStyle name="40 % - Markeringsfarve6 5 10 3" xfId="23275"/>
    <cellStyle name="40 % - Markeringsfarve6 5 10 4" xfId="38262"/>
    <cellStyle name="40 % - Markeringsfarve6 5 11" xfId="13199"/>
    <cellStyle name="40 % - Markeringsfarve6 5 11 2" xfId="29518"/>
    <cellStyle name="40 % - Markeringsfarve6 5 11 3" xfId="44483"/>
    <cellStyle name="40 % - Markeringsfarve6 5 12" xfId="22496"/>
    <cellStyle name="40 % - Markeringsfarve6 5 13" xfId="37484"/>
    <cellStyle name="40 % - Markeringsfarve6 5 14" xfId="53395"/>
    <cellStyle name="40 % - Markeringsfarve6 5 2" xfId="4643"/>
    <cellStyle name="40 % - Markeringsfarve6 5 2 2" xfId="4644"/>
    <cellStyle name="40 % - Markeringsfarve6 5 2 2 2" xfId="4645"/>
    <cellStyle name="40 % - Markeringsfarve6 5 2 2 2 2" xfId="7688"/>
    <cellStyle name="40 % - Markeringsfarve6 5 2 2 2 2 2" xfId="15589"/>
    <cellStyle name="40 % - Markeringsfarve6 5 2 2 2 2 2 2" xfId="31903"/>
    <cellStyle name="40 % - Markeringsfarve6 5 2 2 2 2 2 3" xfId="46867"/>
    <cellStyle name="40 % - Markeringsfarve6 5 2 2 2 2 3" xfId="24881"/>
    <cellStyle name="40 % - Markeringsfarve6 5 2 2 2 2 4" xfId="39868"/>
    <cellStyle name="40 % - Markeringsfarve6 5 2 2 2 3" xfId="13202"/>
    <cellStyle name="40 % - Markeringsfarve6 5 2 2 2 3 2" xfId="29521"/>
    <cellStyle name="40 % - Markeringsfarve6 5 2 2 2 3 3" xfId="44486"/>
    <cellStyle name="40 % - Markeringsfarve6 5 2 2 2 4" xfId="22499"/>
    <cellStyle name="40 % - Markeringsfarve6 5 2 2 2 5" xfId="37487"/>
    <cellStyle name="40 % - Markeringsfarve6 5 2 2 3" xfId="6257"/>
    <cellStyle name="40 % - Markeringsfarve6 5 2 2 3 2" xfId="14174"/>
    <cellStyle name="40 % - Markeringsfarve6 5 2 2 3 2 2" xfId="30488"/>
    <cellStyle name="40 % - Markeringsfarve6 5 2 2 3 2 3" xfId="45452"/>
    <cellStyle name="40 % - Markeringsfarve6 5 2 2 3 3" xfId="23466"/>
    <cellStyle name="40 % - Markeringsfarve6 5 2 2 3 4" xfId="38453"/>
    <cellStyle name="40 % - Markeringsfarve6 5 2 2 4" xfId="13201"/>
    <cellStyle name="40 % - Markeringsfarve6 5 2 2 4 2" xfId="29520"/>
    <cellStyle name="40 % - Markeringsfarve6 5 2 2 4 3" xfId="44485"/>
    <cellStyle name="40 % - Markeringsfarve6 5 2 2 5" xfId="22498"/>
    <cellStyle name="40 % - Markeringsfarve6 5 2 2 6" xfId="37486"/>
    <cellStyle name="40 % - Markeringsfarve6 5 2 2 7" xfId="57199"/>
    <cellStyle name="40 % - Markeringsfarve6 5 2 3" xfId="4646"/>
    <cellStyle name="40 % - Markeringsfarve6 5 2 3 2" xfId="6918"/>
    <cellStyle name="40 % - Markeringsfarve6 5 2 3 2 2" xfId="14829"/>
    <cellStyle name="40 % - Markeringsfarve6 5 2 3 2 2 2" xfId="31143"/>
    <cellStyle name="40 % - Markeringsfarve6 5 2 3 2 2 3" xfId="46107"/>
    <cellStyle name="40 % - Markeringsfarve6 5 2 3 2 3" xfId="24121"/>
    <cellStyle name="40 % - Markeringsfarve6 5 2 3 2 4" xfId="39108"/>
    <cellStyle name="40 % - Markeringsfarve6 5 2 3 3" xfId="13203"/>
    <cellStyle name="40 % - Markeringsfarve6 5 2 3 3 2" xfId="29522"/>
    <cellStyle name="40 % - Markeringsfarve6 5 2 3 3 3" xfId="44487"/>
    <cellStyle name="40 % - Markeringsfarve6 5 2 3 4" xfId="22500"/>
    <cellStyle name="40 % - Markeringsfarve6 5 2 3 5" xfId="37488"/>
    <cellStyle name="40 % - Markeringsfarve6 5 2 4" xfId="4647"/>
    <cellStyle name="40 % - Markeringsfarve6 5 2 4 2" xfId="8398"/>
    <cellStyle name="40 % - Markeringsfarve6 5 2 4 2 2" xfId="16291"/>
    <cellStyle name="40 % - Markeringsfarve6 5 2 4 2 2 2" xfId="32605"/>
    <cellStyle name="40 % - Markeringsfarve6 5 2 4 2 2 3" xfId="47569"/>
    <cellStyle name="40 % - Markeringsfarve6 5 2 4 2 3" xfId="25583"/>
    <cellStyle name="40 % - Markeringsfarve6 5 2 4 2 4" xfId="40570"/>
    <cellStyle name="40 % - Markeringsfarve6 5 2 4 3" xfId="13204"/>
    <cellStyle name="40 % - Markeringsfarve6 5 2 4 3 2" xfId="29523"/>
    <cellStyle name="40 % - Markeringsfarve6 5 2 4 3 3" xfId="44488"/>
    <cellStyle name="40 % - Markeringsfarve6 5 2 4 4" xfId="22501"/>
    <cellStyle name="40 % - Markeringsfarve6 5 2 4 5" xfId="37489"/>
    <cellStyle name="40 % - Markeringsfarve6 5 2 5" xfId="6066"/>
    <cellStyle name="40 % - Markeringsfarve6 5 2 5 2" xfId="13984"/>
    <cellStyle name="40 % - Markeringsfarve6 5 2 5 2 2" xfId="30298"/>
    <cellStyle name="40 % - Markeringsfarve6 5 2 5 2 3" xfId="45262"/>
    <cellStyle name="40 % - Markeringsfarve6 5 2 5 3" xfId="23276"/>
    <cellStyle name="40 % - Markeringsfarve6 5 2 5 4" xfId="38263"/>
    <cellStyle name="40 % - Markeringsfarve6 5 2 6" xfId="13200"/>
    <cellStyle name="40 % - Markeringsfarve6 5 2 6 2" xfId="29519"/>
    <cellStyle name="40 % - Markeringsfarve6 5 2 6 3" xfId="44484"/>
    <cellStyle name="40 % - Markeringsfarve6 5 2 7" xfId="22497"/>
    <cellStyle name="40 % - Markeringsfarve6 5 2 8" xfId="37485"/>
    <cellStyle name="40 % - Markeringsfarve6 5 2 9" xfId="54032"/>
    <cellStyle name="40 % - Markeringsfarve6 5 3" xfId="4648"/>
    <cellStyle name="40 % - Markeringsfarve6 5 3 2" xfId="4649"/>
    <cellStyle name="40 % - Markeringsfarve6 5 3 2 2" xfId="4650"/>
    <cellStyle name="40 % - Markeringsfarve6 5 3 2 2 2" xfId="7824"/>
    <cellStyle name="40 % - Markeringsfarve6 5 3 2 2 2 2" xfId="15725"/>
    <cellStyle name="40 % - Markeringsfarve6 5 3 2 2 2 2 2" xfId="32039"/>
    <cellStyle name="40 % - Markeringsfarve6 5 3 2 2 2 2 3" xfId="47003"/>
    <cellStyle name="40 % - Markeringsfarve6 5 3 2 2 2 3" xfId="25017"/>
    <cellStyle name="40 % - Markeringsfarve6 5 3 2 2 2 4" xfId="40004"/>
    <cellStyle name="40 % - Markeringsfarve6 5 3 2 2 3" xfId="13207"/>
    <cellStyle name="40 % - Markeringsfarve6 5 3 2 2 3 2" xfId="29526"/>
    <cellStyle name="40 % - Markeringsfarve6 5 3 2 2 3 3" xfId="44491"/>
    <cellStyle name="40 % - Markeringsfarve6 5 3 2 2 4" xfId="22504"/>
    <cellStyle name="40 % - Markeringsfarve6 5 3 2 2 5" xfId="37492"/>
    <cellStyle name="40 % - Markeringsfarve6 5 3 2 3" xfId="6370"/>
    <cellStyle name="40 % - Markeringsfarve6 5 3 2 3 2" xfId="14287"/>
    <cellStyle name="40 % - Markeringsfarve6 5 3 2 3 2 2" xfId="30601"/>
    <cellStyle name="40 % - Markeringsfarve6 5 3 2 3 2 3" xfId="45565"/>
    <cellStyle name="40 % - Markeringsfarve6 5 3 2 3 3" xfId="23579"/>
    <cellStyle name="40 % - Markeringsfarve6 5 3 2 3 4" xfId="38566"/>
    <cellStyle name="40 % - Markeringsfarve6 5 3 2 4" xfId="13206"/>
    <cellStyle name="40 % - Markeringsfarve6 5 3 2 4 2" xfId="29525"/>
    <cellStyle name="40 % - Markeringsfarve6 5 3 2 4 3" xfId="44490"/>
    <cellStyle name="40 % - Markeringsfarve6 5 3 2 5" xfId="22503"/>
    <cellStyle name="40 % - Markeringsfarve6 5 3 2 6" xfId="37491"/>
    <cellStyle name="40 % - Markeringsfarve6 5 3 3" xfId="4651"/>
    <cellStyle name="40 % - Markeringsfarve6 5 3 3 2" xfId="7054"/>
    <cellStyle name="40 % - Markeringsfarve6 5 3 3 2 2" xfId="14965"/>
    <cellStyle name="40 % - Markeringsfarve6 5 3 3 2 2 2" xfId="31279"/>
    <cellStyle name="40 % - Markeringsfarve6 5 3 3 2 2 3" xfId="46243"/>
    <cellStyle name="40 % - Markeringsfarve6 5 3 3 2 3" xfId="24257"/>
    <cellStyle name="40 % - Markeringsfarve6 5 3 3 2 4" xfId="39244"/>
    <cellStyle name="40 % - Markeringsfarve6 5 3 3 3" xfId="13208"/>
    <cellStyle name="40 % - Markeringsfarve6 5 3 3 3 2" xfId="29527"/>
    <cellStyle name="40 % - Markeringsfarve6 5 3 3 3 3" xfId="44492"/>
    <cellStyle name="40 % - Markeringsfarve6 5 3 3 4" xfId="22505"/>
    <cellStyle name="40 % - Markeringsfarve6 5 3 3 5" xfId="37493"/>
    <cellStyle name="40 % - Markeringsfarve6 5 3 4" xfId="4652"/>
    <cellStyle name="40 % - Markeringsfarve6 5 3 4 2" xfId="8614"/>
    <cellStyle name="40 % - Markeringsfarve6 5 3 4 2 2" xfId="16497"/>
    <cellStyle name="40 % - Markeringsfarve6 5 3 4 2 2 2" xfId="32811"/>
    <cellStyle name="40 % - Markeringsfarve6 5 3 4 2 2 3" xfId="47775"/>
    <cellStyle name="40 % - Markeringsfarve6 5 3 4 2 3" xfId="25789"/>
    <cellStyle name="40 % - Markeringsfarve6 5 3 4 2 4" xfId="40776"/>
    <cellStyle name="40 % - Markeringsfarve6 5 3 4 3" xfId="13209"/>
    <cellStyle name="40 % - Markeringsfarve6 5 3 4 3 2" xfId="29528"/>
    <cellStyle name="40 % - Markeringsfarve6 5 3 4 3 3" xfId="44493"/>
    <cellStyle name="40 % - Markeringsfarve6 5 3 4 4" xfId="22506"/>
    <cellStyle name="40 % - Markeringsfarve6 5 3 4 5" xfId="37494"/>
    <cellStyle name="40 % - Markeringsfarve6 5 3 5" xfId="6067"/>
    <cellStyle name="40 % - Markeringsfarve6 5 3 5 2" xfId="13985"/>
    <cellStyle name="40 % - Markeringsfarve6 5 3 5 2 2" xfId="30299"/>
    <cellStyle name="40 % - Markeringsfarve6 5 3 5 2 3" xfId="45263"/>
    <cellStyle name="40 % - Markeringsfarve6 5 3 5 3" xfId="23277"/>
    <cellStyle name="40 % - Markeringsfarve6 5 3 5 4" xfId="38264"/>
    <cellStyle name="40 % - Markeringsfarve6 5 3 6" xfId="13205"/>
    <cellStyle name="40 % - Markeringsfarve6 5 3 6 2" xfId="29524"/>
    <cellStyle name="40 % - Markeringsfarve6 5 3 6 3" xfId="44489"/>
    <cellStyle name="40 % - Markeringsfarve6 5 3 7" xfId="22502"/>
    <cellStyle name="40 % - Markeringsfarve6 5 3 8" xfId="37490"/>
    <cellStyle name="40 % - Markeringsfarve6 5 3 9" xfId="56576"/>
    <cellStyle name="40 % - Markeringsfarve6 5 4" xfId="4653"/>
    <cellStyle name="40 % - Markeringsfarve6 5 4 2" xfId="4654"/>
    <cellStyle name="40 % - Markeringsfarve6 5 4 2 2" xfId="4655"/>
    <cellStyle name="40 % - Markeringsfarve6 5 4 2 2 2" xfId="7926"/>
    <cellStyle name="40 % - Markeringsfarve6 5 4 2 2 2 2" xfId="15827"/>
    <cellStyle name="40 % - Markeringsfarve6 5 4 2 2 2 2 2" xfId="32141"/>
    <cellStyle name="40 % - Markeringsfarve6 5 4 2 2 2 2 3" xfId="47105"/>
    <cellStyle name="40 % - Markeringsfarve6 5 4 2 2 2 3" xfId="25119"/>
    <cellStyle name="40 % - Markeringsfarve6 5 4 2 2 2 4" xfId="40106"/>
    <cellStyle name="40 % - Markeringsfarve6 5 4 2 2 3" xfId="13212"/>
    <cellStyle name="40 % - Markeringsfarve6 5 4 2 2 3 2" xfId="29531"/>
    <cellStyle name="40 % - Markeringsfarve6 5 4 2 2 3 3" xfId="44496"/>
    <cellStyle name="40 % - Markeringsfarve6 5 4 2 2 4" xfId="22509"/>
    <cellStyle name="40 % - Markeringsfarve6 5 4 2 2 5" xfId="37497"/>
    <cellStyle name="40 % - Markeringsfarve6 5 4 2 3" xfId="6459"/>
    <cellStyle name="40 % - Markeringsfarve6 5 4 2 3 2" xfId="14373"/>
    <cellStyle name="40 % - Markeringsfarve6 5 4 2 3 2 2" xfId="30687"/>
    <cellStyle name="40 % - Markeringsfarve6 5 4 2 3 2 3" xfId="45651"/>
    <cellStyle name="40 % - Markeringsfarve6 5 4 2 3 3" xfId="23665"/>
    <cellStyle name="40 % - Markeringsfarve6 5 4 2 3 4" xfId="38652"/>
    <cellStyle name="40 % - Markeringsfarve6 5 4 2 4" xfId="13211"/>
    <cellStyle name="40 % - Markeringsfarve6 5 4 2 4 2" xfId="29530"/>
    <cellStyle name="40 % - Markeringsfarve6 5 4 2 4 3" xfId="44495"/>
    <cellStyle name="40 % - Markeringsfarve6 5 4 2 5" xfId="22508"/>
    <cellStyle name="40 % - Markeringsfarve6 5 4 2 6" xfId="37496"/>
    <cellStyle name="40 % - Markeringsfarve6 5 4 3" xfId="4656"/>
    <cellStyle name="40 % - Markeringsfarve6 5 4 3 2" xfId="7202"/>
    <cellStyle name="40 % - Markeringsfarve6 5 4 3 2 2" xfId="15112"/>
    <cellStyle name="40 % - Markeringsfarve6 5 4 3 2 2 2" xfId="31426"/>
    <cellStyle name="40 % - Markeringsfarve6 5 4 3 2 2 3" xfId="46390"/>
    <cellStyle name="40 % - Markeringsfarve6 5 4 3 2 3" xfId="24404"/>
    <cellStyle name="40 % - Markeringsfarve6 5 4 3 2 4" xfId="39391"/>
    <cellStyle name="40 % - Markeringsfarve6 5 4 3 3" xfId="13213"/>
    <cellStyle name="40 % - Markeringsfarve6 5 4 3 3 2" xfId="29532"/>
    <cellStyle name="40 % - Markeringsfarve6 5 4 3 3 3" xfId="44497"/>
    <cellStyle name="40 % - Markeringsfarve6 5 4 3 4" xfId="22510"/>
    <cellStyle name="40 % - Markeringsfarve6 5 4 3 5" xfId="37498"/>
    <cellStyle name="40 % - Markeringsfarve6 5 4 4" xfId="4657"/>
    <cellStyle name="40 % - Markeringsfarve6 5 4 4 2" xfId="8264"/>
    <cellStyle name="40 % - Markeringsfarve6 5 4 4 2 2" xfId="16158"/>
    <cellStyle name="40 % - Markeringsfarve6 5 4 4 2 2 2" xfId="32472"/>
    <cellStyle name="40 % - Markeringsfarve6 5 4 4 2 2 3" xfId="47436"/>
    <cellStyle name="40 % - Markeringsfarve6 5 4 4 2 3" xfId="25450"/>
    <cellStyle name="40 % - Markeringsfarve6 5 4 4 2 4" xfId="40437"/>
    <cellStyle name="40 % - Markeringsfarve6 5 4 4 3" xfId="13214"/>
    <cellStyle name="40 % - Markeringsfarve6 5 4 4 3 2" xfId="29533"/>
    <cellStyle name="40 % - Markeringsfarve6 5 4 4 3 3" xfId="44498"/>
    <cellStyle name="40 % - Markeringsfarve6 5 4 4 4" xfId="22511"/>
    <cellStyle name="40 % - Markeringsfarve6 5 4 4 5" xfId="37499"/>
    <cellStyle name="40 % - Markeringsfarve6 5 4 5" xfId="6068"/>
    <cellStyle name="40 % - Markeringsfarve6 5 4 5 2" xfId="13986"/>
    <cellStyle name="40 % - Markeringsfarve6 5 4 5 2 2" xfId="30300"/>
    <cellStyle name="40 % - Markeringsfarve6 5 4 5 2 3" xfId="45264"/>
    <cellStyle name="40 % - Markeringsfarve6 5 4 5 3" xfId="23278"/>
    <cellStyle name="40 % - Markeringsfarve6 5 4 5 4" xfId="38265"/>
    <cellStyle name="40 % - Markeringsfarve6 5 4 6" xfId="13210"/>
    <cellStyle name="40 % - Markeringsfarve6 5 4 6 2" xfId="29529"/>
    <cellStyle name="40 % - Markeringsfarve6 5 4 6 3" xfId="44494"/>
    <cellStyle name="40 % - Markeringsfarve6 5 4 7" xfId="22507"/>
    <cellStyle name="40 % - Markeringsfarve6 5 4 8" xfId="37495"/>
    <cellStyle name="40 % - Markeringsfarve6 5 5" xfId="4658"/>
    <cellStyle name="40 % - Markeringsfarve6 5 5 2" xfId="4659"/>
    <cellStyle name="40 % - Markeringsfarve6 5 5 2 2" xfId="4660"/>
    <cellStyle name="40 % - Markeringsfarve6 5 5 2 2 2" xfId="8043"/>
    <cellStyle name="40 % - Markeringsfarve6 5 5 2 2 2 2" xfId="15944"/>
    <cellStyle name="40 % - Markeringsfarve6 5 5 2 2 2 2 2" xfId="32258"/>
    <cellStyle name="40 % - Markeringsfarve6 5 5 2 2 2 2 3" xfId="47222"/>
    <cellStyle name="40 % - Markeringsfarve6 5 5 2 2 2 3" xfId="25236"/>
    <cellStyle name="40 % - Markeringsfarve6 5 5 2 2 2 4" xfId="40223"/>
    <cellStyle name="40 % - Markeringsfarve6 5 5 2 2 3" xfId="13217"/>
    <cellStyle name="40 % - Markeringsfarve6 5 5 2 2 3 2" xfId="29536"/>
    <cellStyle name="40 % - Markeringsfarve6 5 5 2 2 3 3" xfId="44501"/>
    <cellStyle name="40 % - Markeringsfarve6 5 5 2 2 4" xfId="22514"/>
    <cellStyle name="40 % - Markeringsfarve6 5 5 2 2 5" xfId="37502"/>
    <cellStyle name="40 % - Markeringsfarve6 5 5 2 3" xfId="6558"/>
    <cellStyle name="40 % - Markeringsfarve6 5 5 2 3 2" xfId="14472"/>
    <cellStyle name="40 % - Markeringsfarve6 5 5 2 3 2 2" xfId="30786"/>
    <cellStyle name="40 % - Markeringsfarve6 5 5 2 3 2 3" xfId="45750"/>
    <cellStyle name="40 % - Markeringsfarve6 5 5 2 3 3" xfId="23764"/>
    <cellStyle name="40 % - Markeringsfarve6 5 5 2 3 4" xfId="38751"/>
    <cellStyle name="40 % - Markeringsfarve6 5 5 2 4" xfId="13216"/>
    <cellStyle name="40 % - Markeringsfarve6 5 5 2 4 2" xfId="29535"/>
    <cellStyle name="40 % - Markeringsfarve6 5 5 2 4 3" xfId="44500"/>
    <cellStyle name="40 % - Markeringsfarve6 5 5 2 5" xfId="22513"/>
    <cellStyle name="40 % - Markeringsfarve6 5 5 2 6" xfId="37501"/>
    <cellStyle name="40 % - Markeringsfarve6 5 5 3" xfId="4661"/>
    <cellStyle name="40 % - Markeringsfarve6 5 5 3 2" xfId="7319"/>
    <cellStyle name="40 % - Markeringsfarve6 5 5 3 2 2" xfId="15229"/>
    <cellStyle name="40 % - Markeringsfarve6 5 5 3 2 2 2" xfId="31543"/>
    <cellStyle name="40 % - Markeringsfarve6 5 5 3 2 2 3" xfId="46507"/>
    <cellStyle name="40 % - Markeringsfarve6 5 5 3 2 3" xfId="24521"/>
    <cellStyle name="40 % - Markeringsfarve6 5 5 3 2 4" xfId="39508"/>
    <cellStyle name="40 % - Markeringsfarve6 5 5 3 3" xfId="13218"/>
    <cellStyle name="40 % - Markeringsfarve6 5 5 3 3 2" xfId="29537"/>
    <cellStyle name="40 % - Markeringsfarve6 5 5 3 3 3" xfId="44502"/>
    <cellStyle name="40 % - Markeringsfarve6 5 5 3 4" xfId="22515"/>
    <cellStyle name="40 % - Markeringsfarve6 5 5 3 5" xfId="37503"/>
    <cellStyle name="40 % - Markeringsfarve6 5 5 4" xfId="4662"/>
    <cellStyle name="40 % - Markeringsfarve6 5 5 4 2" xfId="8582"/>
    <cellStyle name="40 % - Markeringsfarve6 5 5 4 2 2" xfId="16469"/>
    <cellStyle name="40 % - Markeringsfarve6 5 5 4 2 2 2" xfId="32783"/>
    <cellStyle name="40 % - Markeringsfarve6 5 5 4 2 2 3" xfId="47747"/>
    <cellStyle name="40 % - Markeringsfarve6 5 5 4 2 3" xfId="25761"/>
    <cellStyle name="40 % - Markeringsfarve6 5 5 4 2 4" xfId="40748"/>
    <cellStyle name="40 % - Markeringsfarve6 5 5 4 3" xfId="13219"/>
    <cellStyle name="40 % - Markeringsfarve6 5 5 4 3 2" xfId="29538"/>
    <cellStyle name="40 % - Markeringsfarve6 5 5 4 3 3" xfId="44503"/>
    <cellStyle name="40 % - Markeringsfarve6 5 5 4 4" xfId="22516"/>
    <cellStyle name="40 % - Markeringsfarve6 5 5 4 5" xfId="37504"/>
    <cellStyle name="40 % - Markeringsfarve6 5 5 5" xfId="6069"/>
    <cellStyle name="40 % - Markeringsfarve6 5 5 5 2" xfId="13987"/>
    <cellStyle name="40 % - Markeringsfarve6 5 5 5 2 2" xfId="30301"/>
    <cellStyle name="40 % - Markeringsfarve6 5 5 5 2 3" xfId="45265"/>
    <cellStyle name="40 % - Markeringsfarve6 5 5 5 3" xfId="23279"/>
    <cellStyle name="40 % - Markeringsfarve6 5 5 5 4" xfId="38266"/>
    <cellStyle name="40 % - Markeringsfarve6 5 5 6" xfId="13215"/>
    <cellStyle name="40 % - Markeringsfarve6 5 5 6 2" xfId="29534"/>
    <cellStyle name="40 % - Markeringsfarve6 5 5 6 3" xfId="44499"/>
    <cellStyle name="40 % - Markeringsfarve6 5 5 7" xfId="22512"/>
    <cellStyle name="40 % - Markeringsfarve6 5 5 8" xfId="37500"/>
    <cellStyle name="40 % - Markeringsfarve6 5 6" xfId="4663"/>
    <cellStyle name="40 % - Markeringsfarve6 5 6 2" xfId="4664"/>
    <cellStyle name="40 % - Markeringsfarve6 5 6 2 2" xfId="4665"/>
    <cellStyle name="40 % - Markeringsfarve6 5 6 2 2 2" xfId="8178"/>
    <cellStyle name="40 % - Markeringsfarve6 5 6 2 2 2 2" xfId="16079"/>
    <cellStyle name="40 % - Markeringsfarve6 5 6 2 2 2 2 2" xfId="32393"/>
    <cellStyle name="40 % - Markeringsfarve6 5 6 2 2 2 2 3" xfId="47357"/>
    <cellStyle name="40 % - Markeringsfarve6 5 6 2 2 2 3" xfId="25371"/>
    <cellStyle name="40 % - Markeringsfarve6 5 6 2 2 2 4" xfId="40358"/>
    <cellStyle name="40 % - Markeringsfarve6 5 6 2 2 3" xfId="13222"/>
    <cellStyle name="40 % - Markeringsfarve6 5 6 2 2 3 2" xfId="29541"/>
    <cellStyle name="40 % - Markeringsfarve6 5 6 2 2 3 3" xfId="44506"/>
    <cellStyle name="40 % - Markeringsfarve6 5 6 2 2 4" xfId="22519"/>
    <cellStyle name="40 % - Markeringsfarve6 5 6 2 2 5" xfId="37507"/>
    <cellStyle name="40 % - Markeringsfarve6 5 6 2 3" xfId="6671"/>
    <cellStyle name="40 % - Markeringsfarve6 5 6 2 3 2" xfId="14585"/>
    <cellStyle name="40 % - Markeringsfarve6 5 6 2 3 2 2" xfId="30899"/>
    <cellStyle name="40 % - Markeringsfarve6 5 6 2 3 2 3" xfId="45863"/>
    <cellStyle name="40 % - Markeringsfarve6 5 6 2 3 3" xfId="23877"/>
    <cellStyle name="40 % - Markeringsfarve6 5 6 2 3 4" xfId="38864"/>
    <cellStyle name="40 % - Markeringsfarve6 5 6 2 4" xfId="13221"/>
    <cellStyle name="40 % - Markeringsfarve6 5 6 2 4 2" xfId="29540"/>
    <cellStyle name="40 % - Markeringsfarve6 5 6 2 4 3" xfId="44505"/>
    <cellStyle name="40 % - Markeringsfarve6 5 6 2 5" xfId="22518"/>
    <cellStyle name="40 % - Markeringsfarve6 5 6 2 6" xfId="37506"/>
    <cellStyle name="40 % - Markeringsfarve6 5 6 3" xfId="4666"/>
    <cellStyle name="40 % - Markeringsfarve6 5 6 3 2" xfId="7455"/>
    <cellStyle name="40 % - Markeringsfarve6 5 6 3 2 2" xfId="15365"/>
    <cellStyle name="40 % - Markeringsfarve6 5 6 3 2 2 2" xfId="31679"/>
    <cellStyle name="40 % - Markeringsfarve6 5 6 3 2 2 3" xfId="46643"/>
    <cellStyle name="40 % - Markeringsfarve6 5 6 3 2 3" xfId="24657"/>
    <cellStyle name="40 % - Markeringsfarve6 5 6 3 2 4" xfId="39644"/>
    <cellStyle name="40 % - Markeringsfarve6 5 6 3 3" xfId="13223"/>
    <cellStyle name="40 % - Markeringsfarve6 5 6 3 3 2" xfId="29542"/>
    <cellStyle name="40 % - Markeringsfarve6 5 6 3 3 3" xfId="44507"/>
    <cellStyle name="40 % - Markeringsfarve6 5 6 3 4" xfId="22520"/>
    <cellStyle name="40 % - Markeringsfarve6 5 6 3 5" xfId="37508"/>
    <cellStyle name="40 % - Markeringsfarve6 5 6 4" xfId="4667"/>
    <cellStyle name="40 % - Markeringsfarve6 5 6 4 2" xfId="8233"/>
    <cellStyle name="40 % - Markeringsfarve6 5 6 4 2 2" xfId="16130"/>
    <cellStyle name="40 % - Markeringsfarve6 5 6 4 2 2 2" xfId="32444"/>
    <cellStyle name="40 % - Markeringsfarve6 5 6 4 2 2 3" xfId="47408"/>
    <cellStyle name="40 % - Markeringsfarve6 5 6 4 2 3" xfId="25422"/>
    <cellStyle name="40 % - Markeringsfarve6 5 6 4 2 4" xfId="40409"/>
    <cellStyle name="40 % - Markeringsfarve6 5 6 4 3" xfId="13224"/>
    <cellStyle name="40 % - Markeringsfarve6 5 6 4 3 2" xfId="29543"/>
    <cellStyle name="40 % - Markeringsfarve6 5 6 4 3 3" xfId="44508"/>
    <cellStyle name="40 % - Markeringsfarve6 5 6 4 4" xfId="22521"/>
    <cellStyle name="40 % - Markeringsfarve6 5 6 4 5" xfId="37509"/>
    <cellStyle name="40 % - Markeringsfarve6 5 6 5" xfId="6070"/>
    <cellStyle name="40 % - Markeringsfarve6 5 6 5 2" xfId="13988"/>
    <cellStyle name="40 % - Markeringsfarve6 5 6 5 2 2" xfId="30302"/>
    <cellStyle name="40 % - Markeringsfarve6 5 6 5 2 3" xfId="45266"/>
    <cellStyle name="40 % - Markeringsfarve6 5 6 5 3" xfId="23280"/>
    <cellStyle name="40 % - Markeringsfarve6 5 6 5 4" xfId="38267"/>
    <cellStyle name="40 % - Markeringsfarve6 5 6 6" xfId="13220"/>
    <cellStyle name="40 % - Markeringsfarve6 5 6 6 2" xfId="29539"/>
    <cellStyle name="40 % - Markeringsfarve6 5 6 6 3" xfId="44504"/>
    <cellStyle name="40 % - Markeringsfarve6 5 6 7" xfId="22517"/>
    <cellStyle name="40 % - Markeringsfarve6 5 6 8" xfId="37505"/>
    <cellStyle name="40 % - Markeringsfarve6 5 7" xfId="4668"/>
    <cellStyle name="40 % - Markeringsfarve6 5 7 2" xfId="4669"/>
    <cellStyle name="40 % - Markeringsfarve6 5 7 2 2" xfId="7569"/>
    <cellStyle name="40 % - Markeringsfarve6 5 7 2 2 2" xfId="15470"/>
    <cellStyle name="40 % - Markeringsfarve6 5 7 2 2 2 2" xfId="31784"/>
    <cellStyle name="40 % - Markeringsfarve6 5 7 2 2 2 3" xfId="46748"/>
    <cellStyle name="40 % - Markeringsfarve6 5 7 2 2 3" xfId="24762"/>
    <cellStyle name="40 % - Markeringsfarve6 5 7 2 2 4" xfId="39749"/>
    <cellStyle name="40 % - Markeringsfarve6 5 7 2 3" xfId="13226"/>
    <cellStyle name="40 % - Markeringsfarve6 5 7 2 3 2" xfId="29545"/>
    <cellStyle name="40 % - Markeringsfarve6 5 7 2 3 3" xfId="44510"/>
    <cellStyle name="40 % - Markeringsfarve6 5 7 2 4" xfId="22523"/>
    <cellStyle name="40 % - Markeringsfarve6 5 7 2 5" xfId="37511"/>
    <cellStyle name="40 % - Markeringsfarve6 5 7 3" xfId="6158"/>
    <cellStyle name="40 % - Markeringsfarve6 5 7 3 2" xfId="14075"/>
    <cellStyle name="40 % - Markeringsfarve6 5 7 3 2 2" xfId="30389"/>
    <cellStyle name="40 % - Markeringsfarve6 5 7 3 2 3" xfId="45353"/>
    <cellStyle name="40 % - Markeringsfarve6 5 7 3 3" xfId="23367"/>
    <cellStyle name="40 % - Markeringsfarve6 5 7 3 4" xfId="38354"/>
    <cellStyle name="40 % - Markeringsfarve6 5 7 4" xfId="13225"/>
    <cellStyle name="40 % - Markeringsfarve6 5 7 4 2" xfId="29544"/>
    <cellStyle name="40 % - Markeringsfarve6 5 7 4 3" xfId="44509"/>
    <cellStyle name="40 % - Markeringsfarve6 5 7 5" xfId="22522"/>
    <cellStyle name="40 % - Markeringsfarve6 5 7 6" xfId="37510"/>
    <cellStyle name="40 % - Markeringsfarve6 5 8" xfId="4670"/>
    <cellStyle name="40 % - Markeringsfarve6 5 8 2" xfId="6797"/>
    <cellStyle name="40 % - Markeringsfarve6 5 8 2 2" xfId="14708"/>
    <cellStyle name="40 % - Markeringsfarve6 5 8 2 2 2" xfId="31022"/>
    <cellStyle name="40 % - Markeringsfarve6 5 8 2 2 3" xfId="45986"/>
    <cellStyle name="40 % - Markeringsfarve6 5 8 2 3" xfId="24000"/>
    <cellStyle name="40 % - Markeringsfarve6 5 8 2 4" xfId="38987"/>
    <cellStyle name="40 % - Markeringsfarve6 5 8 3" xfId="13227"/>
    <cellStyle name="40 % - Markeringsfarve6 5 8 3 2" xfId="29546"/>
    <cellStyle name="40 % - Markeringsfarve6 5 8 3 3" xfId="44511"/>
    <cellStyle name="40 % - Markeringsfarve6 5 8 4" xfId="22524"/>
    <cellStyle name="40 % - Markeringsfarve6 5 8 5" xfId="37512"/>
    <cellStyle name="40 % - Markeringsfarve6 5 9" xfId="4671"/>
    <cellStyle name="40 % - Markeringsfarve6 5 9 2" xfId="8674"/>
    <cellStyle name="40 % - Markeringsfarve6 5 9 2 2" xfId="16555"/>
    <cellStyle name="40 % - Markeringsfarve6 5 9 2 2 2" xfId="32869"/>
    <cellStyle name="40 % - Markeringsfarve6 5 9 2 2 3" xfId="47833"/>
    <cellStyle name="40 % - Markeringsfarve6 5 9 2 3" xfId="25847"/>
    <cellStyle name="40 % - Markeringsfarve6 5 9 2 4" xfId="40834"/>
    <cellStyle name="40 % - Markeringsfarve6 5 9 3" xfId="13228"/>
    <cellStyle name="40 % - Markeringsfarve6 5 9 3 2" xfId="29547"/>
    <cellStyle name="40 % - Markeringsfarve6 5 9 3 3" xfId="44512"/>
    <cellStyle name="40 % - Markeringsfarve6 5 9 4" xfId="22525"/>
    <cellStyle name="40 % - Markeringsfarve6 5 9 5" xfId="37513"/>
    <cellStyle name="40 % - Markeringsfarve6 6" xfId="4672"/>
    <cellStyle name="40 % - Markeringsfarve6 6 2" xfId="4673"/>
    <cellStyle name="40 % - Markeringsfarve6 6 2 2" xfId="4674"/>
    <cellStyle name="40 % - Markeringsfarve6 6 2 2 2" xfId="7610"/>
    <cellStyle name="40 % - Markeringsfarve6 6 2 2 2 2" xfId="15511"/>
    <cellStyle name="40 % - Markeringsfarve6 6 2 2 2 2 2" xfId="31825"/>
    <cellStyle name="40 % - Markeringsfarve6 6 2 2 2 2 3" xfId="46789"/>
    <cellStyle name="40 % - Markeringsfarve6 6 2 2 2 3" xfId="24803"/>
    <cellStyle name="40 % - Markeringsfarve6 6 2 2 2 4" xfId="39790"/>
    <cellStyle name="40 % - Markeringsfarve6 6 2 2 3" xfId="13231"/>
    <cellStyle name="40 % - Markeringsfarve6 6 2 2 3 2" xfId="29550"/>
    <cellStyle name="40 % - Markeringsfarve6 6 2 2 3 3" xfId="44515"/>
    <cellStyle name="40 % - Markeringsfarve6 6 2 2 4" xfId="22528"/>
    <cellStyle name="40 % - Markeringsfarve6 6 2 2 5" xfId="37516"/>
    <cellStyle name="40 % - Markeringsfarve6 6 2 2 6" xfId="57200"/>
    <cellStyle name="40 % - Markeringsfarve6 6 2 3" xfId="6191"/>
    <cellStyle name="40 % - Markeringsfarve6 6 2 3 2" xfId="14108"/>
    <cellStyle name="40 % - Markeringsfarve6 6 2 3 2 2" xfId="30422"/>
    <cellStyle name="40 % - Markeringsfarve6 6 2 3 2 3" xfId="45386"/>
    <cellStyle name="40 % - Markeringsfarve6 6 2 3 3" xfId="23400"/>
    <cellStyle name="40 % - Markeringsfarve6 6 2 3 4" xfId="38387"/>
    <cellStyle name="40 % - Markeringsfarve6 6 2 4" xfId="13230"/>
    <cellStyle name="40 % - Markeringsfarve6 6 2 4 2" xfId="29549"/>
    <cellStyle name="40 % - Markeringsfarve6 6 2 4 3" xfId="44514"/>
    <cellStyle name="40 % - Markeringsfarve6 6 2 5" xfId="22527"/>
    <cellStyle name="40 % - Markeringsfarve6 6 2 6" xfId="37515"/>
    <cellStyle name="40 % - Markeringsfarve6 6 2 7" xfId="54033"/>
    <cellStyle name="40 % - Markeringsfarve6 6 3" xfId="4675"/>
    <cellStyle name="40 % - Markeringsfarve6 6 3 2" xfId="6840"/>
    <cellStyle name="40 % - Markeringsfarve6 6 3 2 2" xfId="14751"/>
    <cellStyle name="40 % - Markeringsfarve6 6 3 2 2 2" xfId="31065"/>
    <cellStyle name="40 % - Markeringsfarve6 6 3 2 2 3" xfId="46029"/>
    <cellStyle name="40 % - Markeringsfarve6 6 3 2 3" xfId="24043"/>
    <cellStyle name="40 % - Markeringsfarve6 6 3 2 4" xfId="39030"/>
    <cellStyle name="40 % - Markeringsfarve6 6 3 3" xfId="13232"/>
    <cellStyle name="40 % - Markeringsfarve6 6 3 3 2" xfId="29551"/>
    <cellStyle name="40 % - Markeringsfarve6 6 3 3 3" xfId="44516"/>
    <cellStyle name="40 % - Markeringsfarve6 6 3 4" xfId="22529"/>
    <cellStyle name="40 % - Markeringsfarve6 6 3 5" xfId="37517"/>
    <cellStyle name="40 % - Markeringsfarve6 6 3 6" xfId="56577"/>
    <cellStyle name="40 % - Markeringsfarve6 6 4" xfId="4676"/>
    <cellStyle name="40 % - Markeringsfarve6 6 4 2" xfId="7066"/>
    <cellStyle name="40 % - Markeringsfarve6 6 4 2 2" xfId="14977"/>
    <cellStyle name="40 % - Markeringsfarve6 6 4 2 2 2" xfId="31291"/>
    <cellStyle name="40 % - Markeringsfarve6 6 4 2 2 3" xfId="46255"/>
    <cellStyle name="40 % - Markeringsfarve6 6 4 2 3" xfId="24269"/>
    <cellStyle name="40 % - Markeringsfarve6 6 4 2 4" xfId="39256"/>
    <cellStyle name="40 % - Markeringsfarve6 6 4 3" xfId="13233"/>
    <cellStyle name="40 % - Markeringsfarve6 6 4 3 2" xfId="29552"/>
    <cellStyle name="40 % - Markeringsfarve6 6 4 3 3" xfId="44517"/>
    <cellStyle name="40 % - Markeringsfarve6 6 4 4" xfId="22530"/>
    <cellStyle name="40 % - Markeringsfarve6 6 4 5" xfId="37518"/>
    <cellStyle name="40 % - Markeringsfarve6 6 5" xfId="6071"/>
    <cellStyle name="40 % - Markeringsfarve6 6 5 2" xfId="13989"/>
    <cellStyle name="40 % - Markeringsfarve6 6 5 2 2" xfId="30303"/>
    <cellStyle name="40 % - Markeringsfarve6 6 5 2 3" xfId="45267"/>
    <cellStyle name="40 % - Markeringsfarve6 6 5 3" xfId="23281"/>
    <cellStyle name="40 % - Markeringsfarve6 6 5 4" xfId="38268"/>
    <cellStyle name="40 % - Markeringsfarve6 6 6" xfId="13229"/>
    <cellStyle name="40 % - Markeringsfarve6 6 6 2" xfId="29548"/>
    <cellStyle name="40 % - Markeringsfarve6 6 6 3" xfId="44513"/>
    <cellStyle name="40 % - Markeringsfarve6 6 7" xfId="22526"/>
    <cellStyle name="40 % - Markeringsfarve6 6 8" xfId="37514"/>
    <cellStyle name="40 % - Markeringsfarve6 6 9" xfId="53396"/>
    <cellStyle name="40 % - Markeringsfarve6 7" xfId="4677"/>
    <cellStyle name="40 % - Markeringsfarve6 7 2" xfId="4678"/>
    <cellStyle name="40 % - Markeringsfarve6 7 2 2" xfId="4679"/>
    <cellStyle name="40 % - Markeringsfarve6 7 2 2 2" xfId="7816"/>
    <cellStyle name="40 % - Markeringsfarve6 7 2 2 2 2" xfId="15717"/>
    <cellStyle name="40 % - Markeringsfarve6 7 2 2 2 2 2" xfId="32031"/>
    <cellStyle name="40 % - Markeringsfarve6 7 2 2 2 2 3" xfId="46995"/>
    <cellStyle name="40 % - Markeringsfarve6 7 2 2 2 3" xfId="25009"/>
    <cellStyle name="40 % - Markeringsfarve6 7 2 2 2 4" xfId="39996"/>
    <cellStyle name="40 % - Markeringsfarve6 7 2 2 3" xfId="13236"/>
    <cellStyle name="40 % - Markeringsfarve6 7 2 2 3 2" xfId="29555"/>
    <cellStyle name="40 % - Markeringsfarve6 7 2 2 3 3" xfId="44520"/>
    <cellStyle name="40 % - Markeringsfarve6 7 2 2 4" xfId="22533"/>
    <cellStyle name="40 % - Markeringsfarve6 7 2 2 5" xfId="37521"/>
    <cellStyle name="40 % - Markeringsfarve6 7 2 3" xfId="6362"/>
    <cellStyle name="40 % - Markeringsfarve6 7 2 3 2" xfId="14279"/>
    <cellStyle name="40 % - Markeringsfarve6 7 2 3 2 2" xfId="30593"/>
    <cellStyle name="40 % - Markeringsfarve6 7 2 3 2 3" xfId="45557"/>
    <cellStyle name="40 % - Markeringsfarve6 7 2 3 3" xfId="23571"/>
    <cellStyle name="40 % - Markeringsfarve6 7 2 3 4" xfId="38558"/>
    <cellStyle name="40 % - Markeringsfarve6 7 2 4" xfId="13235"/>
    <cellStyle name="40 % - Markeringsfarve6 7 2 4 2" xfId="29554"/>
    <cellStyle name="40 % - Markeringsfarve6 7 2 4 3" xfId="44519"/>
    <cellStyle name="40 % - Markeringsfarve6 7 2 5" xfId="22532"/>
    <cellStyle name="40 % - Markeringsfarve6 7 2 6" xfId="37520"/>
    <cellStyle name="40 % - Markeringsfarve6 7 2 7" xfId="57114"/>
    <cellStyle name="40 % - Markeringsfarve6 7 3" xfId="4680"/>
    <cellStyle name="40 % - Markeringsfarve6 7 3 2" xfId="7046"/>
    <cellStyle name="40 % - Markeringsfarve6 7 3 2 2" xfId="14957"/>
    <cellStyle name="40 % - Markeringsfarve6 7 3 2 2 2" xfId="31271"/>
    <cellStyle name="40 % - Markeringsfarve6 7 3 2 2 3" xfId="46235"/>
    <cellStyle name="40 % - Markeringsfarve6 7 3 2 3" xfId="24249"/>
    <cellStyle name="40 % - Markeringsfarve6 7 3 2 4" xfId="39236"/>
    <cellStyle name="40 % - Markeringsfarve6 7 3 3" xfId="13237"/>
    <cellStyle name="40 % - Markeringsfarve6 7 3 3 2" xfId="29556"/>
    <cellStyle name="40 % - Markeringsfarve6 7 3 3 3" xfId="44521"/>
    <cellStyle name="40 % - Markeringsfarve6 7 3 4" xfId="22534"/>
    <cellStyle name="40 % - Markeringsfarve6 7 3 5" xfId="37522"/>
    <cellStyle name="40 % - Markeringsfarve6 7 4" xfId="4681"/>
    <cellStyle name="40 % - Markeringsfarve6 7 4 2" xfId="6689"/>
    <cellStyle name="40 % - Markeringsfarve6 7 4 2 2" xfId="14602"/>
    <cellStyle name="40 % - Markeringsfarve6 7 4 2 2 2" xfId="30916"/>
    <cellStyle name="40 % - Markeringsfarve6 7 4 2 2 3" xfId="45880"/>
    <cellStyle name="40 % - Markeringsfarve6 7 4 2 3" xfId="23894"/>
    <cellStyle name="40 % - Markeringsfarve6 7 4 2 4" xfId="38881"/>
    <cellStyle name="40 % - Markeringsfarve6 7 4 3" xfId="13238"/>
    <cellStyle name="40 % - Markeringsfarve6 7 4 3 2" xfId="29557"/>
    <cellStyle name="40 % - Markeringsfarve6 7 4 3 3" xfId="44522"/>
    <cellStyle name="40 % - Markeringsfarve6 7 4 4" xfId="22535"/>
    <cellStyle name="40 % - Markeringsfarve6 7 4 5" xfId="37523"/>
    <cellStyle name="40 % - Markeringsfarve6 7 5" xfId="6072"/>
    <cellStyle name="40 % - Markeringsfarve6 7 5 2" xfId="13990"/>
    <cellStyle name="40 % - Markeringsfarve6 7 5 2 2" xfId="30304"/>
    <cellStyle name="40 % - Markeringsfarve6 7 5 2 3" xfId="45268"/>
    <cellStyle name="40 % - Markeringsfarve6 7 5 3" xfId="23282"/>
    <cellStyle name="40 % - Markeringsfarve6 7 5 4" xfId="38269"/>
    <cellStyle name="40 % - Markeringsfarve6 7 6" xfId="13234"/>
    <cellStyle name="40 % - Markeringsfarve6 7 6 2" xfId="29553"/>
    <cellStyle name="40 % - Markeringsfarve6 7 6 3" xfId="44518"/>
    <cellStyle name="40 % - Markeringsfarve6 7 7" xfId="22531"/>
    <cellStyle name="40 % - Markeringsfarve6 7 8" xfId="37519"/>
    <cellStyle name="40 % - Markeringsfarve6 7 9" xfId="53947"/>
    <cellStyle name="40 % - Markeringsfarve6 8" xfId="4682"/>
    <cellStyle name="40 % - Markeringsfarve6 8 2" xfId="4683"/>
    <cellStyle name="40 % - Markeringsfarve6 8 2 2" xfId="4684"/>
    <cellStyle name="40 % - Markeringsfarve6 8 2 2 2" xfId="7848"/>
    <cellStyle name="40 % - Markeringsfarve6 8 2 2 2 2" xfId="15749"/>
    <cellStyle name="40 % - Markeringsfarve6 8 2 2 2 2 2" xfId="32063"/>
    <cellStyle name="40 % - Markeringsfarve6 8 2 2 2 2 3" xfId="47027"/>
    <cellStyle name="40 % - Markeringsfarve6 8 2 2 2 3" xfId="25041"/>
    <cellStyle name="40 % - Markeringsfarve6 8 2 2 2 4" xfId="40028"/>
    <cellStyle name="40 % - Markeringsfarve6 8 2 2 3" xfId="13241"/>
    <cellStyle name="40 % - Markeringsfarve6 8 2 2 3 2" xfId="29560"/>
    <cellStyle name="40 % - Markeringsfarve6 8 2 2 3 3" xfId="44525"/>
    <cellStyle name="40 % - Markeringsfarve6 8 2 2 4" xfId="22538"/>
    <cellStyle name="40 % - Markeringsfarve6 8 2 2 5" xfId="37526"/>
    <cellStyle name="40 % - Markeringsfarve6 8 2 3" xfId="6393"/>
    <cellStyle name="40 % - Markeringsfarve6 8 2 3 2" xfId="14307"/>
    <cellStyle name="40 % - Markeringsfarve6 8 2 3 2 2" xfId="30621"/>
    <cellStyle name="40 % - Markeringsfarve6 8 2 3 2 3" xfId="45585"/>
    <cellStyle name="40 % - Markeringsfarve6 8 2 3 3" xfId="23599"/>
    <cellStyle name="40 % - Markeringsfarve6 8 2 3 4" xfId="38586"/>
    <cellStyle name="40 % - Markeringsfarve6 8 2 4" xfId="13240"/>
    <cellStyle name="40 % - Markeringsfarve6 8 2 4 2" xfId="29559"/>
    <cellStyle name="40 % - Markeringsfarve6 8 2 4 3" xfId="44524"/>
    <cellStyle name="40 % - Markeringsfarve6 8 2 5" xfId="22537"/>
    <cellStyle name="40 % - Markeringsfarve6 8 2 6" xfId="37525"/>
    <cellStyle name="40 % - Markeringsfarve6 8 3" xfId="4685"/>
    <cellStyle name="40 % - Markeringsfarve6 8 3 2" xfId="7124"/>
    <cellStyle name="40 % - Markeringsfarve6 8 3 2 2" xfId="15034"/>
    <cellStyle name="40 % - Markeringsfarve6 8 3 2 2 2" xfId="31348"/>
    <cellStyle name="40 % - Markeringsfarve6 8 3 2 2 3" xfId="46312"/>
    <cellStyle name="40 % - Markeringsfarve6 8 3 2 3" xfId="24326"/>
    <cellStyle name="40 % - Markeringsfarve6 8 3 2 4" xfId="39313"/>
    <cellStyle name="40 % - Markeringsfarve6 8 3 3" xfId="13242"/>
    <cellStyle name="40 % - Markeringsfarve6 8 3 3 2" xfId="29561"/>
    <cellStyle name="40 % - Markeringsfarve6 8 3 3 3" xfId="44526"/>
    <cellStyle name="40 % - Markeringsfarve6 8 3 4" xfId="22539"/>
    <cellStyle name="40 % - Markeringsfarve6 8 3 5" xfId="37527"/>
    <cellStyle name="40 % - Markeringsfarve6 8 4" xfId="4686"/>
    <cellStyle name="40 % - Markeringsfarve6 8 4 2" xfId="8532"/>
    <cellStyle name="40 % - Markeringsfarve6 8 4 2 2" xfId="16420"/>
    <cellStyle name="40 % - Markeringsfarve6 8 4 2 2 2" xfId="32734"/>
    <cellStyle name="40 % - Markeringsfarve6 8 4 2 2 3" xfId="47698"/>
    <cellStyle name="40 % - Markeringsfarve6 8 4 2 3" xfId="25712"/>
    <cellStyle name="40 % - Markeringsfarve6 8 4 2 4" xfId="40699"/>
    <cellStyle name="40 % - Markeringsfarve6 8 4 3" xfId="13243"/>
    <cellStyle name="40 % - Markeringsfarve6 8 4 3 2" xfId="29562"/>
    <cellStyle name="40 % - Markeringsfarve6 8 4 3 3" xfId="44527"/>
    <cellStyle name="40 % - Markeringsfarve6 8 4 4" xfId="22540"/>
    <cellStyle name="40 % - Markeringsfarve6 8 4 5" xfId="37528"/>
    <cellStyle name="40 % - Markeringsfarve6 8 5" xfId="6073"/>
    <cellStyle name="40 % - Markeringsfarve6 8 5 2" xfId="13991"/>
    <cellStyle name="40 % - Markeringsfarve6 8 5 2 2" xfId="30305"/>
    <cellStyle name="40 % - Markeringsfarve6 8 5 2 3" xfId="45269"/>
    <cellStyle name="40 % - Markeringsfarve6 8 5 3" xfId="23283"/>
    <cellStyle name="40 % - Markeringsfarve6 8 5 4" xfId="38270"/>
    <cellStyle name="40 % - Markeringsfarve6 8 6" xfId="13239"/>
    <cellStyle name="40 % - Markeringsfarve6 8 6 2" xfId="29558"/>
    <cellStyle name="40 % - Markeringsfarve6 8 6 3" xfId="44523"/>
    <cellStyle name="40 % - Markeringsfarve6 8 7" xfId="22536"/>
    <cellStyle name="40 % - Markeringsfarve6 8 8" xfId="37524"/>
    <cellStyle name="40 % - Markeringsfarve6 9" xfId="4687"/>
    <cellStyle name="40 % - Markeringsfarve6 9 2" xfId="4688"/>
    <cellStyle name="40 % - Markeringsfarve6 9 2 2" xfId="4689"/>
    <cellStyle name="40 % - Markeringsfarve6 9 2 2 2" xfId="7965"/>
    <cellStyle name="40 % - Markeringsfarve6 9 2 2 2 2" xfId="15866"/>
    <cellStyle name="40 % - Markeringsfarve6 9 2 2 2 2 2" xfId="32180"/>
    <cellStyle name="40 % - Markeringsfarve6 9 2 2 2 2 3" xfId="47144"/>
    <cellStyle name="40 % - Markeringsfarve6 9 2 2 2 3" xfId="25158"/>
    <cellStyle name="40 % - Markeringsfarve6 9 2 2 2 4" xfId="40145"/>
    <cellStyle name="40 % - Markeringsfarve6 9 2 2 3" xfId="13246"/>
    <cellStyle name="40 % - Markeringsfarve6 9 2 2 3 2" xfId="29565"/>
    <cellStyle name="40 % - Markeringsfarve6 9 2 2 3 3" xfId="44530"/>
    <cellStyle name="40 % - Markeringsfarve6 9 2 2 4" xfId="22543"/>
    <cellStyle name="40 % - Markeringsfarve6 9 2 2 5" xfId="37531"/>
    <cellStyle name="40 % - Markeringsfarve6 9 2 3" xfId="6492"/>
    <cellStyle name="40 % - Markeringsfarve6 9 2 3 2" xfId="14406"/>
    <cellStyle name="40 % - Markeringsfarve6 9 2 3 2 2" xfId="30720"/>
    <cellStyle name="40 % - Markeringsfarve6 9 2 3 2 3" xfId="45684"/>
    <cellStyle name="40 % - Markeringsfarve6 9 2 3 3" xfId="23698"/>
    <cellStyle name="40 % - Markeringsfarve6 9 2 3 4" xfId="38685"/>
    <cellStyle name="40 % - Markeringsfarve6 9 2 4" xfId="13245"/>
    <cellStyle name="40 % - Markeringsfarve6 9 2 4 2" xfId="29564"/>
    <cellStyle name="40 % - Markeringsfarve6 9 2 4 3" xfId="44529"/>
    <cellStyle name="40 % - Markeringsfarve6 9 2 5" xfId="22542"/>
    <cellStyle name="40 % - Markeringsfarve6 9 2 6" xfId="37530"/>
    <cellStyle name="40 % - Markeringsfarve6 9 3" xfId="4690"/>
    <cellStyle name="40 % - Markeringsfarve6 9 3 2" xfId="7241"/>
    <cellStyle name="40 % - Markeringsfarve6 9 3 2 2" xfId="15151"/>
    <cellStyle name="40 % - Markeringsfarve6 9 3 2 2 2" xfId="31465"/>
    <cellStyle name="40 % - Markeringsfarve6 9 3 2 2 3" xfId="46429"/>
    <cellStyle name="40 % - Markeringsfarve6 9 3 2 3" xfId="24443"/>
    <cellStyle name="40 % - Markeringsfarve6 9 3 2 4" xfId="39430"/>
    <cellStyle name="40 % - Markeringsfarve6 9 3 3" xfId="13247"/>
    <cellStyle name="40 % - Markeringsfarve6 9 3 3 2" xfId="29566"/>
    <cellStyle name="40 % - Markeringsfarve6 9 3 3 3" xfId="44531"/>
    <cellStyle name="40 % - Markeringsfarve6 9 3 4" xfId="22544"/>
    <cellStyle name="40 % - Markeringsfarve6 9 3 5" xfId="37532"/>
    <cellStyle name="40 % - Markeringsfarve6 9 4" xfId="4691"/>
    <cellStyle name="40 % - Markeringsfarve6 9 4 2" xfId="8747"/>
    <cellStyle name="40 % - Markeringsfarve6 9 4 2 2" xfId="16623"/>
    <cellStyle name="40 % - Markeringsfarve6 9 4 2 2 2" xfId="32937"/>
    <cellStyle name="40 % - Markeringsfarve6 9 4 2 2 3" xfId="47901"/>
    <cellStyle name="40 % - Markeringsfarve6 9 4 2 3" xfId="25915"/>
    <cellStyle name="40 % - Markeringsfarve6 9 4 2 4" xfId="40902"/>
    <cellStyle name="40 % - Markeringsfarve6 9 4 3" xfId="13248"/>
    <cellStyle name="40 % - Markeringsfarve6 9 4 3 2" xfId="29567"/>
    <cellStyle name="40 % - Markeringsfarve6 9 4 3 3" xfId="44532"/>
    <cellStyle name="40 % - Markeringsfarve6 9 4 4" xfId="22545"/>
    <cellStyle name="40 % - Markeringsfarve6 9 4 5" xfId="37533"/>
    <cellStyle name="40 % - Markeringsfarve6 9 5" xfId="6074"/>
    <cellStyle name="40 % - Markeringsfarve6 9 5 2" xfId="13992"/>
    <cellStyle name="40 % - Markeringsfarve6 9 5 2 2" xfId="30306"/>
    <cellStyle name="40 % - Markeringsfarve6 9 5 2 3" xfId="45270"/>
    <cellStyle name="40 % - Markeringsfarve6 9 5 3" xfId="23284"/>
    <cellStyle name="40 % - Markeringsfarve6 9 5 4" xfId="38271"/>
    <cellStyle name="40 % - Markeringsfarve6 9 6" xfId="13244"/>
    <cellStyle name="40 % - Markeringsfarve6 9 6 2" xfId="29563"/>
    <cellStyle name="40 % - Markeringsfarve6 9 6 3" xfId="44528"/>
    <cellStyle name="40 % - Markeringsfarve6 9 7" xfId="22541"/>
    <cellStyle name="40 % - Markeringsfarve6 9 8" xfId="37529"/>
    <cellStyle name="40% - Accent1" xfId="16" builtinId="31" customBuiltin="1"/>
    <cellStyle name="40% - Accent1 10" xfId="51055"/>
    <cellStyle name="40% - Accent1 11" xfId="51658"/>
    <cellStyle name="40% - Accent1 12" xfId="52077"/>
    <cellStyle name="40% - Accent1 13" xfId="53137"/>
    <cellStyle name="40% - Accent1 14" xfId="1536"/>
    <cellStyle name="40% - Accent1 2" xfId="8921"/>
    <cellStyle name="40% - Accent1 2 2" xfId="16697"/>
    <cellStyle name="40% - Accent1 2 2 2" xfId="33010"/>
    <cellStyle name="40% - Accent1 2 2 3" xfId="47974"/>
    <cellStyle name="40% - Accent1 2 3" xfId="25988"/>
    <cellStyle name="40% - Accent1 2 4" xfId="40975"/>
    <cellStyle name="40% - Accent1 2 5" xfId="53180"/>
    <cellStyle name="40% - Accent1 3" xfId="9706"/>
    <cellStyle name="40% - Accent1 3 2" xfId="26036"/>
    <cellStyle name="40% - Accent1 3 3" xfId="41016"/>
    <cellStyle name="40% - Accent1 3 4" xfId="56411"/>
    <cellStyle name="40% - Accent1 4" xfId="19017"/>
    <cellStyle name="40% - Accent1 5" xfId="34014"/>
    <cellStyle name="40% - Accent1 6" xfId="49278"/>
    <cellStyle name="40% - Accent1 7" xfId="49683"/>
    <cellStyle name="40% - Accent1 8" xfId="50092"/>
    <cellStyle name="40% - Accent1 9" xfId="50497"/>
    <cellStyle name="40% - Accent2" xfId="20" builtinId="35" customBuiltin="1"/>
    <cellStyle name="40% - Accent2 10" xfId="50499"/>
    <cellStyle name="40% - Accent2 11" xfId="51058"/>
    <cellStyle name="40% - Accent2 12" xfId="51660"/>
    <cellStyle name="40% - Accent2 13" xfId="52079"/>
    <cellStyle name="40% - Accent2 14" xfId="53139"/>
    <cellStyle name="40% - Accent2 15" xfId="1538"/>
    <cellStyle name="40% - Accent2 2" xfId="1570"/>
    <cellStyle name="40% - Accent2 2 2" xfId="10133"/>
    <cellStyle name="40% - Accent2 2 2 2" xfId="26452"/>
    <cellStyle name="40% - Accent2 2 2 3" xfId="41418"/>
    <cellStyle name="40% - Accent2 2 3" xfId="19430"/>
    <cellStyle name="40% - Accent2 2 4" xfId="34419"/>
    <cellStyle name="40% - Accent2 2 5" xfId="53181"/>
    <cellStyle name="40% - Accent2 3" xfId="8923"/>
    <cellStyle name="40% - Accent2 3 2" xfId="16699"/>
    <cellStyle name="40% - Accent2 3 2 2" xfId="33012"/>
    <cellStyle name="40% - Accent2 3 2 3" xfId="47976"/>
    <cellStyle name="40% - Accent2 3 3" xfId="25990"/>
    <cellStyle name="40% - Accent2 3 4" xfId="40977"/>
    <cellStyle name="40% - Accent2 3 5" xfId="56413"/>
    <cellStyle name="40% - Accent2 4" xfId="9708"/>
    <cellStyle name="40% - Accent2 4 2" xfId="26038"/>
    <cellStyle name="40% - Accent2 4 3" xfId="41018"/>
    <cellStyle name="40% - Accent2 5" xfId="19019"/>
    <cellStyle name="40% - Accent2 6" xfId="34016"/>
    <cellStyle name="40% - Accent2 7" xfId="49280"/>
    <cellStyle name="40% - Accent2 8" xfId="49685"/>
    <cellStyle name="40% - Accent2 9" xfId="50094"/>
    <cellStyle name="40% - Accent3" xfId="24" builtinId="39" customBuiltin="1"/>
    <cellStyle name="40% - Accent3 10" xfId="51060"/>
    <cellStyle name="40% - Accent3 11" xfId="51662"/>
    <cellStyle name="40% - Accent3 12" xfId="52081"/>
    <cellStyle name="40% - Accent3 13" xfId="53141"/>
    <cellStyle name="40% - Accent3 14" xfId="1540"/>
    <cellStyle name="40% - Accent3 2" xfId="8925"/>
    <cellStyle name="40% - Accent3 2 2" xfId="16701"/>
    <cellStyle name="40% - Accent3 2 2 2" xfId="33014"/>
    <cellStyle name="40% - Accent3 2 2 3" xfId="47978"/>
    <cellStyle name="40% - Accent3 2 3" xfId="25992"/>
    <cellStyle name="40% - Accent3 2 4" xfId="40979"/>
    <cellStyle name="40% - Accent3 2 5" xfId="53182"/>
    <cellStyle name="40% - Accent3 3" xfId="9710"/>
    <cellStyle name="40% - Accent3 3 2" xfId="26040"/>
    <cellStyle name="40% - Accent3 3 3" xfId="41020"/>
    <cellStyle name="40% - Accent3 3 4" xfId="56415"/>
    <cellStyle name="40% - Accent3 4" xfId="19021"/>
    <cellStyle name="40% - Accent3 5" xfId="34018"/>
    <cellStyle name="40% - Accent3 6" xfId="49282"/>
    <cellStyle name="40% - Accent3 7" xfId="49687"/>
    <cellStyle name="40% - Accent3 8" xfId="50096"/>
    <cellStyle name="40% - Accent3 9" xfId="50501"/>
    <cellStyle name="40% - Accent4" xfId="28" builtinId="43" customBuiltin="1"/>
    <cellStyle name="40% - Accent4 10" xfId="51062"/>
    <cellStyle name="40% - Accent4 11" xfId="51664"/>
    <cellStyle name="40% - Accent4 12" xfId="52083"/>
    <cellStyle name="40% - Accent4 13" xfId="53143"/>
    <cellStyle name="40% - Accent4 14" xfId="1542"/>
    <cellStyle name="40% - Accent4 2" xfId="8927"/>
    <cellStyle name="40% - Accent4 2 2" xfId="16703"/>
    <cellStyle name="40% - Accent4 2 2 2" xfId="33016"/>
    <cellStyle name="40% - Accent4 2 2 3" xfId="47980"/>
    <cellStyle name="40% - Accent4 2 3" xfId="25994"/>
    <cellStyle name="40% - Accent4 2 4" xfId="40981"/>
    <cellStyle name="40% - Accent4 2 5" xfId="53183"/>
    <cellStyle name="40% - Accent4 3" xfId="9712"/>
    <cellStyle name="40% - Accent4 3 2" xfId="26042"/>
    <cellStyle name="40% - Accent4 3 3" xfId="41022"/>
    <cellStyle name="40% - Accent4 3 4" xfId="56417"/>
    <cellStyle name="40% - Accent4 4" xfId="19023"/>
    <cellStyle name="40% - Accent4 5" xfId="34020"/>
    <cellStyle name="40% - Accent4 6" xfId="49284"/>
    <cellStyle name="40% - Accent4 7" xfId="49689"/>
    <cellStyle name="40% - Accent4 8" xfId="50098"/>
    <cellStyle name="40% - Accent4 9" xfId="50503"/>
    <cellStyle name="40% - Accent5" xfId="32" builtinId="47" customBuiltin="1"/>
    <cellStyle name="40% - Accent5 10" xfId="51065"/>
    <cellStyle name="40% - Accent5 11" xfId="51666"/>
    <cellStyle name="40% - Accent5 12" xfId="52085"/>
    <cellStyle name="40% - Accent5 13" xfId="53145"/>
    <cellStyle name="40% - Accent5 14" xfId="1544"/>
    <cellStyle name="40% - Accent5 2" xfId="8929"/>
    <cellStyle name="40% - Accent5 2 2" xfId="16705"/>
    <cellStyle name="40% - Accent5 2 2 2" xfId="33018"/>
    <cellStyle name="40% - Accent5 2 2 3" xfId="47982"/>
    <cellStyle name="40% - Accent5 2 3" xfId="25996"/>
    <cellStyle name="40% - Accent5 2 4" xfId="40983"/>
    <cellStyle name="40% - Accent5 2 5" xfId="53184"/>
    <cellStyle name="40% - Accent5 3" xfId="9714"/>
    <cellStyle name="40% - Accent5 3 2" xfId="26044"/>
    <cellStyle name="40% - Accent5 3 3" xfId="41024"/>
    <cellStyle name="40% - Accent5 3 4" xfId="56419"/>
    <cellStyle name="40% - Accent5 4" xfId="19025"/>
    <cellStyle name="40% - Accent5 5" xfId="34022"/>
    <cellStyle name="40% - Accent5 6" xfId="49286"/>
    <cellStyle name="40% - Accent5 7" xfId="49691"/>
    <cellStyle name="40% - Accent5 8" xfId="50100"/>
    <cellStyle name="40% - Accent5 9" xfId="50505"/>
    <cellStyle name="40% - Accent6" xfId="36" builtinId="51" customBuiltin="1"/>
    <cellStyle name="40% - Accent6 10" xfId="51067"/>
    <cellStyle name="40% - Accent6 11" xfId="51668"/>
    <cellStyle name="40% - Accent6 12" xfId="52087"/>
    <cellStyle name="40% - Accent6 13" xfId="53147"/>
    <cellStyle name="40% - Accent6 14" xfId="1546"/>
    <cellStyle name="40% - Accent6 2" xfId="8931"/>
    <cellStyle name="40% - Accent6 2 2" xfId="16707"/>
    <cellStyle name="40% - Accent6 2 2 2" xfId="33020"/>
    <cellStyle name="40% - Accent6 2 2 3" xfId="47984"/>
    <cellStyle name="40% - Accent6 2 3" xfId="25998"/>
    <cellStyle name="40% - Accent6 2 4" xfId="40985"/>
    <cellStyle name="40% - Accent6 2 5" xfId="53185"/>
    <cellStyle name="40% - Accent6 3" xfId="9716"/>
    <cellStyle name="40% - Accent6 3 2" xfId="26046"/>
    <cellStyle name="40% - Accent6 3 3" xfId="41026"/>
    <cellStyle name="40% - Accent6 3 4" xfId="56421"/>
    <cellStyle name="40% - Accent6 4" xfId="19027"/>
    <cellStyle name="40% - Accent6 5" xfId="34024"/>
    <cellStyle name="40% - Accent6 6" xfId="49288"/>
    <cellStyle name="40% - Accent6 7" xfId="49693"/>
    <cellStyle name="40% - Accent6 8" xfId="50102"/>
    <cellStyle name="40% - Accent6 9" xfId="50507"/>
    <cellStyle name="40% - Colore 1" xfId="45"/>
    <cellStyle name="40% - Colore 2" xfId="46"/>
    <cellStyle name="40% - Colore 3" xfId="47"/>
    <cellStyle name="40% - Colore 4" xfId="48"/>
    <cellStyle name="40% - Colore 5" xfId="49"/>
    <cellStyle name="40% - Colore 6" xfId="50"/>
    <cellStyle name="5x indented GHG Textfiels" xfId="51"/>
    <cellStyle name="5x indented GHG Textfiels 2" xfId="52"/>
    <cellStyle name="5x indented GHG Textfiels 2 2" xfId="9718"/>
    <cellStyle name="5x indented GHG Textfiels 2 2 2" xfId="26047"/>
    <cellStyle name="5x indented GHG Textfiels 2 3" xfId="9694"/>
    <cellStyle name="5x indented GHG Textfiels 2 4" xfId="18006"/>
    <cellStyle name="5x indented GHG Textfiels 3" xfId="1191"/>
    <cellStyle name="60 % - Markeringsfarve1 2" xfId="4693"/>
    <cellStyle name="60 % - Markeringsfarve1 3" xfId="4694"/>
    <cellStyle name="60 % - Markeringsfarve1 4" xfId="4695"/>
    <cellStyle name="60 % - Markeringsfarve1 5" xfId="4696"/>
    <cellStyle name="60 % - Markeringsfarve1 5 2" xfId="8551"/>
    <cellStyle name="60 % - Markeringsfarve1 6" xfId="5377"/>
    <cellStyle name="60 % - Markeringsfarve1 7" xfId="4692"/>
    <cellStyle name="60 % - Markeringsfarve2 2" xfId="4698"/>
    <cellStyle name="60 % - Markeringsfarve2 3" xfId="4699"/>
    <cellStyle name="60 % - Markeringsfarve2 4" xfId="4700"/>
    <cellStyle name="60 % - Markeringsfarve2 5" xfId="4701"/>
    <cellStyle name="60 % - Markeringsfarve2 5 2" xfId="8724"/>
    <cellStyle name="60 % - Markeringsfarve2 6" xfId="5381"/>
    <cellStyle name="60 % - Markeringsfarve2 7" xfId="4697"/>
    <cellStyle name="60 % - Markeringsfarve3 2" xfId="4703"/>
    <cellStyle name="60 % - Markeringsfarve3 2 2" xfId="4704"/>
    <cellStyle name="60 % - Markeringsfarve3 2 2 2" xfId="6371"/>
    <cellStyle name="60 % - Markeringsfarve3 3" xfId="4705"/>
    <cellStyle name="60 % - Markeringsfarve3 4" xfId="4706"/>
    <cellStyle name="60 % - Markeringsfarve3 5" xfId="4707"/>
    <cellStyle name="60 % - Markeringsfarve3 6" xfId="4708"/>
    <cellStyle name="60 % - Markeringsfarve3 6 2" xfId="8609"/>
    <cellStyle name="60 % - Markeringsfarve3 7" xfId="5385"/>
    <cellStyle name="60 % - Markeringsfarve3 8" xfId="4702"/>
    <cellStyle name="60 % - Markeringsfarve4 2" xfId="4710"/>
    <cellStyle name="60 % - Markeringsfarve4 2 2" xfId="4711"/>
    <cellStyle name="60 % - Markeringsfarve4 2 2 2" xfId="6372"/>
    <cellStyle name="60 % - Markeringsfarve4 3" xfId="4712"/>
    <cellStyle name="60 % - Markeringsfarve4 4" xfId="4713"/>
    <cellStyle name="60 % - Markeringsfarve4 5" xfId="4714"/>
    <cellStyle name="60 % - Markeringsfarve4 6" xfId="4715"/>
    <cellStyle name="60 % - Markeringsfarve4 6 2" xfId="8197"/>
    <cellStyle name="60 % - Markeringsfarve4 7" xfId="5389"/>
    <cellStyle name="60 % - Markeringsfarve4 8" xfId="4709"/>
    <cellStyle name="60 % - Markeringsfarve5 2" xfId="4717"/>
    <cellStyle name="60 % - Markeringsfarve5 3" xfId="4718"/>
    <cellStyle name="60 % - Markeringsfarve5 4" xfId="4719"/>
    <cellStyle name="60 % - Markeringsfarve5 5" xfId="4720"/>
    <cellStyle name="60 % - Markeringsfarve5 5 2" xfId="8743"/>
    <cellStyle name="60 % - Markeringsfarve5 6" xfId="5392"/>
    <cellStyle name="60 % - Markeringsfarve5 7" xfId="4716"/>
    <cellStyle name="60 % - Markeringsfarve6 2" xfId="4722"/>
    <cellStyle name="60 % - Markeringsfarve6 2 2" xfId="4723"/>
    <cellStyle name="60 % - Markeringsfarve6 2 2 2" xfId="6373"/>
    <cellStyle name="60 % - Markeringsfarve6 3" xfId="4724"/>
    <cellStyle name="60 % - Markeringsfarve6 4" xfId="4725"/>
    <cellStyle name="60 % - Markeringsfarve6 5" xfId="4726"/>
    <cellStyle name="60 % - Markeringsfarve6 6" xfId="4727"/>
    <cellStyle name="60 % - Markeringsfarve6 6 2" xfId="8671"/>
    <cellStyle name="60 % - Markeringsfarve6 7" xfId="5396"/>
    <cellStyle name="60 % - Markeringsfarve6 8" xfId="4721"/>
    <cellStyle name="60% - Accent1" xfId="17" builtinId="32" customBuiltin="1"/>
    <cellStyle name="60% - Accent1 2" xfId="53186"/>
    <cellStyle name="60% - Accent2" xfId="21" builtinId="36" customBuiltin="1"/>
    <cellStyle name="60% - Accent2 2" xfId="53187"/>
    <cellStyle name="60% - Accent3" xfId="25" builtinId="40" customBuiltin="1"/>
    <cellStyle name="60% - Accent3 2" xfId="53188"/>
    <cellStyle name="60% - Accent4" xfId="29" builtinId="44" customBuiltin="1"/>
    <cellStyle name="60% - Accent4 2" xfId="53189"/>
    <cellStyle name="60% - Accent5" xfId="33" builtinId="48" customBuiltin="1"/>
    <cellStyle name="60% - Accent5 2" xfId="53190"/>
    <cellStyle name="60% - Accent6" xfId="37" builtinId="52" customBuiltin="1"/>
    <cellStyle name="60% - Accent6 2" xfId="53191"/>
    <cellStyle name="60% - Colore 1" xfId="53"/>
    <cellStyle name="60% - Colore 2" xfId="54"/>
    <cellStyle name="60% - Colore 3" xfId="55"/>
    <cellStyle name="60% - Colore 4" xfId="56"/>
    <cellStyle name="60% - Colore 5" xfId="57"/>
    <cellStyle name="60% - Colore 6" xfId="58"/>
    <cellStyle name="Accent1" xfId="14" builtinId="29" customBuiltin="1"/>
    <cellStyle name="Accent1 2" xfId="53192"/>
    <cellStyle name="Accent2" xfId="18" builtinId="33" customBuiltin="1"/>
    <cellStyle name="Accent2 2" xfId="53193"/>
    <cellStyle name="Accent3" xfId="22" builtinId="37" customBuiltin="1"/>
    <cellStyle name="Accent3 2" xfId="53194"/>
    <cellStyle name="Accent4" xfId="26" builtinId="41" customBuiltin="1"/>
    <cellStyle name="Accent4 2" xfId="53195"/>
    <cellStyle name="Accent5" xfId="30" builtinId="45" customBuiltin="1"/>
    <cellStyle name="Accent5 2" xfId="53196"/>
    <cellStyle name="Accent6" xfId="34" builtinId="49" customBuiltin="1"/>
    <cellStyle name="Accent6 2" xfId="53197"/>
    <cellStyle name="AggOrange_CRFReport-template" xfId="59"/>
    <cellStyle name="AggOrange9_CRFReport-template" xfId="60"/>
    <cellStyle name="AZ1" xfId="4728"/>
    <cellStyle name="AZ1 2" xfId="4729"/>
    <cellStyle name="Background" xfId="1158"/>
    <cellStyle name="Bad" xfId="6" builtinId="27" customBuiltin="1"/>
    <cellStyle name="Bad 2" xfId="61"/>
    <cellStyle name="Bad 2 2" xfId="53198"/>
    <cellStyle name="Bad 3" xfId="17939"/>
    <cellStyle name="Bemærk! 2" xfId="1184"/>
    <cellStyle name="Bemærk! 2 10" xfId="4731"/>
    <cellStyle name="Bemærk! 2 10 2" xfId="4732"/>
    <cellStyle name="Bemærk! 2 10 2 2" xfId="7492"/>
    <cellStyle name="Bemærk! 2 10 2 2 2" xfId="15393"/>
    <cellStyle name="Bemærk! 2 10 2 2 2 2" xfId="31707"/>
    <cellStyle name="Bemærk! 2 10 2 2 2 3" xfId="46671"/>
    <cellStyle name="Bemærk! 2 10 2 2 3" xfId="24685"/>
    <cellStyle name="Bemærk! 2 10 2 2 4" xfId="39672"/>
    <cellStyle name="Bemærk! 2 11" xfId="4733"/>
    <cellStyle name="Bemærk! 2 11 2" xfId="4734"/>
    <cellStyle name="Bemærk! 2 11 2 2" xfId="8741"/>
    <cellStyle name="Bemærk! 2 11 2 2 2" xfId="16620"/>
    <cellStyle name="Bemærk! 2 11 2 2 2 2" xfId="32934"/>
    <cellStyle name="Bemærk! 2 11 2 2 2 3" xfId="47898"/>
    <cellStyle name="Bemærk! 2 11 2 2 3" xfId="25912"/>
    <cellStyle name="Bemærk! 2 11 2 2 4" xfId="40899"/>
    <cellStyle name="Bemærk! 2 11 3" xfId="6093"/>
    <cellStyle name="Bemærk! 2 11 3 2" xfId="14010"/>
    <cellStyle name="Bemærk! 2 11 3 2 2" xfId="30324"/>
    <cellStyle name="Bemærk! 2 11 3 2 3" xfId="45288"/>
    <cellStyle name="Bemærk! 2 11 3 3" xfId="23302"/>
    <cellStyle name="Bemærk! 2 11 3 4" xfId="38289"/>
    <cellStyle name="Bemærk! 2 12" xfId="4735"/>
    <cellStyle name="Bemærk! 2 12 2" xfId="6717"/>
    <cellStyle name="Bemærk! 2 12 2 2" xfId="14629"/>
    <cellStyle name="Bemærk! 2 12 2 2 2" xfId="30943"/>
    <cellStyle name="Bemærk! 2 12 2 2 3" xfId="45907"/>
    <cellStyle name="Bemærk! 2 12 2 3" xfId="23921"/>
    <cellStyle name="Bemærk! 2 12 2 4" xfId="38908"/>
    <cellStyle name="Bemærk! 2 13" xfId="4730"/>
    <cellStyle name="Bemærk! 2 14" xfId="53397"/>
    <cellStyle name="Bemærk! 2 2" xfId="4736"/>
    <cellStyle name="Bemærk! 2 2 10" xfId="4737"/>
    <cellStyle name="Bemærk! 2 2 10 2" xfId="4738"/>
    <cellStyle name="Bemærk! 2 2 10 2 2" xfId="8546"/>
    <cellStyle name="Bemærk! 2 2 10 2 2 2" xfId="16434"/>
    <cellStyle name="Bemærk! 2 2 10 2 2 2 2" xfId="32748"/>
    <cellStyle name="Bemærk! 2 2 10 2 2 2 3" xfId="47712"/>
    <cellStyle name="Bemærk! 2 2 10 2 2 3" xfId="25726"/>
    <cellStyle name="Bemærk! 2 2 10 2 2 4" xfId="40713"/>
    <cellStyle name="Bemærk! 2 2 10 3" xfId="6115"/>
    <cellStyle name="Bemærk! 2 2 10 3 2" xfId="14032"/>
    <cellStyle name="Bemærk! 2 2 10 3 2 2" xfId="30346"/>
    <cellStyle name="Bemærk! 2 2 10 3 2 3" xfId="45310"/>
    <cellStyle name="Bemærk! 2 2 10 3 3" xfId="23324"/>
    <cellStyle name="Bemærk! 2 2 10 3 4" xfId="38311"/>
    <cellStyle name="Bemærk! 2 2 11" xfId="4739"/>
    <cellStyle name="Bemærk! 2 2 11 2" xfId="6745"/>
    <cellStyle name="Bemærk! 2 2 11 2 2" xfId="14656"/>
    <cellStyle name="Bemærk! 2 2 11 2 2 2" xfId="30970"/>
    <cellStyle name="Bemærk! 2 2 11 2 2 3" xfId="45934"/>
    <cellStyle name="Bemærk! 2 2 11 2 3" xfId="23948"/>
    <cellStyle name="Bemærk! 2 2 11 2 4" xfId="38935"/>
    <cellStyle name="Bemærk! 2 2 12" xfId="53398"/>
    <cellStyle name="Bemærk! 2 2 2" xfId="4740"/>
    <cellStyle name="Bemærk! 2 2 2 10" xfId="53399"/>
    <cellStyle name="Bemærk! 2 2 2 2" xfId="4741"/>
    <cellStyle name="Bemærk! 2 2 2 2 2" xfId="4742"/>
    <cellStyle name="Bemærk! 2 2 2 2 2 2" xfId="4743"/>
    <cellStyle name="Bemærk! 2 2 2 2 2 2 2" xfId="7676"/>
    <cellStyle name="Bemærk! 2 2 2 2 2 2 2 2" xfId="15577"/>
    <cellStyle name="Bemærk! 2 2 2 2 2 2 2 2 2" xfId="31891"/>
    <cellStyle name="Bemærk! 2 2 2 2 2 2 2 2 3" xfId="46855"/>
    <cellStyle name="Bemærk! 2 2 2 2 2 2 2 3" xfId="24869"/>
    <cellStyle name="Bemærk! 2 2 2 2 2 2 2 4" xfId="39856"/>
    <cellStyle name="Bemærk! 2 2 2 2 2 3" xfId="57203"/>
    <cellStyle name="Bemærk! 2 2 2 2 3" xfId="4744"/>
    <cellStyle name="Bemærk! 2 2 2 2 3 2" xfId="4745"/>
    <cellStyle name="Bemærk! 2 2 2 2 3 2 2" xfId="8606"/>
    <cellStyle name="Bemærk! 2 2 2 2 3 2 2 2" xfId="16492"/>
    <cellStyle name="Bemærk! 2 2 2 2 3 2 2 2 2" xfId="32806"/>
    <cellStyle name="Bemærk! 2 2 2 2 3 2 2 2 3" xfId="47770"/>
    <cellStyle name="Bemærk! 2 2 2 2 3 2 2 3" xfId="25784"/>
    <cellStyle name="Bemærk! 2 2 2 2 3 2 2 4" xfId="40771"/>
    <cellStyle name="Bemærk! 2 2 2 2 3 3" xfId="6247"/>
    <cellStyle name="Bemærk! 2 2 2 2 3 3 2" xfId="14164"/>
    <cellStyle name="Bemærk! 2 2 2 2 3 3 2 2" xfId="30478"/>
    <cellStyle name="Bemærk! 2 2 2 2 3 3 2 3" xfId="45442"/>
    <cellStyle name="Bemærk! 2 2 2 2 3 3 3" xfId="23456"/>
    <cellStyle name="Bemærk! 2 2 2 2 3 3 4" xfId="38443"/>
    <cellStyle name="Bemærk! 2 2 2 2 4" xfId="4746"/>
    <cellStyle name="Bemærk! 2 2 2 2 4 2" xfId="6906"/>
    <cellStyle name="Bemærk! 2 2 2 2 4 2 2" xfId="14817"/>
    <cellStyle name="Bemærk! 2 2 2 2 4 2 2 2" xfId="31131"/>
    <cellStyle name="Bemærk! 2 2 2 2 4 2 2 3" xfId="46095"/>
    <cellStyle name="Bemærk! 2 2 2 2 4 2 3" xfId="24109"/>
    <cellStyle name="Bemærk! 2 2 2 2 4 2 4" xfId="39096"/>
    <cellStyle name="Bemærk! 2 2 2 2 5" xfId="54036"/>
    <cellStyle name="Bemærk! 2 2 2 3" xfId="4747"/>
    <cellStyle name="Bemærk! 2 2 2 3 2" xfId="4748"/>
    <cellStyle name="Bemærk! 2 2 2 3 2 2" xfId="4749"/>
    <cellStyle name="Bemærk! 2 2 2 3 2 2 2" xfId="7827"/>
    <cellStyle name="Bemærk! 2 2 2 3 2 2 2 2" xfId="15728"/>
    <cellStyle name="Bemærk! 2 2 2 3 2 2 2 2 2" xfId="32042"/>
    <cellStyle name="Bemærk! 2 2 2 3 2 2 2 2 3" xfId="47006"/>
    <cellStyle name="Bemærk! 2 2 2 3 2 2 2 3" xfId="25020"/>
    <cellStyle name="Bemærk! 2 2 2 3 2 2 2 4" xfId="40007"/>
    <cellStyle name="Bemærk! 2 2 2 3 3" xfId="4750"/>
    <cellStyle name="Bemærk! 2 2 2 3 3 2" xfId="4751"/>
    <cellStyle name="Bemærk! 2 2 2 3 3 2 2" xfId="8391"/>
    <cellStyle name="Bemærk! 2 2 2 3 3 2 2 2" xfId="16284"/>
    <cellStyle name="Bemærk! 2 2 2 3 3 2 2 2 2" xfId="32598"/>
    <cellStyle name="Bemærk! 2 2 2 3 3 2 2 2 3" xfId="47562"/>
    <cellStyle name="Bemærk! 2 2 2 3 3 2 2 3" xfId="25576"/>
    <cellStyle name="Bemærk! 2 2 2 3 3 2 2 4" xfId="40563"/>
    <cellStyle name="Bemærk! 2 2 2 3 3 3" xfId="6376"/>
    <cellStyle name="Bemærk! 2 2 2 3 3 3 2" xfId="14290"/>
    <cellStyle name="Bemærk! 2 2 2 3 3 3 2 2" xfId="30604"/>
    <cellStyle name="Bemærk! 2 2 2 3 3 3 2 3" xfId="45568"/>
    <cellStyle name="Bemærk! 2 2 2 3 3 3 3" xfId="23582"/>
    <cellStyle name="Bemærk! 2 2 2 3 3 3 4" xfId="38569"/>
    <cellStyle name="Bemærk! 2 2 2 3 4" xfId="4752"/>
    <cellStyle name="Bemærk! 2 2 2 3 4 2" xfId="7058"/>
    <cellStyle name="Bemærk! 2 2 2 3 4 2 2" xfId="14969"/>
    <cellStyle name="Bemærk! 2 2 2 3 4 2 2 2" xfId="31283"/>
    <cellStyle name="Bemærk! 2 2 2 3 4 2 2 3" xfId="46247"/>
    <cellStyle name="Bemærk! 2 2 2 3 4 2 3" xfId="24261"/>
    <cellStyle name="Bemærk! 2 2 2 3 4 2 4" xfId="39248"/>
    <cellStyle name="Bemærk! 2 2 2 3 5" xfId="56580"/>
    <cellStyle name="Bemærk! 2 2 2 4" xfId="4753"/>
    <cellStyle name="Bemærk! 2 2 2 4 2" xfId="4754"/>
    <cellStyle name="Bemærk! 2 2 2 4 2 2" xfId="4755"/>
    <cellStyle name="Bemærk! 2 2 2 4 2 2 2" xfId="7914"/>
    <cellStyle name="Bemærk! 2 2 2 4 2 2 2 2" xfId="15815"/>
    <cellStyle name="Bemærk! 2 2 2 4 2 2 2 2 2" xfId="32129"/>
    <cellStyle name="Bemærk! 2 2 2 4 2 2 2 2 3" xfId="47093"/>
    <cellStyle name="Bemærk! 2 2 2 4 2 2 2 3" xfId="25107"/>
    <cellStyle name="Bemærk! 2 2 2 4 2 2 2 4" xfId="40094"/>
    <cellStyle name="Bemærk! 2 2 2 4 3" xfId="4756"/>
    <cellStyle name="Bemærk! 2 2 2 4 3 2" xfId="4757"/>
    <cellStyle name="Bemærk! 2 2 2 4 3 2 2" xfId="8256"/>
    <cellStyle name="Bemærk! 2 2 2 4 3 2 2 2" xfId="16152"/>
    <cellStyle name="Bemærk! 2 2 2 4 3 2 2 2 2" xfId="32466"/>
    <cellStyle name="Bemærk! 2 2 2 4 3 2 2 2 3" xfId="47430"/>
    <cellStyle name="Bemærk! 2 2 2 4 3 2 2 3" xfId="25444"/>
    <cellStyle name="Bemærk! 2 2 2 4 3 2 2 4" xfId="40431"/>
    <cellStyle name="Bemærk! 2 2 2 4 3 3" xfId="6449"/>
    <cellStyle name="Bemærk! 2 2 2 4 3 3 2" xfId="14363"/>
    <cellStyle name="Bemærk! 2 2 2 4 3 3 2 2" xfId="30677"/>
    <cellStyle name="Bemærk! 2 2 2 4 3 3 2 3" xfId="45641"/>
    <cellStyle name="Bemærk! 2 2 2 4 3 3 3" xfId="23655"/>
    <cellStyle name="Bemærk! 2 2 2 4 3 3 4" xfId="38642"/>
    <cellStyle name="Bemærk! 2 2 2 4 4" xfId="4758"/>
    <cellStyle name="Bemærk! 2 2 2 4 4 2" xfId="7190"/>
    <cellStyle name="Bemærk! 2 2 2 4 4 2 2" xfId="15100"/>
    <cellStyle name="Bemærk! 2 2 2 4 4 2 2 2" xfId="31414"/>
    <cellStyle name="Bemærk! 2 2 2 4 4 2 2 3" xfId="46378"/>
    <cellStyle name="Bemærk! 2 2 2 4 4 2 3" xfId="24392"/>
    <cellStyle name="Bemærk! 2 2 2 4 4 2 4" xfId="39379"/>
    <cellStyle name="Bemærk! 2 2 2 5" xfId="4759"/>
    <cellStyle name="Bemærk! 2 2 2 5 2" xfId="4760"/>
    <cellStyle name="Bemærk! 2 2 2 5 2 2" xfId="4761"/>
    <cellStyle name="Bemærk! 2 2 2 5 2 2 2" xfId="8031"/>
    <cellStyle name="Bemærk! 2 2 2 5 2 2 2 2" xfId="15932"/>
    <cellStyle name="Bemærk! 2 2 2 5 2 2 2 2 2" xfId="32246"/>
    <cellStyle name="Bemærk! 2 2 2 5 2 2 2 2 3" xfId="47210"/>
    <cellStyle name="Bemærk! 2 2 2 5 2 2 2 3" xfId="25224"/>
    <cellStyle name="Bemærk! 2 2 2 5 2 2 2 4" xfId="40211"/>
    <cellStyle name="Bemærk! 2 2 2 5 3" xfId="4762"/>
    <cellStyle name="Bemærk! 2 2 2 5 3 2" xfId="4763"/>
    <cellStyle name="Bemærk! 2 2 2 5 3 2 2" xfId="8204"/>
    <cellStyle name="Bemærk! 2 2 2 5 3 2 2 2" xfId="16101"/>
    <cellStyle name="Bemærk! 2 2 2 5 3 2 2 2 2" xfId="32415"/>
    <cellStyle name="Bemærk! 2 2 2 5 3 2 2 2 3" xfId="47379"/>
    <cellStyle name="Bemærk! 2 2 2 5 3 2 2 3" xfId="25393"/>
    <cellStyle name="Bemærk! 2 2 2 5 3 2 2 4" xfId="40380"/>
    <cellStyle name="Bemærk! 2 2 2 5 3 3" xfId="6548"/>
    <cellStyle name="Bemærk! 2 2 2 5 3 3 2" xfId="14462"/>
    <cellStyle name="Bemærk! 2 2 2 5 3 3 2 2" xfId="30776"/>
    <cellStyle name="Bemærk! 2 2 2 5 3 3 2 3" xfId="45740"/>
    <cellStyle name="Bemærk! 2 2 2 5 3 3 3" xfId="23754"/>
    <cellStyle name="Bemærk! 2 2 2 5 3 3 4" xfId="38741"/>
    <cellStyle name="Bemærk! 2 2 2 5 4" xfId="4764"/>
    <cellStyle name="Bemærk! 2 2 2 5 4 2" xfId="7307"/>
    <cellStyle name="Bemærk! 2 2 2 5 4 2 2" xfId="15217"/>
    <cellStyle name="Bemærk! 2 2 2 5 4 2 2 2" xfId="31531"/>
    <cellStyle name="Bemærk! 2 2 2 5 4 2 2 3" xfId="46495"/>
    <cellStyle name="Bemærk! 2 2 2 5 4 2 3" xfId="24509"/>
    <cellStyle name="Bemærk! 2 2 2 5 4 2 4" xfId="39496"/>
    <cellStyle name="Bemærk! 2 2 2 6" xfId="4765"/>
    <cellStyle name="Bemærk! 2 2 2 6 2" xfId="4766"/>
    <cellStyle name="Bemærk! 2 2 2 6 2 2" xfId="4767"/>
    <cellStyle name="Bemærk! 2 2 2 6 2 2 2" xfId="8181"/>
    <cellStyle name="Bemærk! 2 2 2 6 2 2 2 2" xfId="16082"/>
    <cellStyle name="Bemærk! 2 2 2 6 2 2 2 2 2" xfId="32396"/>
    <cellStyle name="Bemærk! 2 2 2 6 2 2 2 2 3" xfId="47360"/>
    <cellStyle name="Bemærk! 2 2 2 6 2 2 2 3" xfId="25374"/>
    <cellStyle name="Bemærk! 2 2 2 6 2 2 2 4" xfId="40361"/>
    <cellStyle name="Bemærk! 2 2 2 6 3" xfId="4768"/>
    <cellStyle name="Bemærk! 2 2 2 6 3 2" xfId="4769"/>
    <cellStyle name="Bemærk! 2 2 2 6 3 2 2" xfId="8793"/>
    <cellStyle name="Bemærk! 2 2 2 6 3 2 2 2" xfId="16669"/>
    <cellStyle name="Bemærk! 2 2 2 6 3 2 2 2 2" xfId="32983"/>
    <cellStyle name="Bemærk! 2 2 2 6 3 2 2 2 3" xfId="47947"/>
    <cellStyle name="Bemærk! 2 2 2 6 3 2 2 3" xfId="25961"/>
    <cellStyle name="Bemærk! 2 2 2 6 3 2 2 4" xfId="40948"/>
    <cellStyle name="Bemærk! 2 2 2 6 3 3" xfId="6674"/>
    <cellStyle name="Bemærk! 2 2 2 6 3 3 2" xfId="14588"/>
    <cellStyle name="Bemærk! 2 2 2 6 3 3 2 2" xfId="30902"/>
    <cellStyle name="Bemærk! 2 2 2 6 3 3 2 3" xfId="45866"/>
    <cellStyle name="Bemærk! 2 2 2 6 3 3 3" xfId="23880"/>
    <cellStyle name="Bemærk! 2 2 2 6 3 3 4" xfId="38867"/>
    <cellStyle name="Bemærk! 2 2 2 6 4" xfId="4770"/>
    <cellStyle name="Bemærk! 2 2 2 6 4 2" xfId="7458"/>
    <cellStyle name="Bemærk! 2 2 2 6 4 2 2" xfId="15368"/>
    <cellStyle name="Bemærk! 2 2 2 6 4 2 2 2" xfId="31682"/>
    <cellStyle name="Bemærk! 2 2 2 6 4 2 2 3" xfId="46646"/>
    <cellStyle name="Bemærk! 2 2 2 6 4 2 3" xfId="24660"/>
    <cellStyle name="Bemærk! 2 2 2 6 4 2 4" xfId="39647"/>
    <cellStyle name="Bemærk! 2 2 2 7" xfId="4771"/>
    <cellStyle name="Bemærk! 2 2 2 7 2" xfId="4772"/>
    <cellStyle name="Bemærk! 2 2 2 7 2 2" xfId="7557"/>
    <cellStyle name="Bemærk! 2 2 2 7 2 2 2" xfId="15458"/>
    <cellStyle name="Bemærk! 2 2 2 7 2 2 2 2" xfId="31772"/>
    <cellStyle name="Bemærk! 2 2 2 7 2 2 2 3" xfId="46736"/>
    <cellStyle name="Bemærk! 2 2 2 7 2 2 3" xfId="24750"/>
    <cellStyle name="Bemærk! 2 2 2 7 2 2 4" xfId="39737"/>
    <cellStyle name="Bemærk! 2 2 2 8" xfId="4773"/>
    <cellStyle name="Bemærk! 2 2 2 8 2" xfId="4774"/>
    <cellStyle name="Bemærk! 2 2 2 8 2 2" xfId="8406"/>
    <cellStyle name="Bemærk! 2 2 2 8 2 2 2" xfId="16299"/>
    <cellStyle name="Bemærk! 2 2 2 8 2 2 2 2" xfId="32613"/>
    <cellStyle name="Bemærk! 2 2 2 8 2 2 2 3" xfId="47577"/>
    <cellStyle name="Bemærk! 2 2 2 8 2 2 3" xfId="25591"/>
    <cellStyle name="Bemærk! 2 2 2 8 2 2 4" xfId="40578"/>
    <cellStyle name="Bemærk! 2 2 2 8 3" xfId="6148"/>
    <cellStyle name="Bemærk! 2 2 2 8 3 2" xfId="14065"/>
    <cellStyle name="Bemærk! 2 2 2 8 3 2 2" xfId="30379"/>
    <cellStyle name="Bemærk! 2 2 2 8 3 2 3" xfId="45343"/>
    <cellStyle name="Bemærk! 2 2 2 8 3 3" xfId="23357"/>
    <cellStyle name="Bemærk! 2 2 2 8 3 4" xfId="38344"/>
    <cellStyle name="Bemærk! 2 2 2 9" xfId="4775"/>
    <cellStyle name="Bemærk! 2 2 2 9 2" xfId="6785"/>
    <cellStyle name="Bemærk! 2 2 2 9 2 2" xfId="14696"/>
    <cellStyle name="Bemærk! 2 2 2 9 2 2 2" xfId="31010"/>
    <cellStyle name="Bemærk! 2 2 2 9 2 2 3" xfId="45974"/>
    <cellStyle name="Bemærk! 2 2 2 9 2 3" xfId="23988"/>
    <cellStyle name="Bemærk! 2 2 2 9 2 4" xfId="38975"/>
    <cellStyle name="Bemærk! 2 2 3" xfId="4776"/>
    <cellStyle name="Bemærk! 2 2 3 10" xfId="53400"/>
    <cellStyle name="Bemærk! 2 2 3 2" xfId="4777"/>
    <cellStyle name="Bemærk! 2 2 3 2 2" xfId="4778"/>
    <cellStyle name="Bemærk! 2 2 3 2 2 2" xfId="4779"/>
    <cellStyle name="Bemærk! 2 2 3 2 2 2 2" xfId="7715"/>
    <cellStyle name="Bemærk! 2 2 3 2 2 2 2 2" xfId="15616"/>
    <cellStyle name="Bemærk! 2 2 3 2 2 2 2 2 2" xfId="31930"/>
    <cellStyle name="Bemærk! 2 2 3 2 2 2 2 2 3" xfId="46894"/>
    <cellStyle name="Bemærk! 2 2 3 2 2 2 2 3" xfId="24908"/>
    <cellStyle name="Bemærk! 2 2 3 2 2 2 2 4" xfId="39895"/>
    <cellStyle name="Bemærk! 2 2 3 2 2 3" xfId="57204"/>
    <cellStyle name="Bemærk! 2 2 3 2 3" xfId="4780"/>
    <cellStyle name="Bemærk! 2 2 3 2 3 2" xfId="4781"/>
    <cellStyle name="Bemærk! 2 2 3 2 3 2 2" xfId="8383"/>
    <cellStyle name="Bemærk! 2 2 3 2 3 2 2 2" xfId="16276"/>
    <cellStyle name="Bemærk! 2 2 3 2 3 2 2 2 2" xfId="32590"/>
    <cellStyle name="Bemærk! 2 2 3 2 3 2 2 2 3" xfId="47554"/>
    <cellStyle name="Bemærk! 2 2 3 2 3 2 2 3" xfId="25568"/>
    <cellStyle name="Bemærk! 2 2 3 2 3 2 2 4" xfId="40555"/>
    <cellStyle name="Bemærk! 2 2 3 2 3 3" xfId="6280"/>
    <cellStyle name="Bemærk! 2 2 3 2 3 3 2" xfId="14197"/>
    <cellStyle name="Bemærk! 2 2 3 2 3 3 2 2" xfId="30511"/>
    <cellStyle name="Bemærk! 2 2 3 2 3 3 2 3" xfId="45475"/>
    <cellStyle name="Bemærk! 2 2 3 2 3 3 3" xfId="23489"/>
    <cellStyle name="Bemærk! 2 2 3 2 3 3 4" xfId="38476"/>
    <cellStyle name="Bemærk! 2 2 3 2 4" xfId="4782"/>
    <cellStyle name="Bemærk! 2 2 3 2 4 2" xfId="6945"/>
    <cellStyle name="Bemærk! 2 2 3 2 4 2 2" xfId="14856"/>
    <cellStyle name="Bemærk! 2 2 3 2 4 2 2 2" xfId="31170"/>
    <cellStyle name="Bemærk! 2 2 3 2 4 2 2 3" xfId="46134"/>
    <cellStyle name="Bemærk! 2 2 3 2 4 2 3" xfId="24148"/>
    <cellStyle name="Bemærk! 2 2 3 2 4 2 4" xfId="39135"/>
    <cellStyle name="Bemærk! 2 2 3 2 5" xfId="54037"/>
    <cellStyle name="Bemærk! 2 2 3 3" xfId="4783"/>
    <cellStyle name="Bemærk! 2 2 3 3 2" xfId="4784"/>
    <cellStyle name="Bemærk! 2 2 3 3 2 2" xfId="4785"/>
    <cellStyle name="Bemærk! 2 2 3 3 2 2 2" xfId="7828"/>
    <cellStyle name="Bemærk! 2 2 3 3 2 2 2 2" xfId="15729"/>
    <cellStyle name="Bemærk! 2 2 3 3 2 2 2 2 2" xfId="32043"/>
    <cellStyle name="Bemærk! 2 2 3 3 2 2 2 2 3" xfId="47007"/>
    <cellStyle name="Bemærk! 2 2 3 3 2 2 2 3" xfId="25021"/>
    <cellStyle name="Bemærk! 2 2 3 3 2 2 2 4" xfId="40008"/>
    <cellStyle name="Bemærk! 2 2 3 3 3" xfId="4786"/>
    <cellStyle name="Bemærk! 2 2 3 3 3 2" xfId="4787"/>
    <cellStyle name="Bemærk! 2 2 3 3 3 2 2" xfId="8605"/>
    <cellStyle name="Bemærk! 2 2 3 3 3 2 2 2" xfId="16491"/>
    <cellStyle name="Bemærk! 2 2 3 3 3 2 2 2 2" xfId="32805"/>
    <cellStyle name="Bemærk! 2 2 3 3 3 2 2 2 3" xfId="47769"/>
    <cellStyle name="Bemærk! 2 2 3 3 3 2 2 3" xfId="25783"/>
    <cellStyle name="Bemærk! 2 2 3 3 3 2 2 4" xfId="40770"/>
    <cellStyle name="Bemærk! 2 2 3 3 3 3" xfId="6377"/>
    <cellStyle name="Bemærk! 2 2 3 3 3 3 2" xfId="14291"/>
    <cellStyle name="Bemærk! 2 2 3 3 3 3 2 2" xfId="30605"/>
    <cellStyle name="Bemærk! 2 2 3 3 3 3 2 3" xfId="45569"/>
    <cellStyle name="Bemærk! 2 2 3 3 3 3 3" xfId="23583"/>
    <cellStyle name="Bemærk! 2 2 3 3 3 3 4" xfId="38570"/>
    <cellStyle name="Bemærk! 2 2 3 3 4" xfId="4788"/>
    <cellStyle name="Bemærk! 2 2 3 3 4 2" xfId="7059"/>
    <cellStyle name="Bemærk! 2 2 3 3 4 2 2" xfId="14970"/>
    <cellStyle name="Bemærk! 2 2 3 3 4 2 2 2" xfId="31284"/>
    <cellStyle name="Bemærk! 2 2 3 3 4 2 2 3" xfId="46248"/>
    <cellStyle name="Bemærk! 2 2 3 3 4 2 3" xfId="24262"/>
    <cellStyle name="Bemærk! 2 2 3 3 4 2 4" xfId="39249"/>
    <cellStyle name="Bemærk! 2 2 3 3 5" xfId="56581"/>
    <cellStyle name="Bemærk! 2 2 3 4" xfId="4789"/>
    <cellStyle name="Bemærk! 2 2 3 4 2" xfId="4790"/>
    <cellStyle name="Bemærk! 2 2 3 4 2 2" xfId="4791"/>
    <cellStyle name="Bemærk! 2 2 3 4 2 2 2" xfId="7953"/>
    <cellStyle name="Bemærk! 2 2 3 4 2 2 2 2" xfId="15854"/>
    <cellStyle name="Bemærk! 2 2 3 4 2 2 2 2 2" xfId="32168"/>
    <cellStyle name="Bemærk! 2 2 3 4 2 2 2 2 3" xfId="47132"/>
    <cellStyle name="Bemærk! 2 2 3 4 2 2 2 3" xfId="25146"/>
    <cellStyle name="Bemærk! 2 2 3 4 2 2 2 4" xfId="40133"/>
    <cellStyle name="Bemærk! 2 2 3 4 3" xfId="4792"/>
    <cellStyle name="Bemærk! 2 2 3 4 3 2" xfId="4793"/>
    <cellStyle name="Bemærk! 2 2 3 4 3 2 2" xfId="8432"/>
    <cellStyle name="Bemærk! 2 2 3 4 3 2 2 2" xfId="16324"/>
    <cellStyle name="Bemærk! 2 2 3 4 3 2 2 2 2" xfId="32638"/>
    <cellStyle name="Bemærk! 2 2 3 4 3 2 2 2 3" xfId="47602"/>
    <cellStyle name="Bemærk! 2 2 3 4 3 2 2 3" xfId="25616"/>
    <cellStyle name="Bemærk! 2 2 3 4 3 2 2 4" xfId="40603"/>
    <cellStyle name="Bemærk! 2 2 3 4 3 3" xfId="6482"/>
    <cellStyle name="Bemærk! 2 2 3 4 3 3 2" xfId="14396"/>
    <cellStyle name="Bemærk! 2 2 3 4 3 3 2 2" xfId="30710"/>
    <cellStyle name="Bemærk! 2 2 3 4 3 3 2 3" xfId="45674"/>
    <cellStyle name="Bemærk! 2 2 3 4 3 3 3" xfId="23688"/>
    <cellStyle name="Bemærk! 2 2 3 4 3 3 4" xfId="38675"/>
    <cellStyle name="Bemærk! 2 2 3 4 4" xfId="4794"/>
    <cellStyle name="Bemærk! 2 2 3 4 4 2" xfId="7229"/>
    <cellStyle name="Bemærk! 2 2 3 4 4 2 2" xfId="15139"/>
    <cellStyle name="Bemærk! 2 2 3 4 4 2 2 2" xfId="31453"/>
    <cellStyle name="Bemærk! 2 2 3 4 4 2 2 3" xfId="46417"/>
    <cellStyle name="Bemærk! 2 2 3 4 4 2 3" xfId="24431"/>
    <cellStyle name="Bemærk! 2 2 3 4 4 2 4" xfId="39418"/>
    <cellStyle name="Bemærk! 2 2 3 5" xfId="4795"/>
    <cellStyle name="Bemærk! 2 2 3 5 2" xfId="4796"/>
    <cellStyle name="Bemærk! 2 2 3 5 2 2" xfId="4797"/>
    <cellStyle name="Bemærk! 2 2 3 5 2 2 2" xfId="8070"/>
    <cellStyle name="Bemærk! 2 2 3 5 2 2 2 2" xfId="15971"/>
    <cellStyle name="Bemærk! 2 2 3 5 2 2 2 2 2" xfId="32285"/>
    <cellStyle name="Bemærk! 2 2 3 5 2 2 2 2 3" xfId="47249"/>
    <cellStyle name="Bemærk! 2 2 3 5 2 2 2 3" xfId="25263"/>
    <cellStyle name="Bemærk! 2 2 3 5 2 2 2 4" xfId="40250"/>
    <cellStyle name="Bemærk! 2 2 3 5 3" xfId="4798"/>
    <cellStyle name="Bemærk! 2 2 3 5 3 2" xfId="4799"/>
    <cellStyle name="Bemærk! 2 2 3 5 3 2 2" xfId="8790"/>
    <cellStyle name="Bemærk! 2 2 3 5 3 2 2 2" xfId="16666"/>
    <cellStyle name="Bemærk! 2 2 3 5 3 2 2 2 2" xfId="32980"/>
    <cellStyle name="Bemærk! 2 2 3 5 3 2 2 2 3" xfId="47944"/>
    <cellStyle name="Bemærk! 2 2 3 5 3 2 2 3" xfId="25958"/>
    <cellStyle name="Bemærk! 2 2 3 5 3 2 2 4" xfId="40945"/>
    <cellStyle name="Bemærk! 2 2 3 5 3 3" xfId="6581"/>
    <cellStyle name="Bemærk! 2 2 3 5 3 3 2" xfId="14495"/>
    <cellStyle name="Bemærk! 2 2 3 5 3 3 2 2" xfId="30809"/>
    <cellStyle name="Bemærk! 2 2 3 5 3 3 2 3" xfId="45773"/>
    <cellStyle name="Bemærk! 2 2 3 5 3 3 3" xfId="23787"/>
    <cellStyle name="Bemærk! 2 2 3 5 3 3 4" xfId="38774"/>
    <cellStyle name="Bemærk! 2 2 3 5 4" xfId="4800"/>
    <cellStyle name="Bemærk! 2 2 3 5 4 2" xfId="7346"/>
    <cellStyle name="Bemærk! 2 2 3 5 4 2 2" xfId="15256"/>
    <cellStyle name="Bemærk! 2 2 3 5 4 2 2 2" xfId="31570"/>
    <cellStyle name="Bemærk! 2 2 3 5 4 2 2 3" xfId="46534"/>
    <cellStyle name="Bemærk! 2 2 3 5 4 2 3" xfId="24548"/>
    <cellStyle name="Bemærk! 2 2 3 5 4 2 4" xfId="39535"/>
    <cellStyle name="Bemærk! 2 2 3 6" xfId="4801"/>
    <cellStyle name="Bemærk! 2 2 3 6 2" xfId="4802"/>
    <cellStyle name="Bemærk! 2 2 3 6 2 2" xfId="4803"/>
    <cellStyle name="Bemærk! 2 2 3 6 2 2 2" xfId="8182"/>
    <cellStyle name="Bemærk! 2 2 3 6 2 2 2 2" xfId="16083"/>
    <cellStyle name="Bemærk! 2 2 3 6 2 2 2 2 2" xfId="32397"/>
    <cellStyle name="Bemærk! 2 2 3 6 2 2 2 2 3" xfId="47361"/>
    <cellStyle name="Bemærk! 2 2 3 6 2 2 2 3" xfId="25375"/>
    <cellStyle name="Bemærk! 2 2 3 6 2 2 2 4" xfId="40362"/>
    <cellStyle name="Bemærk! 2 2 3 6 3" xfId="4804"/>
    <cellStyle name="Bemærk! 2 2 3 6 3 2" xfId="4805"/>
    <cellStyle name="Bemærk! 2 2 3 6 3 2 2" xfId="8794"/>
    <cellStyle name="Bemærk! 2 2 3 6 3 2 2 2" xfId="16670"/>
    <cellStyle name="Bemærk! 2 2 3 6 3 2 2 2 2" xfId="32984"/>
    <cellStyle name="Bemærk! 2 2 3 6 3 2 2 2 3" xfId="47948"/>
    <cellStyle name="Bemærk! 2 2 3 6 3 2 2 3" xfId="25962"/>
    <cellStyle name="Bemærk! 2 2 3 6 3 2 2 4" xfId="40949"/>
    <cellStyle name="Bemærk! 2 2 3 6 3 3" xfId="6675"/>
    <cellStyle name="Bemærk! 2 2 3 6 3 3 2" xfId="14589"/>
    <cellStyle name="Bemærk! 2 2 3 6 3 3 2 2" xfId="30903"/>
    <cellStyle name="Bemærk! 2 2 3 6 3 3 2 3" xfId="45867"/>
    <cellStyle name="Bemærk! 2 2 3 6 3 3 3" xfId="23881"/>
    <cellStyle name="Bemærk! 2 2 3 6 3 3 4" xfId="38868"/>
    <cellStyle name="Bemærk! 2 2 3 6 4" xfId="4806"/>
    <cellStyle name="Bemærk! 2 2 3 6 4 2" xfId="7459"/>
    <cellStyle name="Bemærk! 2 2 3 6 4 2 2" xfId="15369"/>
    <cellStyle name="Bemærk! 2 2 3 6 4 2 2 2" xfId="31683"/>
    <cellStyle name="Bemærk! 2 2 3 6 4 2 2 3" xfId="46647"/>
    <cellStyle name="Bemærk! 2 2 3 6 4 2 3" xfId="24661"/>
    <cellStyle name="Bemærk! 2 2 3 6 4 2 4" xfId="39648"/>
    <cellStyle name="Bemærk! 2 2 3 7" xfId="4807"/>
    <cellStyle name="Bemærk! 2 2 3 7 2" xfId="4808"/>
    <cellStyle name="Bemærk! 2 2 3 7 2 2" xfId="7596"/>
    <cellStyle name="Bemærk! 2 2 3 7 2 2 2" xfId="15497"/>
    <cellStyle name="Bemærk! 2 2 3 7 2 2 2 2" xfId="31811"/>
    <cellStyle name="Bemærk! 2 2 3 7 2 2 2 3" xfId="46775"/>
    <cellStyle name="Bemærk! 2 2 3 7 2 2 3" xfId="24789"/>
    <cellStyle name="Bemærk! 2 2 3 7 2 2 4" xfId="39776"/>
    <cellStyle name="Bemærk! 2 2 3 8" xfId="4809"/>
    <cellStyle name="Bemærk! 2 2 3 8 2" xfId="4810"/>
    <cellStyle name="Bemærk! 2 2 3 8 2 2" xfId="8453"/>
    <cellStyle name="Bemærk! 2 2 3 8 2 2 2" xfId="16344"/>
    <cellStyle name="Bemærk! 2 2 3 8 2 2 2 2" xfId="32658"/>
    <cellStyle name="Bemærk! 2 2 3 8 2 2 2 3" xfId="47622"/>
    <cellStyle name="Bemærk! 2 2 3 8 2 2 3" xfId="25636"/>
    <cellStyle name="Bemærk! 2 2 3 8 2 2 4" xfId="40623"/>
    <cellStyle name="Bemærk! 2 2 3 8 3" xfId="6181"/>
    <cellStyle name="Bemærk! 2 2 3 8 3 2" xfId="14098"/>
    <cellStyle name="Bemærk! 2 2 3 8 3 2 2" xfId="30412"/>
    <cellStyle name="Bemærk! 2 2 3 8 3 2 3" xfId="45376"/>
    <cellStyle name="Bemærk! 2 2 3 8 3 3" xfId="23390"/>
    <cellStyle name="Bemærk! 2 2 3 8 3 4" xfId="38377"/>
    <cellStyle name="Bemærk! 2 2 3 9" xfId="4811"/>
    <cellStyle name="Bemærk! 2 2 3 9 2" xfId="6824"/>
    <cellStyle name="Bemærk! 2 2 3 9 2 2" xfId="14735"/>
    <cellStyle name="Bemærk! 2 2 3 9 2 2 2" xfId="31049"/>
    <cellStyle name="Bemærk! 2 2 3 9 2 2 3" xfId="46013"/>
    <cellStyle name="Bemærk! 2 2 3 9 2 3" xfId="24027"/>
    <cellStyle name="Bemærk! 2 2 3 9 2 4" xfId="39014"/>
    <cellStyle name="Bemærk! 2 2 4" xfId="4812"/>
    <cellStyle name="Bemærk! 2 2 4 2" xfId="4813"/>
    <cellStyle name="Bemærk! 2 2 4 2 2" xfId="4814"/>
    <cellStyle name="Bemærk! 2 2 4 2 2 2" xfId="7637"/>
    <cellStyle name="Bemærk! 2 2 4 2 2 2 2" xfId="15538"/>
    <cellStyle name="Bemærk! 2 2 4 2 2 2 2 2" xfId="31852"/>
    <cellStyle name="Bemærk! 2 2 4 2 2 2 2 3" xfId="46816"/>
    <cellStyle name="Bemærk! 2 2 4 2 2 2 3" xfId="24830"/>
    <cellStyle name="Bemærk! 2 2 4 2 2 2 4" xfId="39817"/>
    <cellStyle name="Bemærk! 2 2 4 2 3" xfId="57202"/>
    <cellStyle name="Bemærk! 2 2 4 3" xfId="4815"/>
    <cellStyle name="Bemærk! 2 2 4 3 2" xfId="4816"/>
    <cellStyle name="Bemærk! 2 2 4 3 2 2" xfId="8740"/>
    <cellStyle name="Bemærk! 2 2 4 3 2 2 2" xfId="16619"/>
    <cellStyle name="Bemærk! 2 2 4 3 2 2 2 2" xfId="32933"/>
    <cellStyle name="Bemærk! 2 2 4 3 2 2 2 3" xfId="47897"/>
    <cellStyle name="Bemærk! 2 2 4 3 2 2 3" xfId="25911"/>
    <cellStyle name="Bemærk! 2 2 4 3 2 2 4" xfId="40898"/>
    <cellStyle name="Bemærk! 2 2 4 3 3" xfId="6214"/>
    <cellStyle name="Bemærk! 2 2 4 3 3 2" xfId="14131"/>
    <cellStyle name="Bemærk! 2 2 4 3 3 2 2" xfId="30445"/>
    <cellStyle name="Bemærk! 2 2 4 3 3 2 3" xfId="45409"/>
    <cellStyle name="Bemærk! 2 2 4 3 3 3" xfId="23423"/>
    <cellStyle name="Bemærk! 2 2 4 3 3 4" xfId="38410"/>
    <cellStyle name="Bemærk! 2 2 4 4" xfId="4817"/>
    <cellStyle name="Bemærk! 2 2 4 4 2" xfId="6867"/>
    <cellStyle name="Bemærk! 2 2 4 4 2 2" xfId="14778"/>
    <cellStyle name="Bemærk! 2 2 4 4 2 2 2" xfId="31092"/>
    <cellStyle name="Bemærk! 2 2 4 4 2 2 3" xfId="46056"/>
    <cellStyle name="Bemærk! 2 2 4 4 2 3" xfId="24070"/>
    <cellStyle name="Bemærk! 2 2 4 4 2 4" xfId="39057"/>
    <cellStyle name="Bemærk! 2 2 4 5" xfId="54035"/>
    <cellStyle name="Bemærk! 2 2 5" xfId="4818"/>
    <cellStyle name="Bemærk! 2 2 5 2" xfId="4819"/>
    <cellStyle name="Bemærk! 2 2 5 2 2" xfId="4820"/>
    <cellStyle name="Bemærk! 2 2 5 2 2 2" xfId="7826"/>
    <cellStyle name="Bemærk! 2 2 5 2 2 2 2" xfId="15727"/>
    <cellStyle name="Bemærk! 2 2 5 2 2 2 2 2" xfId="32041"/>
    <cellStyle name="Bemærk! 2 2 5 2 2 2 2 3" xfId="47005"/>
    <cellStyle name="Bemærk! 2 2 5 2 2 2 3" xfId="25019"/>
    <cellStyle name="Bemærk! 2 2 5 2 2 2 4" xfId="40006"/>
    <cellStyle name="Bemærk! 2 2 5 3" xfId="4821"/>
    <cellStyle name="Bemærk! 2 2 5 3 2" xfId="4822"/>
    <cellStyle name="Bemærk! 2 2 5 3 2 2" xfId="8667"/>
    <cellStyle name="Bemærk! 2 2 5 3 2 2 2" xfId="16549"/>
    <cellStyle name="Bemærk! 2 2 5 3 2 2 2 2" xfId="32863"/>
    <cellStyle name="Bemærk! 2 2 5 3 2 2 2 3" xfId="47827"/>
    <cellStyle name="Bemærk! 2 2 5 3 2 2 3" xfId="25841"/>
    <cellStyle name="Bemærk! 2 2 5 3 2 2 4" xfId="40828"/>
    <cellStyle name="Bemærk! 2 2 5 3 3" xfId="6375"/>
    <cellStyle name="Bemærk! 2 2 5 3 3 2" xfId="14289"/>
    <cellStyle name="Bemærk! 2 2 5 3 3 2 2" xfId="30603"/>
    <cellStyle name="Bemærk! 2 2 5 3 3 2 3" xfId="45567"/>
    <cellStyle name="Bemærk! 2 2 5 3 3 3" xfId="23581"/>
    <cellStyle name="Bemærk! 2 2 5 3 3 4" xfId="38568"/>
    <cellStyle name="Bemærk! 2 2 5 4" xfId="4823"/>
    <cellStyle name="Bemærk! 2 2 5 4 2" xfId="7057"/>
    <cellStyle name="Bemærk! 2 2 5 4 2 2" xfId="14968"/>
    <cellStyle name="Bemærk! 2 2 5 4 2 2 2" xfId="31282"/>
    <cellStyle name="Bemærk! 2 2 5 4 2 2 3" xfId="46246"/>
    <cellStyle name="Bemærk! 2 2 5 4 2 3" xfId="24260"/>
    <cellStyle name="Bemærk! 2 2 5 4 2 4" xfId="39247"/>
    <cellStyle name="Bemærk! 2 2 5 5" xfId="56579"/>
    <cellStyle name="Bemærk! 2 2 6" xfId="4824"/>
    <cellStyle name="Bemærk! 2 2 6 2" xfId="4825"/>
    <cellStyle name="Bemærk! 2 2 6 2 2" xfId="4826"/>
    <cellStyle name="Bemærk! 2 2 6 2 2 2" xfId="7875"/>
    <cellStyle name="Bemærk! 2 2 6 2 2 2 2" xfId="15776"/>
    <cellStyle name="Bemærk! 2 2 6 2 2 2 2 2" xfId="32090"/>
    <cellStyle name="Bemærk! 2 2 6 2 2 2 2 3" xfId="47054"/>
    <cellStyle name="Bemærk! 2 2 6 2 2 2 3" xfId="25068"/>
    <cellStyle name="Bemærk! 2 2 6 2 2 2 4" xfId="40055"/>
    <cellStyle name="Bemærk! 2 2 6 3" xfId="4827"/>
    <cellStyle name="Bemærk! 2 2 6 3 2" xfId="4828"/>
    <cellStyle name="Bemærk! 2 2 6 3 2 2" xfId="7067"/>
    <cellStyle name="Bemærk! 2 2 6 3 2 2 2" xfId="14978"/>
    <cellStyle name="Bemærk! 2 2 6 3 2 2 2 2" xfId="31292"/>
    <cellStyle name="Bemærk! 2 2 6 3 2 2 2 3" xfId="46256"/>
    <cellStyle name="Bemærk! 2 2 6 3 2 2 3" xfId="24270"/>
    <cellStyle name="Bemærk! 2 2 6 3 2 2 4" xfId="39257"/>
    <cellStyle name="Bemærk! 2 2 6 3 3" xfId="6416"/>
    <cellStyle name="Bemærk! 2 2 6 3 3 2" xfId="14330"/>
    <cellStyle name="Bemærk! 2 2 6 3 3 2 2" xfId="30644"/>
    <cellStyle name="Bemærk! 2 2 6 3 3 2 3" xfId="45608"/>
    <cellStyle name="Bemærk! 2 2 6 3 3 3" xfId="23622"/>
    <cellStyle name="Bemærk! 2 2 6 3 3 4" xfId="38609"/>
    <cellStyle name="Bemærk! 2 2 6 4" xfId="4829"/>
    <cellStyle name="Bemærk! 2 2 6 4 2" xfId="7151"/>
    <cellStyle name="Bemærk! 2 2 6 4 2 2" xfId="15061"/>
    <cellStyle name="Bemærk! 2 2 6 4 2 2 2" xfId="31375"/>
    <cellStyle name="Bemærk! 2 2 6 4 2 2 3" xfId="46339"/>
    <cellStyle name="Bemærk! 2 2 6 4 2 3" xfId="24353"/>
    <cellStyle name="Bemærk! 2 2 6 4 2 4" xfId="39340"/>
    <cellStyle name="Bemærk! 2 2 7" xfId="4830"/>
    <cellStyle name="Bemærk! 2 2 7 2" xfId="4831"/>
    <cellStyle name="Bemærk! 2 2 7 2 2" xfId="4832"/>
    <cellStyle name="Bemærk! 2 2 7 2 2 2" xfId="7992"/>
    <cellStyle name="Bemærk! 2 2 7 2 2 2 2" xfId="15893"/>
    <cellStyle name="Bemærk! 2 2 7 2 2 2 2 2" xfId="32207"/>
    <cellStyle name="Bemærk! 2 2 7 2 2 2 2 3" xfId="47171"/>
    <cellStyle name="Bemærk! 2 2 7 2 2 2 3" xfId="25185"/>
    <cellStyle name="Bemærk! 2 2 7 2 2 2 4" xfId="40172"/>
    <cellStyle name="Bemærk! 2 2 7 3" xfId="4833"/>
    <cellStyle name="Bemærk! 2 2 7 3 2" xfId="4834"/>
    <cellStyle name="Bemærk! 2 2 7 3 2 2" xfId="8460"/>
    <cellStyle name="Bemærk! 2 2 7 3 2 2 2" xfId="16351"/>
    <cellStyle name="Bemærk! 2 2 7 3 2 2 2 2" xfId="32665"/>
    <cellStyle name="Bemærk! 2 2 7 3 2 2 2 3" xfId="47629"/>
    <cellStyle name="Bemærk! 2 2 7 3 2 2 3" xfId="25643"/>
    <cellStyle name="Bemærk! 2 2 7 3 2 2 4" xfId="40630"/>
    <cellStyle name="Bemærk! 2 2 7 3 3" xfId="6515"/>
    <cellStyle name="Bemærk! 2 2 7 3 3 2" xfId="14429"/>
    <cellStyle name="Bemærk! 2 2 7 3 3 2 2" xfId="30743"/>
    <cellStyle name="Bemærk! 2 2 7 3 3 2 3" xfId="45707"/>
    <cellStyle name="Bemærk! 2 2 7 3 3 3" xfId="23721"/>
    <cellStyle name="Bemærk! 2 2 7 3 3 4" xfId="38708"/>
    <cellStyle name="Bemærk! 2 2 7 4" xfId="4835"/>
    <cellStyle name="Bemærk! 2 2 7 4 2" xfId="7268"/>
    <cellStyle name="Bemærk! 2 2 7 4 2 2" xfId="15178"/>
    <cellStyle name="Bemærk! 2 2 7 4 2 2 2" xfId="31492"/>
    <cellStyle name="Bemærk! 2 2 7 4 2 2 3" xfId="46456"/>
    <cellStyle name="Bemærk! 2 2 7 4 2 3" xfId="24470"/>
    <cellStyle name="Bemærk! 2 2 7 4 2 4" xfId="39457"/>
    <cellStyle name="Bemærk! 2 2 8" xfId="4836"/>
    <cellStyle name="Bemærk! 2 2 8 2" xfId="4837"/>
    <cellStyle name="Bemærk! 2 2 8 2 2" xfId="4838"/>
    <cellStyle name="Bemærk! 2 2 8 2 2 2" xfId="8180"/>
    <cellStyle name="Bemærk! 2 2 8 2 2 2 2" xfId="16081"/>
    <cellStyle name="Bemærk! 2 2 8 2 2 2 2 2" xfId="32395"/>
    <cellStyle name="Bemærk! 2 2 8 2 2 2 2 3" xfId="47359"/>
    <cellStyle name="Bemærk! 2 2 8 2 2 2 3" xfId="25373"/>
    <cellStyle name="Bemærk! 2 2 8 2 2 2 4" xfId="40360"/>
    <cellStyle name="Bemærk! 2 2 8 3" xfId="4839"/>
    <cellStyle name="Bemærk! 2 2 8 3 2" xfId="4840"/>
    <cellStyle name="Bemærk! 2 2 8 3 2 2" xfId="8792"/>
    <cellStyle name="Bemærk! 2 2 8 3 2 2 2" xfId="16668"/>
    <cellStyle name="Bemærk! 2 2 8 3 2 2 2 2" xfId="32982"/>
    <cellStyle name="Bemærk! 2 2 8 3 2 2 2 3" xfId="47946"/>
    <cellStyle name="Bemærk! 2 2 8 3 2 2 3" xfId="25960"/>
    <cellStyle name="Bemærk! 2 2 8 3 2 2 4" xfId="40947"/>
    <cellStyle name="Bemærk! 2 2 8 3 3" xfId="6673"/>
    <cellStyle name="Bemærk! 2 2 8 3 3 2" xfId="14587"/>
    <cellStyle name="Bemærk! 2 2 8 3 3 2 2" xfId="30901"/>
    <cellStyle name="Bemærk! 2 2 8 3 3 2 3" xfId="45865"/>
    <cellStyle name="Bemærk! 2 2 8 3 3 3" xfId="23879"/>
    <cellStyle name="Bemærk! 2 2 8 3 3 4" xfId="38866"/>
    <cellStyle name="Bemærk! 2 2 8 4" xfId="4841"/>
    <cellStyle name="Bemærk! 2 2 8 4 2" xfId="7457"/>
    <cellStyle name="Bemærk! 2 2 8 4 2 2" xfId="15367"/>
    <cellStyle name="Bemærk! 2 2 8 4 2 2 2" xfId="31681"/>
    <cellStyle name="Bemærk! 2 2 8 4 2 2 3" xfId="46645"/>
    <cellStyle name="Bemærk! 2 2 8 4 2 3" xfId="24659"/>
    <cellStyle name="Bemærk! 2 2 8 4 2 4" xfId="39646"/>
    <cellStyle name="Bemærk! 2 2 9" xfId="4842"/>
    <cellStyle name="Bemærk! 2 2 9 2" xfId="4843"/>
    <cellStyle name="Bemærk! 2 2 9 2 2" xfId="7518"/>
    <cellStyle name="Bemærk! 2 2 9 2 2 2" xfId="15419"/>
    <cellStyle name="Bemærk! 2 2 9 2 2 2 2" xfId="31733"/>
    <cellStyle name="Bemærk! 2 2 9 2 2 2 3" xfId="46697"/>
    <cellStyle name="Bemærk! 2 2 9 2 2 3" xfId="24711"/>
    <cellStyle name="Bemærk! 2 2 9 2 2 4" xfId="39698"/>
    <cellStyle name="Bemærk! 2 3" xfId="4844"/>
    <cellStyle name="Bemærk! 2 3 10" xfId="53401"/>
    <cellStyle name="Bemærk! 2 3 2" xfId="4845"/>
    <cellStyle name="Bemærk! 2 3 2 2" xfId="4846"/>
    <cellStyle name="Bemærk! 2 3 2 2 2" xfId="4847"/>
    <cellStyle name="Bemærk! 2 3 2 2 2 2" xfId="7650"/>
    <cellStyle name="Bemærk! 2 3 2 2 2 2 2" xfId="15551"/>
    <cellStyle name="Bemærk! 2 3 2 2 2 2 2 2" xfId="31865"/>
    <cellStyle name="Bemærk! 2 3 2 2 2 2 2 3" xfId="46829"/>
    <cellStyle name="Bemærk! 2 3 2 2 2 2 3" xfId="24843"/>
    <cellStyle name="Bemærk! 2 3 2 2 2 2 4" xfId="39830"/>
    <cellStyle name="Bemærk! 2 3 2 2 3" xfId="57205"/>
    <cellStyle name="Bemærk! 2 3 2 3" xfId="4848"/>
    <cellStyle name="Bemærk! 2 3 2 3 2" xfId="4849"/>
    <cellStyle name="Bemærk! 2 3 2 3 2 2" xfId="8544"/>
    <cellStyle name="Bemærk! 2 3 2 3 2 2 2" xfId="16432"/>
    <cellStyle name="Bemærk! 2 3 2 3 2 2 2 2" xfId="32746"/>
    <cellStyle name="Bemærk! 2 3 2 3 2 2 2 3" xfId="47710"/>
    <cellStyle name="Bemærk! 2 3 2 3 2 2 3" xfId="25724"/>
    <cellStyle name="Bemærk! 2 3 2 3 2 2 4" xfId="40711"/>
    <cellStyle name="Bemærk! 2 3 2 3 3" xfId="6225"/>
    <cellStyle name="Bemærk! 2 3 2 3 3 2" xfId="14142"/>
    <cellStyle name="Bemærk! 2 3 2 3 3 2 2" xfId="30456"/>
    <cellStyle name="Bemærk! 2 3 2 3 3 2 3" xfId="45420"/>
    <cellStyle name="Bemærk! 2 3 2 3 3 3" xfId="23434"/>
    <cellStyle name="Bemærk! 2 3 2 3 3 4" xfId="38421"/>
    <cellStyle name="Bemærk! 2 3 2 4" xfId="4850"/>
    <cellStyle name="Bemærk! 2 3 2 4 2" xfId="6880"/>
    <cellStyle name="Bemærk! 2 3 2 4 2 2" xfId="14791"/>
    <cellStyle name="Bemærk! 2 3 2 4 2 2 2" xfId="31105"/>
    <cellStyle name="Bemærk! 2 3 2 4 2 2 3" xfId="46069"/>
    <cellStyle name="Bemærk! 2 3 2 4 2 3" xfId="24083"/>
    <cellStyle name="Bemærk! 2 3 2 4 2 4" xfId="39070"/>
    <cellStyle name="Bemærk! 2 3 2 5" xfId="54038"/>
    <cellStyle name="Bemærk! 2 3 3" xfId="4851"/>
    <cellStyle name="Bemærk! 2 3 3 2" xfId="4852"/>
    <cellStyle name="Bemærk! 2 3 3 2 2" xfId="4853"/>
    <cellStyle name="Bemærk! 2 3 3 2 2 2" xfId="7829"/>
    <cellStyle name="Bemærk! 2 3 3 2 2 2 2" xfId="15730"/>
    <cellStyle name="Bemærk! 2 3 3 2 2 2 2 2" xfId="32044"/>
    <cellStyle name="Bemærk! 2 3 3 2 2 2 2 3" xfId="47008"/>
    <cellStyle name="Bemærk! 2 3 3 2 2 2 3" xfId="25022"/>
    <cellStyle name="Bemærk! 2 3 3 2 2 2 4" xfId="40009"/>
    <cellStyle name="Bemærk! 2 3 3 3" xfId="4854"/>
    <cellStyle name="Bemærk! 2 3 3 3 2" xfId="4855"/>
    <cellStyle name="Bemærk! 2 3 3 3 2 2" xfId="8257"/>
    <cellStyle name="Bemærk! 2 3 3 3 2 2 2" xfId="16153"/>
    <cellStyle name="Bemærk! 2 3 3 3 2 2 2 2" xfId="32467"/>
    <cellStyle name="Bemærk! 2 3 3 3 2 2 2 3" xfId="47431"/>
    <cellStyle name="Bemærk! 2 3 3 3 2 2 3" xfId="25445"/>
    <cellStyle name="Bemærk! 2 3 3 3 2 2 4" xfId="40432"/>
    <cellStyle name="Bemærk! 2 3 3 3 3" xfId="6378"/>
    <cellStyle name="Bemærk! 2 3 3 3 3 2" xfId="14292"/>
    <cellStyle name="Bemærk! 2 3 3 3 3 2 2" xfId="30606"/>
    <cellStyle name="Bemærk! 2 3 3 3 3 2 3" xfId="45570"/>
    <cellStyle name="Bemærk! 2 3 3 3 3 3" xfId="23584"/>
    <cellStyle name="Bemærk! 2 3 3 3 3 4" xfId="38571"/>
    <cellStyle name="Bemærk! 2 3 3 4" xfId="4856"/>
    <cellStyle name="Bemærk! 2 3 3 4 2" xfId="7060"/>
    <cellStyle name="Bemærk! 2 3 3 4 2 2" xfId="14971"/>
    <cellStyle name="Bemærk! 2 3 3 4 2 2 2" xfId="31285"/>
    <cellStyle name="Bemærk! 2 3 3 4 2 2 3" xfId="46249"/>
    <cellStyle name="Bemærk! 2 3 3 4 2 3" xfId="24263"/>
    <cellStyle name="Bemærk! 2 3 3 4 2 4" xfId="39250"/>
    <cellStyle name="Bemærk! 2 3 3 5" xfId="56582"/>
    <cellStyle name="Bemærk! 2 3 4" xfId="4857"/>
    <cellStyle name="Bemærk! 2 3 4 2" xfId="4858"/>
    <cellStyle name="Bemærk! 2 3 4 2 2" xfId="4859"/>
    <cellStyle name="Bemærk! 2 3 4 2 2 2" xfId="7888"/>
    <cellStyle name="Bemærk! 2 3 4 2 2 2 2" xfId="15789"/>
    <cellStyle name="Bemærk! 2 3 4 2 2 2 2 2" xfId="32103"/>
    <cellStyle name="Bemærk! 2 3 4 2 2 2 2 3" xfId="47067"/>
    <cellStyle name="Bemærk! 2 3 4 2 2 2 3" xfId="25081"/>
    <cellStyle name="Bemærk! 2 3 4 2 2 2 4" xfId="40068"/>
    <cellStyle name="Bemærk! 2 3 4 3" xfId="4860"/>
    <cellStyle name="Bemærk! 2 3 4 3 2" xfId="4861"/>
    <cellStyle name="Bemærk! 2 3 4 3 2 2" xfId="8572"/>
    <cellStyle name="Bemærk! 2 3 4 3 2 2 2" xfId="16459"/>
    <cellStyle name="Bemærk! 2 3 4 3 2 2 2 2" xfId="32773"/>
    <cellStyle name="Bemærk! 2 3 4 3 2 2 2 3" xfId="47737"/>
    <cellStyle name="Bemærk! 2 3 4 3 2 2 3" xfId="25751"/>
    <cellStyle name="Bemærk! 2 3 4 3 2 2 4" xfId="40738"/>
    <cellStyle name="Bemærk! 2 3 4 3 3" xfId="6427"/>
    <cellStyle name="Bemærk! 2 3 4 3 3 2" xfId="14341"/>
    <cellStyle name="Bemærk! 2 3 4 3 3 2 2" xfId="30655"/>
    <cellStyle name="Bemærk! 2 3 4 3 3 2 3" xfId="45619"/>
    <cellStyle name="Bemærk! 2 3 4 3 3 3" xfId="23633"/>
    <cellStyle name="Bemærk! 2 3 4 3 3 4" xfId="38620"/>
    <cellStyle name="Bemærk! 2 3 4 4" xfId="4862"/>
    <cellStyle name="Bemærk! 2 3 4 4 2" xfId="7164"/>
    <cellStyle name="Bemærk! 2 3 4 4 2 2" xfId="15074"/>
    <cellStyle name="Bemærk! 2 3 4 4 2 2 2" xfId="31388"/>
    <cellStyle name="Bemærk! 2 3 4 4 2 2 3" xfId="46352"/>
    <cellStyle name="Bemærk! 2 3 4 4 2 3" xfId="24366"/>
    <cellStyle name="Bemærk! 2 3 4 4 2 4" xfId="39353"/>
    <cellStyle name="Bemærk! 2 3 5" xfId="4863"/>
    <cellStyle name="Bemærk! 2 3 5 2" xfId="4864"/>
    <cellStyle name="Bemærk! 2 3 5 2 2" xfId="4865"/>
    <cellStyle name="Bemærk! 2 3 5 2 2 2" xfId="8005"/>
    <cellStyle name="Bemærk! 2 3 5 2 2 2 2" xfId="15906"/>
    <cellStyle name="Bemærk! 2 3 5 2 2 2 2 2" xfId="32220"/>
    <cellStyle name="Bemærk! 2 3 5 2 2 2 2 3" xfId="47184"/>
    <cellStyle name="Bemærk! 2 3 5 2 2 2 3" xfId="25198"/>
    <cellStyle name="Bemærk! 2 3 5 2 2 2 4" xfId="40185"/>
    <cellStyle name="Bemærk! 2 3 5 3" xfId="4866"/>
    <cellStyle name="Bemærk! 2 3 5 3 2" xfId="4867"/>
    <cellStyle name="Bemærk! 2 3 5 3 2 2" xfId="8531"/>
    <cellStyle name="Bemærk! 2 3 5 3 2 2 2" xfId="16419"/>
    <cellStyle name="Bemærk! 2 3 5 3 2 2 2 2" xfId="32733"/>
    <cellStyle name="Bemærk! 2 3 5 3 2 2 2 3" xfId="47697"/>
    <cellStyle name="Bemærk! 2 3 5 3 2 2 3" xfId="25711"/>
    <cellStyle name="Bemærk! 2 3 5 3 2 2 4" xfId="40698"/>
    <cellStyle name="Bemærk! 2 3 5 3 3" xfId="6526"/>
    <cellStyle name="Bemærk! 2 3 5 3 3 2" xfId="14440"/>
    <cellStyle name="Bemærk! 2 3 5 3 3 2 2" xfId="30754"/>
    <cellStyle name="Bemærk! 2 3 5 3 3 2 3" xfId="45718"/>
    <cellStyle name="Bemærk! 2 3 5 3 3 3" xfId="23732"/>
    <cellStyle name="Bemærk! 2 3 5 3 3 4" xfId="38719"/>
    <cellStyle name="Bemærk! 2 3 5 4" xfId="4868"/>
    <cellStyle name="Bemærk! 2 3 5 4 2" xfId="7281"/>
    <cellStyle name="Bemærk! 2 3 5 4 2 2" xfId="15191"/>
    <cellStyle name="Bemærk! 2 3 5 4 2 2 2" xfId="31505"/>
    <cellStyle name="Bemærk! 2 3 5 4 2 2 3" xfId="46469"/>
    <cellStyle name="Bemærk! 2 3 5 4 2 3" xfId="24483"/>
    <cellStyle name="Bemærk! 2 3 5 4 2 4" xfId="39470"/>
    <cellStyle name="Bemærk! 2 3 6" xfId="4869"/>
    <cellStyle name="Bemærk! 2 3 6 2" xfId="4870"/>
    <cellStyle name="Bemærk! 2 3 6 2 2" xfId="4871"/>
    <cellStyle name="Bemærk! 2 3 6 2 2 2" xfId="8183"/>
    <cellStyle name="Bemærk! 2 3 6 2 2 2 2" xfId="16084"/>
    <cellStyle name="Bemærk! 2 3 6 2 2 2 2 2" xfId="32398"/>
    <cellStyle name="Bemærk! 2 3 6 2 2 2 2 3" xfId="47362"/>
    <cellStyle name="Bemærk! 2 3 6 2 2 2 3" xfId="25376"/>
    <cellStyle name="Bemærk! 2 3 6 2 2 2 4" xfId="40363"/>
    <cellStyle name="Bemærk! 2 3 6 3" xfId="4872"/>
    <cellStyle name="Bemærk! 2 3 6 3 2" xfId="4873"/>
    <cellStyle name="Bemærk! 2 3 6 3 2 2" xfId="8795"/>
    <cellStyle name="Bemærk! 2 3 6 3 2 2 2" xfId="16671"/>
    <cellStyle name="Bemærk! 2 3 6 3 2 2 2 2" xfId="32985"/>
    <cellStyle name="Bemærk! 2 3 6 3 2 2 2 3" xfId="47949"/>
    <cellStyle name="Bemærk! 2 3 6 3 2 2 3" xfId="25963"/>
    <cellStyle name="Bemærk! 2 3 6 3 2 2 4" xfId="40950"/>
    <cellStyle name="Bemærk! 2 3 6 3 3" xfId="6676"/>
    <cellStyle name="Bemærk! 2 3 6 3 3 2" xfId="14590"/>
    <cellStyle name="Bemærk! 2 3 6 3 3 2 2" xfId="30904"/>
    <cellStyle name="Bemærk! 2 3 6 3 3 2 3" xfId="45868"/>
    <cellStyle name="Bemærk! 2 3 6 3 3 3" xfId="23882"/>
    <cellStyle name="Bemærk! 2 3 6 3 3 4" xfId="38869"/>
    <cellStyle name="Bemærk! 2 3 6 4" xfId="4874"/>
    <cellStyle name="Bemærk! 2 3 6 4 2" xfId="7460"/>
    <cellStyle name="Bemærk! 2 3 6 4 2 2" xfId="15370"/>
    <cellStyle name="Bemærk! 2 3 6 4 2 2 2" xfId="31684"/>
    <cellStyle name="Bemærk! 2 3 6 4 2 2 3" xfId="46648"/>
    <cellStyle name="Bemærk! 2 3 6 4 2 3" xfId="24662"/>
    <cellStyle name="Bemærk! 2 3 6 4 2 4" xfId="39649"/>
    <cellStyle name="Bemærk! 2 3 7" xfId="4875"/>
    <cellStyle name="Bemærk! 2 3 7 2" xfId="4876"/>
    <cellStyle name="Bemærk! 2 3 7 2 2" xfId="7531"/>
    <cellStyle name="Bemærk! 2 3 7 2 2 2" xfId="15432"/>
    <cellStyle name="Bemærk! 2 3 7 2 2 2 2" xfId="31746"/>
    <cellStyle name="Bemærk! 2 3 7 2 2 2 3" xfId="46710"/>
    <cellStyle name="Bemærk! 2 3 7 2 2 3" xfId="24724"/>
    <cellStyle name="Bemærk! 2 3 7 2 2 4" xfId="39711"/>
    <cellStyle name="Bemærk! 2 3 8" xfId="4877"/>
    <cellStyle name="Bemærk! 2 3 8 2" xfId="4878"/>
    <cellStyle name="Bemærk! 2 3 8 2 2" xfId="6696"/>
    <cellStyle name="Bemærk! 2 3 8 2 2 2" xfId="14609"/>
    <cellStyle name="Bemærk! 2 3 8 2 2 2 2" xfId="30923"/>
    <cellStyle name="Bemærk! 2 3 8 2 2 2 3" xfId="45887"/>
    <cellStyle name="Bemærk! 2 3 8 2 2 3" xfId="23901"/>
    <cellStyle name="Bemærk! 2 3 8 2 2 4" xfId="38888"/>
    <cellStyle name="Bemærk! 2 3 8 3" xfId="6126"/>
    <cellStyle name="Bemærk! 2 3 8 3 2" xfId="14043"/>
    <cellStyle name="Bemærk! 2 3 8 3 2 2" xfId="30357"/>
    <cellStyle name="Bemærk! 2 3 8 3 2 3" xfId="45321"/>
    <cellStyle name="Bemærk! 2 3 8 3 3" xfId="23335"/>
    <cellStyle name="Bemærk! 2 3 8 3 4" xfId="38322"/>
    <cellStyle name="Bemærk! 2 3 9" xfId="4879"/>
    <cellStyle name="Bemærk! 2 3 9 2" xfId="6759"/>
    <cellStyle name="Bemærk! 2 3 9 2 2" xfId="14670"/>
    <cellStyle name="Bemærk! 2 3 9 2 2 2" xfId="30984"/>
    <cellStyle name="Bemærk! 2 3 9 2 2 3" xfId="45948"/>
    <cellStyle name="Bemærk! 2 3 9 2 3" xfId="23962"/>
    <cellStyle name="Bemærk! 2 3 9 2 4" xfId="38949"/>
    <cellStyle name="Bemærk! 2 4" xfId="4880"/>
    <cellStyle name="Bemærk! 2 4 10" xfId="53402"/>
    <cellStyle name="Bemærk! 2 4 2" xfId="4881"/>
    <cellStyle name="Bemærk! 2 4 2 2" xfId="4882"/>
    <cellStyle name="Bemærk! 2 4 2 2 2" xfId="4883"/>
    <cellStyle name="Bemærk! 2 4 2 2 2 2" xfId="7689"/>
    <cellStyle name="Bemærk! 2 4 2 2 2 2 2" xfId="15590"/>
    <cellStyle name="Bemærk! 2 4 2 2 2 2 2 2" xfId="31904"/>
    <cellStyle name="Bemærk! 2 4 2 2 2 2 2 3" xfId="46868"/>
    <cellStyle name="Bemærk! 2 4 2 2 2 2 3" xfId="24882"/>
    <cellStyle name="Bemærk! 2 4 2 2 2 2 4" xfId="39869"/>
    <cellStyle name="Bemærk! 2 4 2 2 3" xfId="57206"/>
    <cellStyle name="Bemærk! 2 4 2 3" xfId="4884"/>
    <cellStyle name="Bemærk! 2 4 2 3 2" xfId="4885"/>
    <cellStyle name="Bemærk! 2 4 2 3 2 2" xfId="8258"/>
    <cellStyle name="Bemærk! 2 4 2 3 2 2 2" xfId="16154"/>
    <cellStyle name="Bemærk! 2 4 2 3 2 2 2 2" xfId="32468"/>
    <cellStyle name="Bemærk! 2 4 2 3 2 2 2 3" xfId="47432"/>
    <cellStyle name="Bemærk! 2 4 2 3 2 2 3" xfId="25446"/>
    <cellStyle name="Bemærk! 2 4 2 3 2 2 4" xfId="40433"/>
    <cellStyle name="Bemærk! 2 4 2 3 3" xfId="6258"/>
    <cellStyle name="Bemærk! 2 4 2 3 3 2" xfId="14175"/>
    <cellStyle name="Bemærk! 2 4 2 3 3 2 2" xfId="30489"/>
    <cellStyle name="Bemærk! 2 4 2 3 3 2 3" xfId="45453"/>
    <cellStyle name="Bemærk! 2 4 2 3 3 3" xfId="23467"/>
    <cellStyle name="Bemærk! 2 4 2 3 3 4" xfId="38454"/>
    <cellStyle name="Bemærk! 2 4 2 4" xfId="4886"/>
    <cellStyle name="Bemærk! 2 4 2 4 2" xfId="6919"/>
    <cellStyle name="Bemærk! 2 4 2 4 2 2" xfId="14830"/>
    <cellStyle name="Bemærk! 2 4 2 4 2 2 2" xfId="31144"/>
    <cellStyle name="Bemærk! 2 4 2 4 2 2 3" xfId="46108"/>
    <cellStyle name="Bemærk! 2 4 2 4 2 3" xfId="24122"/>
    <cellStyle name="Bemærk! 2 4 2 4 2 4" xfId="39109"/>
    <cellStyle name="Bemærk! 2 4 2 5" xfId="54039"/>
    <cellStyle name="Bemærk! 2 4 3" xfId="4887"/>
    <cellStyle name="Bemærk! 2 4 3 2" xfId="4888"/>
    <cellStyle name="Bemærk! 2 4 3 2 2" xfId="4889"/>
    <cellStyle name="Bemærk! 2 4 3 2 2 2" xfId="7830"/>
    <cellStyle name="Bemærk! 2 4 3 2 2 2 2" xfId="15731"/>
    <cellStyle name="Bemærk! 2 4 3 2 2 2 2 2" xfId="32045"/>
    <cellStyle name="Bemærk! 2 4 3 2 2 2 2 3" xfId="47009"/>
    <cellStyle name="Bemærk! 2 4 3 2 2 2 3" xfId="25023"/>
    <cellStyle name="Bemærk! 2 4 3 2 2 2 4" xfId="40010"/>
    <cellStyle name="Bemærk! 2 4 3 3" xfId="4890"/>
    <cellStyle name="Bemærk! 2 4 3 3 2" xfId="4891"/>
    <cellStyle name="Bemærk! 2 4 3 3 2 2" xfId="8576"/>
    <cellStyle name="Bemærk! 2 4 3 3 2 2 2" xfId="16463"/>
    <cellStyle name="Bemærk! 2 4 3 3 2 2 2 2" xfId="32777"/>
    <cellStyle name="Bemærk! 2 4 3 3 2 2 2 3" xfId="47741"/>
    <cellStyle name="Bemærk! 2 4 3 3 2 2 3" xfId="25755"/>
    <cellStyle name="Bemærk! 2 4 3 3 2 2 4" xfId="40742"/>
    <cellStyle name="Bemærk! 2 4 3 3 3" xfId="6379"/>
    <cellStyle name="Bemærk! 2 4 3 3 3 2" xfId="14293"/>
    <cellStyle name="Bemærk! 2 4 3 3 3 2 2" xfId="30607"/>
    <cellStyle name="Bemærk! 2 4 3 3 3 2 3" xfId="45571"/>
    <cellStyle name="Bemærk! 2 4 3 3 3 3" xfId="23585"/>
    <cellStyle name="Bemærk! 2 4 3 3 3 4" xfId="38572"/>
    <cellStyle name="Bemærk! 2 4 3 4" xfId="4892"/>
    <cellStyle name="Bemærk! 2 4 3 4 2" xfId="7061"/>
    <cellStyle name="Bemærk! 2 4 3 4 2 2" xfId="14972"/>
    <cellStyle name="Bemærk! 2 4 3 4 2 2 2" xfId="31286"/>
    <cellStyle name="Bemærk! 2 4 3 4 2 2 3" xfId="46250"/>
    <cellStyle name="Bemærk! 2 4 3 4 2 3" xfId="24264"/>
    <cellStyle name="Bemærk! 2 4 3 4 2 4" xfId="39251"/>
    <cellStyle name="Bemærk! 2 4 3 5" xfId="56583"/>
    <cellStyle name="Bemærk! 2 4 4" xfId="4893"/>
    <cellStyle name="Bemærk! 2 4 4 2" xfId="4894"/>
    <cellStyle name="Bemærk! 2 4 4 2 2" xfId="4895"/>
    <cellStyle name="Bemærk! 2 4 4 2 2 2" xfId="7927"/>
    <cellStyle name="Bemærk! 2 4 4 2 2 2 2" xfId="15828"/>
    <cellStyle name="Bemærk! 2 4 4 2 2 2 2 2" xfId="32142"/>
    <cellStyle name="Bemærk! 2 4 4 2 2 2 2 3" xfId="47106"/>
    <cellStyle name="Bemærk! 2 4 4 2 2 2 3" xfId="25120"/>
    <cellStyle name="Bemærk! 2 4 4 2 2 2 4" xfId="40107"/>
    <cellStyle name="Bemærk! 2 4 4 3" xfId="4896"/>
    <cellStyle name="Bemærk! 2 4 4 3 2" xfId="4897"/>
    <cellStyle name="Bemærk! 2 4 4 3 2 2" xfId="8653"/>
    <cellStyle name="Bemærk! 2 4 4 3 2 2 2" xfId="16536"/>
    <cellStyle name="Bemærk! 2 4 4 3 2 2 2 2" xfId="32850"/>
    <cellStyle name="Bemærk! 2 4 4 3 2 2 2 3" xfId="47814"/>
    <cellStyle name="Bemærk! 2 4 4 3 2 2 3" xfId="25828"/>
    <cellStyle name="Bemærk! 2 4 4 3 2 2 4" xfId="40815"/>
    <cellStyle name="Bemærk! 2 4 4 3 3" xfId="6460"/>
    <cellStyle name="Bemærk! 2 4 4 3 3 2" xfId="14374"/>
    <cellStyle name="Bemærk! 2 4 4 3 3 2 2" xfId="30688"/>
    <cellStyle name="Bemærk! 2 4 4 3 3 2 3" xfId="45652"/>
    <cellStyle name="Bemærk! 2 4 4 3 3 3" xfId="23666"/>
    <cellStyle name="Bemærk! 2 4 4 3 3 4" xfId="38653"/>
    <cellStyle name="Bemærk! 2 4 4 4" xfId="4898"/>
    <cellStyle name="Bemærk! 2 4 4 4 2" xfId="7203"/>
    <cellStyle name="Bemærk! 2 4 4 4 2 2" xfId="15113"/>
    <cellStyle name="Bemærk! 2 4 4 4 2 2 2" xfId="31427"/>
    <cellStyle name="Bemærk! 2 4 4 4 2 2 3" xfId="46391"/>
    <cellStyle name="Bemærk! 2 4 4 4 2 3" xfId="24405"/>
    <cellStyle name="Bemærk! 2 4 4 4 2 4" xfId="39392"/>
    <cellStyle name="Bemærk! 2 4 5" xfId="4899"/>
    <cellStyle name="Bemærk! 2 4 5 2" xfId="4900"/>
    <cellStyle name="Bemærk! 2 4 5 2 2" xfId="4901"/>
    <cellStyle name="Bemærk! 2 4 5 2 2 2" xfId="8044"/>
    <cellStyle name="Bemærk! 2 4 5 2 2 2 2" xfId="15945"/>
    <cellStyle name="Bemærk! 2 4 5 2 2 2 2 2" xfId="32259"/>
    <cellStyle name="Bemærk! 2 4 5 2 2 2 2 3" xfId="47223"/>
    <cellStyle name="Bemærk! 2 4 5 2 2 2 3" xfId="25237"/>
    <cellStyle name="Bemærk! 2 4 5 2 2 2 4" xfId="40224"/>
    <cellStyle name="Bemærk! 2 4 5 3" xfId="4902"/>
    <cellStyle name="Bemærk! 2 4 5 3 2" xfId="4903"/>
    <cellStyle name="Bemærk! 2 4 5 3 2 2" xfId="8237"/>
    <cellStyle name="Bemærk! 2 4 5 3 2 2 2" xfId="16134"/>
    <cellStyle name="Bemærk! 2 4 5 3 2 2 2 2" xfId="32448"/>
    <cellStyle name="Bemærk! 2 4 5 3 2 2 2 3" xfId="47412"/>
    <cellStyle name="Bemærk! 2 4 5 3 2 2 3" xfId="25426"/>
    <cellStyle name="Bemærk! 2 4 5 3 2 2 4" xfId="40413"/>
    <cellStyle name="Bemærk! 2 4 5 3 3" xfId="6559"/>
    <cellStyle name="Bemærk! 2 4 5 3 3 2" xfId="14473"/>
    <cellStyle name="Bemærk! 2 4 5 3 3 2 2" xfId="30787"/>
    <cellStyle name="Bemærk! 2 4 5 3 3 2 3" xfId="45751"/>
    <cellStyle name="Bemærk! 2 4 5 3 3 3" xfId="23765"/>
    <cellStyle name="Bemærk! 2 4 5 3 3 4" xfId="38752"/>
    <cellStyle name="Bemærk! 2 4 5 4" xfId="4904"/>
    <cellStyle name="Bemærk! 2 4 5 4 2" xfId="7320"/>
    <cellStyle name="Bemærk! 2 4 5 4 2 2" xfId="15230"/>
    <cellStyle name="Bemærk! 2 4 5 4 2 2 2" xfId="31544"/>
    <cellStyle name="Bemærk! 2 4 5 4 2 2 3" xfId="46508"/>
    <cellStyle name="Bemærk! 2 4 5 4 2 3" xfId="24522"/>
    <cellStyle name="Bemærk! 2 4 5 4 2 4" xfId="39509"/>
    <cellStyle name="Bemærk! 2 4 6" xfId="4905"/>
    <cellStyle name="Bemærk! 2 4 6 2" xfId="4906"/>
    <cellStyle name="Bemærk! 2 4 6 2 2" xfId="4907"/>
    <cellStyle name="Bemærk! 2 4 6 2 2 2" xfId="8184"/>
    <cellStyle name="Bemærk! 2 4 6 2 2 2 2" xfId="16085"/>
    <cellStyle name="Bemærk! 2 4 6 2 2 2 2 2" xfId="32399"/>
    <cellStyle name="Bemærk! 2 4 6 2 2 2 2 3" xfId="47363"/>
    <cellStyle name="Bemærk! 2 4 6 2 2 2 3" xfId="25377"/>
    <cellStyle name="Bemærk! 2 4 6 2 2 2 4" xfId="40364"/>
    <cellStyle name="Bemærk! 2 4 6 3" xfId="4908"/>
    <cellStyle name="Bemærk! 2 4 6 3 2" xfId="4909"/>
    <cellStyle name="Bemærk! 2 4 6 3 2 2" xfId="8796"/>
    <cellStyle name="Bemærk! 2 4 6 3 2 2 2" xfId="16672"/>
    <cellStyle name="Bemærk! 2 4 6 3 2 2 2 2" xfId="32986"/>
    <cellStyle name="Bemærk! 2 4 6 3 2 2 2 3" xfId="47950"/>
    <cellStyle name="Bemærk! 2 4 6 3 2 2 3" xfId="25964"/>
    <cellStyle name="Bemærk! 2 4 6 3 2 2 4" xfId="40951"/>
    <cellStyle name="Bemærk! 2 4 6 3 3" xfId="6677"/>
    <cellStyle name="Bemærk! 2 4 6 3 3 2" xfId="14591"/>
    <cellStyle name="Bemærk! 2 4 6 3 3 2 2" xfId="30905"/>
    <cellStyle name="Bemærk! 2 4 6 3 3 2 3" xfId="45869"/>
    <cellStyle name="Bemærk! 2 4 6 3 3 3" xfId="23883"/>
    <cellStyle name="Bemærk! 2 4 6 3 3 4" xfId="38870"/>
    <cellStyle name="Bemærk! 2 4 6 4" xfId="4910"/>
    <cellStyle name="Bemærk! 2 4 6 4 2" xfId="7461"/>
    <cellStyle name="Bemærk! 2 4 6 4 2 2" xfId="15371"/>
    <cellStyle name="Bemærk! 2 4 6 4 2 2 2" xfId="31685"/>
    <cellStyle name="Bemærk! 2 4 6 4 2 2 3" xfId="46649"/>
    <cellStyle name="Bemærk! 2 4 6 4 2 3" xfId="24663"/>
    <cellStyle name="Bemærk! 2 4 6 4 2 4" xfId="39650"/>
    <cellStyle name="Bemærk! 2 4 7" xfId="4911"/>
    <cellStyle name="Bemærk! 2 4 7 2" xfId="4912"/>
    <cellStyle name="Bemærk! 2 4 7 2 2" xfId="7570"/>
    <cellStyle name="Bemærk! 2 4 7 2 2 2" xfId="15471"/>
    <cellStyle name="Bemærk! 2 4 7 2 2 2 2" xfId="31785"/>
    <cellStyle name="Bemærk! 2 4 7 2 2 2 3" xfId="46749"/>
    <cellStyle name="Bemærk! 2 4 7 2 2 3" xfId="24763"/>
    <cellStyle name="Bemærk! 2 4 7 2 2 4" xfId="39750"/>
    <cellStyle name="Bemærk! 2 4 8" xfId="4913"/>
    <cellStyle name="Bemærk! 2 4 8 2" xfId="4914"/>
    <cellStyle name="Bemærk! 2 4 8 2 2" xfId="8669"/>
    <cellStyle name="Bemærk! 2 4 8 2 2 2" xfId="16551"/>
    <cellStyle name="Bemærk! 2 4 8 2 2 2 2" xfId="32865"/>
    <cellStyle name="Bemærk! 2 4 8 2 2 2 3" xfId="47829"/>
    <cellStyle name="Bemærk! 2 4 8 2 2 3" xfId="25843"/>
    <cellStyle name="Bemærk! 2 4 8 2 2 4" xfId="40830"/>
    <cellStyle name="Bemærk! 2 4 8 3" xfId="6159"/>
    <cellStyle name="Bemærk! 2 4 8 3 2" xfId="14076"/>
    <cellStyle name="Bemærk! 2 4 8 3 2 2" xfId="30390"/>
    <cellStyle name="Bemærk! 2 4 8 3 2 3" xfId="45354"/>
    <cellStyle name="Bemærk! 2 4 8 3 3" xfId="23368"/>
    <cellStyle name="Bemærk! 2 4 8 3 4" xfId="38355"/>
    <cellStyle name="Bemærk! 2 4 9" xfId="4915"/>
    <cellStyle name="Bemærk! 2 4 9 2" xfId="6798"/>
    <cellStyle name="Bemærk! 2 4 9 2 2" xfId="14709"/>
    <cellStyle name="Bemærk! 2 4 9 2 2 2" xfId="31023"/>
    <cellStyle name="Bemærk! 2 4 9 2 2 3" xfId="45987"/>
    <cellStyle name="Bemærk! 2 4 9 2 3" xfId="24001"/>
    <cellStyle name="Bemærk! 2 4 9 2 4" xfId="38988"/>
    <cellStyle name="Bemærk! 2 5" xfId="4916"/>
    <cellStyle name="Bemærk! 2 5 2" xfId="4917"/>
    <cellStyle name="Bemærk! 2 5 2 2" xfId="4918"/>
    <cellStyle name="Bemærk! 2 5 2 2 2" xfId="7611"/>
    <cellStyle name="Bemærk! 2 5 2 2 2 2" xfId="15512"/>
    <cellStyle name="Bemærk! 2 5 2 2 2 2 2" xfId="31826"/>
    <cellStyle name="Bemærk! 2 5 2 2 2 2 3" xfId="46790"/>
    <cellStyle name="Bemærk! 2 5 2 2 2 3" xfId="24804"/>
    <cellStyle name="Bemærk! 2 5 2 2 2 4" xfId="39791"/>
    <cellStyle name="Bemærk! 2 5 2 2 3" xfId="57207"/>
    <cellStyle name="Bemærk! 2 5 2 3" xfId="54040"/>
    <cellStyle name="Bemærk! 2 5 3" xfId="4919"/>
    <cellStyle name="Bemærk! 2 5 3 2" xfId="4920"/>
    <cellStyle name="Bemærk! 2 5 3 2 2" xfId="8715"/>
    <cellStyle name="Bemærk! 2 5 3 2 2 2" xfId="16595"/>
    <cellStyle name="Bemærk! 2 5 3 2 2 2 2" xfId="32909"/>
    <cellStyle name="Bemærk! 2 5 3 2 2 2 3" xfId="47873"/>
    <cellStyle name="Bemærk! 2 5 3 2 2 3" xfId="25887"/>
    <cellStyle name="Bemærk! 2 5 3 2 2 4" xfId="40874"/>
    <cellStyle name="Bemærk! 2 5 3 3" xfId="6192"/>
    <cellStyle name="Bemærk! 2 5 3 3 2" xfId="14109"/>
    <cellStyle name="Bemærk! 2 5 3 3 2 2" xfId="30423"/>
    <cellStyle name="Bemærk! 2 5 3 3 2 3" xfId="45387"/>
    <cellStyle name="Bemærk! 2 5 3 3 3" xfId="23401"/>
    <cellStyle name="Bemærk! 2 5 3 3 4" xfId="38388"/>
    <cellStyle name="Bemærk! 2 5 3 4" xfId="56584"/>
    <cellStyle name="Bemærk! 2 5 4" xfId="4921"/>
    <cellStyle name="Bemærk! 2 5 4 2" xfId="6841"/>
    <cellStyle name="Bemærk! 2 5 4 2 2" xfId="14752"/>
    <cellStyle name="Bemærk! 2 5 4 2 2 2" xfId="31066"/>
    <cellStyle name="Bemærk! 2 5 4 2 2 3" xfId="46030"/>
    <cellStyle name="Bemærk! 2 5 4 2 3" xfId="24044"/>
    <cellStyle name="Bemærk! 2 5 4 2 4" xfId="39031"/>
    <cellStyle name="Bemærk! 2 5 5" xfId="53403"/>
    <cellStyle name="Bemærk! 2 6" xfId="4922"/>
    <cellStyle name="Bemærk! 2 6 2" xfId="4923"/>
    <cellStyle name="Bemærk! 2 6 2 2" xfId="4924"/>
    <cellStyle name="Bemærk! 2 6 2 2 2" xfId="7825"/>
    <cellStyle name="Bemærk! 2 6 2 2 2 2" xfId="15726"/>
    <cellStyle name="Bemærk! 2 6 2 2 2 2 2" xfId="32040"/>
    <cellStyle name="Bemærk! 2 6 2 2 2 2 3" xfId="47004"/>
    <cellStyle name="Bemærk! 2 6 2 2 2 3" xfId="25018"/>
    <cellStyle name="Bemærk! 2 6 2 2 2 4" xfId="40005"/>
    <cellStyle name="Bemærk! 2 6 3" xfId="4925"/>
    <cellStyle name="Bemærk! 2 6 3 2" xfId="4926"/>
    <cellStyle name="Bemærk! 2 6 3 2 2" xfId="8433"/>
    <cellStyle name="Bemærk! 2 6 3 2 2 2" xfId="16325"/>
    <cellStyle name="Bemærk! 2 6 3 2 2 2 2" xfId="32639"/>
    <cellStyle name="Bemærk! 2 6 3 2 2 2 3" xfId="47603"/>
    <cellStyle name="Bemærk! 2 6 3 2 2 3" xfId="25617"/>
    <cellStyle name="Bemærk! 2 6 3 2 2 4" xfId="40604"/>
    <cellStyle name="Bemærk! 2 6 3 3" xfId="6374"/>
    <cellStyle name="Bemærk! 2 6 3 3 2" xfId="14288"/>
    <cellStyle name="Bemærk! 2 6 3 3 2 2" xfId="30602"/>
    <cellStyle name="Bemærk! 2 6 3 3 2 3" xfId="45566"/>
    <cellStyle name="Bemærk! 2 6 3 3 3" xfId="23580"/>
    <cellStyle name="Bemærk! 2 6 3 3 4" xfId="38567"/>
    <cellStyle name="Bemærk! 2 6 4" xfId="4927"/>
    <cellStyle name="Bemærk! 2 6 4 2" xfId="7056"/>
    <cellStyle name="Bemærk! 2 6 4 2 2" xfId="14967"/>
    <cellStyle name="Bemærk! 2 6 4 2 2 2" xfId="31281"/>
    <cellStyle name="Bemærk! 2 6 4 2 2 3" xfId="46245"/>
    <cellStyle name="Bemærk! 2 6 4 2 3" xfId="24259"/>
    <cellStyle name="Bemærk! 2 6 4 2 4" xfId="39246"/>
    <cellStyle name="Bemærk! 2 6 5" xfId="53404"/>
    <cellStyle name="Bemærk! 2 7" xfId="4928"/>
    <cellStyle name="Bemærk! 2 7 2" xfId="4929"/>
    <cellStyle name="Bemærk! 2 7 2 2" xfId="4930"/>
    <cellStyle name="Bemærk! 2 7 2 2 2" xfId="7849"/>
    <cellStyle name="Bemærk! 2 7 2 2 2 2" xfId="15750"/>
    <cellStyle name="Bemærk! 2 7 2 2 2 2 2" xfId="32064"/>
    <cellStyle name="Bemærk! 2 7 2 2 2 2 3" xfId="47028"/>
    <cellStyle name="Bemærk! 2 7 2 2 2 3" xfId="25042"/>
    <cellStyle name="Bemærk! 2 7 2 2 2 4" xfId="40029"/>
    <cellStyle name="Bemærk! 2 7 2 2 3" xfId="57208"/>
    <cellStyle name="Bemærk! 2 7 2 3" xfId="54041"/>
    <cellStyle name="Bemærk! 2 7 3" xfId="4931"/>
    <cellStyle name="Bemærk! 2 7 3 2" xfId="4932"/>
    <cellStyle name="Bemærk! 2 7 3 2 2" xfId="8738"/>
    <cellStyle name="Bemærk! 2 7 3 2 2 2" xfId="16617"/>
    <cellStyle name="Bemærk! 2 7 3 2 2 2 2" xfId="32931"/>
    <cellStyle name="Bemærk! 2 7 3 2 2 2 3" xfId="47895"/>
    <cellStyle name="Bemærk! 2 7 3 2 2 3" xfId="25909"/>
    <cellStyle name="Bemærk! 2 7 3 2 2 4" xfId="40896"/>
    <cellStyle name="Bemærk! 2 7 3 3" xfId="6394"/>
    <cellStyle name="Bemærk! 2 7 3 3 2" xfId="14308"/>
    <cellStyle name="Bemærk! 2 7 3 3 2 2" xfId="30622"/>
    <cellStyle name="Bemærk! 2 7 3 3 2 3" xfId="45586"/>
    <cellStyle name="Bemærk! 2 7 3 3 3" xfId="23600"/>
    <cellStyle name="Bemærk! 2 7 3 3 4" xfId="38587"/>
    <cellStyle name="Bemærk! 2 7 3 4" xfId="56585"/>
    <cellStyle name="Bemærk! 2 7 4" xfId="4933"/>
    <cellStyle name="Bemærk! 2 7 4 2" xfId="7125"/>
    <cellStyle name="Bemærk! 2 7 4 2 2" xfId="15035"/>
    <cellStyle name="Bemærk! 2 7 4 2 2 2" xfId="31349"/>
    <cellStyle name="Bemærk! 2 7 4 2 2 3" xfId="46313"/>
    <cellStyle name="Bemærk! 2 7 4 2 3" xfId="24327"/>
    <cellStyle name="Bemærk! 2 7 4 2 4" xfId="39314"/>
    <cellStyle name="Bemærk! 2 7 5" xfId="53405"/>
    <cellStyle name="Bemærk! 2 8" xfId="4934"/>
    <cellStyle name="Bemærk! 2 8 2" xfId="4935"/>
    <cellStyle name="Bemærk! 2 8 2 2" xfId="4936"/>
    <cellStyle name="Bemærk! 2 8 2 2 2" xfId="7966"/>
    <cellStyle name="Bemærk! 2 8 2 2 2 2" xfId="15867"/>
    <cellStyle name="Bemærk! 2 8 2 2 2 2 2" xfId="32181"/>
    <cellStyle name="Bemærk! 2 8 2 2 2 2 3" xfId="47145"/>
    <cellStyle name="Bemærk! 2 8 2 2 2 3" xfId="25159"/>
    <cellStyle name="Bemærk! 2 8 2 2 2 4" xfId="40146"/>
    <cellStyle name="Bemærk! 2 8 2 3" xfId="57201"/>
    <cellStyle name="Bemærk! 2 8 3" xfId="4937"/>
    <cellStyle name="Bemærk! 2 8 3 2" xfId="4938"/>
    <cellStyle name="Bemærk! 2 8 3 2 2" xfId="8700"/>
    <cellStyle name="Bemærk! 2 8 3 2 2 2" xfId="16580"/>
    <cellStyle name="Bemærk! 2 8 3 2 2 2 2" xfId="32894"/>
    <cellStyle name="Bemærk! 2 8 3 2 2 2 3" xfId="47858"/>
    <cellStyle name="Bemærk! 2 8 3 2 2 3" xfId="25872"/>
    <cellStyle name="Bemærk! 2 8 3 2 2 4" xfId="40859"/>
    <cellStyle name="Bemærk! 2 8 3 3" xfId="6493"/>
    <cellStyle name="Bemærk! 2 8 3 3 2" xfId="14407"/>
    <cellStyle name="Bemærk! 2 8 3 3 2 2" xfId="30721"/>
    <cellStyle name="Bemærk! 2 8 3 3 2 3" xfId="45685"/>
    <cellStyle name="Bemærk! 2 8 3 3 3" xfId="23699"/>
    <cellStyle name="Bemærk! 2 8 3 3 4" xfId="38686"/>
    <cellStyle name="Bemærk! 2 8 4" xfId="4939"/>
    <cellStyle name="Bemærk! 2 8 4 2" xfId="7242"/>
    <cellStyle name="Bemærk! 2 8 4 2 2" xfId="15152"/>
    <cellStyle name="Bemærk! 2 8 4 2 2 2" xfId="31466"/>
    <cellStyle name="Bemærk! 2 8 4 2 2 3" xfId="46430"/>
    <cellStyle name="Bemærk! 2 8 4 2 3" xfId="24444"/>
    <cellStyle name="Bemærk! 2 8 4 2 4" xfId="39431"/>
    <cellStyle name="Bemærk! 2 8 5" xfId="54034"/>
    <cellStyle name="Bemærk! 2 9" xfId="4940"/>
    <cellStyle name="Bemærk! 2 9 2" xfId="4941"/>
    <cellStyle name="Bemærk! 2 9 2 2" xfId="4942"/>
    <cellStyle name="Bemærk! 2 9 2 2 2" xfId="8179"/>
    <cellStyle name="Bemærk! 2 9 2 2 2 2" xfId="16080"/>
    <cellStyle name="Bemærk! 2 9 2 2 2 2 2" xfId="32394"/>
    <cellStyle name="Bemærk! 2 9 2 2 2 2 3" xfId="47358"/>
    <cellStyle name="Bemærk! 2 9 2 2 2 3" xfId="25372"/>
    <cellStyle name="Bemærk! 2 9 2 2 2 4" xfId="40359"/>
    <cellStyle name="Bemærk! 2 9 3" xfId="4943"/>
    <cellStyle name="Bemærk! 2 9 3 2" xfId="4944"/>
    <cellStyle name="Bemærk! 2 9 3 2 2" xfId="8791"/>
    <cellStyle name="Bemærk! 2 9 3 2 2 2" xfId="16667"/>
    <cellStyle name="Bemærk! 2 9 3 2 2 2 2" xfId="32981"/>
    <cellStyle name="Bemærk! 2 9 3 2 2 2 3" xfId="47945"/>
    <cellStyle name="Bemærk! 2 9 3 2 2 3" xfId="25959"/>
    <cellStyle name="Bemærk! 2 9 3 2 2 4" xfId="40946"/>
    <cellStyle name="Bemærk! 2 9 3 3" xfId="6672"/>
    <cellStyle name="Bemærk! 2 9 3 3 2" xfId="14586"/>
    <cellStyle name="Bemærk! 2 9 3 3 2 2" xfId="30900"/>
    <cellStyle name="Bemærk! 2 9 3 3 2 3" xfId="45864"/>
    <cellStyle name="Bemærk! 2 9 3 3 3" xfId="23878"/>
    <cellStyle name="Bemærk! 2 9 3 3 4" xfId="38865"/>
    <cellStyle name="Bemærk! 2 9 4" xfId="4945"/>
    <cellStyle name="Bemærk! 2 9 4 2" xfId="7456"/>
    <cellStyle name="Bemærk! 2 9 4 2 2" xfId="15366"/>
    <cellStyle name="Bemærk! 2 9 4 2 2 2" xfId="31680"/>
    <cellStyle name="Bemærk! 2 9 4 2 2 3" xfId="46644"/>
    <cellStyle name="Bemærk! 2 9 4 2 3" xfId="24658"/>
    <cellStyle name="Bemærk! 2 9 4 2 4" xfId="39645"/>
    <cellStyle name="Bemærk! 2 9 5" xfId="56578"/>
    <cellStyle name="Bemærk! 3" xfId="4946"/>
    <cellStyle name="Bemærk! 3 10" xfId="4947"/>
    <cellStyle name="Bemærk! 3 10 2" xfId="4948"/>
    <cellStyle name="Bemærk! 3 10 2 2" xfId="8462"/>
    <cellStyle name="Bemærk! 3 10 2 2 2" xfId="16353"/>
    <cellStyle name="Bemærk! 3 10 2 2 2 2" xfId="32667"/>
    <cellStyle name="Bemærk! 3 10 2 2 2 3" xfId="47631"/>
    <cellStyle name="Bemærk! 3 10 2 2 3" xfId="25645"/>
    <cellStyle name="Bemærk! 3 10 2 2 4" xfId="40632"/>
    <cellStyle name="Bemærk! 3 10 3" xfId="6094"/>
    <cellStyle name="Bemærk! 3 10 3 2" xfId="14011"/>
    <cellStyle name="Bemærk! 3 10 3 2 2" xfId="30325"/>
    <cellStyle name="Bemærk! 3 10 3 2 3" xfId="45289"/>
    <cellStyle name="Bemærk! 3 10 3 3" xfId="23303"/>
    <cellStyle name="Bemærk! 3 10 3 4" xfId="38290"/>
    <cellStyle name="Bemærk! 3 11" xfId="4949"/>
    <cellStyle name="Bemærk! 3 11 2" xfId="6718"/>
    <cellStyle name="Bemærk! 3 11 2 2" xfId="14630"/>
    <cellStyle name="Bemærk! 3 11 2 2 2" xfId="30944"/>
    <cellStyle name="Bemærk! 3 11 2 2 3" xfId="45908"/>
    <cellStyle name="Bemærk! 3 11 2 3" xfId="23922"/>
    <cellStyle name="Bemærk! 3 11 2 4" xfId="38909"/>
    <cellStyle name="Bemærk! 3 12" xfId="53406"/>
    <cellStyle name="Bemærk! 3 2" xfId="4950"/>
    <cellStyle name="Bemærk! 3 2 2" xfId="4951"/>
    <cellStyle name="Bemærk! 3 2 2 2" xfId="4952"/>
    <cellStyle name="Bemærk! 3 2 2 2 2" xfId="4953"/>
    <cellStyle name="Bemærk! 3 2 2 2 2 2" xfId="7651"/>
    <cellStyle name="Bemærk! 3 2 2 2 2 2 2" xfId="15552"/>
    <cellStyle name="Bemærk! 3 2 2 2 2 2 2 2" xfId="31866"/>
    <cellStyle name="Bemærk! 3 2 2 2 2 2 2 3" xfId="46830"/>
    <cellStyle name="Bemærk! 3 2 2 2 2 2 3" xfId="24844"/>
    <cellStyle name="Bemærk! 3 2 2 2 2 2 4" xfId="39831"/>
    <cellStyle name="Bemærk! 3 2 2 3" xfId="4954"/>
    <cellStyle name="Bemærk! 3 2 2 3 2" xfId="4955"/>
    <cellStyle name="Bemærk! 3 2 2 3 2 2" xfId="8739"/>
    <cellStyle name="Bemærk! 3 2 2 3 2 2 2" xfId="16618"/>
    <cellStyle name="Bemærk! 3 2 2 3 2 2 2 2" xfId="32932"/>
    <cellStyle name="Bemærk! 3 2 2 3 2 2 2 3" xfId="47896"/>
    <cellStyle name="Bemærk! 3 2 2 3 2 2 3" xfId="25910"/>
    <cellStyle name="Bemærk! 3 2 2 3 2 2 4" xfId="40897"/>
    <cellStyle name="Bemærk! 3 2 2 3 3" xfId="6226"/>
    <cellStyle name="Bemærk! 3 2 2 3 3 2" xfId="14143"/>
    <cellStyle name="Bemærk! 3 2 2 3 3 2 2" xfId="30457"/>
    <cellStyle name="Bemærk! 3 2 2 3 3 2 3" xfId="45421"/>
    <cellStyle name="Bemærk! 3 2 2 3 3 3" xfId="23435"/>
    <cellStyle name="Bemærk! 3 2 2 3 3 4" xfId="38422"/>
    <cellStyle name="Bemærk! 3 2 2 4" xfId="4956"/>
    <cellStyle name="Bemærk! 3 2 2 4 2" xfId="6881"/>
    <cellStyle name="Bemærk! 3 2 2 4 2 2" xfId="14792"/>
    <cellStyle name="Bemærk! 3 2 2 4 2 2 2" xfId="31106"/>
    <cellStyle name="Bemærk! 3 2 2 4 2 2 3" xfId="46070"/>
    <cellStyle name="Bemærk! 3 2 2 4 2 3" xfId="24084"/>
    <cellStyle name="Bemærk! 3 2 2 4 2 4" xfId="39071"/>
    <cellStyle name="Bemærk! 3 2 3" xfId="4957"/>
    <cellStyle name="Bemærk! 3 2 3 2" xfId="4958"/>
    <cellStyle name="Bemærk! 3 2 3 2 2" xfId="4959"/>
    <cellStyle name="Bemærk! 3 2 3 2 2 2" xfId="7832"/>
    <cellStyle name="Bemærk! 3 2 3 2 2 2 2" xfId="15733"/>
    <cellStyle name="Bemærk! 3 2 3 2 2 2 2 2" xfId="32047"/>
    <cellStyle name="Bemærk! 3 2 3 2 2 2 2 3" xfId="47011"/>
    <cellStyle name="Bemærk! 3 2 3 2 2 2 3" xfId="25025"/>
    <cellStyle name="Bemærk! 3 2 3 2 2 2 4" xfId="40012"/>
    <cellStyle name="Bemærk! 3 2 3 3" xfId="4960"/>
    <cellStyle name="Bemærk! 3 2 3 3 2" xfId="4961"/>
    <cellStyle name="Bemærk! 3 2 3 3 2 2" xfId="6691"/>
    <cellStyle name="Bemærk! 3 2 3 3 2 2 2" xfId="14604"/>
    <cellStyle name="Bemærk! 3 2 3 3 2 2 2 2" xfId="30918"/>
    <cellStyle name="Bemærk! 3 2 3 3 2 2 2 3" xfId="45882"/>
    <cellStyle name="Bemærk! 3 2 3 3 2 2 3" xfId="23896"/>
    <cellStyle name="Bemærk! 3 2 3 3 2 2 4" xfId="38883"/>
    <cellStyle name="Bemærk! 3 2 3 3 3" xfId="6381"/>
    <cellStyle name="Bemærk! 3 2 3 3 3 2" xfId="14295"/>
    <cellStyle name="Bemærk! 3 2 3 3 3 2 2" xfId="30609"/>
    <cellStyle name="Bemærk! 3 2 3 3 3 2 3" xfId="45573"/>
    <cellStyle name="Bemærk! 3 2 3 3 3 3" xfId="23587"/>
    <cellStyle name="Bemærk! 3 2 3 3 3 4" xfId="38574"/>
    <cellStyle name="Bemærk! 3 2 3 4" xfId="4962"/>
    <cellStyle name="Bemærk! 3 2 3 4 2" xfId="7063"/>
    <cellStyle name="Bemærk! 3 2 3 4 2 2" xfId="14974"/>
    <cellStyle name="Bemærk! 3 2 3 4 2 2 2" xfId="31288"/>
    <cellStyle name="Bemærk! 3 2 3 4 2 2 3" xfId="46252"/>
    <cellStyle name="Bemærk! 3 2 3 4 2 3" xfId="24266"/>
    <cellStyle name="Bemærk! 3 2 3 4 2 4" xfId="39253"/>
    <cellStyle name="Bemærk! 3 2 4" xfId="4963"/>
    <cellStyle name="Bemærk! 3 2 4 2" xfId="4964"/>
    <cellStyle name="Bemærk! 3 2 4 2 2" xfId="4965"/>
    <cellStyle name="Bemærk! 3 2 4 2 2 2" xfId="7889"/>
    <cellStyle name="Bemærk! 3 2 4 2 2 2 2" xfId="15790"/>
    <cellStyle name="Bemærk! 3 2 4 2 2 2 2 2" xfId="32104"/>
    <cellStyle name="Bemærk! 3 2 4 2 2 2 2 3" xfId="47068"/>
    <cellStyle name="Bemærk! 3 2 4 2 2 2 3" xfId="25082"/>
    <cellStyle name="Bemærk! 3 2 4 2 2 2 4" xfId="40069"/>
    <cellStyle name="Bemærk! 3 2 4 3" xfId="4966"/>
    <cellStyle name="Bemærk! 3 2 4 3 2" xfId="4967"/>
    <cellStyle name="Bemærk! 3 2 4 3 2 2" xfId="8222"/>
    <cellStyle name="Bemærk! 3 2 4 3 2 2 2" xfId="16119"/>
    <cellStyle name="Bemærk! 3 2 4 3 2 2 2 2" xfId="32433"/>
    <cellStyle name="Bemærk! 3 2 4 3 2 2 2 3" xfId="47397"/>
    <cellStyle name="Bemærk! 3 2 4 3 2 2 3" xfId="25411"/>
    <cellStyle name="Bemærk! 3 2 4 3 2 2 4" xfId="40398"/>
    <cellStyle name="Bemærk! 3 2 4 3 3" xfId="6428"/>
    <cellStyle name="Bemærk! 3 2 4 3 3 2" xfId="14342"/>
    <cellStyle name="Bemærk! 3 2 4 3 3 2 2" xfId="30656"/>
    <cellStyle name="Bemærk! 3 2 4 3 3 2 3" xfId="45620"/>
    <cellStyle name="Bemærk! 3 2 4 3 3 3" xfId="23634"/>
    <cellStyle name="Bemærk! 3 2 4 3 3 4" xfId="38621"/>
    <cellStyle name="Bemærk! 3 2 4 4" xfId="4968"/>
    <cellStyle name="Bemærk! 3 2 4 4 2" xfId="7165"/>
    <cellStyle name="Bemærk! 3 2 4 4 2 2" xfId="15075"/>
    <cellStyle name="Bemærk! 3 2 4 4 2 2 2" xfId="31389"/>
    <cellStyle name="Bemærk! 3 2 4 4 2 2 3" xfId="46353"/>
    <cellStyle name="Bemærk! 3 2 4 4 2 3" xfId="24367"/>
    <cellStyle name="Bemærk! 3 2 4 4 2 4" xfId="39354"/>
    <cellStyle name="Bemærk! 3 2 5" xfId="4969"/>
    <cellStyle name="Bemærk! 3 2 5 2" xfId="4970"/>
    <cellStyle name="Bemærk! 3 2 5 2 2" xfId="4971"/>
    <cellStyle name="Bemærk! 3 2 5 2 2 2" xfId="8006"/>
    <cellStyle name="Bemærk! 3 2 5 2 2 2 2" xfId="15907"/>
    <cellStyle name="Bemærk! 3 2 5 2 2 2 2 2" xfId="32221"/>
    <cellStyle name="Bemærk! 3 2 5 2 2 2 2 3" xfId="47185"/>
    <cellStyle name="Bemærk! 3 2 5 2 2 2 3" xfId="25199"/>
    <cellStyle name="Bemærk! 3 2 5 2 2 2 4" xfId="40186"/>
    <cellStyle name="Bemærk! 3 2 5 3" xfId="4972"/>
    <cellStyle name="Bemærk! 3 2 5 3 2" xfId="4973"/>
    <cellStyle name="Bemærk! 3 2 5 3 2 2" xfId="8736"/>
    <cellStyle name="Bemærk! 3 2 5 3 2 2 2" xfId="16615"/>
    <cellStyle name="Bemærk! 3 2 5 3 2 2 2 2" xfId="32929"/>
    <cellStyle name="Bemærk! 3 2 5 3 2 2 2 3" xfId="47893"/>
    <cellStyle name="Bemærk! 3 2 5 3 2 2 3" xfId="25907"/>
    <cellStyle name="Bemærk! 3 2 5 3 2 2 4" xfId="40894"/>
    <cellStyle name="Bemærk! 3 2 5 3 3" xfId="6527"/>
    <cellStyle name="Bemærk! 3 2 5 3 3 2" xfId="14441"/>
    <cellStyle name="Bemærk! 3 2 5 3 3 2 2" xfId="30755"/>
    <cellStyle name="Bemærk! 3 2 5 3 3 2 3" xfId="45719"/>
    <cellStyle name="Bemærk! 3 2 5 3 3 3" xfId="23733"/>
    <cellStyle name="Bemærk! 3 2 5 3 3 4" xfId="38720"/>
    <cellStyle name="Bemærk! 3 2 5 4" xfId="4974"/>
    <cellStyle name="Bemærk! 3 2 5 4 2" xfId="7282"/>
    <cellStyle name="Bemærk! 3 2 5 4 2 2" xfId="15192"/>
    <cellStyle name="Bemærk! 3 2 5 4 2 2 2" xfId="31506"/>
    <cellStyle name="Bemærk! 3 2 5 4 2 2 3" xfId="46470"/>
    <cellStyle name="Bemærk! 3 2 5 4 2 3" xfId="24484"/>
    <cellStyle name="Bemærk! 3 2 5 4 2 4" xfId="39471"/>
    <cellStyle name="Bemærk! 3 2 6" xfId="4975"/>
    <cellStyle name="Bemærk! 3 2 6 2" xfId="4976"/>
    <cellStyle name="Bemærk! 3 2 6 2 2" xfId="4977"/>
    <cellStyle name="Bemærk! 3 2 6 2 2 2" xfId="8186"/>
    <cellStyle name="Bemærk! 3 2 6 2 2 2 2" xfId="16087"/>
    <cellStyle name="Bemærk! 3 2 6 2 2 2 2 2" xfId="32401"/>
    <cellStyle name="Bemærk! 3 2 6 2 2 2 2 3" xfId="47365"/>
    <cellStyle name="Bemærk! 3 2 6 2 2 2 3" xfId="25379"/>
    <cellStyle name="Bemærk! 3 2 6 2 2 2 4" xfId="40366"/>
    <cellStyle name="Bemærk! 3 2 6 3" xfId="4978"/>
    <cellStyle name="Bemærk! 3 2 6 3 2" xfId="4979"/>
    <cellStyle name="Bemærk! 3 2 6 3 2 2" xfId="8798"/>
    <cellStyle name="Bemærk! 3 2 6 3 2 2 2" xfId="16674"/>
    <cellStyle name="Bemærk! 3 2 6 3 2 2 2 2" xfId="32988"/>
    <cellStyle name="Bemærk! 3 2 6 3 2 2 2 3" xfId="47952"/>
    <cellStyle name="Bemærk! 3 2 6 3 2 2 3" xfId="25966"/>
    <cellStyle name="Bemærk! 3 2 6 3 2 2 4" xfId="40953"/>
    <cellStyle name="Bemærk! 3 2 6 3 3" xfId="6679"/>
    <cellStyle name="Bemærk! 3 2 6 3 3 2" xfId="14593"/>
    <cellStyle name="Bemærk! 3 2 6 3 3 2 2" xfId="30907"/>
    <cellStyle name="Bemærk! 3 2 6 3 3 2 3" xfId="45871"/>
    <cellStyle name="Bemærk! 3 2 6 3 3 3" xfId="23885"/>
    <cellStyle name="Bemærk! 3 2 6 3 3 4" xfId="38872"/>
    <cellStyle name="Bemærk! 3 2 6 4" xfId="4980"/>
    <cellStyle name="Bemærk! 3 2 6 4 2" xfId="7463"/>
    <cellStyle name="Bemærk! 3 2 6 4 2 2" xfId="15373"/>
    <cellStyle name="Bemærk! 3 2 6 4 2 2 2" xfId="31687"/>
    <cellStyle name="Bemærk! 3 2 6 4 2 2 3" xfId="46651"/>
    <cellStyle name="Bemærk! 3 2 6 4 2 3" xfId="24665"/>
    <cellStyle name="Bemærk! 3 2 6 4 2 4" xfId="39652"/>
    <cellStyle name="Bemærk! 3 2 7" xfId="4981"/>
    <cellStyle name="Bemærk! 3 2 7 2" xfId="4982"/>
    <cellStyle name="Bemærk! 3 2 7 2 2" xfId="7532"/>
    <cellStyle name="Bemærk! 3 2 7 2 2 2" xfId="15433"/>
    <cellStyle name="Bemærk! 3 2 7 2 2 2 2" xfId="31747"/>
    <cellStyle name="Bemærk! 3 2 7 2 2 2 3" xfId="46711"/>
    <cellStyle name="Bemærk! 3 2 7 2 2 3" xfId="24725"/>
    <cellStyle name="Bemærk! 3 2 7 2 2 4" xfId="39712"/>
    <cellStyle name="Bemærk! 3 2 8" xfId="4983"/>
    <cellStyle name="Bemærk! 3 2 8 2" xfId="4984"/>
    <cellStyle name="Bemærk! 3 2 8 2 2" xfId="7069"/>
    <cellStyle name="Bemærk! 3 2 8 2 2 2" xfId="14980"/>
    <cellStyle name="Bemærk! 3 2 8 2 2 2 2" xfId="31294"/>
    <cellStyle name="Bemærk! 3 2 8 2 2 2 3" xfId="46258"/>
    <cellStyle name="Bemærk! 3 2 8 2 2 3" xfId="24272"/>
    <cellStyle name="Bemærk! 3 2 8 2 2 4" xfId="39259"/>
    <cellStyle name="Bemærk! 3 2 8 3" xfId="6127"/>
    <cellStyle name="Bemærk! 3 2 8 3 2" xfId="14044"/>
    <cellStyle name="Bemærk! 3 2 8 3 2 2" xfId="30358"/>
    <cellStyle name="Bemærk! 3 2 8 3 2 3" xfId="45322"/>
    <cellStyle name="Bemærk! 3 2 8 3 3" xfId="23336"/>
    <cellStyle name="Bemærk! 3 2 8 3 4" xfId="38323"/>
    <cellStyle name="Bemærk! 3 2 9" xfId="4985"/>
    <cellStyle name="Bemærk! 3 2 9 2" xfId="6760"/>
    <cellStyle name="Bemærk! 3 2 9 2 2" xfId="14671"/>
    <cellStyle name="Bemærk! 3 2 9 2 2 2" xfId="30985"/>
    <cellStyle name="Bemærk! 3 2 9 2 2 3" xfId="45949"/>
    <cellStyle name="Bemærk! 3 2 9 2 3" xfId="23963"/>
    <cellStyle name="Bemærk! 3 2 9 2 4" xfId="38950"/>
    <cellStyle name="Bemærk! 3 3" xfId="4986"/>
    <cellStyle name="Bemærk! 3 3 2" xfId="4987"/>
    <cellStyle name="Bemærk! 3 3 2 2" xfId="4988"/>
    <cellStyle name="Bemærk! 3 3 2 2 2" xfId="4989"/>
    <cellStyle name="Bemærk! 3 3 2 2 2 2" xfId="7690"/>
    <cellStyle name="Bemærk! 3 3 2 2 2 2 2" xfId="15591"/>
    <cellStyle name="Bemærk! 3 3 2 2 2 2 2 2" xfId="31905"/>
    <cellStyle name="Bemærk! 3 3 2 2 2 2 2 3" xfId="46869"/>
    <cellStyle name="Bemærk! 3 3 2 2 2 2 3" xfId="24883"/>
    <cellStyle name="Bemærk! 3 3 2 2 2 2 4" xfId="39870"/>
    <cellStyle name="Bemærk! 3 3 2 3" xfId="4990"/>
    <cellStyle name="Bemærk! 3 3 2 3 2" xfId="4991"/>
    <cellStyle name="Bemærk! 3 3 2 3 2 2" xfId="8590"/>
    <cellStyle name="Bemærk! 3 3 2 3 2 2 2" xfId="16476"/>
    <cellStyle name="Bemærk! 3 3 2 3 2 2 2 2" xfId="32790"/>
    <cellStyle name="Bemærk! 3 3 2 3 2 2 2 3" xfId="47754"/>
    <cellStyle name="Bemærk! 3 3 2 3 2 2 3" xfId="25768"/>
    <cellStyle name="Bemærk! 3 3 2 3 2 2 4" xfId="40755"/>
    <cellStyle name="Bemærk! 3 3 2 3 3" xfId="6259"/>
    <cellStyle name="Bemærk! 3 3 2 3 3 2" xfId="14176"/>
    <cellStyle name="Bemærk! 3 3 2 3 3 2 2" xfId="30490"/>
    <cellStyle name="Bemærk! 3 3 2 3 3 2 3" xfId="45454"/>
    <cellStyle name="Bemærk! 3 3 2 3 3 3" xfId="23468"/>
    <cellStyle name="Bemærk! 3 3 2 3 3 4" xfId="38455"/>
    <cellStyle name="Bemærk! 3 3 2 4" xfId="4992"/>
    <cellStyle name="Bemærk! 3 3 2 4 2" xfId="6920"/>
    <cellStyle name="Bemærk! 3 3 2 4 2 2" xfId="14831"/>
    <cellStyle name="Bemærk! 3 3 2 4 2 2 2" xfId="31145"/>
    <cellStyle name="Bemærk! 3 3 2 4 2 2 3" xfId="46109"/>
    <cellStyle name="Bemærk! 3 3 2 4 2 3" xfId="24123"/>
    <cellStyle name="Bemærk! 3 3 2 4 2 4" xfId="39110"/>
    <cellStyle name="Bemærk! 3 3 3" xfId="4993"/>
    <cellStyle name="Bemærk! 3 3 3 2" xfId="4994"/>
    <cellStyle name="Bemærk! 3 3 3 2 2" xfId="4995"/>
    <cellStyle name="Bemærk! 3 3 3 2 2 2" xfId="7833"/>
    <cellStyle name="Bemærk! 3 3 3 2 2 2 2" xfId="15734"/>
    <cellStyle name="Bemærk! 3 3 3 2 2 2 2 2" xfId="32048"/>
    <cellStyle name="Bemærk! 3 3 3 2 2 2 2 3" xfId="47012"/>
    <cellStyle name="Bemærk! 3 3 3 2 2 2 3" xfId="25026"/>
    <cellStyle name="Bemærk! 3 3 3 2 2 2 4" xfId="40013"/>
    <cellStyle name="Bemærk! 3 3 3 3" xfId="4996"/>
    <cellStyle name="Bemærk! 3 3 3 3 2" xfId="4997"/>
    <cellStyle name="Bemærk! 3 3 3 3 2 2" xfId="8526"/>
    <cellStyle name="Bemærk! 3 3 3 3 2 2 2" xfId="16414"/>
    <cellStyle name="Bemærk! 3 3 3 3 2 2 2 2" xfId="32728"/>
    <cellStyle name="Bemærk! 3 3 3 3 2 2 2 3" xfId="47692"/>
    <cellStyle name="Bemærk! 3 3 3 3 2 2 3" xfId="25706"/>
    <cellStyle name="Bemærk! 3 3 3 3 2 2 4" xfId="40693"/>
    <cellStyle name="Bemærk! 3 3 3 3 3" xfId="6382"/>
    <cellStyle name="Bemærk! 3 3 3 3 3 2" xfId="14296"/>
    <cellStyle name="Bemærk! 3 3 3 3 3 2 2" xfId="30610"/>
    <cellStyle name="Bemærk! 3 3 3 3 3 2 3" xfId="45574"/>
    <cellStyle name="Bemærk! 3 3 3 3 3 3" xfId="23588"/>
    <cellStyle name="Bemærk! 3 3 3 3 3 4" xfId="38575"/>
    <cellStyle name="Bemærk! 3 3 3 4" xfId="4998"/>
    <cellStyle name="Bemærk! 3 3 3 4 2" xfId="7064"/>
    <cellStyle name="Bemærk! 3 3 3 4 2 2" xfId="14975"/>
    <cellStyle name="Bemærk! 3 3 3 4 2 2 2" xfId="31289"/>
    <cellStyle name="Bemærk! 3 3 3 4 2 2 3" xfId="46253"/>
    <cellStyle name="Bemærk! 3 3 3 4 2 3" xfId="24267"/>
    <cellStyle name="Bemærk! 3 3 3 4 2 4" xfId="39254"/>
    <cellStyle name="Bemærk! 3 3 4" xfId="4999"/>
    <cellStyle name="Bemærk! 3 3 4 2" xfId="5000"/>
    <cellStyle name="Bemærk! 3 3 4 2 2" xfId="5001"/>
    <cellStyle name="Bemærk! 3 3 4 2 2 2" xfId="7928"/>
    <cellStyle name="Bemærk! 3 3 4 2 2 2 2" xfId="15829"/>
    <cellStyle name="Bemærk! 3 3 4 2 2 2 2 2" xfId="32143"/>
    <cellStyle name="Bemærk! 3 3 4 2 2 2 2 3" xfId="47107"/>
    <cellStyle name="Bemærk! 3 3 4 2 2 2 3" xfId="25121"/>
    <cellStyle name="Bemærk! 3 3 4 2 2 2 4" xfId="40108"/>
    <cellStyle name="Bemærk! 3 3 4 3" xfId="5002"/>
    <cellStyle name="Bemærk! 3 3 4 3 2" xfId="5003"/>
    <cellStyle name="Bemærk! 3 3 4 3 2 2" xfId="8375"/>
    <cellStyle name="Bemærk! 3 3 4 3 2 2 2" xfId="16269"/>
    <cellStyle name="Bemærk! 3 3 4 3 2 2 2 2" xfId="32583"/>
    <cellStyle name="Bemærk! 3 3 4 3 2 2 2 3" xfId="47547"/>
    <cellStyle name="Bemærk! 3 3 4 3 2 2 3" xfId="25561"/>
    <cellStyle name="Bemærk! 3 3 4 3 2 2 4" xfId="40548"/>
    <cellStyle name="Bemærk! 3 3 4 3 3" xfId="6461"/>
    <cellStyle name="Bemærk! 3 3 4 3 3 2" xfId="14375"/>
    <cellStyle name="Bemærk! 3 3 4 3 3 2 2" xfId="30689"/>
    <cellStyle name="Bemærk! 3 3 4 3 3 2 3" xfId="45653"/>
    <cellStyle name="Bemærk! 3 3 4 3 3 3" xfId="23667"/>
    <cellStyle name="Bemærk! 3 3 4 3 3 4" xfId="38654"/>
    <cellStyle name="Bemærk! 3 3 4 4" xfId="5004"/>
    <cellStyle name="Bemærk! 3 3 4 4 2" xfId="7204"/>
    <cellStyle name="Bemærk! 3 3 4 4 2 2" xfId="15114"/>
    <cellStyle name="Bemærk! 3 3 4 4 2 2 2" xfId="31428"/>
    <cellStyle name="Bemærk! 3 3 4 4 2 2 3" xfId="46392"/>
    <cellStyle name="Bemærk! 3 3 4 4 2 3" xfId="24406"/>
    <cellStyle name="Bemærk! 3 3 4 4 2 4" xfId="39393"/>
    <cellStyle name="Bemærk! 3 3 5" xfId="5005"/>
    <cellStyle name="Bemærk! 3 3 5 2" xfId="5006"/>
    <cellStyle name="Bemærk! 3 3 5 2 2" xfId="5007"/>
    <cellStyle name="Bemærk! 3 3 5 2 2 2" xfId="8045"/>
    <cellStyle name="Bemærk! 3 3 5 2 2 2 2" xfId="15946"/>
    <cellStyle name="Bemærk! 3 3 5 2 2 2 2 2" xfId="32260"/>
    <cellStyle name="Bemærk! 3 3 5 2 2 2 2 3" xfId="47224"/>
    <cellStyle name="Bemærk! 3 3 5 2 2 2 3" xfId="25238"/>
    <cellStyle name="Bemærk! 3 3 5 2 2 2 4" xfId="40225"/>
    <cellStyle name="Bemærk! 3 3 5 3" xfId="5008"/>
    <cellStyle name="Bemærk! 3 3 5 3 2" xfId="5009"/>
    <cellStyle name="Bemærk! 3 3 5 3 2 2" xfId="7065"/>
    <cellStyle name="Bemærk! 3 3 5 3 2 2 2" xfId="14976"/>
    <cellStyle name="Bemærk! 3 3 5 3 2 2 2 2" xfId="31290"/>
    <cellStyle name="Bemærk! 3 3 5 3 2 2 2 3" xfId="46254"/>
    <cellStyle name="Bemærk! 3 3 5 3 2 2 3" xfId="24268"/>
    <cellStyle name="Bemærk! 3 3 5 3 2 2 4" xfId="39255"/>
    <cellStyle name="Bemærk! 3 3 5 3 3" xfId="6560"/>
    <cellStyle name="Bemærk! 3 3 5 3 3 2" xfId="14474"/>
    <cellStyle name="Bemærk! 3 3 5 3 3 2 2" xfId="30788"/>
    <cellStyle name="Bemærk! 3 3 5 3 3 2 3" xfId="45752"/>
    <cellStyle name="Bemærk! 3 3 5 3 3 3" xfId="23766"/>
    <cellStyle name="Bemærk! 3 3 5 3 3 4" xfId="38753"/>
    <cellStyle name="Bemærk! 3 3 5 4" xfId="5010"/>
    <cellStyle name="Bemærk! 3 3 5 4 2" xfId="7321"/>
    <cellStyle name="Bemærk! 3 3 5 4 2 2" xfId="15231"/>
    <cellStyle name="Bemærk! 3 3 5 4 2 2 2" xfId="31545"/>
    <cellStyle name="Bemærk! 3 3 5 4 2 2 3" xfId="46509"/>
    <cellStyle name="Bemærk! 3 3 5 4 2 3" xfId="24523"/>
    <cellStyle name="Bemærk! 3 3 5 4 2 4" xfId="39510"/>
    <cellStyle name="Bemærk! 3 3 6" xfId="5011"/>
    <cellStyle name="Bemærk! 3 3 6 2" xfId="5012"/>
    <cellStyle name="Bemærk! 3 3 6 2 2" xfId="5013"/>
    <cellStyle name="Bemærk! 3 3 6 2 2 2" xfId="8187"/>
    <cellStyle name="Bemærk! 3 3 6 2 2 2 2" xfId="16088"/>
    <cellStyle name="Bemærk! 3 3 6 2 2 2 2 2" xfId="32402"/>
    <cellStyle name="Bemærk! 3 3 6 2 2 2 2 3" xfId="47366"/>
    <cellStyle name="Bemærk! 3 3 6 2 2 2 3" xfId="25380"/>
    <cellStyle name="Bemærk! 3 3 6 2 2 2 4" xfId="40367"/>
    <cellStyle name="Bemærk! 3 3 6 3" xfId="5014"/>
    <cellStyle name="Bemærk! 3 3 6 3 2" xfId="5015"/>
    <cellStyle name="Bemærk! 3 3 6 3 2 2" xfId="8799"/>
    <cellStyle name="Bemærk! 3 3 6 3 2 2 2" xfId="16675"/>
    <cellStyle name="Bemærk! 3 3 6 3 2 2 2 2" xfId="32989"/>
    <cellStyle name="Bemærk! 3 3 6 3 2 2 2 3" xfId="47953"/>
    <cellStyle name="Bemærk! 3 3 6 3 2 2 3" xfId="25967"/>
    <cellStyle name="Bemærk! 3 3 6 3 2 2 4" xfId="40954"/>
    <cellStyle name="Bemærk! 3 3 6 3 3" xfId="6680"/>
    <cellStyle name="Bemærk! 3 3 6 3 3 2" xfId="14594"/>
    <cellStyle name="Bemærk! 3 3 6 3 3 2 2" xfId="30908"/>
    <cellStyle name="Bemærk! 3 3 6 3 3 2 3" xfId="45872"/>
    <cellStyle name="Bemærk! 3 3 6 3 3 3" xfId="23886"/>
    <cellStyle name="Bemærk! 3 3 6 3 3 4" xfId="38873"/>
    <cellStyle name="Bemærk! 3 3 6 4" xfId="5016"/>
    <cellStyle name="Bemærk! 3 3 6 4 2" xfId="7464"/>
    <cellStyle name="Bemærk! 3 3 6 4 2 2" xfId="15374"/>
    <cellStyle name="Bemærk! 3 3 6 4 2 2 2" xfId="31688"/>
    <cellStyle name="Bemærk! 3 3 6 4 2 2 3" xfId="46652"/>
    <cellStyle name="Bemærk! 3 3 6 4 2 3" xfId="24666"/>
    <cellStyle name="Bemærk! 3 3 6 4 2 4" xfId="39653"/>
    <cellStyle name="Bemærk! 3 3 7" xfId="5017"/>
    <cellStyle name="Bemærk! 3 3 7 2" xfId="5018"/>
    <cellStyle name="Bemærk! 3 3 7 2 2" xfId="7571"/>
    <cellStyle name="Bemærk! 3 3 7 2 2 2" xfId="15472"/>
    <cellStyle name="Bemærk! 3 3 7 2 2 2 2" xfId="31786"/>
    <cellStyle name="Bemærk! 3 3 7 2 2 2 3" xfId="46750"/>
    <cellStyle name="Bemærk! 3 3 7 2 2 3" xfId="24764"/>
    <cellStyle name="Bemærk! 3 3 7 2 2 4" xfId="39751"/>
    <cellStyle name="Bemærk! 3 3 8" xfId="5019"/>
    <cellStyle name="Bemærk! 3 3 8 2" xfId="5020"/>
    <cellStyle name="Bemærk! 3 3 8 2 2" xfId="8393"/>
    <cellStyle name="Bemærk! 3 3 8 2 2 2" xfId="16286"/>
    <cellStyle name="Bemærk! 3 3 8 2 2 2 2" xfId="32600"/>
    <cellStyle name="Bemærk! 3 3 8 2 2 2 3" xfId="47564"/>
    <cellStyle name="Bemærk! 3 3 8 2 2 3" xfId="25578"/>
    <cellStyle name="Bemærk! 3 3 8 2 2 4" xfId="40565"/>
    <cellStyle name="Bemærk! 3 3 8 3" xfId="6160"/>
    <cellStyle name="Bemærk! 3 3 8 3 2" xfId="14077"/>
    <cellStyle name="Bemærk! 3 3 8 3 2 2" xfId="30391"/>
    <cellStyle name="Bemærk! 3 3 8 3 2 3" xfId="45355"/>
    <cellStyle name="Bemærk! 3 3 8 3 3" xfId="23369"/>
    <cellStyle name="Bemærk! 3 3 8 3 4" xfId="38356"/>
    <cellStyle name="Bemærk! 3 3 9" xfId="5021"/>
    <cellStyle name="Bemærk! 3 3 9 2" xfId="6799"/>
    <cellStyle name="Bemærk! 3 3 9 2 2" xfId="14710"/>
    <cellStyle name="Bemærk! 3 3 9 2 2 2" xfId="31024"/>
    <cellStyle name="Bemærk! 3 3 9 2 2 3" xfId="45988"/>
    <cellStyle name="Bemærk! 3 3 9 2 3" xfId="24002"/>
    <cellStyle name="Bemærk! 3 3 9 2 4" xfId="38989"/>
    <cellStyle name="Bemærk! 3 4" xfId="5022"/>
    <cellStyle name="Bemærk! 3 4 2" xfId="5023"/>
    <cellStyle name="Bemærk! 3 4 2 2" xfId="5024"/>
    <cellStyle name="Bemærk! 3 4 2 2 2" xfId="7612"/>
    <cellStyle name="Bemærk! 3 4 2 2 2 2" xfId="15513"/>
    <cellStyle name="Bemærk! 3 4 2 2 2 2 2" xfId="31827"/>
    <cellStyle name="Bemærk! 3 4 2 2 2 2 3" xfId="46791"/>
    <cellStyle name="Bemærk! 3 4 2 2 2 3" xfId="24805"/>
    <cellStyle name="Bemærk! 3 4 2 2 2 4" xfId="39792"/>
    <cellStyle name="Bemærk! 3 4 3" xfId="5025"/>
    <cellStyle name="Bemærk! 3 4 3 2" xfId="5026"/>
    <cellStyle name="Bemærk! 3 4 3 2 2" xfId="8440"/>
    <cellStyle name="Bemærk! 3 4 3 2 2 2" xfId="16332"/>
    <cellStyle name="Bemærk! 3 4 3 2 2 2 2" xfId="32646"/>
    <cellStyle name="Bemærk! 3 4 3 2 2 2 3" xfId="47610"/>
    <cellStyle name="Bemærk! 3 4 3 2 2 3" xfId="25624"/>
    <cellStyle name="Bemærk! 3 4 3 2 2 4" xfId="40611"/>
    <cellStyle name="Bemærk! 3 4 3 3" xfId="6193"/>
    <cellStyle name="Bemærk! 3 4 3 3 2" xfId="14110"/>
    <cellStyle name="Bemærk! 3 4 3 3 2 2" xfId="30424"/>
    <cellStyle name="Bemærk! 3 4 3 3 2 3" xfId="45388"/>
    <cellStyle name="Bemærk! 3 4 3 3 3" xfId="23402"/>
    <cellStyle name="Bemærk! 3 4 3 3 4" xfId="38389"/>
    <cellStyle name="Bemærk! 3 4 4" xfId="5027"/>
    <cellStyle name="Bemærk! 3 4 4 2" xfId="6842"/>
    <cellStyle name="Bemærk! 3 4 4 2 2" xfId="14753"/>
    <cellStyle name="Bemærk! 3 4 4 2 2 2" xfId="31067"/>
    <cellStyle name="Bemærk! 3 4 4 2 2 3" xfId="46031"/>
    <cellStyle name="Bemærk! 3 4 4 2 3" xfId="24045"/>
    <cellStyle name="Bemærk! 3 4 4 2 4" xfId="39032"/>
    <cellStyle name="Bemærk! 3 5" xfId="5028"/>
    <cellStyle name="Bemærk! 3 5 2" xfId="5029"/>
    <cellStyle name="Bemærk! 3 5 2 2" xfId="5030"/>
    <cellStyle name="Bemærk! 3 5 2 2 2" xfId="7831"/>
    <cellStyle name="Bemærk! 3 5 2 2 2 2" xfId="15732"/>
    <cellStyle name="Bemærk! 3 5 2 2 2 2 2" xfId="32046"/>
    <cellStyle name="Bemærk! 3 5 2 2 2 2 3" xfId="47010"/>
    <cellStyle name="Bemærk! 3 5 2 2 2 3" xfId="25024"/>
    <cellStyle name="Bemærk! 3 5 2 2 2 4" xfId="40011"/>
    <cellStyle name="Bemærk! 3 5 3" xfId="5031"/>
    <cellStyle name="Bemærk! 3 5 3 2" xfId="5032"/>
    <cellStyle name="Bemærk! 3 5 3 2 2" xfId="8226"/>
    <cellStyle name="Bemærk! 3 5 3 2 2 2" xfId="16123"/>
    <cellStyle name="Bemærk! 3 5 3 2 2 2 2" xfId="32437"/>
    <cellStyle name="Bemærk! 3 5 3 2 2 2 3" xfId="47401"/>
    <cellStyle name="Bemærk! 3 5 3 2 2 3" xfId="25415"/>
    <cellStyle name="Bemærk! 3 5 3 2 2 4" xfId="40402"/>
    <cellStyle name="Bemærk! 3 5 3 3" xfId="6380"/>
    <cellStyle name="Bemærk! 3 5 3 3 2" xfId="14294"/>
    <cellStyle name="Bemærk! 3 5 3 3 2 2" xfId="30608"/>
    <cellStyle name="Bemærk! 3 5 3 3 2 3" xfId="45572"/>
    <cellStyle name="Bemærk! 3 5 3 3 3" xfId="23586"/>
    <cellStyle name="Bemærk! 3 5 3 3 4" xfId="38573"/>
    <cellStyle name="Bemærk! 3 5 4" xfId="5033"/>
    <cellStyle name="Bemærk! 3 5 4 2" xfId="7062"/>
    <cellStyle name="Bemærk! 3 5 4 2 2" xfId="14973"/>
    <cellStyle name="Bemærk! 3 5 4 2 2 2" xfId="31287"/>
    <cellStyle name="Bemærk! 3 5 4 2 2 3" xfId="46251"/>
    <cellStyle name="Bemærk! 3 5 4 2 3" xfId="24265"/>
    <cellStyle name="Bemærk! 3 5 4 2 4" xfId="39252"/>
    <cellStyle name="Bemærk! 3 6" xfId="5034"/>
    <cellStyle name="Bemærk! 3 6 2" xfId="5035"/>
    <cellStyle name="Bemærk! 3 6 2 2" xfId="5036"/>
    <cellStyle name="Bemærk! 3 6 2 2 2" xfId="7850"/>
    <cellStyle name="Bemærk! 3 6 2 2 2 2" xfId="15751"/>
    <cellStyle name="Bemærk! 3 6 2 2 2 2 2" xfId="32065"/>
    <cellStyle name="Bemærk! 3 6 2 2 2 2 3" xfId="47029"/>
    <cellStyle name="Bemærk! 3 6 2 2 2 3" xfId="25043"/>
    <cellStyle name="Bemærk! 3 6 2 2 2 4" xfId="40030"/>
    <cellStyle name="Bemærk! 3 6 3" xfId="5037"/>
    <cellStyle name="Bemærk! 3 6 3 2" xfId="5038"/>
    <cellStyle name="Bemærk! 3 6 3 2 2" xfId="8461"/>
    <cellStyle name="Bemærk! 3 6 3 2 2 2" xfId="16352"/>
    <cellStyle name="Bemærk! 3 6 3 2 2 2 2" xfId="32666"/>
    <cellStyle name="Bemærk! 3 6 3 2 2 2 3" xfId="47630"/>
    <cellStyle name="Bemærk! 3 6 3 2 2 3" xfId="25644"/>
    <cellStyle name="Bemærk! 3 6 3 2 2 4" xfId="40631"/>
    <cellStyle name="Bemærk! 3 6 3 3" xfId="6395"/>
    <cellStyle name="Bemærk! 3 6 3 3 2" xfId="14309"/>
    <cellStyle name="Bemærk! 3 6 3 3 2 2" xfId="30623"/>
    <cellStyle name="Bemærk! 3 6 3 3 2 3" xfId="45587"/>
    <cellStyle name="Bemærk! 3 6 3 3 3" xfId="23601"/>
    <cellStyle name="Bemærk! 3 6 3 3 4" xfId="38588"/>
    <cellStyle name="Bemærk! 3 6 4" xfId="5039"/>
    <cellStyle name="Bemærk! 3 6 4 2" xfId="7126"/>
    <cellStyle name="Bemærk! 3 6 4 2 2" xfId="15036"/>
    <cellStyle name="Bemærk! 3 6 4 2 2 2" xfId="31350"/>
    <cellStyle name="Bemærk! 3 6 4 2 2 3" xfId="46314"/>
    <cellStyle name="Bemærk! 3 6 4 2 3" xfId="24328"/>
    <cellStyle name="Bemærk! 3 6 4 2 4" xfId="39315"/>
    <cellStyle name="Bemærk! 3 7" xfId="5040"/>
    <cellStyle name="Bemærk! 3 7 2" xfId="5041"/>
    <cellStyle name="Bemærk! 3 7 2 2" xfId="5042"/>
    <cellStyle name="Bemærk! 3 7 2 2 2" xfId="7967"/>
    <cellStyle name="Bemærk! 3 7 2 2 2 2" xfId="15868"/>
    <cellStyle name="Bemærk! 3 7 2 2 2 2 2" xfId="32182"/>
    <cellStyle name="Bemærk! 3 7 2 2 2 2 3" xfId="47146"/>
    <cellStyle name="Bemærk! 3 7 2 2 2 3" xfId="25160"/>
    <cellStyle name="Bemærk! 3 7 2 2 2 4" xfId="40147"/>
    <cellStyle name="Bemærk! 3 7 3" xfId="5043"/>
    <cellStyle name="Bemærk! 3 7 3 2" xfId="5044"/>
    <cellStyle name="Bemærk! 3 7 3 2 2" xfId="8425"/>
    <cellStyle name="Bemærk! 3 7 3 2 2 2" xfId="16317"/>
    <cellStyle name="Bemærk! 3 7 3 2 2 2 2" xfId="32631"/>
    <cellStyle name="Bemærk! 3 7 3 2 2 2 3" xfId="47595"/>
    <cellStyle name="Bemærk! 3 7 3 2 2 3" xfId="25609"/>
    <cellStyle name="Bemærk! 3 7 3 2 2 4" xfId="40596"/>
    <cellStyle name="Bemærk! 3 7 3 3" xfId="6494"/>
    <cellStyle name="Bemærk! 3 7 3 3 2" xfId="14408"/>
    <cellStyle name="Bemærk! 3 7 3 3 2 2" xfId="30722"/>
    <cellStyle name="Bemærk! 3 7 3 3 2 3" xfId="45686"/>
    <cellStyle name="Bemærk! 3 7 3 3 3" xfId="23700"/>
    <cellStyle name="Bemærk! 3 7 3 3 4" xfId="38687"/>
    <cellStyle name="Bemærk! 3 7 4" xfId="5045"/>
    <cellStyle name="Bemærk! 3 7 4 2" xfId="7243"/>
    <cellStyle name="Bemærk! 3 7 4 2 2" xfId="15153"/>
    <cellStyle name="Bemærk! 3 7 4 2 2 2" xfId="31467"/>
    <cellStyle name="Bemærk! 3 7 4 2 2 3" xfId="46431"/>
    <cellStyle name="Bemærk! 3 7 4 2 3" xfId="24445"/>
    <cellStyle name="Bemærk! 3 7 4 2 4" xfId="39432"/>
    <cellStyle name="Bemærk! 3 8" xfId="5046"/>
    <cellStyle name="Bemærk! 3 8 2" xfId="5047"/>
    <cellStyle name="Bemærk! 3 8 2 2" xfId="5048"/>
    <cellStyle name="Bemærk! 3 8 2 2 2" xfId="8185"/>
    <cellStyle name="Bemærk! 3 8 2 2 2 2" xfId="16086"/>
    <cellStyle name="Bemærk! 3 8 2 2 2 2 2" xfId="32400"/>
    <cellStyle name="Bemærk! 3 8 2 2 2 2 3" xfId="47364"/>
    <cellStyle name="Bemærk! 3 8 2 2 2 3" xfId="25378"/>
    <cellStyle name="Bemærk! 3 8 2 2 2 4" xfId="40365"/>
    <cellStyle name="Bemærk! 3 8 3" xfId="5049"/>
    <cellStyle name="Bemærk! 3 8 3 2" xfId="5050"/>
    <cellStyle name="Bemærk! 3 8 3 2 2" xfId="8797"/>
    <cellStyle name="Bemærk! 3 8 3 2 2 2" xfId="16673"/>
    <cellStyle name="Bemærk! 3 8 3 2 2 2 2" xfId="32987"/>
    <cellStyle name="Bemærk! 3 8 3 2 2 2 3" xfId="47951"/>
    <cellStyle name="Bemærk! 3 8 3 2 2 3" xfId="25965"/>
    <cellStyle name="Bemærk! 3 8 3 2 2 4" xfId="40952"/>
    <cellStyle name="Bemærk! 3 8 3 3" xfId="6678"/>
    <cellStyle name="Bemærk! 3 8 3 3 2" xfId="14592"/>
    <cellStyle name="Bemærk! 3 8 3 3 2 2" xfId="30906"/>
    <cellStyle name="Bemærk! 3 8 3 3 2 3" xfId="45870"/>
    <cellStyle name="Bemærk! 3 8 3 3 3" xfId="23884"/>
    <cellStyle name="Bemærk! 3 8 3 3 4" xfId="38871"/>
    <cellStyle name="Bemærk! 3 8 4" xfId="5051"/>
    <cellStyle name="Bemærk! 3 8 4 2" xfId="7462"/>
    <cellStyle name="Bemærk! 3 8 4 2 2" xfId="15372"/>
    <cellStyle name="Bemærk! 3 8 4 2 2 2" xfId="31686"/>
    <cellStyle name="Bemærk! 3 8 4 2 2 3" xfId="46650"/>
    <cellStyle name="Bemærk! 3 8 4 2 3" xfId="24664"/>
    <cellStyle name="Bemærk! 3 8 4 2 4" xfId="39651"/>
    <cellStyle name="Bemærk! 3 9" xfId="5052"/>
    <cellStyle name="Bemærk! 3 9 2" xfId="5053"/>
    <cellStyle name="Bemærk! 3 9 2 2" xfId="7493"/>
    <cellStyle name="Bemærk! 3 9 2 2 2" xfId="15394"/>
    <cellStyle name="Bemærk! 3 9 2 2 2 2" xfId="31708"/>
    <cellStyle name="Bemærk! 3 9 2 2 2 3" xfId="46672"/>
    <cellStyle name="Bemærk! 3 9 2 2 3" xfId="24686"/>
    <cellStyle name="Bemærk! 3 9 2 2 4" xfId="39673"/>
    <cellStyle name="Bemærk! 4" xfId="53407"/>
    <cellStyle name="Bemærk! 4 2" xfId="53408"/>
    <cellStyle name="Bemærk! 4 2 2" xfId="54042"/>
    <cellStyle name="Bemærk! 4 2 2 2" xfId="57209"/>
    <cellStyle name="Bemærk! 4 2 3" xfId="56586"/>
    <cellStyle name="Bemærk! 5" xfId="53409"/>
    <cellStyle name="Bemærk! 6" xfId="53410"/>
    <cellStyle name="Bemærk! 6 2" xfId="54043"/>
    <cellStyle name="Bemærk! 6 2 2" xfId="57210"/>
    <cellStyle name="Bemærk! 6 3" xfId="56587"/>
    <cellStyle name="Beregning 2" xfId="5055"/>
    <cellStyle name="Beregning 3" xfId="5056"/>
    <cellStyle name="Beregning 4" xfId="5057"/>
    <cellStyle name="Beregning 5" xfId="5058"/>
    <cellStyle name="Beregning 5 2" xfId="8656"/>
    <cellStyle name="Beregning 6" xfId="5371"/>
    <cellStyle name="Beregning 7" xfId="5054"/>
    <cellStyle name="Bold GHG Numbers (0.00)" xfId="62"/>
    <cellStyle name="Bruger data" xfId="16737"/>
    <cellStyle name="C01_Main head" xfId="53199"/>
    <cellStyle name="C02_Column heads" xfId="53200"/>
    <cellStyle name="C03_Sub head bold" xfId="53201"/>
    <cellStyle name="C03a_Sub head" xfId="53202"/>
    <cellStyle name="C04_Total text white bold" xfId="53203"/>
    <cellStyle name="C04a_Total text black with rule" xfId="53204"/>
    <cellStyle name="C05_Main text" xfId="53205"/>
    <cellStyle name="C06_Figs" xfId="53206"/>
    <cellStyle name="C07_Figs 1 dec percent" xfId="53207"/>
    <cellStyle name="C08_Figs 1 decimal" xfId="53208"/>
    <cellStyle name="C09_Notes" xfId="53209"/>
    <cellStyle name="Calcolo" xfId="63"/>
    <cellStyle name="Calcolo 2" xfId="9719"/>
    <cellStyle name="Calcolo 3" xfId="51755"/>
    <cellStyle name="Calculation" xfId="8" builtinId="22" customBuiltin="1"/>
    <cellStyle name="Calculation 2" xfId="17940"/>
    <cellStyle name="Calculation 2 2" xfId="53302"/>
    <cellStyle name="Calculation 2 3" xfId="53210"/>
    <cellStyle name="Calculations" xfId="16738"/>
    <cellStyle name="Cella collegata" xfId="64"/>
    <cellStyle name="Cella da controllare" xfId="65"/>
    <cellStyle name="Check Cell" xfId="10" builtinId="23" customBuiltin="1"/>
    <cellStyle name="Check Cell 2" xfId="53211"/>
    <cellStyle name="Colore 1" xfId="66"/>
    <cellStyle name="Colore 2" xfId="67"/>
    <cellStyle name="Colore 3" xfId="68"/>
    <cellStyle name="Colore 4" xfId="69"/>
    <cellStyle name="Colore 5" xfId="70"/>
    <cellStyle name="Colore 6" xfId="71"/>
    <cellStyle name="Comma 10" xfId="49370"/>
    <cellStyle name="Comma 10 2" xfId="53212"/>
    <cellStyle name="Comma 11" xfId="49776"/>
    <cellStyle name="Comma 12" xfId="50184"/>
    <cellStyle name="Comma 13" xfId="50598"/>
    <cellStyle name="Comma 14" xfId="51345"/>
    <cellStyle name="Comma 15" xfId="51756"/>
    <cellStyle name="Comma 16" xfId="72"/>
    <cellStyle name="Comma 2" xfId="73"/>
    <cellStyle name="Comma 2 10" xfId="34026"/>
    <cellStyle name="Comma 2 10 2" xfId="53160"/>
    <cellStyle name="Comma 2 11" xfId="48966"/>
    <cellStyle name="Comma 2 11 2" xfId="54638"/>
    <cellStyle name="Comma 2 12" xfId="49371"/>
    <cellStyle name="Comma 2 13" xfId="49777"/>
    <cellStyle name="Comma 2 14" xfId="50185"/>
    <cellStyle name="Comma 2 15" xfId="50599"/>
    <cellStyle name="Comma 2 16" xfId="51346"/>
    <cellStyle name="Comma 2 17" xfId="51757"/>
    <cellStyle name="Comma 2 2" xfId="74"/>
    <cellStyle name="Comma 2 2 10" xfId="50600"/>
    <cellStyle name="Comma 2 2 11" xfId="51347"/>
    <cellStyle name="Comma 2 2 12" xfId="51758"/>
    <cellStyle name="Comma 2 2 2" xfId="8956"/>
    <cellStyle name="Comma 2 2 2 2" xfId="18007"/>
    <cellStyle name="Comma 2 2 2 2 2" xfId="18970"/>
    <cellStyle name="Comma 2 2 2 3" xfId="18944"/>
    <cellStyle name="Comma 2 2 2 4" xfId="16739"/>
    <cellStyle name="Comma 2 2 3" xfId="9722"/>
    <cellStyle name="Comma 2 2 3 2" xfId="18943"/>
    <cellStyle name="Comma 2 2 3 3" xfId="26050"/>
    <cellStyle name="Comma 2 2 3 4" xfId="41029"/>
    <cellStyle name="Comma 2 2 4" xfId="19031"/>
    <cellStyle name="Comma 2 2 4 2" xfId="53154"/>
    <cellStyle name="Comma 2 2 5" xfId="34027"/>
    <cellStyle name="Comma 2 2 5 2" xfId="56432"/>
    <cellStyle name="Comma 2 2 5 3" xfId="53213"/>
    <cellStyle name="Comma 2 2 6" xfId="48967"/>
    <cellStyle name="Comma 2 2 7" xfId="49372"/>
    <cellStyle name="Comma 2 2 8" xfId="49778"/>
    <cellStyle name="Comma 2 2 9" xfId="50186"/>
    <cellStyle name="Comma 2 3" xfId="75"/>
    <cellStyle name="Comma 2 3 10" xfId="49373"/>
    <cellStyle name="Comma 2 3 11" xfId="49779"/>
    <cellStyle name="Comma 2 3 12" xfId="50187"/>
    <cellStyle name="Comma 2 3 13" xfId="50601"/>
    <cellStyle name="Comma 2 3 14" xfId="51348"/>
    <cellStyle name="Comma 2 3 15" xfId="51759"/>
    <cellStyle name="Comma 2 3 2" xfId="76"/>
    <cellStyle name="Comma 2 3 2 10" xfId="50602"/>
    <cellStyle name="Comma 2 3 2 11" xfId="51349"/>
    <cellStyle name="Comma 2 3 2 12" xfId="51760"/>
    <cellStyle name="Comma 2 3 2 2" xfId="8958"/>
    <cellStyle name="Comma 2 3 2 3" xfId="9724"/>
    <cellStyle name="Comma 2 3 2 3 2" xfId="26052"/>
    <cellStyle name="Comma 2 3 2 3 3" xfId="41031"/>
    <cellStyle name="Comma 2 3 2 4" xfId="19033"/>
    <cellStyle name="Comma 2 3 2 5" xfId="34029"/>
    <cellStyle name="Comma 2 3 2 6" xfId="48969"/>
    <cellStyle name="Comma 2 3 2 7" xfId="49374"/>
    <cellStyle name="Comma 2 3 2 8" xfId="49780"/>
    <cellStyle name="Comma 2 3 2 9" xfId="50188"/>
    <cellStyle name="Comma 2 3 3" xfId="8957"/>
    <cellStyle name="Comma 2 3 3 2" xfId="18009"/>
    <cellStyle name="Comma 2 3 3 2 2" xfId="18972"/>
    <cellStyle name="Comma 2 3 3 3" xfId="18946"/>
    <cellStyle name="Comma 2 3 3 4" xfId="16741"/>
    <cellStyle name="Comma 2 3 4" xfId="9723"/>
    <cellStyle name="Comma 2 3 4 2" xfId="18971"/>
    <cellStyle name="Comma 2 3 4 3" xfId="18008"/>
    <cellStyle name="Comma 2 3 4 4" xfId="26051"/>
    <cellStyle name="Comma 2 3 4 5" xfId="41030"/>
    <cellStyle name="Comma 2 3 5" xfId="18945"/>
    <cellStyle name="Comma 2 3 6" xfId="16740"/>
    <cellStyle name="Comma 2 3 7" xfId="19032"/>
    <cellStyle name="Comma 2 3 8" xfId="34028"/>
    <cellStyle name="Comma 2 3 9" xfId="48968"/>
    <cellStyle name="Comma 2 4" xfId="77"/>
    <cellStyle name="Comma 2 4 10" xfId="49781"/>
    <cellStyle name="Comma 2 4 11" xfId="50189"/>
    <cellStyle name="Comma 2 4 12" xfId="50603"/>
    <cellStyle name="Comma 2 4 13" xfId="50999"/>
    <cellStyle name="Comma 2 4 14" xfId="51350"/>
    <cellStyle name="Comma 2 4 15" xfId="51761"/>
    <cellStyle name="Comma 2 4 16" xfId="1528"/>
    <cellStyle name="Comma 2 4 2" xfId="1192"/>
    <cellStyle name="Comma 2 4 2 10" xfId="50520"/>
    <cellStyle name="Comma 2 4 2 11" xfId="51080"/>
    <cellStyle name="Comma 2 4 2 12" xfId="50998"/>
    <cellStyle name="Comma 2 4 2 13" xfId="51681"/>
    <cellStyle name="Comma 2 4 2 14" xfId="52101"/>
    <cellStyle name="Comma 2 4 2 15" xfId="1562"/>
    <cellStyle name="Comma 2 4 2 2" xfId="8946"/>
    <cellStyle name="Comma 2 4 2 2 2" xfId="16720"/>
    <cellStyle name="Comma 2 4 2 2 2 2" xfId="33033"/>
    <cellStyle name="Comma 2 4 2 2 2 3" xfId="47997"/>
    <cellStyle name="Comma 2 4 2 2 3" xfId="26011"/>
    <cellStyle name="Comma 2 4 2 2 4" xfId="40998"/>
    <cellStyle name="Comma 2 4 2 3" xfId="10060"/>
    <cellStyle name="Comma 2 4 2 3 2" xfId="26380"/>
    <cellStyle name="Comma 2 4 2 3 3" xfId="41348"/>
    <cellStyle name="Comma 2 4 2 4" xfId="18947"/>
    <cellStyle name="Comma 2 4 2 5" xfId="19359"/>
    <cellStyle name="Comma 2 4 2 6" xfId="34349"/>
    <cellStyle name="Comma 2 4 2 7" xfId="49301"/>
    <cellStyle name="Comma 2 4 2 8" xfId="49706"/>
    <cellStyle name="Comma 2 4 2 9" xfId="50115"/>
    <cellStyle name="Comma 2 4 3" xfId="8913"/>
    <cellStyle name="Comma 2 4 3 2" xfId="16689"/>
    <cellStyle name="Comma 2 4 3 2 2" xfId="33002"/>
    <cellStyle name="Comma 2 4 3 2 3" xfId="47966"/>
    <cellStyle name="Comma 2 4 3 3" xfId="25980"/>
    <cellStyle name="Comma 2 4 3 4" xfId="40967"/>
    <cellStyle name="Comma 2 4 4" xfId="8959"/>
    <cellStyle name="Comma 2 4 5" xfId="9725"/>
    <cellStyle name="Comma 2 4 5 2" xfId="26053"/>
    <cellStyle name="Comma 2 4 5 3" xfId="41032"/>
    <cellStyle name="Comma 2 4 6" xfId="19034"/>
    <cellStyle name="Comma 2 4 7" xfId="34030"/>
    <cellStyle name="Comma 2 4 8" xfId="48970"/>
    <cellStyle name="Comma 2 4 9" xfId="49375"/>
    <cellStyle name="Comma 2 5" xfId="8955"/>
    <cellStyle name="Comma 2 5 2" xfId="18948"/>
    <cellStyle name="Comma 2 5 2 2" xfId="56376"/>
    <cellStyle name="Comma 2 5 3" xfId="16742"/>
    <cellStyle name="Comma 2 6" xfId="9721"/>
    <cellStyle name="Comma 2 6 2" xfId="16744"/>
    <cellStyle name="Comma 2 6 2 2" xfId="33049"/>
    <cellStyle name="Comma 2 6 2 2 2" xfId="54705"/>
    <cellStyle name="Comma 2 6 2 3" xfId="48010"/>
    <cellStyle name="Comma 2 6 2 3 2" xfId="55455"/>
    <cellStyle name="Comma 2 6 2 4" xfId="52173"/>
    <cellStyle name="Comma 2 6 3" xfId="16743"/>
    <cellStyle name="Comma 2 6 3 2" xfId="33048"/>
    <cellStyle name="Comma 2 6 3 3" xfId="48009"/>
    <cellStyle name="Comma 2 6 3 4" xfId="54704"/>
    <cellStyle name="Comma 2 6 4" xfId="26049"/>
    <cellStyle name="Comma 2 6 4 2" xfId="55454"/>
    <cellStyle name="Comma 2 6 5" xfId="41028"/>
    <cellStyle name="Comma 2 6 6" xfId="52172"/>
    <cellStyle name="Comma 2 7" xfId="18991"/>
    <cellStyle name="Comma 2 7 2" xfId="33992"/>
    <cellStyle name="Comma 2 7 2 2" xfId="54703"/>
    <cellStyle name="Comma 2 7 3" xfId="48953"/>
    <cellStyle name="Comma 2 7 3 2" xfId="56399"/>
    <cellStyle name="Comma 2 7 4" xfId="53125"/>
    <cellStyle name="Comma 2 8" xfId="18942"/>
    <cellStyle name="Comma 2 9" xfId="19030"/>
    <cellStyle name="Comma 2 9 2" xfId="56425"/>
    <cellStyle name="Comma 2 9 3" xfId="53151"/>
    <cellStyle name="Comma 3" xfId="78"/>
    <cellStyle name="Comma 3 10" xfId="49376"/>
    <cellStyle name="Comma 3 11" xfId="49782"/>
    <cellStyle name="Comma 3 12" xfId="50190"/>
    <cellStyle name="Comma 3 13" xfId="50604"/>
    <cellStyle name="Comma 3 14" xfId="51351"/>
    <cellStyle name="Comma 3 15" xfId="51762"/>
    <cellStyle name="Comma 3 2" xfId="1163"/>
    <cellStyle name="Comma 3 2 2" xfId="16746"/>
    <cellStyle name="Comma 3 2 2 2" xfId="18951"/>
    <cellStyle name="Comma 3 2 3" xfId="18950"/>
    <cellStyle name="Comma 3 2 4" xfId="16745"/>
    <cellStyle name="Comma 3 2 4 2" xfId="56433"/>
    <cellStyle name="Comma 3 2 4 3" xfId="53214"/>
    <cellStyle name="Comma 3 3" xfId="1193"/>
    <cellStyle name="Comma 3 3 10" xfId="50521"/>
    <cellStyle name="Comma 3 3 11" xfId="51081"/>
    <cellStyle name="Comma 3 3 12" xfId="51682"/>
    <cellStyle name="Comma 3 3 13" xfId="52102"/>
    <cellStyle name="Comma 3 3 14" xfId="52174"/>
    <cellStyle name="Comma 3 3 2" xfId="10061"/>
    <cellStyle name="Comma 3 3 2 2" xfId="18974"/>
    <cellStyle name="Comma 3 3 2 2 2" xfId="33980"/>
    <cellStyle name="Comma 3 3 2 2 2 2" xfId="56387"/>
    <cellStyle name="Comma 3 3 2 2 3" xfId="48941"/>
    <cellStyle name="Comma 3 3 2 2 4" xfId="53113"/>
    <cellStyle name="Comma 3 3 2 3" xfId="18011"/>
    <cellStyle name="Comma 3 3 2 3 2" xfId="33661"/>
    <cellStyle name="Comma 3 3 2 3 3" xfId="48622"/>
    <cellStyle name="Comma 3 3 2 3 4" xfId="55145"/>
    <cellStyle name="Comma 3 3 2 4" xfId="26381"/>
    <cellStyle name="Comma 3 3 2 4 2" xfId="56067"/>
    <cellStyle name="Comma 3 3 2 5" xfId="41349"/>
    <cellStyle name="Comma 3 3 2 6" xfId="52790"/>
    <cellStyle name="Comma 3 3 3" xfId="18952"/>
    <cellStyle name="Comma 3 3 3 2" xfId="33970"/>
    <cellStyle name="Comma 3 3 3 2 2" xfId="56377"/>
    <cellStyle name="Comma 3 3 3 3" xfId="48931"/>
    <cellStyle name="Comma 3 3 3 4" xfId="53103"/>
    <cellStyle name="Comma 3 3 4" xfId="16747"/>
    <cellStyle name="Comma 3 3 4 2" xfId="33050"/>
    <cellStyle name="Comma 3 3 4 3" xfId="48011"/>
    <cellStyle name="Comma 3 3 4 4" xfId="54707"/>
    <cellStyle name="Comma 3 3 5" xfId="19360"/>
    <cellStyle name="Comma 3 3 5 2" xfId="55456"/>
    <cellStyle name="Comma 3 3 6" xfId="34350"/>
    <cellStyle name="Comma 3 3 7" xfId="49302"/>
    <cellStyle name="Comma 3 3 8" xfId="49707"/>
    <cellStyle name="Comma 3 3 9" xfId="50116"/>
    <cellStyle name="Comma 3 4" xfId="9726"/>
    <cellStyle name="Comma 3 4 2" xfId="18973"/>
    <cellStyle name="Comma 3 4 3" xfId="18010"/>
    <cellStyle name="Comma 3 4 4" xfId="26054"/>
    <cellStyle name="Comma 3 4 5" xfId="41033"/>
    <cellStyle name="Comma 3 5" xfId="18993"/>
    <cellStyle name="Comma 3 5 2" xfId="33994"/>
    <cellStyle name="Comma 3 5 2 2" xfId="54706"/>
    <cellStyle name="Comma 3 5 3" xfId="48955"/>
    <cellStyle name="Comma 3 5 3 2" xfId="56401"/>
    <cellStyle name="Comma 3 5 4" xfId="53127"/>
    <cellStyle name="Comma 3 6" xfId="18949"/>
    <cellStyle name="Comma 3 7" xfId="19035"/>
    <cellStyle name="Comma 3 7 2" xfId="56426"/>
    <cellStyle name="Comma 3 7 3" xfId="53152"/>
    <cellStyle name="Comma 3 8" xfId="34031"/>
    <cellStyle name="Comma 3 8 2" xfId="53159"/>
    <cellStyle name="Comma 3 9" xfId="48971"/>
    <cellStyle name="Comma 3 9 2" xfId="54639"/>
    <cellStyle name="Comma 4" xfId="79"/>
    <cellStyle name="Comma 4 2" xfId="1194"/>
    <cellStyle name="Comma 4 2 2" xfId="16750"/>
    <cellStyle name="Comma 4 2 2 2" xfId="18955"/>
    <cellStyle name="Comma 4 2 3" xfId="18954"/>
    <cellStyle name="Comma 4 2 4" xfId="16749"/>
    <cellStyle name="Comma 4 2 4 2" xfId="56434"/>
    <cellStyle name="Comma 4 2 4 3" xfId="53215"/>
    <cellStyle name="Comma 4 3" xfId="8960"/>
    <cellStyle name="Comma 4 3 2" xfId="18013"/>
    <cellStyle name="Comma 4 3 2 2" xfId="18976"/>
    <cellStyle name="Comma 4 3 2 2 2" xfId="33981"/>
    <cellStyle name="Comma 4 3 2 2 2 2" xfId="56388"/>
    <cellStyle name="Comma 4 3 2 2 3" xfId="48942"/>
    <cellStyle name="Comma 4 3 2 2 4" xfId="53114"/>
    <cellStyle name="Comma 4 3 2 3" xfId="33662"/>
    <cellStyle name="Comma 4 3 2 3 2" xfId="55146"/>
    <cellStyle name="Comma 4 3 2 4" xfId="48623"/>
    <cellStyle name="Comma 4 3 2 4 2" xfId="56068"/>
    <cellStyle name="Comma 4 3 2 5" xfId="52791"/>
    <cellStyle name="Comma 4 3 3" xfId="18956"/>
    <cellStyle name="Comma 4 3 3 2" xfId="33971"/>
    <cellStyle name="Comma 4 3 3 2 2" xfId="56378"/>
    <cellStyle name="Comma 4 3 3 3" xfId="48932"/>
    <cellStyle name="Comma 4 3 3 4" xfId="53104"/>
    <cellStyle name="Comma 4 3 4" xfId="16751"/>
    <cellStyle name="Comma 4 3 4 2" xfId="33051"/>
    <cellStyle name="Comma 4 3 4 3" xfId="48012"/>
    <cellStyle name="Comma 4 3 4 4" xfId="54708"/>
    <cellStyle name="Comma 4 3 5" xfId="55457"/>
    <cellStyle name="Comma 4 3 6" xfId="52175"/>
    <cellStyle name="Comma 4 4" xfId="9727"/>
    <cellStyle name="Comma 4 4 2" xfId="18014"/>
    <cellStyle name="Comma 4 4 2 2" xfId="18977"/>
    <cellStyle name="Comma 4 4 3" xfId="18957"/>
    <cellStyle name="Comma 4 4 4" xfId="16752"/>
    <cellStyle name="Comma 4 5" xfId="18012"/>
    <cellStyle name="Comma 4 5 2" xfId="18975"/>
    <cellStyle name="Comma 4 6" xfId="18953"/>
    <cellStyle name="Comma 4 7" xfId="16748"/>
    <cellStyle name="Comma 4 7 2" xfId="56427"/>
    <cellStyle name="Comma 4 7 3" xfId="53153"/>
    <cellStyle name="Comma 4 8" xfId="51201"/>
    <cellStyle name="Comma 4 8 2" xfId="53161"/>
    <cellStyle name="Comma 5" xfId="8833"/>
    <cellStyle name="Comma 5 2" xfId="16682"/>
    <cellStyle name="Comma 5 2 2" xfId="18978"/>
    <cellStyle name="Comma 5 2 3" xfId="18015"/>
    <cellStyle name="Comma 5 2 3 2" xfId="56435"/>
    <cellStyle name="Comma 5 2 3 3" xfId="53216"/>
    <cellStyle name="Comma 5 2 4" xfId="32996"/>
    <cellStyle name="Comma 5 2 5" xfId="47960"/>
    <cellStyle name="Comma 5 3" xfId="18958"/>
    <cellStyle name="Comma 5 4" xfId="16753"/>
    <cellStyle name="Comma 5 5" xfId="25974"/>
    <cellStyle name="Comma 5 5 2" xfId="53162"/>
    <cellStyle name="Comma 5 6" xfId="40961"/>
    <cellStyle name="Comma 5 7" xfId="50997"/>
    <cellStyle name="Comma 6" xfId="8961"/>
    <cellStyle name="Comma 6 2" xfId="18016"/>
    <cellStyle name="Comma 6 2 2" xfId="18979"/>
    <cellStyle name="Comma 6 2 3" xfId="53217"/>
    <cellStyle name="Comma 6 2 3 2" xfId="56436"/>
    <cellStyle name="Comma 6 3" xfId="18959"/>
    <cellStyle name="Comma 6 4" xfId="50996"/>
    <cellStyle name="Comma 6 4 2" xfId="53158"/>
    <cellStyle name="Comma 7" xfId="9720"/>
    <cellStyle name="Comma 7 2" xfId="18941"/>
    <cellStyle name="Comma 7 2 2" xfId="18988"/>
    <cellStyle name="Comma 7 2 2 2" xfId="33989"/>
    <cellStyle name="Comma 7 2 2 2 2" xfId="56396"/>
    <cellStyle name="Comma 7 2 2 3" xfId="48950"/>
    <cellStyle name="Comma 7 2 2 4" xfId="53122"/>
    <cellStyle name="Comma 7 2 3" xfId="33969"/>
    <cellStyle name="Comma 7 2 3 2" xfId="55453"/>
    <cellStyle name="Comma 7 2 4" xfId="48930"/>
    <cellStyle name="Comma 7 2 4 2" xfId="56375"/>
    <cellStyle name="Comma 7 2 5" xfId="53102"/>
    <cellStyle name="Comma 7 3" xfId="18969"/>
    <cellStyle name="Comma 7 3 2" xfId="33979"/>
    <cellStyle name="Comma 7 3 2 2" xfId="56386"/>
    <cellStyle name="Comma 7 3 3" xfId="48940"/>
    <cellStyle name="Comma 7 3 4" xfId="53112"/>
    <cellStyle name="Comma 7 4" xfId="17938"/>
    <cellStyle name="Comma 7 4 2" xfId="33600"/>
    <cellStyle name="Comma 7 4 2 2" xfId="56437"/>
    <cellStyle name="Comma 7 4 3" xfId="48561"/>
    <cellStyle name="Comma 7 4 4" xfId="53218"/>
    <cellStyle name="Comma 7 5" xfId="26048"/>
    <cellStyle name="Comma 7 5 2" xfId="55084"/>
    <cellStyle name="Comma 7 6" xfId="41027"/>
    <cellStyle name="Comma 7 6 2" xfId="56006"/>
    <cellStyle name="Comma 7 7" xfId="52729"/>
    <cellStyle name="Comma 8" xfId="19029"/>
    <cellStyle name="Comma 8 2" xfId="34025"/>
    <cellStyle name="Comma 8 2 2" xfId="56438"/>
    <cellStyle name="Comma 8 3" xfId="53219"/>
    <cellStyle name="Comma 9" xfId="48965"/>
    <cellStyle name="Comma 9 2" xfId="53246"/>
    <cellStyle name="Comma 9 2 2" xfId="53262"/>
    <cellStyle name="Comma 9 2 2 2" xfId="53908"/>
    <cellStyle name="Comma 9 2 2 2 2" xfId="57075"/>
    <cellStyle name="Comma 9 2 2 3" xfId="56464"/>
    <cellStyle name="Comma 9 2 3" xfId="53278"/>
    <cellStyle name="Comma 9 2 3 2" xfId="53924"/>
    <cellStyle name="Comma 9 2 3 2 2" xfId="57091"/>
    <cellStyle name="Comma 9 2 3 3" xfId="56480"/>
    <cellStyle name="Comma 9 2 4" xfId="53892"/>
    <cellStyle name="Comma 9 2 4 2" xfId="57059"/>
    <cellStyle name="Comma 9 2 5" xfId="56448"/>
    <cellStyle name="Comma 9 3" xfId="53254"/>
    <cellStyle name="Comma 9 3 2" xfId="53900"/>
    <cellStyle name="Comma 9 3 2 2" xfId="57067"/>
    <cellStyle name="Comma 9 3 3" xfId="56456"/>
    <cellStyle name="Comma 9 4" xfId="53270"/>
    <cellStyle name="Comma 9 4 2" xfId="53916"/>
    <cellStyle name="Comma 9 4 2 2" xfId="57083"/>
    <cellStyle name="Comma 9 4 3" xfId="56472"/>
    <cellStyle name="Comma 9 5" xfId="53298"/>
    <cellStyle name="Comma 9 5 2" xfId="53934"/>
    <cellStyle name="Comma 9 5 2 2" xfId="57101"/>
    <cellStyle name="Comma 9 5 3" xfId="56490"/>
    <cellStyle name="Comma 9 6" xfId="53884"/>
    <cellStyle name="Comma 9 6 2" xfId="57051"/>
    <cellStyle name="Comma 9 7" xfId="56439"/>
    <cellStyle name="Comma 9 8" xfId="53220"/>
    <cellStyle name="Comma0" xfId="5059"/>
    <cellStyle name="Comma0 - Type3" xfId="80"/>
    <cellStyle name="Comma0 - Typografi1" xfId="5060"/>
    <cellStyle name="Comma0 - Typografi1 2" xfId="5061"/>
    <cellStyle name="Comma0 - Typografi1 2 2" xfId="5062"/>
    <cellStyle name="Comma0 - Typografi1 2 2 2" xfId="8840"/>
    <cellStyle name="Comma0 - Typografi1 2 3" xfId="8839"/>
    <cellStyle name="Comma0 - Typografi1 3" xfId="5063"/>
    <cellStyle name="Comma0 - Typografi1 3 2" xfId="8841"/>
    <cellStyle name="Comma0 - Typografi1 4" xfId="5064"/>
    <cellStyle name="Comma0 - Typografi1 4 2" xfId="8842"/>
    <cellStyle name="Comma0 - Typografi1 5" xfId="8838"/>
    <cellStyle name="Comma0 10" xfId="8814"/>
    <cellStyle name="Comma0 11" xfId="8822"/>
    <cellStyle name="Comma0 12" xfId="8806"/>
    <cellStyle name="Comma0 13" xfId="6075"/>
    <cellStyle name="Comma0 14" xfId="8815"/>
    <cellStyle name="Comma0 15" xfId="8805"/>
    <cellStyle name="Comma0 16" xfId="8811"/>
    <cellStyle name="Comma0 2" xfId="7470"/>
    <cellStyle name="Comma0 3" xfId="8816"/>
    <cellStyle name="Comma0 4" xfId="8821"/>
    <cellStyle name="Comma0 5" xfId="8818"/>
    <cellStyle name="Comma0 6" xfId="8802"/>
    <cellStyle name="Comma0 7" xfId="8812"/>
    <cellStyle name="Comma0 8" xfId="8810"/>
    <cellStyle name="Comma0 9" xfId="8826"/>
    <cellStyle name="Comma1 - Typografi1" xfId="5065"/>
    <cellStyle name="Currency0" xfId="5066"/>
    <cellStyle name="Currency0 2" xfId="7471"/>
    <cellStyle name="CustomizationCells" xfId="81"/>
    <cellStyle name="CustomizationCells 2" xfId="9728"/>
    <cellStyle name="CustomizationCells 2 2" xfId="26055"/>
    <cellStyle name="CustomizationCells 3" xfId="17899"/>
    <cellStyle name="Date" xfId="5067"/>
    <cellStyle name="Date - Typografi3" xfId="5068"/>
    <cellStyle name="Date 10" xfId="8824"/>
    <cellStyle name="Date 11" xfId="8809"/>
    <cellStyle name="Date 12" xfId="8807"/>
    <cellStyle name="Date 13" xfId="8804"/>
    <cellStyle name="Date 14" xfId="8823"/>
    <cellStyle name="Date 15" xfId="8813"/>
    <cellStyle name="Date 16" xfId="8820"/>
    <cellStyle name="Date 2" xfId="7472"/>
    <cellStyle name="Date 3" xfId="8817"/>
    <cellStyle name="Date 4" xfId="8801"/>
    <cellStyle name="Date 5" xfId="8819"/>
    <cellStyle name="Date 6" xfId="8803"/>
    <cellStyle name="Date 7" xfId="8827"/>
    <cellStyle name="Date 8" xfId="8808"/>
    <cellStyle name="Date 9" xfId="8825"/>
    <cellStyle name="Euro" xfId="82"/>
    <cellStyle name="Euro 10" xfId="83"/>
    <cellStyle name="Euro 10 2" xfId="84"/>
    <cellStyle name="Euro 10 2 2" xfId="1195"/>
    <cellStyle name="Euro 10 3" xfId="85"/>
    <cellStyle name="Euro 10 3 2" xfId="86"/>
    <cellStyle name="Euro 10 3 3" xfId="16755"/>
    <cellStyle name="Euro 10 3 3 2" xfId="18018"/>
    <cellStyle name="Euro 10 3 4" xfId="18017"/>
    <cellStyle name="Euro 10 3 5" xfId="16754"/>
    <cellStyle name="Euro 10 4" xfId="8962"/>
    <cellStyle name="Euro 10 4 2" xfId="16757"/>
    <cellStyle name="Euro 10 4 2 2" xfId="18020"/>
    <cellStyle name="Euro 10 4 3" xfId="18019"/>
    <cellStyle name="Euro 10 4 4" xfId="16756"/>
    <cellStyle name="Euro 10 5" xfId="8963"/>
    <cellStyle name="Euro 10 6" xfId="50995"/>
    <cellStyle name="Euro 11" xfId="87"/>
    <cellStyle name="Euro 11 2" xfId="88"/>
    <cellStyle name="Euro 11 2 2" xfId="1196"/>
    <cellStyle name="Euro 11 3" xfId="89"/>
    <cellStyle name="Euro 11 3 2" xfId="90"/>
    <cellStyle name="Euro 11 3 3" xfId="16759"/>
    <cellStyle name="Euro 11 3 3 2" xfId="18022"/>
    <cellStyle name="Euro 11 3 4" xfId="18021"/>
    <cellStyle name="Euro 11 3 5" xfId="16758"/>
    <cellStyle name="Euro 11 4" xfId="8964"/>
    <cellStyle name="Euro 11 4 2" xfId="16761"/>
    <cellStyle name="Euro 11 4 2 2" xfId="18024"/>
    <cellStyle name="Euro 11 4 3" xfId="18023"/>
    <cellStyle name="Euro 11 4 4" xfId="16760"/>
    <cellStyle name="Euro 11 5" xfId="8965"/>
    <cellStyle name="Euro 11 6" xfId="50994"/>
    <cellStyle name="Euro 12" xfId="91"/>
    <cellStyle name="Euro 12 2" xfId="92"/>
    <cellStyle name="Euro 12 2 2" xfId="1197"/>
    <cellStyle name="Euro 12 3" xfId="93"/>
    <cellStyle name="Euro 12 3 2" xfId="94"/>
    <cellStyle name="Euro 12 3 3" xfId="16763"/>
    <cellStyle name="Euro 12 3 3 2" xfId="18026"/>
    <cellStyle name="Euro 12 3 4" xfId="18025"/>
    <cellStyle name="Euro 12 3 5" xfId="16762"/>
    <cellStyle name="Euro 12 4" xfId="8966"/>
    <cellStyle name="Euro 12 4 2" xfId="16765"/>
    <cellStyle name="Euro 12 4 2 2" xfId="18028"/>
    <cellStyle name="Euro 12 4 3" xfId="18027"/>
    <cellStyle name="Euro 12 4 4" xfId="16764"/>
    <cellStyle name="Euro 12 5" xfId="8967"/>
    <cellStyle name="Euro 12 6" xfId="50993"/>
    <cellStyle name="Euro 13" xfId="95"/>
    <cellStyle name="Euro 13 2" xfId="96"/>
    <cellStyle name="Euro 13 2 2" xfId="1198"/>
    <cellStyle name="Euro 13 3" xfId="97"/>
    <cellStyle name="Euro 13 3 2" xfId="98"/>
    <cellStyle name="Euro 13 3 3" xfId="16767"/>
    <cellStyle name="Euro 13 3 3 2" xfId="18030"/>
    <cellStyle name="Euro 13 3 4" xfId="18029"/>
    <cellStyle name="Euro 13 3 5" xfId="16766"/>
    <cellStyle name="Euro 13 4" xfId="8968"/>
    <cellStyle name="Euro 13 4 2" xfId="16769"/>
    <cellStyle name="Euro 13 4 2 2" xfId="18032"/>
    <cellStyle name="Euro 13 4 3" xfId="18031"/>
    <cellStyle name="Euro 13 4 4" xfId="16768"/>
    <cellStyle name="Euro 13 5" xfId="8969"/>
    <cellStyle name="Euro 13 6" xfId="50992"/>
    <cellStyle name="Euro 14" xfId="99"/>
    <cellStyle name="Euro 14 2" xfId="100"/>
    <cellStyle name="Euro 14 2 2" xfId="1199"/>
    <cellStyle name="Euro 14 3" xfId="101"/>
    <cellStyle name="Euro 14 3 2" xfId="102"/>
    <cellStyle name="Euro 14 3 3" xfId="16772"/>
    <cellStyle name="Euro 14 3 3 2" xfId="18034"/>
    <cellStyle name="Euro 14 3 4" xfId="18033"/>
    <cellStyle name="Euro 14 3 5" xfId="16771"/>
    <cellStyle name="Euro 14 4" xfId="8970"/>
    <cellStyle name="Euro 14 4 2" xfId="16774"/>
    <cellStyle name="Euro 14 4 2 2" xfId="18036"/>
    <cellStyle name="Euro 14 4 3" xfId="18035"/>
    <cellStyle name="Euro 14 4 4" xfId="16773"/>
    <cellStyle name="Euro 14 5" xfId="8971"/>
    <cellStyle name="Euro 14 6" xfId="51052"/>
    <cellStyle name="Euro 15" xfId="103"/>
    <cellStyle name="Euro 15 2" xfId="104"/>
    <cellStyle name="Euro 15 2 2" xfId="1200"/>
    <cellStyle name="Euro 15 3" xfId="105"/>
    <cellStyle name="Euro 15 3 2" xfId="106"/>
    <cellStyle name="Euro 15 3 3" xfId="16776"/>
    <cellStyle name="Euro 15 3 3 2" xfId="18038"/>
    <cellStyle name="Euro 15 3 4" xfId="18037"/>
    <cellStyle name="Euro 15 3 5" xfId="16775"/>
    <cellStyle name="Euro 15 4" xfId="8972"/>
    <cellStyle name="Euro 15 4 2" xfId="16778"/>
    <cellStyle name="Euro 15 4 2 2" xfId="18040"/>
    <cellStyle name="Euro 15 4 3" xfId="18039"/>
    <cellStyle name="Euro 15 4 4" xfId="16777"/>
    <cellStyle name="Euro 15 5" xfId="8973"/>
    <cellStyle name="Euro 15 6" xfId="50991"/>
    <cellStyle name="Euro 16" xfId="107"/>
    <cellStyle name="Euro 16 2" xfId="108"/>
    <cellStyle name="Euro 16 2 2" xfId="1201"/>
    <cellStyle name="Euro 16 3" xfId="109"/>
    <cellStyle name="Euro 16 3 2" xfId="110"/>
    <cellStyle name="Euro 16 3 3" xfId="16780"/>
    <cellStyle name="Euro 16 3 3 2" xfId="18042"/>
    <cellStyle name="Euro 16 3 4" xfId="18041"/>
    <cellStyle name="Euro 16 3 5" xfId="16779"/>
    <cellStyle name="Euro 16 4" xfId="8974"/>
    <cellStyle name="Euro 16 4 2" xfId="16782"/>
    <cellStyle name="Euro 16 4 2 2" xfId="18044"/>
    <cellStyle name="Euro 16 4 3" xfId="18043"/>
    <cellStyle name="Euro 16 4 4" xfId="16781"/>
    <cellStyle name="Euro 16 5" xfId="8975"/>
    <cellStyle name="Euro 16 6" xfId="51238"/>
    <cellStyle name="Euro 17" xfId="111"/>
    <cellStyle name="Euro 17 2" xfId="112"/>
    <cellStyle name="Euro 17 2 2" xfId="1202"/>
    <cellStyle name="Euro 17 3" xfId="113"/>
    <cellStyle name="Euro 17 3 2" xfId="114"/>
    <cellStyle name="Euro 17 3 3" xfId="16784"/>
    <cellStyle name="Euro 17 3 3 2" xfId="18046"/>
    <cellStyle name="Euro 17 3 4" xfId="18045"/>
    <cellStyle name="Euro 17 3 5" xfId="16783"/>
    <cellStyle name="Euro 17 4" xfId="8976"/>
    <cellStyle name="Euro 17 4 2" xfId="16786"/>
    <cellStyle name="Euro 17 4 2 2" xfId="18048"/>
    <cellStyle name="Euro 17 4 3" xfId="18047"/>
    <cellStyle name="Euro 17 4 4" xfId="16785"/>
    <cellStyle name="Euro 17 5" xfId="8977"/>
    <cellStyle name="Euro 17 6" xfId="51239"/>
    <cellStyle name="Euro 18" xfId="115"/>
    <cellStyle name="Euro 18 2" xfId="116"/>
    <cellStyle name="Euro 18 2 2" xfId="1203"/>
    <cellStyle name="Euro 18 3" xfId="117"/>
    <cellStyle name="Euro 18 3 2" xfId="118"/>
    <cellStyle name="Euro 18 3 3" xfId="16788"/>
    <cellStyle name="Euro 18 3 3 2" xfId="18050"/>
    <cellStyle name="Euro 18 3 4" xfId="18049"/>
    <cellStyle name="Euro 18 3 5" xfId="16787"/>
    <cellStyle name="Euro 18 4" xfId="8978"/>
    <cellStyle name="Euro 18 4 2" xfId="16790"/>
    <cellStyle name="Euro 18 4 2 2" xfId="18052"/>
    <cellStyle name="Euro 18 4 3" xfId="18051"/>
    <cellStyle name="Euro 18 4 4" xfId="16789"/>
    <cellStyle name="Euro 18 5" xfId="8979"/>
    <cellStyle name="Euro 18 6" xfId="51200"/>
    <cellStyle name="Euro 19" xfId="119"/>
    <cellStyle name="Euro 19 2" xfId="120"/>
    <cellStyle name="Euro 19 2 2" xfId="1204"/>
    <cellStyle name="Euro 19 3" xfId="121"/>
    <cellStyle name="Euro 19 3 2" xfId="122"/>
    <cellStyle name="Euro 19 3 3" xfId="16792"/>
    <cellStyle name="Euro 19 3 3 2" xfId="18054"/>
    <cellStyle name="Euro 19 3 4" xfId="18053"/>
    <cellStyle name="Euro 19 3 5" xfId="16791"/>
    <cellStyle name="Euro 19 4" xfId="8980"/>
    <cellStyle name="Euro 19 4 2" xfId="16794"/>
    <cellStyle name="Euro 19 4 2 2" xfId="18056"/>
    <cellStyle name="Euro 19 4 3" xfId="18055"/>
    <cellStyle name="Euro 19 4 4" xfId="16793"/>
    <cellStyle name="Euro 19 5" xfId="8981"/>
    <cellStyle name="Euro 19 6" xfId="51220"/>
    <cellStyle name="Euro 2" xfId="123"/>
    <cellStyle name="Euro 2 2" xfId="124"/>
    <cellStyle name="Euro 2 2 2" xfId="1205"/>
    <cellStyle name="Euro 2 3" xfId="125"/>
    <cellStyle name="Euro 2 3 2" xfId="126"/>
    <cellStyle name="Euro 2 3 3" xfId="16796"/>
    <cellStyle name="Euro 2 3 3 2" xfId="18058"/>
    <cellStyle name="Euro 2 3 4" xfId="18057"/>
    <cellStyle name="Euro 2 3 5" xfId="16795"/>
    <cellStyle name="Euro 2 4" xfId="8843"/>
    <cellStyle name="Euro 2 4 2" xfId="8982"/>
    <cellStyle name="Euro 2 4 2 2" xfId="18060"/>
    <cellStyle name="Euro 2 4 2 3" xfId="16798"/>
    <cellStyle name="Euro 2 4 3" xfId="16684"/>
    <cellStyle name="Euro 2 4 3 2" xfId="18059"/>
    <cellStyle name="Euro 2 4 4" xfId="16797"/>
    <cellStyle name="Euro 2 5" xfId="8983"/>
    <cellStyle name="Euro 2 6" xfId="50990"/>
    <cellStyle name="Euro 20" xfId="127"/>
    <cellStyle name="Euro 20 2" xfId="128"/>
    <cellStyle name="Euro 20 2 2" xfId="1206"/>
    <cellStyle name="Euro 20 3" xfId="129"/>
    <cellStyle name="Euro 20 3 2" xfId="130"/>
    <cellStyle name="Euro 20 3 3" xfId="16800"/>
    <cellStyle name="Euro 20 3 3 2" xfId="18062"/>
    <cellStyle name="Euro 20 3 4" xfId="18061"/>
    <cellStyle name="Euro 20 3 5" xfId="16799"/>
    <cellStyle name="Euro 20 4" xfId="8984"/>
    <cellStyle name="Euro 20 4 2" xfId="16802"/>
    <cellStyle name="Euro 20 4 2 2" xfId="18064"/>
    <cellStyle name="Euro 20 4 3" xfId="18063"/>
    <cellStyle name="Euro 20 4 4" xfId="16801"/>
    <cellStyle name="Euro 20 5" xfId="8985"/>
    <cellStyle name="Euro 20 6" xfId="50989"/>
    <cellStyle name="Euro 21" xfId="131"/>
    <cellStyle name="Euro 21 2" xfId="132"/>
    <cellStyle name="Euro 21 2 2" xfId="1207"/>
    <cellStyle name="Euro 21 3" xfId="133"/>
    <cellStyle name="Euro 21 3 2" xfId="134"/>
    <cellStyle name="Euro 21 3 3" xfId="16804"/>
    <cellStyle name="Euro 21 3 3 2" xfId="18066"/>
    <cellStyle name="Euro 21 3 4" xfId="18065"/>
    <cellStyle name="Euro 21 3 5" xfId="16803"/>
    <cellStyle name="Euro 21 4" xfId="8986"/>
    <cellStyle name="Euro 21 4 2" xfId="16806"/>
    <cellStyle name="Euro 21 4 2 2" xfId="18068"/>
    <cellStyle name="Euro 21 4 3" xfId="18067"/>
    <cellStyle name="Euro 21 4 4" xfId="16805"/>
    <cellStyle name="Euro 21 5" xfId="8987"/>
    <cellStyle name="Euro 21 6" xfId="50988"/>
    <cellStyle name="Euro 22" xfId="135"/>
    <cellStyle name="Euro 22 2" xfId="136"/>
    <cellStyle name="Euro 22 2 2" xfId="1208"/>
    <cellStyle name="Euro 22 3" xfId="137"/>
    <cellStyle name="Euro 22 3 2" xfId="138"/>
    <cellStyle name="Euro 22 3 3" xfId="16808"/>
    <cellStyle name="Euro 22 3 3 2" xfId="18070"/>
    <cellStyle name="Euro 22 3 4" xfId="18069"/>
    <cellStyle name="Euro 22 3 5" xfId="16807"/>
    <cellStyle name="Euro 22 4" xfId="8988"/>
    <cellStyle name="Euro 22 4 2" xfId="16810"/>
    <cellStyle name="Euro 22 4 2 2" xfId="18072"/>
    <cellStyle name="Euro 22 4 3" xfId="18071"/>
    <cellStyle name="Euro 22 4 4" xfId="16809"/>
    <cellStyle name="Euro 22 5" xfId="8989"/>
    <cellStyle name="Euro 22 6" xfId="50987"/>
    <cellStyle name="Euro 23" xfId="139"/>
    <cellStyle name="Euro 23 2" xfId="140"/>
    <cellStyle name="Euro 23 2 2" xfId="1209"/>
    <cellStyle name="Euro 23 3" xfId="141"/>
    <cellStyle name="Euro 23 3 2" xfId="142"/>
    <cellStyle name="Euro 23 3 3" xfId="16812"/>
    <cellStyle name="Euro 23 3 3 2" xfId="18074"/>
    <cellStyle name="Euro 23 3 4" xfId="18073"/>
    <cellStyle name="Euro 23 3 5" xfId="16811"/>
    <cellStyle name="Euro 23 4" xfId="8990"/>
    <cellStyle name="Euro 23 4 2" xfId="16814"/>
    <cellStyle name="Euro 23 4 2 2" xfId="18076"/>
    <cellStyle name="Euro 23 4 3" xfId="18075"/>
    <cellStyle name="Euro 23 4 4" xfId="16813"/>
    <cellStyle name="Euro 23 5" xfId="8991"/>
    <cellStyle name="Euro 23 6" xfId="51051"/>
    <cellStyle name="Euro 24" xfId="143"/>
    <cellStyle name="Euro 24 2" xfId="144"/>
    <cellStyle name="Euro 24 2 2" xfId="1210"/>
    <cellStyle name="Euro 24 3" xfId="145"/>
    <cellStyle name="Euro 24 3 2" xfId="146"/>
    <cellStyle name="Euro 24 3 3" xfId="16816"/>
    <cellStyle name="Euro 24 3 3 2" xfId="18078"/>
    <cellStyle name="Euro 24 3 4" xfId="18077"/>
    <cellStyle name="Euro 24 3 5" xfId="16815"/>
    <cellStyle name="Euro 24 4" xfId="8992"/>
    <cellStyle name="Euro 24 4 2" xfId="16818"/>
    <cellStyle name="Euro 24 4 2 2" xfId="18080"/>
    <cellStyle name="Euro 24 4 3" xfId="18079"/>
    <cellStyle name="Euro 24 4 4" xfId="16817"/>
    <cellStyle name="Euro 24 5" xfId="8993"/>
    <cellStyle name="Euro 24 6" xfId="51240"/>
    <cellStyle name="Euro 25" xfId="147"/>
    <cellStyle name="Euro 25 2" xfId="148"/>
    <cellStyle name="Euro 25 2 2" xfId="1211"/>
    <cellStyle name="Euro 25 3" xfId="149"/>
    <cellStyle name="Euro 25 3 2" xfId="150"/>
    <cellStyle name="Euro 25 3 3" xfId="16820"/>
    <cellStyle name="Euro 25 3 3 2" xfId="18082"/>
    <cellStyle name="Euro 25 3 4" xfId="18081"/>
    <cellStyle name="Euro 25 3 5" xfId="16819"/>
    <cellStyle name="Euro 25 4" xfId="8994"/>
    <cellStyle name="Euro 25 4 2" xfId="16822"/>
    <cellStyle name="Euro 25 4 2 2" xfId="18084"/>
    <cellStyle name="Euro 25 4 3" xfId="18083"/>
    <cellStyle name="Euro 25 4 4" xfId="16821"/>
    <cellStyle name="Euro 25 5" xfId="8995"/>
    <cellStyle name="Euro 25 6" xfId="50986"/>
    <cellStyle name="Euro 26" xfId="151"/>
    <cellStyle name="Euro 26 2" xfId="152"/>
    <cellStyle name="Euro 26 2 2" xfId="1212"/>
    <cellStyle name="Euro 26 3" xfId="153"/>
    <cellStyle name="Euro 26 3 2" xfId="154"/>
    <cellStyle name="Euro 26 3 3" xfId="16824"/>
    <cellStyle name="Euro 26 3 3 2" xfId="18086"/>
    <cellStyle name="Euro 26 3 4" xfId="18085"/>
    <cellStyle name="Euro 26 3 5" xfId="16823"/>
    <cellStyle name="Euro 26 4" xfId="8996"/>
    <cellStyle name="Euro 26 4 2" xfId="16826"/>
    <cellStyle name="Euro 26 4 2 2" xfId="18088"/>
    <cellStyle name="Euro 26 4 3" xfId="18087"/>
    <cellStyle name="Euro 26 4 4" xfId="16825"/>
    <cellStyle name="Euro 26 5" xfId="8997"/>
    <cellStyle name="Euro 26 6" xfId="51199"/>
    <cellStyle name="Euro 27" xfId="155"/>
    <cellStyle name="Euro 27 2" xfId="156"/>
    <cellStyle name="Euro 27 2 2" xfId="1213"/>
    <cellStyle name="Euro 27 3" xfId="157"/>
    <cellStyle name="Euro 27 3 2" xfId="158"/>
    <cellStyle name="Euro 27 3 3" xfId="16828"/>
    <cellStyle name="Euro 27 3 3 2" xfId="18090"/>
    <cellStyle name="Euro 27 3 4" xfId="18089"/>
    <cellStyle name="Euro 27 3 5" xfId="16827"/>
    <cellStyle name="Euro 27 4" xfId="8998"/>
    <cellStyle name="Euro 27 4 2" xfId="16830"/>
    <cellStyle name="Euro 27 4 2 2" xfId="18092"/>
    <cellStyle name="Euro 27 4 3" xfId="18091"/>
    <cellStyle name="Euro 27 4 4" xfId="16829"/>
    <cellStyle name="Euro 27 5" xfId="8999"/>
    <cellStyle name="Euro 27 6" xfId="51198"/>
    <cellStyle name="Euro 28" xfId="159"/>
    <cellStyle name="Euro 28 2" xfId="160"/>
    <cellStyle name="Euro 28 2 2" xfId="1214"/>
    <cellStyle name="Euro 28 3" xfId="161"/>
    <cellStyle name="Euro 28 3 2" xfId="162"/>
    <cellStyle name="Euro 28 3 3" xfId="16832"/>
    <cellStyle name="Euro 28 3 3 2" xfId="18094"/>
    <cellStyle name="Euro 28 3 4" xfId="18093"/>
    <cellStyle name="Euro 28 3 5" xfId="16831"/>
    <cellStyle name="Euro 28 4" xfId="9000"/>
    <cellStyle name="Euro 28 4 2" xfId="16834"/>
    <cellStyle name="Euro 28 4 2 2" xfId="18096"/>
    <cellStyle name="Euro 28 4 3" xfId="18095"/>
    <cellStyle name="Euro 28 4 4" xfId="16833"/>
    <cellStyle name="Euro 28 5" xfId="9001"/>
    <cellStyle name="Euro 28 6" xfId="51221"/>
    <cellStyle name="Euro 29" xfId="163"/>
    <cellStyle name="Euro 29 2" xfId="164"/>
    <cellStyle name="Euro 29 2 2" xfId="1215"/>
    <cellStyle name="Euro 29 3" xfId="165"/>
    <cellStyle name="Euro 29 3 2" xfId="166"/>
    <cellStyle name="Euro 29 3 3" xfId="16836"/>
    <cellStyle name="Euro 29 3 3 2" xfId="18098"/>
    <cellStyle name="Euro 29 3 4" xfId="18097"/>
    <cellStyle name="Euro 29 3 5" xfId="16835"/>
    <cellStyle name="Euro 29 4" xfId="9002"/>
    <cellStyle name="Euro 29 4 2" xfId="16838"/>
    <cellStyle name="Euro 29 4 2 2" xfId="18100"/>
    <cellStyle name="Euro 29 4 3" xfId="18099"/>
    <cellStyle name="Euro 29 4 4" xfId="16837"/>
    <cellStyle name="Euro 29 5" xfId="9003"/>
    <cellStyle name="Euro 29 6" xfId="50985"/>
    <cellStyle name="Euro 3" xfId="167"/>
    <cellStyle name="Euro 3 2" xfId="168"/>
    <cellStyle name="Euro 3 2 2" xfId="1216"/>
    <cellStyle name="Euro 3 3" xfId="169"/>
    <cellStyle name="Euro 3 3 2" xfId="170"/>
    <cellStyle name="Euro 3 3 3" xfId="16840"/>
    <cellStyle name="Euro 3 3 3 2" xfId="18102"/>
    <cellStyle name="Euro 3 3 4" xfId="18101"/>
    <cellStyle name="Euro 3 3 5" xfId="16839"/>
    <cellStyle name="Euro 3 4" xfId="9004"/>
    <cellStyle name="Euro 3 4 2" xfId="16842"/>
    <cellStyle name="Euro 3 4 2 2" xfId="18104"/>
    <cellStyle name="Euro 3 4 3" xfId="18103"/>
    <cellStyle name="Euro 3 4 4" xfId="16841"/>
    <cellStyle name="Euro 3 5" xfId="9005"/>
    <cellStyle name="Euro 3 6" xfId="50984"/>
    <cellStyle name="Euro 30" xfId="171"/>
    <cellStyle name="Euro 30 2" xfId="172"/>
    <cellStyle name="Euro 30 2 2" xfId="1217"/>
    <cellStyle name="Euro 30 3" xfId="173"/>
    <cellStyle name="Euro 30 3 2" xfId="174"/>
    <cellStyle name="Euro 30 3 3" xfId="16844"/>
    <cellStyle name="Euro 30 3 3 2" xfId="18106"/>
    <cellStyle name="Euro 30 3 4" xfId="18105"/>
    <cellStyle name="Euro 30 3 5" xfId="16843"/>
    <cellStyle name="Euro 30 4" xfId="9006"/>
    <cellStyle name="Euro 30 4 2" xfId="16846"/>
    <cellStyle name="Euro 30 4 2 2" xfId="18108"/>
    <cellStyle name="Euro 30 4 3" xfId="18107"/>
    <cellStyle name="Euro 30 4 4" xfId="16845"/>
    <cellStyle name="Euro 30 5" xfId="9007"/>
    <cellStyle name="Euro 30 6" xfId="50983"/>
    <cellStyle name="Euro 31" xfId="175"/>
    <cellStyle name="Euro 31 2" xfId="176"/>
    <cellStyle name="Euro 31 2 2" xfId="1218"/>
    <cellStyle name="Euro 31 3" xfId="177"/>
    <cellStyle name="Euro 31 3 2" xfId="178"/>
    <cellStyle name="Euro 31 3 3" xfId="16848"/>
    <cellStyle name="Euro 31 3 3 2" xfId="18110"/>
    <cellStyle name="Euro 31 3 4" xfId="18109"/>
    <cellStyle name="Euro 31 3 5" xfId="16847"/>
    <cellStyle name="Euro 31 4" xfId="9008"/>
    <cellStyle name="Euro 31 4 2" xfId="16850"/>
    <cellStyle name="Euro 31 4 2 2" xfId="18112"/>
    <cellStyle name="Euro 31 4 3" xfId="18111"/>
    <cellStyle name="Euro 31 4 4" xfId="16849"/>
    <cellStyle name="Euro 31 5" xfId="9009"/>
    <cellStyle name="Euro 31 6" xfId="51241"/>
    <cellStyle name="Euro 32" xfId="179"/>
    <cellStyle name="Euro 32 2" xfId="180"/>
    <cellStyle name="Euro 32 2 2" xfId="1219"/>
    <cellStyle name="Euro 32 3" xfId="181"/>
    <cellStyle name="Euro 32 3 2" xfId="182"/>
    <cellStyle name="Euro 32 3 3" xfId="16852"/>
    <cellStyle name="Euro 32 3 3 2" xfId="18114"/>
    <cellStyle name="Euro 32 3 4" xfId="18113"/>
    <cellStyle name="Euro 32 3 5" xfId="16851"/>
    <cellStyle name="Euro 32 4" xfId="9010"/>
    <cellStyle name="Euro 32 4 2" xfId="16854"/>
    <cellStyle name="Euro 32 4 2 2" xfId="18116"/>
    <cellStyle name="Euro 32 4 3" xfId="18115"/>
    <cellStyle name="Euro 32 4 4" xfId="16853"/>
    <cellStyle name="Euro 32 5" xfId="9011"/>
    <cellStyle name="Euro 32 6" xfId="51219"/>
    <cellStyle name="Euro 33" xfId="183"/>
    <cellStyle name="Euro 33 2" xfId="184"/>
    <cellStyle name="Euro 33 2 2" xfId="1220"/>
    <cellStyle name="Euro 33 3" xfId="185"/>
    <cellStyle name="Euro 33 3 2" xfId="186"/>
    <cellStyle name="Euro 33 3 3" xfId="16856"/>
    <cellStyle name="Euro 33 3 3 2" xfId="18118"/>
    <cellStyle name="Euro 33 3 4" xfId="18117"/>
    <cellStyle name="Euro 33 3 5" xfId="16855"/>
    <cellStyle name="Euro 33 4" xfId="9012"/>
    <cellStyle name="Euro 33 4 2" xfId="16858"/>
    <cellStyle name="Euro 33 4 2 2" xfId="18120"/>
    <cellStyle name="Euro 33 4 3" xfId="18119"/>
    <cellStyle name="Euro 33 4 4" xfId="16857"/>
    <cellStyle name="Euro 33 5" xfId="9013"/>
    <cellStyle name="Euro 33 6" xfId="50982"/>
    <cellStyle name="Euro 34" xfId="187"/>
    <cellStyle name="Euro 34 2" xfId="188"/>
    <cellStyle name="Euro 34 2 2" xfId="1221"/>
    <cellStyle name="Euro 34 3" xfId="189"/>
    <cellStyle name="Euro 34 3 2" xfId="190"/>
    <cellStyle name="Euro 34 3 3" xfId="16860"/>
    <cellStyle name="Euro 34 3 3 2" xfId="18122"/>
    <cellStyle name="Euro 34 3 4" xfId="18121"/>
    <cellStyle name="Euro 34 3 5" xfId="16859"/>
    <cellStyle name="Euro 34 4" xfId="9014"/>
    <cellStyle name="Euro 34 4 2" xfId="16862"/>
    <cellStyle name="Euro 34 4 2 2" xfId="18124"/>
    <cellStyle name="Euro 34 4 3" xfId="18123"/>
    <cellStyle name="Euro 34 4 4" xfId="16861"/>
    <cellStyle name="Euro 34 5" xfId="9015"/>
    <cellStyle name="Euro 34 6" xfId="50981"/>
    <cellStyle name="Euro 35" xfId="191"/>
    <cellStyle name="Euro 35 2" xfId="192"/>
    <cellStyle name="Euro 35 2 2" xfId="1222"/>
    <cellStyle name="Euro 35 3" xfId="193"/>
    <cellStyle name="Euro 35 3 2" xfId="194"/>
    <cellStyle name="Euro 35 3 3" xfId="16864"/>
    <cellStyle name="Euro 35 3 3 2" xfId="18126"/>
    <cellStyle name="Euro 35 3 4" xfId="18125"/>
    <cellStyle name="Euro 35 3 5" xfId="16863"/>
    <cellStyle name="Euro 35 4" xfId="9016"/>
    <cellStyle name="Euro 35 4 2" xfId="16866"/>
    <cellStyle name="Euro 35 4 2 2" xfId="18128"/>
    <cellStyle name="Euro 35 4 3" xfId="18127"/>
    <cellStyle name="Euro 35 4 4" xfId="16865"/>
    <cellStyle name="Euro 35 5" xfId="9017"/>
    <cellStyle name="Euro 35 6" xfId="51197"/>
    <cellStyle name="Euro 36" xfId="195"/>
    <cellStyle name="Euro 36 2" xfId="196"/>
    <cellStyle name="Euro 36 2 2" xfId="1223"/>
    <cellStyle name="Euro 36 3" xfId="197"/>
    <cellStyle name="Euro 36 3 2" xfId="198"/>
    <cellStyle name="Euro 36 3 3" xfId="16868"/>
    <cellStyle name="Euro 36 3 3 2" xfId="18130"/>
    <cellStyle name="Euro 36 3 4" xfId="18129"/>
    <cellStyle name="Euro 36 3 5" xfId="16867"/>
    <cellStyle name="Euro 36 4" xfId="9018"/>
    <cellStyle name="Euro 36 4 2" xfId="16870"/>
    <cellStyle name="Euro 36 4 2 2" xfId="18132"/>
    <cellStyle name="Euro 36 4 3" xfId="18131"/>
    <cellStyle name="Euro 36 4 4" xfId="16869"/>
    <cellStyle name="Euro 36 5" xfId="9019"/>
    <cellStyle name="Euro 36 6" xfId="51196"/>
    <cellStyle name="Euro 37" xfId="199"/>
    <cellStyle name="Euro 37 2" xfId="200"/>
    <cellStyle name="Euro 37 2 2" xfId="1224"/>
    <cellStyle name="Euro 37 3" xfId="201"/>
    <cellStyle name="Euro 37 3 2" xfId="202"/>
    <cellStyle name="Euro 37 3 3" xfId="16872"/>
    <cellStyle name="Euro 37 3 3 2" xfId="18134"/>
    <cellStyle name="Euro 37 3 4" xfId="18133"/>
    <cellStyle name="Euro 37 3 5" xfId="16871"/>
    <cellStyle name="Euro 37 4" xfId="9020"/>
    <cellStyle name="Euro 37 4 2" xfId="16874"/>
    <cellStyle name="Euro 37 4 2 2" xfId="18136"/>
    <cellStyle name="Euro 37 4 3" xfId="18135"/>
    <cellStyle name="Euro 37 4 4" xfId="16873"/>
    <cellStyle name="Euro 37 5" xfId="9021"/>
    <cellStyle name="Euro 37 6" xfId="51203"/>
    <cellStyle name="Euro 38" xfId="203"/>
    <cellStyle name="Euro 38 2" xfId="204"/>
    <cellStyle name="Euro 38 2 2" xfId="1225"/>
    <cellStyle name="Euro 38 3" xfId="205"/>
    <cellStyle name="Euro 38 3 2" xfId="206"/>
    <cellStyle name="Euro 38 3 3" xfId="16876"/>
    <cellStyle name="Euro 38 3 3 2" xfId="18138"/>
    <cellStyle name="Euro 38 3 4" xfId="18137"/>
    <cellStyle name="Euro 38 3 5" xfId="16875"/>
    <cellStyle name="Euro 38 4" xfId="9022"/>
    <cellStyle name="Euro 38 4 2" xfId="16878"/>
    <cellStyle name="Euro 38 4 2 2" xfId="18140"/>
    <cellStyle name="Euro 38 4 3" xfId="18139"/>
    <cellStyle name="Euro 38 4 4" xfId="16877"/>
    <cellStyle name="Euro 38 5" xfId="9023"/>
    <cellStyle name="Euro 38 6" xfId="50980"/>
    <cellStyle name="Euro 39" xfId="207"/>
    <cellStyle name="Euro 39 2" xfId="208"/>
    <cellStyle name="Euro 39 2 2" xfId="1226"/>
    <cellStyle name="Euro 39 3" xfId="209"/>
    <cellStyle name="Euro 39 3 2" xfId="210"/>
    <cellStyle name="Euro 39 3 3" xfId="16880"/>
    <cellStyle name="Euro 39 3 3 2" xfId="18142"/>
    <cellStyle name="Euro 39 3 4" xfId="18141"/>
    <cellStyle name="Euro 39 3 5" xfId="16879"/>
    <cellStyle name="Euro 39 4" xfId="9024"/>
    <cellStyle name="Euro 39 4 2" xfId="16882"/>
    <cellStyle name="Euro 39 4 2 2" xfId="18144"/>
    <cellStyle name="Euro 39 4 3" xfId="18143"/>
    <cellStyle name="Euro 39 4 4" xfId="16881"/>
    <cellStyle name="Euro 39 5" xfId="9025"/>
    <cellStyle name="Euro 39 6" xfId="51242"/>
    <cellStyle name="Euro 4" xfId="211"/>
    <cellStyle name="Euro 4 2" xfId="212"/>
    <cellStyle name="Euro 4 2 2" xfId="1227"/>
    <cellStyle name="Euro 4 3" xfId="213"/>
    <cellStyle name="Euro 4 3 2" xfId="214"/>
    <cellStyle name="Euro 4 3 3" xfId="16884"/>
    <cellStyle name="Euro 4 3 3 2" xfId="18146"/>
    <cellStyle name="Euro 4 3 4" xfId="18145"/>
    <cellStyle name="Euro 4 3 5" xfId="16883"/>
    <cellStyle name="Euro 4 4" xfId="9026"/>
    <cellStyle name="Euro 4 4 2" xfId="16886"/>
    <cellStyle name="Euro 4 4 2 2" xfId="18148"/>
    <cellStyle name="Euro 4 4 3" xfId="18147"/>
    <cellStyle name="Euro 4 4 4" xfId="16885"/>
    <cellStyle name="Euro 4 5" xfId="9027"/>
    <cellStyle name="Euro 4 6" xfId="51243"/>
    <cellStyle name="Euro 40" xfId="215"/>
    <cellStyle name="Euro 40 2" xfId="216"/>
    <cellStyle name="Euro 40 2 2" xfId="1228"/>
    <cellStyle name="Euro 40 3" xfId="217"/>
    <cellStyle name="Euro 40 3 2" xfId="218"/>
    <cellStyle name="Euro 40 3 3" xfId="16888"/>
    <cellStyle name="Euro 40 3 3 2" xfId="18150"/>
    <cellStyle name="Euro 40 3 4" xfId="18149"/>
    <cellStyle name="Euro 40 3 5" xfId="16887"/>
    <cellStyle name="Euro 40 4" xfId="9028"/>
    <cellStyle name="Euro 40 4 2" xfId="16890"/>
    <cellStyle name="Euro 40 4 2 2" xfId="18152"/>
    <cellStyle name="Euro 40 4 3" xfId="18151"/>
    <cellStyle name="Euro 40 4 4" xfId="16889"/>
    <cellStyle name="Euro 40 5" xfId="9029"/>
    <cellStyle name="Euro 40 6" xfId="50979"/>
    <cellStyle name="Euro 41" xfId="219"/>
    <cellStyle name="Euro 41 2" xfId="220"/>
    <cellStyle name="Euro 41 2 2" xfId="1229"/>
    <cellStyle name="Euro 41 3" xfId="221"/>
    <cellStyle name="Euro 41 3 2" xfId="222"/>
    <cellStyle name="Euro 41 3 3" xfId="16892"/>
    <cellStyle name="Euro 41 3 3 2" xfId="18154"/>
    <cellStyle name="Euro 41 3 4" xfId="18153"/>
    <cellStyle name="Euro 41 3 5" xfId="16891"/>
    <cellStyle name="Euro 41 4" xfId="9030"/>
    <cellStyle name="Euro 41 4 2" xfId="16894"/>
    <cellStyle name="Euro 41 4 2 2" xfId="18156"/>
    <cellStyle name="Euro 41 4 3" xfId="18155"/>
    <cellStyle name="Euro 41 4 4" xfId="16893"/>
    <cellStyle name="Euro 41 5" xfId="9031"/>
    <cellStyle name="Euro 41 6" xfId="51053"/>
    <cellStyle name="Euro 42" xfId="223"/>
    <cellStyle name="Euro 42 2" xfId="224"/>
    <cellStyle name="Euro 42 2 2" xfId="1230"/>
    <cellStyle name="Euro 42 3" xfId="225"/>
    <cellStyle name="Euro 42 3 2" xfId="226"/>
    <cellStyle name="Euro 42 3 3" xfId="16896"/>
    <cellStyle name="Euro 42 3 3 2" xfId="18158"/>
    <cellStyle name="Euro 42 3 4" xfId="18157"/>
    <cellStyle name="Euro 42 3 5" xfId="16895"/>
    <cellStyle name="Euro 42 4" xfId="9032"/>
    <cellStyle name="Euro 42 4 2" xfId="16898"/>
    <cellStyle name="Euro 42 4 2 2" xfId="18160"/>
    <cellStyle name="Euro 42 4 3" xfId="18159"/>
    <cellStyle name="Euro 42 4 4" xfId="16897"/>
    <cellStyle name="Euro 42 5" xfId="9033"/>
    <cellStyle name="Euro 42 6" xfId="50978"/>
    <cellStyle name="Euro 43" xfId="227"/>
    <cellStyle name="Euro 43 2" xfId="228"/>
    <cellStyle name="Euro 43 2 2" xfId="1231"/>
    <cellStyle name="Euro 43 3" xfId="229"/>
    <cellStyle name="Euro 43 3 2" xfId="230"/>
    <cellStyle name="Euro 43 3 3" xfId="16900"/>
    <cellStyle name="Euro 43 3 3 2" xfId="18162"/>
    <cellStyle name="Euro 43 3 4" xfId="18161"/>
    <cellStyle name="Euro 43 3 5" xfId="16899"/>
    <cellStyle name="Euro 43 4" xfId="9034"/>
    <cellStyle name="Euro 43 4 2" xfId="16902"/>
    <cellStyle name="Euro 43 4 2 2" xfId="18164"/>
    <cellStyle name="Euro 43 4 3" xfId="18163"/>
    <cellStyle name="Euro 43 4 4" xfId="16901"/>
    <cellStyle name="Euro 43 5" xfId="9035"/>
    <cellStyle name="Euro 43 6" xfId="51225"/>
    <cellStyle name="Euro 44" xfId="231"/>
    <cellStyle name="Euro 44 2" xfId="232"/>
    <cellStyle name="Euro 44 2 2" xfId="1232"/>
    <cellStyle name="Euro 44 3" xfId="233"/>
    <cellStyle name="Euro 44 3 2" xfId="234"/>
    <cellStyle name="Euro 44 3 3" xfId="16904"/>
    <cellStyle name="Euro 44 3 3 2" xfId="18166"/>
    <cellStyle name="Euro 44 3 4" xfId="18165"/>
    <cellStyle name="Euro 44 3 5" xfId="16903"/>
    <cellStyle name="Euro 44 4" xfId="9036"/>
    <cellStyle name="Euro 44 4 2" xfId="16906"/>
    <cellStyle name="Euro 44 4 2 2" xfId="18168"/>
    <cellStyle name="Euro 44 4 3" xfId="18167"/>
    <cellStyle name="Euro 44 4 4" xfId="16905"/>
    <cellStyle name="Euro 44 5" xfId="9037"/>
    <cellStyle name="Euro 44 6" xfId="51244"/>
    <cellStyle name="Euro 45" xfId="235"/>
    <cellStyle name="Euro 45 2" xfId="1233"/>
    <cellStyle name="Euro 45 2 2" xfId="18170"/>
    <cellStyle name="Euro 45 2 3" xfId="16907"/>
    <cellStyle name="Euro 45 3" xfId="18169"/>
    <cellStyle name="Euro 45 4" xfId="54709"/>
    <cellStyle name="Euro 46" xfId="236"/>
    <cellStyle name="Euro 46 2" xfId="1234"/>
    <cellStyle name="Euro 47" xfId="237"/>
    <cellStyle name="Euro 47 2" xfId="238"/>
    <cellStyle name="Euro 47 3" xfId="16909"/>
    <cellStyle name="Euro 47 3 2" xfId="18172"/>
    <cellStyle name="Euro 47 4" xfId="18171"/>
    <cellStyle name="Euro 47 5" xfId="16908"/>
    <cellStyle name="Euro 48" xfId="239"/>
    <cellStyle name="Euro 48 2" xfId="1235"/>
    <cellStyle name="Euro 49" xfId="1155"/>
    <cellStyle name="Euro 49 2" xfId="9038"/>
    <cellStyle name="Euro 49 2 2" xfId="18174"/>
    <cellStyle name="Euro 49 2 3" xfId="16911"/>
    <cellStyle name="Euro 49 3" xfId="10045"/>
    <cellStyle name="Euro 49 3 2" xfId="18173"/>
    <cellStyle name="Euro 49 4" xfId="16910"/>
    <cellStyle name="Euro 5" xfId="240"/>
    <cellStyle name="Euro 5 2" xfId="241"/>
    <cellStyle name="Euro 5 2 2" xfId="1236"/>
    <cellStyle name="Euro 5 3" xfId="242"/>
    <cellStyle name="Euro 5 3 2" xfId="243"/>
    <cellStyle name="Euro 5 3 3" xfId="16913"/>
    <cellStyle name="Euro 5 3 3 2" xfId="18176"/>
    <cellStyle name="Euro 5 3 4" xfId="18175"/>
    <cellStyle name="Euro 5 3 5" xfId="16912"/>
    <cellStyle name="Euro 5 4" xfId="9039"/>
    <cellStyle name="Euro 5 4 2" xfId="16915"/>
    <cellStyle name="Euro 5 4 2 2" xfId="18178"/>
    <cellStyle name="Euro 5 4 3" xfId="18177"/>
    <cellStyle name="Euro 5 4 4" xfId="16914"/>
    <cellStyle name="Euro 5 5" xfId="9040"/>
    <cellStyle name="Euro 5 6" xfId="51050"/>
    <cellStyle name="Euro 50" xfId="1159"/>
    <cellStyle name="Euro 50 2" xfId="8932"/>
    <cellStyle name="Euro 50 3" xfId="9041"/>
    <cellStyle name="Euro 50 4" xfId="10046"/>
    <cellStyle name="Euro 50 5" xfId="1547"/>
    <cellStyle name="Euro 51" xfId="16916"/>
    <cellStyle name="Euro 51 2" xfId="18179"/>
    <cellStyle name="Euro 51 3" xfId="51245"/>
    <cellStyle name="Euro 6" xfId="244"/>
    <cellStyle name="Euro 6 2" xfId="245"/>
    <cellStyle name="Euro 6 2 2" xfId="1237"/>
    <cellStyle name="Euro 6 3" xfId="246"/>
    <cellStyle name="Euro 6 3 2" xfId="247"/>
    <cellStyle name="Euro 6 3 3" xfId="16918"/>
    <cellStyle name="Euro 6 3 3 2" xfId="18181"/>
    <cellStyle name="Euro 6 3 4" xfId="18180"/>
    <cellStyle name="Euro 6 3 5" xfId="16917"/>
    <cellStyle name="Euro 6 4" xfId="9042"/>
    <cellStyle name="Euro 6 4 2" xfId="16920"/>
    <cellStyle name="Euro 6 4 2 2" xfId="18183"/>
    <cellStyle name="Euro 6 4 3" xfId="18182"/>
    <cellStyle name="Euro 6 4 4" xfId="16919"/>
    <cellStyle name="Euro 6 5" xfId="9043"/>
    <cellStyle name="Euro 6 6" xfId="51218"/>
    <cellStyle name="Euro 7" xfId="248"/>
    <cellStyle name="Euro 7 2" xfId="249"/>
    <cellStyle name="Euro 7 2 2" xfId="1238"/>
    <cellStyle name="Euro 7 3" xfId="250"/>
    <cellStyle name="Euro 7 3 2" xfId="251"/>
    <cellStyle name="Euro 7 3 3" xfId="16922"/>
    <cellStyle name="Euro 7 3 3 2" xfId="18185"/>
    <cellStyle name="Euro 7 3 4" xfId="18184"/>
    <cellStyle name="Euro 7 3 5" xfId="16921"/>
    <cellStyle name="Euro 7 4" xfId="9044"/>
    <cellStyle name="Euro 7 4 2" xfId="16924"/>
    <cellStyle name="Euro 7 4 2 2" xfId="18187"/>
    <cellStyle name="Euro 7 4 3" xfId="18186"/>
    <cellStyle name="Euro 7 4 4" xfId="16923"/>
    <cellStyle name="Euro 7 5" xfId="9045"/>
    <cellStyle name="Euro 7 6" xfId="50977"/>
    <cellStyle name="Euro 8" xfId="252"/>
    <cellStyle name="Euro 8 2" xfId="253"/>
    <cellStyle name="Euro 8 2 2" xfId="1239"/>
    <cellStyle name="Euro 8 3" xfId="254"/>
    <cellStyle name="Euro 8 3 2" xfId="255"/>
    <cellStyle name="Euro 8 3 3" xfId="16926"/>
    <cellStyle name="Euro 8 3 3 2" xfId="18189"/>
    <cellStyle name="Euro 8 3 4" xfId="18188"/>
    <cellStyle name="Euro 8 3 5" xfId="16925"/>
    <cellStyle name="Euro 8 4" xfId="9046"/>
    <cellStyle name="Euro 8 4 2" xfId="16928"/>
    <cellStyle name="Euro 8 4 2 2" xfId="18191"/>
    <cellStyle name="Euro 8 4 3" xfId="18190"/>
    <cellStyle name="Euro 8 4 4" xfId="16927"/>
    <cellStyle name="Euro 8 5" xfId="9047"/>
    <cellStyle name="Euro 8 6" xfId="50976"/>
    <cellStyle name="Euro 9" xfId="256"/>
    <cellStyle name="Euro 9 2" xfId="257"/>
    <cellStyle name="Euro 9 2 2" xfId="1240"/>
    <cellStyle name="Euro 9 3" xfId="258"/>
    <cellStyle name="Euro 9 3 2" xfId="259"/>
    <cellStyle name="Euro 9 3 3" xfId="16930"/>
    <cellStyle name="Euro 9 3 3 2" xfId="18193"/>
    <cellStyle name="Euro 9 3 4" xfId="18192"/>
    <cellStyle name="Euro 9 3 5" xfId="16929"/>
    <cellStyle name="Euro 9 4" xfId="9048"/>
    <cellStyle name="Euro 9 4 2" xfId="16932"/>
    <cellStyle name="Euro 9 4 2 2" xfId="18195"/>
    <cellStyle name="Euro 9 4 3" xfId="18194"/>
    <cellStyle name="Euro 9 4 4" xfId="16931"/>
    <cellStyle name="Euro 9 5" xfId="9049"/>
    <cellStyle name="Euro 9 6" xfId="51049"/>
    <cellStyle name="Explanatory Text" xfId="12" builtinId="53" customBuiltin="1"/>
    <cellStyle name="Explanatory Text 2" xfId="53221"/>
    <cellStyle name="Fixed" xfId="5069"/>
    <cellStyle name="Fixed 2" xfId="7473"/>
    <cellStyle name="Fixed2 - Type2" xfId="260"/>
    <cellStyle name="Följde hyperlänken" xfId="1514"/>
    <cellStyle name="Format 1" xfId="1182"/>
    <cellStyle name="God 2" xfId="1183"/>
    <cellStyle name="God 2 2" xfId="5071"/>
    <cellStyle name="God 3" xfId="5072"/>
    <cellStyle name="God 4" xfId="5073"/>
    <cellStyle name="God 5" xfId="5074"/>
    <cellStyle name="God 5 2" xfId="8745"/>
    <cellStyle name="God 6" xfId="5366"/>
    <cellStyle name="God 7" xfId="5070"/>
    <cellStyle name="Good" xfId="5" builtinId="26" customBuiltin="1"/>
    <cellStyle name="Good 2" xfId="53222"/>
    <cellStyle name="Heading 1" xfId="1" builtinId="16" customBuiltin="1"/>
    <cellStyle name="Heading 1 2" xfId="5076"/>
    <cellStyle name="Heading 1 2 2" xfId="8193"/>
    <cellStyle name="Heading 1 2 3" xfId="50975"/>
    <cellStyle name="Heading 1 2 4" xfId="53223"/>
    <cellStyle name="Heading 1 3" xfId="7474"/>
    <cellStyle name="Heading 1 4" xfId="5075"/>
    <cellStyle name="Heading 2" xfId="2" builtinId="17" customBuiltin="1"/>
    <cellStyle name="Heading 2 2" xfId="5078"/>
    <cellStyle name="Heading 2 2 2" xfId="8194"/>
    <cellStyle name="Heading 2 2 3" xfId="53224"/>
    <cellStyle name="Heading 2 3" xfId="7475"/>
    <cellStyle name="Heading 2 4" xfId="5077"/>
    <cellStyle name="Heading 3" xfId="3" builtinId="18" customBuiltin="1"/>
    <cellStyle name="Heading 3 2" xfId="53225"/>
    <cellStyle name="Heading 4" xfId="4" builtinId="19" customBuiltin="1"/>
    <cellStyle name="Heading 4 2" xfId="53226"/>
    <cellStyle name="Headline" xfId="261"/>
    <cellStyle name="Hyperlink 2" xfId="1515"/>
    <cellStyle name="Hyperlink 2 2" xfId="53227"/>
    <cellStyle name="Hyperlink 2 3" xfId="16933"/>
    <cellStyle name="Hyperlink 3" xfId="51246"/>
    <cellStyle name="Hyperlink 3 2" xfId="53228"/>
    <cellStyle name="Hyperlink 4" xfId="50974"/>
    <cellStyle name="Hyperlink 5" xfId="51750"/>
    <cellStyle name="Hyperlink 6" xfId="52171"/>
    <cellStyle name="Hyperlink 7" xfId="51751"/>
    <cellStyle name="Input 10" xfId="51752"/>
    <cellStyle name="Input 11" xfId="262"/>
    <cellStyle name="Input 2" xfId="263"/>
    <cellStyle name="Input 2 2" xfId="5080"/>
    <cellStyle name="Input 2 2 2" xfId="53303"/>
    <cellStyle name="Input 2 3" xfId="9730"/>
    <cellStyle name="Input 2 4" xfId="51763"/>
    <cellStyle name="Input 3" xfId="1160"/>
    <cellStyle name="Input 3 2" xfId="5081"/>
    <cellStyle name="Input 4" xfId="5082"/>
    <cellStyle name="Input 5" xfId="5083"/>
    <cellStyle name="Input 5 2" xfId="8695"/>
    <cellStyle name="Input 6" xfId="5369"/>
    <cellStyle name="Input 7" xfId="5079"/>
    <cellStyle name="Input 8" xfId="9729"/>
    <cellStyle name="Input 9" xfId="19036"/>
    <cellStyle name="InputCell" xfId="1153"/>
    <cellStyle name="InputCells" xfId="264"/>
    <cellStyle name="Komma 10" xfId="8835"/>
    <cellStyle name="Komma 10 2" xfId="16683"/>
    <cellStyle name="Komma 10 2 2" xfId="32997"/>
    <cellStyle name="Komma 10 2 2 2" xfId="57095"/>
    <cellStyle name="Komma 10 2 3" xfId="47961"/>
    <cellStyle name="Komma 10 2 4" xfId="53928"/>
    <cellStyle name="Komma 10 3" xfId="25975"/>
    <cellStyle name="Komma 10 3 2" xfId="56484"/>
    <cellStyle name="Komma 10 4" xfId="40962"/>
    <cellStyle name="Komma 10 5" xfId="53283"/>
    <cellStyle name="Komma 11" xfId="53155"/>
    <cellStyle name="Komma 2" xfId="1154"/>
    <cellStyle name="Komma 2 2" xfId="1181"/>
    <cellStyle name="Komma 2 2 2" xfId="8846"/>
    <cellStyle name="Komma 2 2 2 2" xfId="16685"/>
    <cellStyle name="Komma 2 2 2 2 2" xfId="32998"/>
    <cellStyle name="Komma 2 2 2 2 3" xfId="47962"/>
    <cellStyle name="Komma 2 2 2 3" xfId="18961"/>
    <cellStyle name="Komma 2 2 2 4" xfId="25976"/>
    <cellStyle name="Komma 2 2 2 5" xfId="40963"/>
    <cellStyle name="Komma 2 2 3" xfId="5086"/>
    <cellStyle name="Komma 2 2 3 2" xfId="13249"/>
    <cellStyle name="Komma 2 2 3 2 2" xfId="29568"/>
    <cellStyle name="Komma 2 2 3 2 3" xfId="44533"/>
    <cellStyle name="Komma 2 2 3 3" xfId="22546"/>
    <cellStyle name="Komma 2 2 3 4" xfId="37534"/>
    <cellStyle name="Komma 2 2 3 5" xfId="53286"/>
    <cellStyle name="Komma 2 2 4" xfId="16934"/>
    <cellStyle name="Komma 2 3" xfId="5087"/>
    <cellStyle name="Komma 2 3 2" xfId="8847"/>
    <cellStyle name="Komma 2 3 2 2" xfId="16686"/>
    <cellStyle name="Komma 2 3 2 2 2" xfId="32999"/>
    <cellStyle name="Komma 2 3 2 2 3" xfId="47963"/>
    <cellStyle name="Komma 2 3 2 3" xfId="25977"/>
    <cellStyle name="Komma 2 3 2 4" xfId="40964"/>
    <cellStyle name="Komma 2 3 2 5" xfId="53411"/>
    <cellStyle name="Komma 2 3 3" xfId="13250"/>
    <cellStyle name="Komma 2 3 3 2" xfId="29569"/>
    <cellStyle name="Komma 2 3 3 3" xfId="44534"/>
    <cellStyle name="Komma 2 3 3 4" xfId="54710"/>
    <cellStyle name="Komma 2 3 4" xfId="18992"/>
    <cellStyle name="Komma 2 3 4 2" xfId="33993"/>
    <cellStyle name="Komma 2 3 4 3" xfId="48954"/>
    <cellStyle name="Komma 2 3 4 4" xfId="56400"/>
    <cellStyle name="Komma 2 3 5" xfId="22547"/>
    <cellStyle name="Komma 2 3 6" xfId="37535"/>
    <cellStyle name="Komma 2 3 7" xfId="53126"/>
    <cellStyle name="Komma 2 4" xfId="5088"/>
    <cellStyle name="Komma 2 4 2" xfId="18960"/>
    <cellStyle name="Komma 2 4 2 2" xfId="57098"/>
    <cellStyle name="Komma 2 4 2 3" xfId="53931"/>
    <cellStyle name="Komma 2 4 3" xfId="53295"/>
    <cellStyle name="Komma 2 4 3 2" xfId="56487"/>
    <cellStyle name="Komma 2 5" xfId="5089"/>
    <cellStyle name="Komma 2 5 2" xfId="5090"/>
    <cellStyle name="Komma 2 5 2 2" xfId="5091"/>
    <cellStyle name="Komma 2 5 2 2 2" xfId="8189"/>
    <cellStyle name="Komma 2 5 2 2 2 2" xfId="16090"/>
    <cellStyle name="Komma 2 5 2 2 2 2 2" xfId="32404"/>
    <cellStyle name="Komma 2 5 2 2 2 2 3" xfId="47368"/>
    <cellStyle name="Komma 2 5 2 2 2 3" xfId="25382"/>
    <cellStyle name="Komma 2 5 2 2 2 4" xfId="40369"/>
    <cellStyle name="Komma 2 5 3" xfId="5092"/>
    <cellStyle name="Komma 2 5 3 2" xfId="5093"/>
    <cellStyle name="Komma 2 5 3 2 2" xfId="8800"/>
    <cellStyle name="Komma 2 5 3 2 2 2" xfId="16676"/>
    <cellStyle name="Komma 2 5 3 2 2 2 2" xfId="32990"/>
    <cellStyle name="Komma 2 5 3 2 2 2 3" xfId="47954"/>
    <cellStyle name="Komma 2 5 3 2 2 3" xfId="25968"/>
    <cellStyle name="Komma 2 5 3 2 2 4" xfId="40955"/>
    <cellStyle name="Komma 2 5 3 3" xfId="6681"/>
    <cellStyle name="Komma 2 5 3 3 2" xfId="14595"/>
    <cellStyle name="Komma 2 5 3 3 2 2" xfId="30909"/>
    <cellStyle name="Komma 2 5 3 3 2 3" xfId="45873"/>
    <cellStyle name="Komma 2 5 3 3 3" xfId="23887"/>
    <cellStyle name="Komma 2 5 3 3 4" xfId="38874"/>
    <cellStyle name="Komma 2 5 4" xfId="5094"/>
    <cellStyle name="Komma 2 5 4 2" xfId="7466"/>
    <cellStyle name="Komma 2 5 4 2 2" xfId="15376"/>
    <cellStyle name="Komma 2 5 4 2 2 2" xfId="31690"/>
    <cellStyle name="Komma 2 5 4 2 2 3" xfId="46654"/>
    <cellStyle name="Komma 2 5 4 2 3" xfId="24668"/>
    <cellStyle name="Komma 2 5 4 2 4" xfId="39655"/>
    <cellStyle name="Komma 2 5 5" xfId="53172"/>
    <cellStyle name="Komma 2 6" xfId="5095"/>
    <cellStyle name="Komma 2 6 2" xfId="54640"/>
    <cellStyle name="Komma 2 7" xfId="8845"/>
    <cellStyle name="Komma 2 8" xfId="5085"/>
    <cellStyle name="Komma 3" xfId="1162"/>
    <cellStyle name="Komma 3 10" xfId="53170"/>
    <cellStyle name="Komma 3 10 2" xfId="56430"/>
    <cellStyle name="Komma 3 11" xfId="54641"/>
    <cellStyle name="Komma 3 12" xfId="55458"/>
    <cellStyle name="Komma 3 13" xfId="52176"/>
    <cellStyle name="Komma 3 14" xfId="1548"/>
    <cellStyle name="Komma 3 2" xfId="1187"/>
    <cellStyle name="Komma 3 2 2" xfId="5097"/>
    <cellStyle name="Komma 3 2 2 2" xfId="53414"/>
    <cellStyle name="Komma 3 2 2 2 2" xfId="54046"/>
    <cellStyle name="Komma 3 2 2 2 2 2" xfId="57213"/>
    <cellStyle name="Komma 3 2 2 2 3" xfId="56590"/>
    <cellStyle name="Komma 3 2 2 3" xfId="53906"/>
    <cellStyle name="Komma 3 2 2 3 2" xfId="57073"/>
    <cellStyle name="Komma 3 2 2 4" xfId="56462"/>
    <cellStyle name="Komma 3 2 2 5" xfId="53260"/>
    <cellStyle name="Komma 3 2 3" xfId="16936"/>
    <cellStyle name="Komma 3 2 3 2" xfId="33053"/>
    <cellStyle name="Komma 3 2 3 2 2" xfId="54047"/>
    <cellStyle name="Komma 3 2 3 2 2 2" xfId="57214"/>
    <cellStyle name="Komma 3 2 3 2 3" xfId="56591"/>
    <cellStyle name="Komma 3 2 3 2 4" xfId="53415"/>
    <cellStyle name="Komma 3 2 3 3" xfId="48014"/>
    <cellStyle name="Komma 3 2 3 3 2" xfId="57089"/>
    <cellStyle name="Komma 3 2 3 3 3" xfId="53922"/>
    <cellStyle name="Komma 3 2 3 4" xfId="56478"/>
    <cellStyle name="Komma 3 2 3 5" xfId="53276"/>
    <cellStyle name="Komma 3 2 4" xfId="53413"/>
    <cellStyle name="Komma 3 2 4 2" xfId="54045"/>
    <cellStyle name="Komma 3 2 4 2 2" xfId="57212"/>
    <cellStyle name="Komma 3 2 4 3" xfId="56589"/>
    <cellStyle name="Komma 3 2 5" xfId="53890"/>
    <cellStyle name="Komma 3 2 5 2" xfId="57057"/>
    <cellStyle name="Komma 3 2 6" xfId="53244"/>
    <cellStyle name="Komma 3 2 6 2" xfId="56446"/>
    <cellStyle name="Komma 3 2 7" xfId="54712"/>
    <cellStyle name="Komma 3 2 8" xfId="55459"/>
    <cellStyle name="Komma 3 2 9" xfId="52177"/>
    <cellStyle name="Komma 3 3" xfId="5098"/>
    <cellStyle name="Komma 3 3 2" xfId="53416"/>
    <cellStyle name="Komma 3 3 2 2" xfId="54048"/>
    <cellStyle name="Komma 3 3 2 2 2" xfId="57215"/>
    <cellStyle name="Komma 3 3 2 3" xfId="56592"/>
    <cellStyle name="Komma 3 3 3" xfId="53898"/>
    <cellStyle name="Komma 3 3 3 2" xfId="57065"/>
    <cellStyle name="Komma 3 3 4" xfId="54711"/>
    <cellStyle name="Komma 3 3 5" xfId="56454"/>
    <cellStyle name="Komma 3 3 6" xfId="53252"/>
    <cellStyle name="Komma 3 4" xfId="8848"/>
    <cellStyle name="Komma 3 4 2" xfId="16687"/>
    <cellStyle name="Komma 3 4 2 2" xfId="33000"/>
    <cellStyle name="Komma 3 4 2 2 2" xfId="57216"/>
    <cellStyle name="Komma 3 4 2 2 3" xfId="54049"/>
    <cellStyle name="Komma 3 4 2 3" xfId="47964"/>
    <cellStyle name="Komma 3 4 2 3 2" xfId="56593"/>
    <cellStyle name="Komma 3 4 2 4" xfId="53417"/>
    <cellStyle name="Komma 3 4 3" xfId="25978"/>
    <cellStyle name="Komma 3 4 3 2" xfId="57081"/>
    <cellStyle name="Komma 3 4 3 3" xfId="53914"/>
    <cellStyle name="Komma 3 4 4" xfId="40965"/>
    <cellStyle name="Komma 3 4 4 2" xfId="56470"/>
    <cellStyle name="Komma 3 4 5" xfId="53268"/>
    <cellStyle name="Komma 3 5" xfId="5096"/>
    <cellStyle name="Komma 3 5 2" xfId="13251"/>
    <cellStyle name="Komma 3 5 2 2" xfId="29570"/>
    <cellStyle name="Komma 3 5 2 2 2" xfId="57217"/>
    <cellStyle name="Komma 3 5 2 3" xfId="44535"/>
    <cellStyle name="Komma 3 5 2 4" xfId="54050"/>
    <cellStyle name="Komma 3 5 3" xfId="22548"/>
    <cellStyle name="Komma 3 5 3 2" xfId="56594"/>
    <cellStyle name="Komma 3 5 4" xfId="37536"/>
    <cellStyle name="Komma 3 5 5" xfId="53418"/>
    <cellStyle name="Komma 3 6" xfId="8933"/>
    <cellStyle name="Komma 3 7" xfId="16935"/>
    <cellStyle name="Komma 3 7 2" xfId="33052"/>
    <cellStyle name="Komma 3 7 2 2" xfId="57211"/>
    <cellStyle name="Komma 3 7 2 3" xfId="54044"/>
    <cellStyle name="Komma 3 7 3" xfId="48013"/>
    <cellStyle name="Komma 3 7 3 2" xfId="56588"/>
    <cellStyle name="Komma 3 7 4" xfId="53412"/>
    <cellStyle name="Komma 3 8" xfId="53289"/>
    <cellStyle name="Komma 3 9" xfId="53882"/>
    <cellStyle name="Komma 3 9 2" xfId="57049"/>
    <cellStyle name="Komma 4" xfId="1188"/>
    <cellStyle name="Komma 4 10" xfId="49299"/>
    <cellStyle name="Komma 4 10 2" xfId="55460"/>
    <cellStyle name="Komma 4 11" xfId="49704"/>
    <cellStyle name="Komma 4 12" xfId="50113"/>
    <cellStyle name="Komma 4 13" xfId="50518"/>
    <cellStyle name="Komma 4 14" xfId="51078"/>
    <cellStyle name="Komma 4 15" xfId="51679"/>
    <cellStyle name="Komma 4 16" xfId="52099"/>
    <cellStyle name="Komma 4 17" xfId="52178"/>
    <cellStyle name="Komma 4 18" xfId="1560"/>
    <cellStyle name="Komma 4 2" xfId="5100"/>
    <cellStyle name="Komma 4 2 2" xfId="8850"/>
    <cellStyle name="Komma 4 2 2 2" xfId="18980"/>
    <cellStyle name="Komma 4 2 2 2 2" xfId="33982"/>
    <cellStyle name="Komma 4 2 2 2 2 2" xfId="57220"/>
    <cellStyle name="Komma 4 2 2 2 3" xfId="48943"/>
    <cellStyle name="Komma 4 2 2 2 4" xfId="54053"/>
    <cellStyle name="Komma 4 2 2 3" xfId="53421"/>
    <cellStyle name="Komma 4 2 2 3 2" xfId="56597"/>
    <cellStyle name="Komma 4 2 2 4" xfId="56389"/>
    <cellStyle name="Komma 4 2 2 5" xfId="53115"/>
    <cellStyle name="Komma 4 2 3" xfId="18196"/>
    <cellStyle name="Komma 4 2 3 2" xfId="33663"/>
    <cellStyle name="Komma 4 2 3 2 2" xfId="57221"/>
    <cellStyle name="Komma 4 2 3 2 3" xfId="54054"/>
    <cellStyle name="Komma 4 2 3 3" xfId="48624"/>
    <cellStyle name="Komma 4 2 3 3 2" xfId="56598"/>
    <cellStyle name="Komma 4 2 3 4" xfId="53422"/>
    <cellStyle name="Komma 4 2 4" xfId="53423"/>
    <cellStyle name="Komma 4 2 4 2" xfId="54055"/>
    <cellStyle name="Komma 4 2 4 2 2" xfId="57222"/>
    <cellStyle name="Komma 4 2 4 3" xfId="56599"/>
    <cellStyle name="Komma 4 2 5" xfId="54052"/>
    <cellStyle name="Komma 4 2 5 2" xfId="57219"/>
    <cellStyle name="Komma 4 2 6" xfId="53420"/>
    <cellStyle name="Komma 4 2 6 2" xfId="56596"/>
    <cellStyle name="Komma 4 2 7" xfId="55147"/>
    <cellStyle name="Komma 4 2 8" xfId="56069"/>
    <cellStyle name="Komma 4 2 9" xfId="52792"/>
    <cellStyle name="Komma 4 3" xfId="8849"/>
    <cellStyle name="Komma 4 3 2" xfId="18962"/>
    <cellStyle name="Komma 4 3 2 2" xfId="33972"/>
    <cellStyle name="Komma 4 3 2 2 2" xfId="57224"/>
    <cellStyle name="Komma 4 3 2 2 3" xfId="54057"/>
    <cellStyle name="Komma 4 3 2 3" xfId="48933"/>
    <cellStyle name="Komma 4 3 2 3 2" xfId="56601"/>
    <cellStyle name="Komma 4 3 2 4" xfId="53425"/>
    <cellStyle name="Komma 4 3 3" xfId="53426"/>
    <cellStyle name="Komma 4 3 3 2" xfId="54058"/>
    <cellStyle name="Komma 4 3 3 2 2" xfId="57225"/>
    <cellStyle name="Komma 4 3 3 3" xfId="56602"/>
    <cellStyle name="Komma 4 3 4" xfId="54056"/>
    <cellStyle name="Komma 4 3 4 2" xfId="57223"/>
    <cellStyle name="Komma 4 3 5" xfId="53424"/>
    <cellStyle name="Komma 4 3 5 2" xfId="56600"/>
    <cellStyle name="Komma 4 3 6" xfId="56379"/>
    <cellStyle name="Komma 4 3 7" xfId="53105"/>
    <cellStyle name="Komma 4 4" xfId="5099"/>
    <cellStyle name="Komma 4 4 2" xfId="54059"/>
    <cellStyle name="Komma 4 4 2 2" xfId="57226"/>
    <cellStyle name="Komma 4 4 3" xfId="56603"/>
    <cellStyle name="Komma 4 4 4" xfId="53427"/>
    <cellStyle name="Komma 4 5" xfId="8944"/>
    <cellStyle name="Komma 4 5 2" xfId="16718"/>
    <cellStyle name="Komma 4 5 2 2" xfId="33031"/>
    <cellStyle name="Komma 4 5 2 2 2" xfId="57227"/>
    <cellStyle name="Komma 4 5 2 3" xfId="47995"/>
    <cellStyle name="Komma 4 5 2 4" xfId="54060"/>
    <cellStyle name="Komma 4 5 3" xfId="26009"/>
    <cellStyle name="Komma 4 5 3 2" xfId="56604"/>
    <cellStyle name="Komma 4 5 4" xfId="40996"/>
    <cellStyle name="Komma 4 5 5" xfId="53428"/>
    <cellStyle name="Komma 4 6" xfId="10058"/>
    <cellStyle name="Komma 4 6 2" xfId="26378"/>
    <cellStyle name="Komma 4 6 2 2" xfId="57228"/>
    <cellStyle name="Komma 4 6 2 3" xfId="54061"/>
    <cellStyle name="Komma 4 6 3" xfId="41346"/>
    <cellStyle name="Komma 4 6 3 2" xfId="56605"/>
    <cellStyle name="Komma 4 6 4" xfId="53429"/>
    <cellStyle name="Komma 4 7" xfId="16937"/>
    <cellStyle name="Komma 4 7 2" xfId="33054"/>
    <cellStyle name="Komma 4 7 2 2" xfId="57218"/>
    <cellStyle name="Komma 4 7 3" xfId="48015"/>
    <cellStyle name="Komma 4 7 4" xfId="54051"/>
    <cellStyle name="Komma 4 8" xfId="19357"/>
    <cellStyle name="Komma 4 8 2" xfId="56595"/>
    <cellStyle name="Komma 4 8 3" xfId="53419"/>
    <cellStyle name="Komma 4 9" xfId="34347"/>
    <cellStyle name="Komma 4 9 2" xfId="54713"/>
    <cellStyle name="Komma 5" xfId="1178"/>
    <cellStyle name="Komma 5 2" xfId="8851"/>
    <cellStyle name="Komma 5 2 2" xfId="18981"/>
    <cellStyle name="Komma 5 2 2 2" xfId="54064"/>
    <cellStyle name="Komma 5 2 2 2 2" xfId="57231"/>
    <cellStyle name="Komma 5 2 2 3" xfId="53432"/>
    <cellStyle name="Komma 5 2 2 3 2" xfId="56608"/>
    <cellStyle name="Komma 5 2 3" xfId="53433"/>
    <cellStyle name="Komma 5 2 3 2" xfId="54065"/>
    <cellStyle name="Komma 5 2 3 2 2" xfId="57232"/>
    <cellStyle name="Komma 5 2 3 3" xfId="56609"/>
    <cellStyle name="Komma 5 2 4" xfId="54063"/>
    <cellStyle name="Komma 5 2 4 2" xfId="57230"/>
    <cellStyle name="Komma 5 2 5" xfId="53431"/>
    <cellStyle name="Komma 5 2 5 2" xfId="56607"/>
    <cellStyle name="Komma 5 3" xfId="5101"/>
    <cellStyle name="Komma 5 3 2" xfId="54066"/>
    <cellStyle name="Komma 5 3 2 2" xfId="57233"/>
    <cellStyle name="Komma 5 3 3" xfId="53434"/>
    <cellStyle name="Komma 5 3 3 2" xfId="56610"/>
    <cellStyle name="Komma 5 4" xfId="53435"/>
    <cellStyle name="Komma 5 4 2" xfId="54067"/>
    <cellStyle name="Komma 5 4 2 2" xfId="57234"/>
    <cellStyle name="Komma 5 4 3" xfId="56611"/>
    <cellStyle name="Komma 5 5" xfId="53436"/>
    <cellStyle name="Komma 5 5 2" xfId="54068"/>
    <cellStyle name="Komma 5 5 2 2" xfId="57235"/>
    <cellStyle name="Komma 5 5 3" xfId="56612"/>
    <cellStyle name="Komma 5 6" xfId="54062"/>
    <cellStyle name="Komma 5 6 2" xfId="57229"/>
    <cellStyle name="Komma 5 7" xfId="53430"/>
    <cellStyle name="Komma 5 7 2" xfId="56606"/>
    <cellStyle name="Komma 6" xfId="5102"/>
    <cellStyle name="Komma 6 2" xfId="53437"/>
    <cellStyle name="Komma 6 2 2" xfId="53438"/>
    <cellStyle name="Komma 6 2 2 2" xfId="54071"/>
    <cellStyle name="Komma 6 2 2 2 2" xfId="57238"/>
    <cellStyle name="Komma 6 2 2 3" xfId="56614"/>
    <cellStyle name="Komma 6 2 3" xfId="53439"/>
    <cellStyle name="Komma 6 2 3 2" xfId="54072"/>
    <cellStyle name="Komma 6 2 3 2 2" xfId="57239"/>
    <cellStyle name="Komma 6 2 3 3" xfId="56615"/>
    <cellStyle name="Komma 6 2 4" xfId="54070"/>
    <cellStyle name="Komma 6 2 4 2" xfId="57237"/>
    <cellStyle name="Komma 6 2 5" xfId="56613"/>
    <cellStyle name="Komma 6 3" xfId="53440"/>
    <cellStyle name="Komma 6 3 2" xfId="54073"/>
    <cellStyle name="Komma 6 3 2 2" xfId="57240"/>
    <cellStyle name="Komma 6 3 3" xfId="56616"/>
    <cellStyle name="Komma 6 4" xfId="53441"/>
    <cellStyle name="Komma 6 4 2" xfId="54074"/>
    <cellStyle name="Komma 6 4 2 2" xfId="57241"/>
    <cellStyle name="Komma 6 4 3" xfId="56617"/>
    <cellStyle name="Komma 6 5" xfId="53442"/>
    <cellStyle name="Komma 6 5 2" xfId="54075"/>
    <cellStyle name="Komma 6 5 2 2" xfId="57242"/>
    <cellStyle name="Komma 6 5 3" xfId="56618"/>
    <cellStyle name="Komma 6 6" xfId="54069"/>
    <cellStyle name="Komma 6 6 2" xfId="57236"/>
    <cellStyle name="Komma 6 7" xfId="56423"/>
    <cellStyle name="Komma 6 8" xfId="53149"/>
    <cellStyle name="Komma 7" xfId="5103"/>
    <cellStyle name="Komma 7 2" xfId="8852"/>
    <cellStyle name="Komma 7 2 2" xfId="53445"/>
    <cellStyle name="Komma 7 2 2 2" xfId="54078"/>
    <cellStyle name="Komma 7 2 2 2 2" xfId="57245"/>
    <cellStyle name="Komma 7 2 2 3" xfId="56621"/>
    <cellStyle name="Komma 7 2 3" xfId="53446"/>
    <cellStyle name="Komma 7 2 3 2" xfId="54079"/>
    <cellStyle name="Komma 7 2 3 2 2" xfId="57246"/>
    <cellStyle name="Komma 7 2 3 3" xfId="56622"/>
    <cellStyle name="Komma 7 2 4" xfId="54077"/>
    <cellStyle name="Komma 7 2 4 2" xfId="57244"/>
    <cellStyle name="Komma 7 2 5" xfId="56620"/>
    <cellStyle name="Komma 7 2 6" xfId="53444"/>
    <cellStyle name="Komma 7 3" xfId="53447"/>
    <cellStyle name="Komma 7 3 2" xfId="54080"/>
    <cellStyle name="Komma 7 3 2 2" xfId="57247"/>
    <cellStyle name="Komma 7 3 3" xfId="56623"/>
    <cellStyle name="Komma 7 4" xfId="53448"/>
    <cellStyle name="Komma 7 4 2" xfId="54081"/>
    <cellStyle name="Komma 7 4 2 2" xfId="57248"/>
    <cellStyle name="Komma 7 4 3" xfId="56624"/>
    <cellStyle name="Komma 7 5" xfId="54076"/>
    <cellStyle name="Komma 7 5 2" xfId="57243"/>
    <cellStyle name="Komma 7 6" xfId="56619"/>
    <cellStyle name="Komma 7 7" xfId="53443"/>
    <cellStyle name="Komma 8" xfId="5084"/>
    <cellStyle name="Komma 8 2" xfId="8844"/>
    <cellStyle name="Komma 8 2 2" xfId="54083"/>
    <cellStyle name="Komma 8 2 2 2" xfId="57250"/>
    <cellStyle name="Komma 8 2 3" xfId="56626"/>
    <cellStyle name="Komma 8 2 4" xfId="53450"/>
    <cellStyle name="Komma 8 3" xfId="53451"/>
    <cellStyle name="Komma 8 3 2" xfId="54084"/>
    <cellStyle name="Komma 8 3 2 2" xfId="57251"/>
    <cellStyle name="Komma 8 3 3" xfId="56627"/>
    <cellStyle name="Komma 8 4" xfId="54082"/>
    <cellStyle name="Komma 8 4 2" xfId="57249"/>
    <cellStyle name="Komma 8 5" xfId="56625"/>
    <cellStyle name="Komma 8 6" xfId="53449"/>
    <cellStyle name="Komma 9" xfId="1573"/>
    <cellStyle name="Komma 9 2" xfId="8910"/>
    <cellStyle name="Komma 9 2 2" xfId="16688"/>
    <cellStyle name="Komma 9 2 2 2" xfId="33001"/>
    <cellStyle name="Komma 9 2 2 3" xfId="47965"/>
    <cellStyle name="Komma 9 2 2 4" xfId="57252"/>
    <cellStyle name="Komma 9 2 3" xfId="25979"/>
    <cellStyle name="Komma 9 2 4" xfId="40966"/>
    <cellStyle name="Komma 9 2 5" xfId="54085"/>
    <cellStyle name="Komma 9 3" xfId="10135"/>
    <cellStyle name="Komma 9 3 2" xfId="26454"/>
    <cellStyle name="Komma 9 3 3" xfId="41420"/>
    <cellStyle name="Komma 9 3 4" xfId="56628"/>
    <cellStyle name="Komma 9 4" xfId="19432"/>
    <cellStyle name="Komma 9 5" xfId="34421"/>
    <cellStyle name="Komma 9 6" xfId="53452"/>
    <cellStyle name="Link 2" xfId="1180"/>
    <cellStyle name="Link 2 2" xfId="5106"/>
    <cellStyle name="Link 2 3" xfId="5105"/>
    <cellStyle name="Link 2 3 2" xfId="53454"/>
    <cellStyle name="Link 2 4" xfId="16938"/>
    <cellStyle name="Link 2 5" xfId="53285"/>
    <cellStyle name="Link 3" xfId="1185"/>
    <cellStyle name="Link 3 2" xfId="5107"/>
    <cellStyle name="Link 3 2 2" xfId="53455"/>
    <cellStyle name="Link 3 3" xfId="16939"/>
    <cellStyle name="Link 4" xfId="5108"/>
    <cellStyle name="Link 4 2" xfId="53453"/>
    <cellStyle name="Link 5" xfId="5109"/>
    <cellStyle name="Link 5 2" xfId="53291"/>
    <cellStyle name="Link 6" xfId="5104"/>
    <cellStyle name="Link 6 2" xfId="54506"/>
    <cellStyle name="Linked Cell" xfId="9" builtinId="24" customBuiltin="1"/>
    <cellStyle name="Linked Cell 2" xfId="53229"/>
    <cellStyle name="Markeringsfarve1 2" xfId="5111"/>
    <cellStyle name="Markeringsfarve1 3" xfId="5112"/>
    <cellStyle name="Markeringsfarve1 4" xfId="5113"/>
    <cellStyle name="Markeringsfarve1 5" xfId="5114"/>
    <cellStyle name="Markeringsfarve1 5 2" xfId="8259"/>
    <cellStyle name="Markeringsfarve1 6" xfId="5374"/>
    <cellStyle name="Markeringsfarve1 7" xfId="5110"/>
    <cellStyle name="Markeringsfarve2 2" xfId="5116"/>
    <cellStyle name="Markeringsfarve2 3" xfId="5117"/>
    <cellStyle name="Markeringsfarve2 4" xfId="5118"/>
    <cellStyle name="Markeringsfarve2 5" xfId="5119"/>
    <cellStyle name="Markeringsfarve2 5 2" xfId="8744"/>
    <cellStyle name="Markeringsfarve2 6" xfId="5378"/>
    <cellStyle name="Markeringsfarve2 7" xfId="5115"/>
    <cellStyle name="Markeringsfarve3 2" xfId="5121"/>
    <cellStyle name="Markeringsfarve3 3" xfId="5122"/>
    <cellStyle name="Markeringsfarve3 4" xfId="5123"/>
    <cellStyle name="Markeringsfarve3 5" xfId="5124"/>
    <cellStyle name="Markeringsfarve3 5 2" xfId="8448"/>
    <cellStyle name="Markeringsfarve3 6" xfId="5382"/>
    <cellStyle name="Markeringsfarve3 7" xfId="5120"/>
    <cellStyle name="Markeringsfarve4 2" xfId="5126"/>
    <cellStyle name="Markeringsfarve4 3" xfId="5127"/>
    <cellStyle name="Markeringsfarve4 4" xfId="5128"/>
    <cellStyle name="Markeringsfarve4 5" xfId="5129"/>
    <cellStyle name="Markeringsfarve4 5 2" xfId="8261"/>
    <cellStyle name="Markeringsfarve4 6" xfId="5386"/>
    <cellStyle name="Markeringsfarve4 7" xfId="5125"/>
    <cellStyle name="Markeringsfarve6 2" xfId="5131"/>
    <cellStyle name="Markeringsfarve6 3" xfId="5132"/>
    <cellStyle name="Markeringsfarve6 4" xfId="5133"/>
    <cellStyle name="Markeringsfarve6 5" xfId="5134"/>
    <cellStyle name="Markeringsfarve6 5 2" xfId="8464"/>
    <cellStyle name="Markeringsfarve6 6" xfId="5393"/>
    <cellStyle name="Markeringsfarve6 7" xfId="5130"/>
    <cellStyle name="Migliaia [0] 10" xfId="265"/>
    <cellStyle name="Migliaia [0] 10 10" xfId="50191"/>
    <cellStyle name="Migliaia [0] 10 11" xfId="50633"/>
    <cellStyle name="Migliaia [0] 10 12" xfId="51352"/>
    <cellStyle name="Migliaia [0] 10 13" xfId="51764"/>
    <cellStyle name="Migliaia [0] 10 14" xfId="52179"/>
    <cellStyle name="Migliaia [0] 10 2" xfId="9050"/>
    <cellStyle name="Migliaia [0] 10 2 2" xfId="17941"/>
    <cellStyle name="Migliaia [0] 10 2 2 2" xfId="33601"/>
    <cellStyle name="Migliaia [0] 10 2 2 3" xfId="48562"/>
    <cellStyle name="Migliaia [0] 10 2 2 4" xfId="55085"/>
    <cellStyle name="Migliaia [0] 10 2 3" xfId="56007"/>
    <cellStyle name="Migliaia [0] 10 2 4" xfId="52730"/>
    <cellStyle name="Migliaia [0] 10 3" xfId="9731"/>
    <cellStyle name="Migliaia [0] 10 3 2" xfId="26056"/>
    <cellStyle name="Migliaia [0] 10 3 3" xfId="41034"/>
    <cellStyle name="Migliaia [0] 10 3 4" xfId="54517"/>
    <cellStyle name="Migliaia [0] 10 4" xfId="16940"/>
    <cellStyle name="Migliaia [0] 10 4 2" xfId="33055"/>
    <cellStyle name="Migliaia [0] 10 4 3" xfId="48016"/>
    <cellStyle name="Migliaia [0] 10 4 4" xfId="55461"/>
    <cellStyle name="Migliaia [0] 10 5" xfId="19037"/>
    <cellStyle name="Migliaia [0] 10 6" xfId="34032"/>
    <cellStyle name="Migliaia [0] 10 7" xfId="48972"/>
    <cellStyle name="Migliaia [0] 10 8" xfId="49377"/>
    <cellStyle name="Migliaia [0] 10 9" xfId="49783"/>
    <cellStyle name="Migliaia [0] 11" xfId="266"/>
    <cellStyle name="Migliaia [0] 11 10" xfId="50192"/>
    <cellStyle name="Migliaia [0] 11 11" xfId="50634"/>
    <cellStyle name="Migliaia [0] 11 12" xfId="51353"/>
    <cellStyle name="Migliaia [0] 11 13" xfId="51765"/>
    <cellStyle name="Migliaia [0] 11 14" xfId="52180"/>
    <cellStyle name="Migliaia [0] 11 2" xfId="9051"/>
    <cellStyle name="Migliaia [0] 11 2 2" xfId="17942"/>
    <cellStyle name="Migliaia [0] 11 2 2 2" xfId="33602"/>
    <cellStyle name="Migliaia [0] 11 2 2 3" xfId="48563"/>
    <cellStyle name="Migliaia [0] 11 2 2 4" xfId="55086"/>
    <cellStyle name="Migliaia [0] 11 2 3" xfId="56008"/>
    <cellStyle name="Migliaia [0] 11 2 4" xfId="52731"/>
    <cellStyle name="Migliaia [0] 11 3" xfId="9732"/>
    <cellStyle name="Migliaia [0] 11 3 2" xfId="26057"/>
    <cellStyle name="Migliaia [0] 11 3 3" xfId="41035"/>
    <cellStyle name="Migliaia [0] 11 3 4" xfId="54518"/>
    <cellStyle name="Migliaia [0] 11 4" xfId="16941"/>
    <cellStyle name="Migliaia [0] 11 4 2" xfId="33056"/>
    <cellStyle name="Migliaia [0] 11 4 3" xfId="48017"/>
    <cellStyle name="Migliaia [0] 11 4 4" xfId="55462"/>
    <cellStyle name="Migliaia [0] 11 5" xfId="19038"/>
    <cellStyle name="Migliaia [0] 11 6" xfId="34033"/>
    <cellStyle name="Migliaia [0] 11 7" xfId="48973"/>
    <cellStyle name="Migliaia [0] 11 8" xfId="49378"/>
    <cellStyle name="Migliaia [0] 11 9" xfId="49784"/>
    <cellStyle name="Migliaia [0] 12" xfId="267"/>
    <cellStyle name="Migliaia [0] 12 10" xfId="50193"/>
    <cellStyle name="Migliaia [0] 12 11" xfId="50635"/>
    <cellStyle name="Migliaia [0] 12 12" xfId="51354"/>
    <cellStyle name="Migliaia [0] 12 13" xfId="51766"/>
    <cellStyle name="Migliaia [0] 12 14" xfId="52181"/>
    <cellStyle name="Migliaia [0] 12 2" xfId="9052"/>
    <cellStyle name="Migliaia [0] 12 2 2" xfId="17943"/>
    <cellStyle name="Migliaia [0] 12 2 2 2" xfId="33603"/>
    <cellStyle name="Migliaia [0] 12 2 2 3" xfId="48564"/>
    <cellStyle name="Migliaia [0] 12 2 2 4" xfId="55087"/>
    <cellStyle name="Migliaia [0] 12 2 3" xfId="56009"/>
    <cellStyle name="Migliaia [0] 12 2 4" xfId="52732"/>
    <cellStyle name="Migliaia [0] 12 3" xfId="9733"/>
    <cellStyle name="Migliaia [0] 12 3 2" xfId="26058"/>
    <cellStyle name="Migliaia [0] 12 3 3" xfId="41036"/>
    <cellStyle name="Migliaia [0] 12 3 4" xfId="54519"/>
    <cellStyle name="Migliaia [0] 12 4" xfId="16942"/>
    <cellStyle name="Migliaia [0] 12 4 2" xfId="33057"/>
    <cellStyle name="Migliaia [0] 12 4 3" xfId="48018"/>
    <cellStyle name="Migliaia [0] 12 4 4" xfId="55463"/>
    <cellStyle name="Migliaia [0] 12 5" xfId="19039"/>
    <cellStyle name="Migliaia [0] 12 6" xfId="34034"/>
    <cellStyle name="Migliaia [0] 12 7" xfId="48974"/>
    <cellStyle name="Migliaia [0] 12 8" xfId="49379"/>
    <cellStyle name="Migliaia [0] 12 9" xfId="49785"/>
    <cellStyle name="Migliaia [0] 13" xfId="268"/>
    <cellStyle name="Migliaia [0] 13 10" xfId="50194"/>
    <cellStyle name="Migliaia [0] 13 11" xfId="50636"/>
    <cellStyle name="Migliaia [0] 13 12" xfId="51355"/>
    <cellStyle name="Migliaia [0] 13 13" xfId="51767"/>
    <cellStyle name="Migliaia [0] 13 14" xfId="52182"/>
    <cellStyle name="Migliaia [0] 13 2" xfId="9053"/>
    <cellStyle name="Migliaia [0] 13 2 2" xfId="17944"/>
    <cellStyle name="Migliaia [0] 13 2 2 2" xfId="33604"/>
    <cellStyle name="Migliaia [0] 13 2 2 3" xfId="48565"/>
    <cellStyle name="Migliaia [0] 13 2 2 4" xfId="55088"/>
    <cellStyle name="Migliaia [0] 13 2 3" xfId="56010"/>
    <cellStyle name="Migliaia [0] 13 2 4" xfId="52733"/>
    <cellStyle name="Migliaia [0] 13 3" xfId="9734"/>
    <cellStyle name="Migliaia [0] 13 3 2" xfId="26059"/>
    <cellStyle name="Migliaia [0] 13 3 3" xfId="41037"/>
    <cellStyle name="Migliaia [0] 13 3 4" xfId="54520"/>
    <cellStyle name="Migliaia [0] 13 4" xfId="16943"/>
    <cellStyle name="Migliaia [0] 13 4 2" xfId="33058"/>
    <cellStyle name="Migliaia [0] 13 4 3" xfId="48019"/>
    <cellStyle name="Migliaia [0] 13 4 4" xfId="55464"/>
    <cellStyle name="Migliaia [0] 13 5" xfId="19040"/>
    <cellStyle name="Migliaia [0] 13 6" xfId="34035"/>
    <cellStyle name="Migliaia [0] 13 7" xfId="48975"/>
    <cellStyle name="Migliaia [0] 13 8" xfId="49380"/>
    <cellStyle name="Migliaia [0] 13 9" xfId="49786"/>
    <cellStyle name="Migliaia [0] 14" xfId="269"/>
    <cellStyle name="Migliaia [0] 14 10" xfId="50195"/>
    <cellStyle name="Migliaia [0] 14 11" xfId="50637"/>
    <cellStyle name="Migliaia [0] 14 12" xfId="51356"/>
    <cellStyle name="Migliaia [0] 14 13" xfId="51768"/>
    <cellStyle name="Migliaia [0] 14 14" xfId="52183"/>
    <cellStyle name="Migliaia [0] 14 2" xfId="9054"/>
    <cellStyle name="Migliaia [0] 14 2 2" xfId="17945"/>
    <cellStyle name="Migliaia [0] 14 2 2 2" xfId="33605"/>
    <cellStyle name="Migliaia [0] 14 2 2 3" xfId="48566"/>
    <cellStyle name="Migliaia [0] 14 2 2 4" xfId="55089"/>
    <cellStyle name="Migliaia [0] 14 2 3" xfId="56011"/>
    <cellStyle name="Migliaia [0] 14 2 4" xfId="52734"/>
    <cellStyle name="Migliaia [0] 14 3" xfId="9735"/>
    <cellStyle name="Migliaia [0] 14 3 2" xfId="26060"/>
    <cellStyle name="Migliaia [0] 14 3 3" xfId="41038"/>
    <cellStyle name="Migliaia [0] 14 3 4" xfId="54521"/>
    <cellStyle name="Migliaia [0] 14 4" xfId="16944"/>
    <cellStyle name="Migliaia [0] 14 4 2" xfId="33059"/>
    <cellStyle name="Migliaia [0] 14 4 3" xfId="48020"/>
    <cellStyle name="Migliaia [0] 14 4 4" xfId="55465"/>
    <cellStyle name="Migliaia [0] 14 5" xfId="19041"/>
    <cellStyle name="Migliaia [0] 14 6" xfId="34036"/>
    <cellStyle name="Migliaia [0] 14 7" xfId="48976"/>
    <cellStyle name="Migliaia [0] 14 8" xfId="49381"/>
    <cellStyle name="Migliaia [0] 14 9" xfId="49787"/>
    <cellStyle name="Migliaia [0] 15" xfId="270"/>
    <cellStyle name="Migliaia [0] 15 10" xfId="50196"/>
    <cellStyle name="Migliaia [0] 15 11" xfId="50638"/>
    <cellStyle name="Migliaia [0] 15 12" xfId="51357"/>
    <cellStyle name="Migliaia [0] 15 13" xfId="51769"/>
    <cellStyle name="Migliaia [0] 15 14" xfId="52184"/>
    <cellStyle name="Migliaia [0] 15 2" xfId="9055"/>
    <cellStyle name="Migliaia [0] 15 2 2" xfId="17946"/>
    <cellStyle name="Migliaia [0] 15 2 2 2" xfId="33606"/>
    <cellStyle name="Migliaia [0] 15 2 2 3" xfId="48567"/>
    <cellStyle name="Migliaia [0] 15 2 2 4" xfId="55090"/>
    <cellStyle name="Migliaia [0] 15 2 3" xfId="56012"/>
    <cellStyle name="Migliaia [0] 15 2 4" xfId="52735"/>
    <cellStyle name="Migliaia [0] 15 3" xfId="9736"/>
    <cellStyle name="Migliaia [0] 15 3 2" xfId="26061"/>
    <cellStyle name="Migliaia [0] 15 3 3" xfId="41039"/>
    <cellStyle name="Migliaia [0] 15 3 4" xfId="54522"/>
    <cellStyle name="Migliaia [0] 15 4" xfId="16945"/>
    <cellStyle name="Migliaia [0] 15 4 2" xfId="33060"/>
    <cellStyle name="Migliaia [0] 15 4 3" xfId="48021"/>
    <cellStyle name="Migliaia [0] 15 4 4" xfId="55466"/>
    <cellStyle name="Migliaia [0] 15 5" xfId="19042"/>
    <cellStyle name="Migliaia [0] 15 6" xfId="34037"/>
    <cellStyle name="Migliaia [0] 15 7" xfId="48977"/>
    <cellStyle name="Migliaia [0] 15 8" xfId="49382"/>
    <cellStyle name="Migliaia [0] 15 9" xfId="49788"/>
    <cellStyle name="Migliaia [0] 16" xfId="271"/>
    <cellStyle name="Migliaia [0] 16 10" xfId="50197"/>
    <cellStyle name="Migliaia [0] 16 11" xfId="50639"/>
    <cellStyle name="Migliaia [0] 16 12" xfId="51358"/>
    <cellStyle name="Migliaia [0] 16 13" xfId="51770"/>
    <cellStyle name="Migliaia [0] 16 14" xfId="52185"/>
    <cellStyle name="Migliaia [0] 16 2" xfId="9056"/>
    <cellStyle name="Migliaia [0] 16 2 2" xfId="17947"/>
    <cellStyle name="Migliaia [0] 16 2 2 2" xfId="33607"/>
    <cellStyle name="Migliaia [0] 16 2 2 3" xfId="48568"/>
    <cellStyle name="Migliaia [0] 16 2 2 4" xfId="55091"/>
    <cellStyle name="Migliaia [0] 16 2 3" xfId="56013"/>
    <cellStyle name="Migliaia [0] 16 2 4" xfId="52736"/>
    <cellStyle name="Migliaia [0] 16 3" xfId="9737"/>
    <cellStyle name="Migliaia [0] 16 3 2" xfId="26062"/>
    <cellStyle name="Migliaia [0] 16 3 3" xfId="41040"/>
    <cellStyle name="Migliaia [0] 16 3 4" xfId="54523"/>
    <cellStyle name="Migliaia [0] 16 4" xfId="16946"/>
    <cellStyle name="Migliaia [0] 16 4 2" xfId="33061"/>
    <cellStyle name="Migliaia [0] 16 4 3" xfId="48022"/>
    <cellStyle name="Migliaia [0] 16 4 4" xfId="55467"/>
    <cellStyle name="Migliaia [0] 16 5" xfId="19043"/>
    <cellStyle name="Migliaia [0] 16 6" xfId="34038"/>
    <cellStyle name="Migliaia [0] 16 7" xfId="48978"/>
    <cellStyle name="Migliaia [0] 16 8" xfId="49383"/>
    <cellStyle name="Migliaia [0] 16 9" xfId="49789"/>
    <cellStyle name="Migliaia [0] 17" xfId="272"/>
    <cellStyle name="Migliaia [0] 17 10" xfId="50198"/>
    <cellStyle name="Migliaia [0] 17 11" xfId="50640"/>
    <cellStyle name="Migliaia [0] 17 12" xfId="51359"/>
    <cellStyle name="Migliaia [0] 17 13" xfId="51771"/>
    <cellStyle name="Migliaia [0] 17 14" xfId="52186"/>
    <cellStyle name="Migliaia [0] 17 2" xfId="9057"/>
    <cellStyle name="Migliaia [0] 17 2 2" xfId="17948"/>
    <cellStyle name="Migliaia [0] 17 2 2 2" xfId="33608"/>
    <cellStyle name="Migliaia [0] 17 2 2 3" xfId="48569"/>
    <cellStyle name="Migliaia [0] 17 2 2 4" xfId="55092"/>
    <cellStyle name="Migliaia [0] 17 2 3" xfId="56014"/>
    <cellStyle name="Migliaia [0] 17 2 4" xfId="52737"/>
    <cellStyle name="Migliaia [0] 17 3" xfId="9738"/>
    <cellStyle name="Migliaia [0] 17 3 2" xfId="26063"/>
    <cellStyle name="Migliaia [0] 17 3 3" xfId="41041"/>
    <cellStyle name="Migliaia [0] 17 3 4" xfId="54524"/>
    <cellStyle name="Migliaia [0] 17 4" xfId="16947"/>
    <cellStyle name="Migliaia [0] 17 4 2" xfId="33062"/>
    <cellStyle name="Migliaia [0] 17 4 3" xfId="48023"/>
    <cellStyle name="Migliaia [0] 17 4 4" xfId="55468"/>
    <cellStyle name="Migliaia [0] 17 5" xfId="19044"/>
    <cellStyle name="Migliaia [0] 17 6" xfId="34039"/>
    <cellStyle name="Migliaia [0] 17 7" xfId="48979"/>
    <cellStyle name="Migliaia [0] 17 8" xfId="49384"/>
    <cellStyle name="Migliaia [0] 17 9" xfId="49790"/>
    <cellStyle name="Migliaia [0] 18" xfId="273"/>
    <cellStyle name="Migliaia [0] 18 10" xfId="50199"/>
    <cellStyle name="Migliaia [0] 18 11" xfId="50641"/>
    <cellStyle name="Migliaia [0] 18 12" xfId="51360"/>
    <cellStyle name="Migliaia [0] 18 13" xfId="51772"/>
    <cellStyle name="Migliaia [0] 18 14" xfId="52187"/>
    <cellStyle name="Migliaia [0] 18 2" xfId="9058"/>
    <cellStyle name="Migliaia [0] 18 2 2" xfId="17949"/>
    <cellStyle name="Migliaia [0] 18 2 2 2" xfId="33609"/>
    <cellStyle name="Migliaia [0] 18 2 2 3" xfId="48570"/>
    <cellStyle name="Migliaia [0] 18 2 2 4" xfId="55093"/>
    <cellStyle name="Migliaia [0] 18 2 3" xfId="56015"/>
    <cellStyle name="Migliaia [0] 18 2 4" xfId="52738"/>
    <cellStyle name="Migliaia [0] 18 3" xfId="9739"/>
    <cellStyle name="Migliaia [0] 18 3 2" xfId="26064"/>
    <cellStyle name="Migliaia [0] 18 3 3" xfId="41042"/>
    <cellStyle name="Migliaia [0] 18 3 4" xfId="54525"/>
    <cellStyle name="Migliaia [0] 18 4" xfId="16948"/>
    <cellStyle name="Migliaia [0] 18 4 2" xfId="33063"/>
    <cellStyle name="Migliaia [0] 18 4 3" xfId="48024"/>
    <cellStyle name="Migliaia [0] 18 4 4" xfId="55469"/>
    <cellStyle name="Migliaia [0] 18 5" xfId="19045"/>
    <cellStyle name="Migliaia [0] 18 6" xfId="34040"/>
    <cellStyle name="Migliaia [0] 18 7" xfId="48980"/>
    <cellStyle name="Migliaia [0] 18 8" xfId="49385"/>
    <cellStyle name="Migliaia [0] 18 9" xfId="49791"/>
    <cellStyle name="Migliaia [0] 19" xfId="274"/>
    <cellStyle name="Migliaia [0] 19 10" xfId="50200"/>
    <cellStyle name="Migliaia [0] 19 11" xfId="50642"/>
    <cellStyle name="Migliaia [0] 19 12" xfId="51361"/>
    <cellStyle name="Migliaia [0] 19 13" xfId="51773"/>
    <cellStyle name="Migliaia [0] 19 14" xfId="52188"/>
    <cellStyle name="Migliaia [0] 19 2" xfId="9059"/>
    <cellStyle name="Migliaia [0] 19 2 2" xfId="17950"/>
    <cellStyle name="Migliaia [0] 19 2 2 2" xfId="33610"/>
    <cellStyle name="Migliaia [0] 19 2 2 3" xfId="48571"/>
    <cellStyle name="Migliaia [0] 19 2 2 4" xfId="55094"/>
    <cellStyle name="Migliaia [0] 19 2 3" xfId="56016"/>
    <cellStyle name="Migliaia [0] 19 2 4" xfId="52739"/>
    <cellStyle name="Migliaia [0] 19 3" xfId="9740"/>
    <cellStyle name="Migliaia [0] 19 3 2" xfId="26065"/>
    <cellStyle name="Migliaia [0] 19 3 3" xfId="41043"/>
    <cellStyle name="Migliaia [0] 19 3 4" xfId="54526"/>
    <cellStyle name="Migliaia [0] 19 4" xfId="16949"/>
    <cellStyle name="Migliaia [0] 19 4 2" xfId="33064"/>
    <cellStyle name="Migliaia [0] 19 4 3" xfId="48025"/>
    <cellStyle name="Migliaia [0] 19 4 4" xfId="55470"/>
    <cellStyle name="Migliaia [0] 19 5" xfId="19046"/>
    <cellStyle name="Migliaia [0] 19 6" xfId="34041"/>
    <cellStyle name="Migliaia [0] 19 7" xfId="48981"/>
    <cellStyle name="Migliaia [0] 19 8" xfId="49386"/>
    <cellStyle name="Migliaia [0] 19 9" xfId="49792"/>
    <cellStyle name="Migliaia [0] 2" xfId="275"/>
    <cellStyle name="Migliaia [0] 2 10" xfId="50201"/>
    <cellStyle name="Migliaia [0] 2 11" xfId="50643"/>
    <cellStyle name="Migliaia [0] 2 12" xfId="51362"/>
    <cellStyle name="Migliaia [0] 2 13" xfId="51774"/>
    <cellStyle name="Migliaia [0] 2 14" xfId="52189"/>
    <cellStyle name="Migliaia [0] 2 2" xfId="9060"/>
    <cellStyle name="Migliaia [0] 2 2 2" xfId="17951"/>
    <cellStyle name="Migliaia [0] 2 2 2 2" xfId="33611"/>
    <cellStyle name="Migliaia [0] 2 2 2 3" xfId="48572"/>
    <cellStyle name="Migliaia [0] 2 2 2 4" xfId="55095"/>
    <cellStyle name="Migliaia [0] 2 2 3" xfId="56017"/>
    <cellStyle name="Migliaia [0] 2 2 4" xfId="52740"/>
    <cellStyle name="Migliaia [0] 2 3" xfId="9741"/>
    <cellStyle name="Migliaia [0] 2 3 2" xfId="26066"/>
    <cellStyle name="Migliaia [0] 2 3 3" xfId="41044"/>
    <cellStyle name="Migliaia [0] 2 3 4" xfId="54527"/>
    <cellStyle name="Migliaia [0] 2 4" xfId="16950"/>
    <cellStyle name="Migliaia [0] 2 4 2" xfId="33065"/>
    <cellStyle name="Migliaia [0] 2 4 3" xfId="48026"/>
    <cellStyle name="Migliaia [0] 2 4 4" xfId="55471"/>
    <cellStyle name="Migliaia [0] 2 5" xfId="19047"/>
    <cellStyle name="Migliaia [0] 2 6" xfId="34042"/>
    <cellStyle name="Migliaia [0] 2 7" xfId="48982"/>
    <cellStyle name="Migliaia [0] 2 8" xfId="49387"/>
    <cellStyle name="Migliaia [0] 2 9" xfId="49793"/>
    <cellStyle name="Migliaia [0] 20" xfId="276"/>
    <cellStyle name="Migliaia [0] 20 10" xfId="50202"/>
    <cellStyle name="Migliaia [0] 20 11" xfId="50644"/>
    <cellStyle name="Migliaia [0] 20 12" xfId="51363"/>
    <cellStyle name="Migliaia [0] 20 13" xfId="51775"/>
    <cellStyle name="Migliaia [0] 20 14" xfId="52190"/>
    <cellStyle name="Migliaia [0] 20 2" xfId="9061"/>
    <cellStyle name="Migliaia [0] 20 2 2" xfId="17952"/>
    <cellStyle name="Migliaia [0] 20 2 2 2" xfId="33612"/>
    <cellStyle name="Migliaia [0] 20 2 2 3" xfId="48573"/>
    <cellStyle name="Migliaia [0] 20 2 2 4" xfId="55096"/>
    <cellStyle name="Migliaia [0] 20 2 3" xfId="56018"/>
    <cellStyle name="Migliaia [0] 20 2 4" xfId="52741"/>
    <cellStyle name="Migliaia [0] 20 3" xfId="9742"/>
    <cellStyle name="Migliaia [0] 20 3 2" xfId="26067"/>
    <cellStyle name="Migliaia [0] 20 3 3" xfId="41045"/>
    <cellStyle name="Migliaia [0] 20 3 4" xfId="54528"/>
    <cellStyle name="Migliaia [0] 20 4" xfId="16951"/>
    <cellStyle name="Migliaia [0] 20 4 2" xfId="33066"/>
    <cellStyle name="Migliaia [0] 20 4 3" xfId="48027"/>
    <cellStyle name="Migliaia [0] 20 4 4" xfId="55472"/>
    <cellStyle name="Migliaia [0] 20 5" xfId="19048"/>
    <cellStyle name="Migliaia [0] 20 6" xfId="34043"/>
    <cellStyle name="Migliaia [0] 20 7" xfId="48983"/>
    <cellStyle name="Migliaia [0] 20 8" xfId="49388"/>
    <cellStyle name="Migliaia [0] 20 9" xfId="49794"/>
    <cellStyle name="Migliaia [0] 21" xfId="277"/>
    <cellStyle name="Migliaia [0] 21 10" xfId="50203"/>
    <cellStyle name="Migliaia [0] 21 11" xfId="50645"/>
    <cellStyle name="Migliaia [0] 21 12" xfId="51364"/>
    <cellStyle name="Migliaia [0] 21 13" xfId="51776"/>
    <cellStyle name="Migliaia [0] 21 14" xfId="52191"/>
    <cellStyle name="Migliaia [0] 21 2" xfId="9062"/>
    <cellStyle name="Migliaia [0] 21 2 2" xfId="17953"/>
    <cellStyle name="Migliaia [0] 21 2 2 2" xfId="33613"/>
    <cellStyle name="Migliaia [0] 21 2 2 3" xfId="48574"/>
    <cellStyle name="Migliaia [0] 21 2 2 4" xfId="55097"/>
    <cellStyle name="Migliaia [0] 21 2 3" xfId="56019"/>
    <cellStyle name="Migliaia [0] 21 2 4" xfId="52742"/>
    <cellStyle name="Migliaia [0] 21 3" xfId="9743"/>
    <cellStyle name="Migliaia [0] 21 3 2" xfId="26068"/>
    <cellStyle name="Migliaia [0] 21 3 3" xfId="41046"/>
    <cellStyle name="Migliaia [0] 21 3 4" xfId="54529"/>
    <cellStyle name="Migliaia [0] 21 4" xfId="16952"/>
    <cellStyle name="Migliaia [0] 21 4 2" xfId="33067"/>
    <cellStyle name="Migliaia [0] 21 4 3" xfId="48028"/>
    <cellStyle name="Migliaia [0] 21 4 4" xfId="55473"/>
    <cellStyle name="Migliaia [0] 21 5" xfId="19049"/>
    <cellStyle name="Migliaia [0] 21 6" xfId="34044"/>
    <cellStyle name="Migliaia [0] 21 7" xfId="48984"/>
    <cellStyle name="Migliaia [0] 21 8" xfId="49389"/>
    <cellStyle name="Migliaia [0] 21 9" xfId="49795"/>
    <cellStyle name="Migliaia [0] 22" xfId="278"/>
    <cellStyle name="Migliaia [0] 22 10" xfId="50204"/>
    <cellStyle name="Migliaia [0] 22 11" xfId="50646"/>
    <cellStyle name="Migliaia [0] 22 12" xfId="51365"/>
    <cellStyle name="Migliaia [0] 22 13" xfId="51777"/>
    <cellStyle name="Migliaia [0] 22 14" xfId="52192"/>
    <cellStyle name="Migliaia [0] 22 2" xfId="9063"/>
    <cellStyle name="Migliaia [0] 22 2 2" xfId="17954"/>
    <cellStyle name="Migliaia [0] 22 2 2 2" xfId="33614"/>
    <cellStyle name="Migliaia [0] 22 2 2 3" xfId="48575"/>
    <cellStyle name="Migliaia [0] 22 2 2 4" xfId="55098"/>
    <cellStyle name="Migliaia [0] 22 2 3" xfId="56020"/>
    <cellStyle name="Migliaia [0] 22 2 4" xfId="52743"/>
    <cellStyle name="Migliaia [0] 22 3" xfId="9744"/>
    <cellStyle name="Migliaia [0] 22 3 2" xfId="26069"/>
    <cellStyle name="Migliaia [0] 22 3 3" xfId="41047"/>
    <cellStyle name="Migliaia [0] 22 3 4" xfId="54530"/>
    <cellStyle name="Migliaia [0] 22 4" xfId="16953"/>
    <cellStyle name="Migliaia [0] 22 4 2" xfId="33068"/>
    <cellStyle name="Migliaia [0] 22 4 3" xfId="48029"/>
    <cellStyle name="Migliaia [0] 22 4 4" xfId="55474"/>
    <cellStyle name="Migliaia [0] 22 5" xfId="19050"/>
    <cellStyle name="Migliaia [0] 22 6" xfId="34045"/>
    <cellStyle name="Migliaia [0] 22 7" xfId="48985"/>
    <cellStyle name="Migliaia [0] 22 8" xfId="49390"/>
    <cellStyle name="Migliaia [0] 22 9" xfId="49796"/>
    <cellStyle name="Migliaia [0] 23" xfId="279"/>
    <cellStyle name="Migliaia [0] 23 10" xfId="50205"/>
    <cellStyle name="Migliaia [0] 23 11" xfId="50647"/>
    <cellStyle name="Migliaia [0] 23 12" xfId="51366"/>
    <cellStyle name="Migliaia [0] 23 13" xfId="51778"/>
    <cellStyle name="Migliaia [0] 23 14" xfId="52193"/>
    <cellStyle name="Migliaia [0] 23 2" xfId="9064"/>
    <cellStyle name="Migliaia [0] 23 2 2" xfId="17955"/>
    <cellStyle name="Migliaia [0] 23 2 2 2" xfId="33615"/>
    <cellStyle name="Migliaia [0] 23 2 2 3" xfId="48576"/>
    <cellStyle name="Migliaia [0] 23 2 2 4" xfId="55099"/>
    <cellStyle name="Migliaia [0] 23 2 3" xfId="56021"/>
    <cellStyle name="Migliaia [0] 23 2 4" xfId="52744"/>
    <cellStyle name="Migliaia [0] 23 3" xfId="9745"/>
    <cellStyle name="Migliaia [0] 23 3 2" xfId="26070"/>
    <cellStyle name="Migliaia [0] 23 3 3" xfId="41048"/>
    <cellStyle name="Migliaia [0] 23 3 4" xfId="54531"/>
    <cellStyle name="Migliaia [0] 23 4" xfId="16954"/>
    <cellStyle name="Migliaia [0] 23 4 2" xfId="33069"/>
    <cellStyle name="Migliaia [0] 23 4 3" xfId="48030"/>
    <cellStyle name="Migliaia [0] 23 4 4" xfId="55475"/>
    <cellStyle name="Migliaia [0] 23 5" xfId="19051"/>
    <cellStyle name="Migliaia [0] 23 6" xfId="34046"/>
    <cellStyle name="Migliaia [0] 23 7" xfId="48986"/>
    <cellStyle name="Migliaia [0] 23 8" xfId="49391"/>
    <cellStyle name="Migliaia [0] 23 9" xfId="49797"/>
    <cellStyle name="Migliaia [0] 24" xfId="280"/>
    <cellStyle name="Migliaia [0] 24 10" xfId="50206"/>
    <cellStyle name="Migliaia [0] 24 11" xfId="50648"/>
    <cellStyle name="Migliaia [0] 24 12" xfId="51367"/>
    <cellStyle name="Migliaia [0] 24 13" xfId="51779"/>
    <cellStyle name="Migliaia [0] 24 14" xfId="52194"/>
    <cellStyle name="Migliaia [0] 24 2" xfId="9065"/>
    <cellStyle name="Migliaia [0] 24 2 2" xfId="17956"/>
    <cellStyle name="Migliaia [0] 24 2 2 2" xfId="33616"/>
    <cellStyle name="Migliaia [0] 24 2 2 3" xfId="48577"/>
    <cellStyle name="Migliaia [0] 24 2 2 4" xfId="55100"/>
    <cellStyle name="Migliaia [0] 24 2 3" xfId="56022"/>
    <cellStyle name="Migliaia [0] 24 2 4" xfId="52745"/>
    <cellStyle name="Migliaia [0] 24 3" xfId="9746"/>
    <cellStyle name="Migliaia [0] 24 3 2" xfId="26071"/>
    <cellStyle name="Migliaia [0] 24 3 3" xfId="41049"/>
    <cellStyle name="Migliaia [0] 24 3 4" xfId="54532"/>
    <cellStyle name="Migliaia [0] 24 4" xfId="16955"/>
    <cellStyle name="Migliaia [0] 24 4 2" xfId="33070"/>
    <cellStyle name="Migliaia [0] 24 4 3" xfId="48031"/>
    <cellStyle name="Migliaia [0] 24 4 4" xfId="55476"/>
    <cellStyle name="Migliaia [0] 24 5" xfId="19052"/>
    <cellStyle name="Migliaia [0] 24 6" xfId="34047"/>
    <cellStyle name="Migliaia [0] 24 7" xfId="48987"/>
    <cellStyle name="Migliaia [0] 24 8" xfId="49392"/>
    <cellStyle name="Migliaia [0] 24 9" xfId="49798"/>
    <cellStyle name="Migliaia [0] 25" xfId="281"/>
    <cellStyle name="Migliaia [0] 25 10" xfId="50207"/>
    <cellStyle name="Migliaia [0] 25 11" xfId="50649"/>
    <cellStyle name="Migliaia [0] 25 12" xfId="51368"/>
    <cellStyle name="Migliaia [0] 25 13" xfId="51780"/>
    <cellStyle name="Migliaia [0] 25 14" xfId="52195"/>
    <cellStyle name="Migliaia [0] 25 2" xfId="9066"/>
    <cellStyle name="Migliaia [0] 25 2 2" xfId="17957"/>
    <cellStyle name="Migliaia [0] 25 2 2 2" xfId="33617"/>
    <cellStyle name="Migliaia [0] 25 2 2 3" xfId="48578"/>
    <cellStyle name="Migliaia [0] 25 2 2 4" xfId="55101"/>
    <cellStyle name="Migliaia [0] 25 2 3" xfId="56023"/>
    <cellStyle name="Migliaia [0] 25 2 4" xfId="52746"/>
    <cellStyle name="Migliaia [0] 25 3" xfId="9747"/>
    <cellStyle name="Migliaia [0] 25 3 2" xfId="26072"/>
    <cellStyle name="Migliaia [0] 25 3 3" xfId="41050"/>
    <cellStyle name="Migliaia [0] 25 3 4" xfId="54533"/>
    <cellStyle name="Migliaia [0] 25 4" xfId="16956"/>
    <cellStyle name="Migliaia [0] 25 4 2" xfId="33071"/>
    <cellStyle name="Migliaia [0] 25 4 3" xfId="48032"/>
    <cellStyle name="Migliaia [0] 25 4 4" xfId="55477"/>
    <cellStyle name="Migliaia [0] 25 5" xfId="19053"/>
    <cellStyle name="Migliaia [0] 25 6" xfId="34048"/>
    <cellStyle name="Migliaia [0] 25 7" xfId="48988"/>
    <cellStyle name="Migliaia [0] 25 8" xfId="49393"/>
    <cellStyle name="Migliaia [0] 25 9" xfId="49799"/>
    <cellStyle name="Migliaia [0] 26" xfId="282"/>
    <cellStyle name="Migliaia [0] 26 10" xfId="50208"/>
    <cellStyle name="Migliaia [0] 26 11" xfId="50650"/>
    <cellStyle name="Migliaia [0] 26 12" xfId="51369"/>
    <cellStyle name="Migliaia [0] 26 13" xfId="51781"/>
    <cellStyle name="Migliaia [0] 26 14" xfId="52196"/>
    <cellStyle name="Migliaia [0] 26 2" xfId="9067"/>
    <cellStyle name="Migliaia [0] 26 2 2" xfId="17958"/>
    <cellStyle name="Migliaia [0] 26 2 2 2" xfId="33618"/>
    <cellStyle name="Migliaia [0] 26 2 2 3" xfId="48579"/>
    <cellStyle name="Migliaia [0] 26 2 2 4" xfId="55102"/>
    <cellStyle name="Migliaia [0] 26 2 3" xfId="56024"/>
    <cellStyle name="Migliaia [0] 26 2 4" xfId="52747"/>
    <cellStyle name="Migliaia [0] 26 3" xfId="9748"/>
    <cellStyle name="Migliaia [0] 26 3 2" xfId="26073"/>
    <cellStyle name="Migliaia [0] 26 3 3" xfId="41051"/>
    <cellStyle name="Migliaia [0] 26 3 4" xfId="54534"/>
    <cellStyle name="Migliaia [0] 26 4" xfId="16957"/>
    <cellStyle name="Migliaia [0] 26 4 2" xfId="33072"/>
    <cellStyle name="Migliaia [0] 26 4 3" xfId="48033"/>
    <cellStyle name="Migliaia [0] 26 4 4" xfId="55478"/>
    <cellStyle name="Migliaia [0] 26 5" xfId="19054"/>
    <cellStyle name="Migliaia [0] 26 6" xfId="34049"/>
    <cellStyle name="Migliaia [0] 26 7" xfId="48989"/>
    <cellStyle name="Migliaia [0] 26 8" xfId="49394"/>
    <cellStyle name="Migliaia [0] 26 9" xfId="49800"/>
    <cellStyle name="Migliaia [0] 27" xfId="283"/>
    <cellStyle name="Migliaia [0] 27 10" xfId="50209"/>
    <cellStyle name="Migliaia [0] 27 11" xfId="50651"/>
    <cellStyle name="Migliaia [0] 27 12" xfId="51370"/>
    <cellStyle name="Migliaia [0] 27 13" xfId="51782"/>
    <cellStyle name="Migliaia [0] 27 14" xfId="52197"/>
    <cellStyle name="Migliaia [0] 27 2" xfId="9068"/>
    <cellStyle name="Migliaia [0] 27 2 2" xfId="17959"/>
    <cellStyle name="Migliaia [0] 27 2 2 2" xfId="33619"/>
    <cellStyle name="Migliaia [0] 27 2 2 3" xfId="48580"/>
    <cellStyle name="Migliaia [0] 27 2 2 4" xfId="55103"/>
    <cellStyle name="Migliaia [0] 27 2 3" xfId="56025"/>
    <cellStyle name="Migliaia [0] 27 2 4" xfId="52748"/>
    <cellStyle name="Migliaia [0] 27 3" xfId="9749"/>
    <cellStyle name="Migliaia [0] 27 3 2" xfId="26074"/>
    <cellStyle name="Migliaia [0] 27 3 3" xfId="41052"/>
    <cellStyle name="Migliaia [0] 27 3 4" xfId="54535"/>
    <cellStyle name="Migliaia [0] 27 4" xfId="16958"/>
    <cellStyle name="Migliaia [0] 27 4 2" xfId="33073"/>
    <cellStyle name="Migliaia [0] 27 4 3" xfId="48034"/>
    <cellStyle name="Migliaia [0] 27 4 4" xfId="55479"/>
    <cellStyle name="Migliaia [0] 27 5" xfId="19055"/>
    <cellStyle name="Migliaia [0] 27 6" xfId="34050"/>
    <cellStyle name="Migliaia [0] 27 7" xfId="48990"/>
    <cellStyle name="Migliaia [0] 27 8" xfId="49395"/>
    <cellStyle name="Migliaia [0] 27 9" xfId="49801"/>
    <cellStyle name="Migliaia [0] 28" xfId="284"/>
    <cellStyle name="Migliaia [0] 28 10" xfId="50210"/>
    <cellStyle name="Migliaia [0] 28 11" xfId="50652"/>
    <cellStyle name="Migliaia [0] 28 12" xfId="51371"/>
    <cellStyle name="Migliaia [0] 28 13" xfId="51783"/>
    <cellStyle name="Migliaia [0] 28 14" xfId="52198"/>
    <cellStyle name="Migliaia [0] 28 2" xfId="9069"/>
    <cellStyle name="Migliaia [0] 28 2 2" xfId="17960"/>
    <cellStyle name="Migliaia [0] 28 2 2 2" xfId="33620"/>
    <cellStyle name="Migliaia [0] 28 2 2 3" xfId="48581"/>
    <cellStyle name="Migliaia [0] 28 2 2 4" xfId="55104"/>
    <cellStyle name="Migliaia [0] 28 2 3" xfId="56026"/>
    <cellStyle name="Migliaia [0] 28 2 4" xfId="52749"/>
    <cellStyle name="Migliaia [0] 28 3" xfId="9750"/>
    <cellStyle name="Migliaia [0] 28 3 2" xfId="26075"/>
    <cellStyle name="Migliaia [0] 28 3 3" xfId="41053"/>
    <cellStyle name="Migliaia [0] 28 3 4" xfId="54536"/>
    <cellStyle name="Migliaia [0] 28 4" xfId="16959"/>
    <cellStyle name="Migliaia [0] 28 4 2" xfId="33074"/>
    <cellStyle name="Migliaia [0] 28 4 3" xfId="48035"/>
    <cellStyle name="Migliaia [0] 28 4 4" xfId="55480"/>
    <cellStyle name="Migliaia [0] 28 5" xfId="19056"/>
    <cellStyle name="Migliaia [0] 28 6" xfId="34051"/>
    <cellStyle name="Migliaia [0] 28 7" xfId="48991"/>
    <cellStyle name="Migliaia [0] 28 8" xfId="49396"/>
    <cellStyle name="Migliaia [0] 28 9" xfId="49802"/>
    <cellStyle name="Migliaia [0] 29" xfId="285"/>
    <cellStyle name="Migliaia [0] 29 10" xfId="50211"/>
    <cellStyle name="Migliaia [0] 29 11" xfId="50653"/>
    <cellStyle name="Migliaia [0] 29 12" xfId="51372"/>
    <cellStyle name="Migliaia [0] 29 13" xfId="51784"/>
    <cellStyle name="Migliaia [0] 29 14" xfId="52199"/>
    <cellStyle name="Migliaia [0] 29 2" xfId="9070"/>
    <cellStyle name="Migliaia [0] 29 2 2" xfId="17961"/>
    <cellStyle name="Migliaia [0] 29 2 2 2" xfId="33621"/>
    <cellStyle name="Migliaia [0] 29 2 2 3" xfId="48582"/>
    <cellStyle name="Migliaia [0] 29 2 2 4" xfId="55105"/>
    <cellStyle name="Migliaia [0] 29 2 3" xfId="56027"/>
    <cellStyle name="Migliaia [0] 29 2 4" xfId="52750"/>
    <cellStyle name="Migliaia [0] 29 3" xfId="9751"/>
    <cellStyle name="Migliaia [0] 29 3 2" xfId="26076"/>
    <cellStyle name="Migliaia [0] 29 3 3" xfId="41054"/>
    <cellStyle name="Migliaia [0] 29 3 4" xfId="54537"/>
    <cellStyle name="Migliaia [0] 29 4" xfId="16960"/>
    <cellStyle name="Migliaia [0] 29 4 2" xfId="33075"/>
    <cellStyle name="Migliaia [0] 29 4 3" xfId="48036"/>
    <cellStyle name="Migliaia [0] 29 4 4" xfId="55481"/>
    <cellStyle name="Migliaia [0] 29 5" xfId="19057"/>
    <cellStyle name="Migliaia [0] 29 6" xfId="34052"/>
    <cellStyle name="Migliaia [0] 29 7" xfId="48992"/>
    <cellStyle name="Migliaia [0] 29 8" xfId="49397"/>
    <cellStyle name="Migliaia [0] 29 9" xfId="49803"/>
    <cellStyle name="Migliaia [0] 3" xfId="286"/>
    <cellStyle name="Migliaia [0] 3 10" xfId="50212"/>
    <cellStyle name="Migliaia [0] 3 11" xfId="50654"/>
    <cellStyle name="Migliaia [0] 3 12" xfId="51373"/>
    <cellStyle name="Migliaia [0] 3 13" xfId="51785"/>
    <cellStyle name="Migliaia [0] 3 14" xfId="52200"/>
    <cellStyle name="Migliaia [0] 3 2" xfId="9071"/>
    <cellStyle name="Migliaia [0] 3 2 2" xfId="17962"/>
    <cellStyle name="Migliaia [0] 3 2 2 2" xfId="33622"/>
    <cellStyle name="Migliaia [0] 3 2 2 3" xfId="48583"/>
    <cellStyle name="Migliaia [0] 3 2 2 4" xfId="55106"/>
    <cellStyle name="Migliaia [0] 3 2 3" xfId="56028"/>
    <cellStyle name="Migliaia [0] 3 2 4" xfId="52751"/>
    <cellStyle name="Migliaia [0] 3 3" xfId="9752"/>
    <cellStyle name="Migliaia [0] 3 3 2" xfId="26077"/>
    <cellStyle name="Migliaia [0] 3 3 3" xfId="41055"/>
    <cellStyle name="Migliaia [0] 3 3 4" xfId="54538"/>
    <cellStyle name="Migliaia [0] 3 4" xfId="16961"/>
    <cellStyle name="Migliaia [0] 3 4 2" xfId="33076"/>
    <cellStyle name="Migliaia [0] 3 4 3" xfId="48037"/>
    <cellStyle name="Migliaia [0] 3 4 4" xfId="55482"/>
    <cellStyle name="Migliaia [0] 3 5" xfId="19058"/>
    <cellStyle name="Migliaia [0] 3 6" xfId="34053"/>
    <cellStyle name="Migliaia [0] 3 7" xfId="48993"/>
    <cellStyle name="Migliaia [0] 3 8" xfId="49398"/>
    <cellStyle name="Migliaia [0] 3 9" xfId="49804"/>
    <cellStyle name="Migliaia [0] 30" xfId="287"/>
    <cellStyle name="Migliaia [0] 30 10" xfId="50213"/>
    <cellStyle name="Migliaia [0] 30 11" xfId="50655"/>
    <cellStyle name="Migliaia [0] 30 12" xfId="51374"/>
    <cellStyle name="Migliaia [0] 30 13" xfId="51786"/>
    <cellStyle name="Migliaia [0] 30 14" xfId="52201"/>
    <cellStyle name="Migliaia [0] 30 2" xfId="9072"/>
    <cellStyle name="Migliaia [0] 30 2 2" xfId="17963"/>
    <cellStyle name="Migliaia [0] 30 2 2 2" xfId="33623"/>
    <cellStyle name="Migliaia [0] 30 2 2 3" xfId="48584"/>
    <cellStyle name="Migliaia [0] 30 2 2 4" xfId="55107"/>
    <cellStyle name="Migliaia [0] 30 2 3" xfId="56029"/>
    <cellStyle name="Migliaia [0] 30 2 4" xfId="52752"/>
    <cellStyle name="Migliaia [0] 30 3" xfId="9753"/>
    <cellStyle name="Migliaia [0] 30 3 2" xfId="26078"/>
    <cellStyle name="Migliaia [0] 30 3 3" xfId="41056"/>
    <cellStyle name="Migliaia [0] 30 3 4" xfId="54539"/>
    <cellStyle name="Migliaia [0] 30 4" xfId="16962"/>
    <cellStyle name="Migliaia [0] 30 4 2" xfId="33077"/>
    <cellStyle name="Migliaia [0] 30 4 3" xfId="48038"/>
    <cellStyle name="Migliaia [0] 30 4 4" xfId="55483"/>
    <cellStyle name="Migliaia [0] 30 5" xfId="19059"/>
    <cellStyle name="Migliaia [0] 30 6" xfId="34054"/>
    <cellStyle name="Migliaia [0] 30 7" xfId="48994"/>
    <cellStyle name="Migliaia [0] 30 8" xfId="49399"/>
    <cellStyle name="Migliaia [0] 30 9" xfId="49805"/>
    <cellStyle name="Migliaia [0] 31" xfId="288"/>
    <cellStyle name="Migliaia [0] 31 10" xfId="50214"/>
    <cellStyle name="Migliaia [0] 31 11" xfId="50656"/>
    <cellStyle name="Migliaia [0] 31 12" xfId="51375"/>
    <cellStyle name="Migliaia [0] 31 13" xfId="51787"/>
    <cellStyle name="Migliaia [0] 31 14" xfId="52202"/>
    <cellStyle name="Migliaia [0] 31 2" xfId="9073"/>
    <cellStyle name="Migliaia [0] 31 2 2" xfId="17964"/>
    <cellStyle name="Migliaia [0] 31 2 2 2" xfId="33624"/>
    <cellStyle name="Migliaia [0] 31 2 2 3" xfId="48585"/>
    <cellStyle name="Migliaia [0] 31 2 2 4" xfId="55108"/>
    <cellStyle name="Migliaia [0] 31 2 3" xfId="56030"/>
    <cellStyle name="Migliaia [0] 31 2 4" xfId="52753"/>
    <cellStyle name="Migliaia [0] 31 3" xfId="9754"/>
    <cellStyle name="Migliaia [0] 31 3 2" xfId="26079"/>
    <cellStyle name="Migliaia [0] 31 3 3" xfId="41057"/>
    <cellStyle name="Migliaia [0] 31 3 4" xfId="54540"/>
    <cellStyle name="Migliaia [0] 31 4" xfId="16963"/>
    <cellStyle name="Migliaia [0] 31 4 2" xfId="33078"/>
    <cellStyle name="Migliaia [0] 31 4 3" xfId="48039"/>
    <cellStyle name="Migliaia [0] 31 4 4" xfId="55484"/>
    <cellStyle name="Migliaia [0] 31 5" xfId="19060"/>
    <cellStyle name="Migliaia [0] 31 6" xfId="34055"/>
    <cellStyle name="Migliaia [0] 31 7" xfId="48995"/>
    <cellStyle name="Migliaia [0] 31 8" xfId="49400"/>
    <cellStyle name="Migliaia [0] 31 9" xfId="49806"/>
    <cellStyle name="Migliaia [0] 32" xfId="289"/>
    <cellStyle name="Migliaia [0] 32 10" xfId="50215"/>
    <cellStyle name="Migliaia [0] 32 11" xfId="50657"/>
    <cellStyle name="Migliaia [0] 32 12" xfId="51376"/>
    <cellStyle name="Migliaia [0] 32 13" xfId="51788"/>
    <cellStyle name="Migliaia [0] 32 14" xfId="52203"/>
    <cellStyle name="Migliaia [0] 32 2" xfId="9074"/>
    <cellStyle name="Migliaia [0] 32 2 2" xfId="17965"/>
    <cellStyle name="Migliaia [0] 32 2 2 2" xfId="33625"/>
    <cellStyle name="Migliaia [0] 32 2 2 3" xfId="48586"/>
    <cellStyle name="Migliaia [0] 32 2 2 4" xfId="55109"/>
    <cellStyle name="Migliaia [0] 32 2 3" xfId="56031"/>
    <cellStyle name="Migliaia [0] 32 2 4" xfId="52754"/>
    <cellStyle name="Migliaia [0] 32 3" xfId="9755"/>
    <cellStyle name="Migliaia [0] 32 3 2" xfId="26080"/>
    <cellStyle name="Migliaia [0] 32 3 3" xfId="41058"/>
    <cellStyle name="Migliaia [0] 32 3 4" xfId="54541"/>
    <cellStyle name="Migliaia [0] 32 4" xfId="16964"/>
    <cellStyle name="Migliaia [0] 32 4 2" xfId="33079"/>
    <cellStyle name="Migliaia [0] 32 4 3" xfId="48040"/>
    <cellStyle name="Migliaia [0] 32 4 4" xfId="55485"/>
    <cellStyle name="Migliaia [0] 32 5" xfId="19061"/>
    <cellStyle name="Migliaia [0] 32 6" xfId="34056"/>
    <cellStyle name="Migliaia [0] 32 7" xfId="48996"/>
    <cellStyle name="Migliaia [0] 32 8" xfId="49401"/>
    <cellStyle name="Migliaia [0] 32 9" xfId="49807"/>
    <cellStyle name="Migliaia [0] 33" xfId="290"/>
    <cellStyle name="Migliaia [0] 33 10" xfId="50216"/>
    <cellStyle name="Migliaia [0] 33 11" xfId="50658"/>
    <cellStyle name="Migliaia [0] 33 12" xfId="51377"/>
    <cellStyle name="Migliaia [0] 33 13" xfId="51789"/>
    <cellStyle name="Migliaia [0] 33 14" xfId="52204"/>
    <cellStyle name="Migliaia [0] 33 2" xfId="9075"/>
    <cellStyle name="Migliaia [0] 33 2 2" xfId="17966"/>
    <cellStyle name="Migliaia [0] 33 2 2 2" xfId="33626"/>
    <cellStyle name="Migliaia [0] 33 2 2 3" xfId="48587"/>
    <cellStyle name="Migliaia [0] 33 2 2 4" xfId="55110"/>
    <cellStyle name="Migliaia [0] 33 2 3" xfId="56032"/>
    <cellStyle name="Migliaia [0] 33 2 4" xfId="52755"/>
    <cellStyle name="Migliaia [0] 33 3" xfId="9756"/>
    <cellStyle name="Migliaia [0] 33 3 2" xfId="26081"/>
    <cellStyle name="Migliaia [0] 33 3 3" xfId="41059"/>
    <cellStyle name="Migliaia [0] 33 3 4" xfId="54542"/>
    <cellStyle name="Migliaia [0] 33 4" xfId="16965"/>
    <cellStyle name="Migliaia [0] 33 4 2" xfId="33080"/>
    <cellStyle name="Migliaia [0] 33 4 3" xfId="48041"/>
    <cellStyle name="Migliaia [0] 33 4 4" xfId="55486"/>
    <cellStyle name="Migliaia [0] 33 5" xfId="19062"/>
    <cellStyle name="Migliaia [0] 33 6" xfId="34057"/>
    <cellStyle name="Migliaia [0] 33 7" xfId="48997"/>
    <cellStyle name="Migliaia [0] 33 8" xfId="49402"/>
    <cellStyle name="Migliaia [0] 33 9" xfId="49808"/>
    <cellStyle name="Migliaia [0] 34" xfId="291"/>
    <cellStyle name="Migliaia [0] 34 10" xfId="50217"/>
    <cellStyle name="Migliaia [0] 34 11" xfId="50659"/>
    <cellStyle name="Migliaia [0] 34 12" xfId="51378"/>
    <cellStyle name="Migliaia [0] 34 13" xfId="51790"/>
    <cellStyle name="Migliaia [0] 34 14" xfId="52205"/>
    <cellStyle name="Migliaia [0] 34 2" xfId="9076"/>
    <cellStyle name="Migliaia [0] 34 2 2" xfId="17967"/>
    <cellStyle name="Migliaia [0] 34 2 2 2" xfId="33627"/>
    <cellStyle name="Migliaia [0] 34 2 2 3" xfId="48588"/>
    <cellStyle name="Migliaia [0] 34 2 2 4" xfId="55111"/>
    <cellStyle name="Migliaia [0] 34 2 3" xfId="56033"/>
    <cellStyle name="Migliaia [0] 34 2 4" xfId="52756"/>
    <cellStyle name="Migliaia [0] 34 3" xfId="9757"/>
    <cellStyle name="Migliaia [0] 34 3 2" xfId="26082"/>
    <cellStyle name="Migliaia [0] 34 3 3" xfId="41060"/>
    <cellStyle name="Migliaia [0] 34 3 4" xfId="54543"/>
    <cellStyle name="Migliaia [0] 34 4" xfId="16966"/>
    <cellStyle name="Migliaia [0] 34 4 2" xfId="33081"/>
    <cellStyle name="Migliaia [0] 34 4 3" xfId="48042"/>
    <cellStyle name="Migliaia [0] 34 4 4" xfId="55487"/>
    <cellStyle name="Migliaia [0] 34 5" xfId="19063"/>
    <cellStyle name="Migliaia [0] 34 6" xfId="34058"/>
    <cellStyle name="Migliaia [0] 34 7" xfId="48998"/>
    <cellStyle name="Migliaia [0] 34 8" xfId="49403"/>
    <cellStyle name="Migliaia [0] 34 9" xfId="49809"/>
    <cellStyle name="Migliaia [0] 35" xfId="292"/>
    <cellStyle name="Migliaia [0] 35 10" xfId="50218"/>
    <cellStyle name="Migliaia [0] 35 11" xfId="50660"/>
    <cellStyle name="Migliaia [0] 35 12" xfId="51379"/>
    <cellStyle name="Migliaia [0] 35 13" xfId="51791"/>
    <cellStyle name="Migliaia [0] 35 14" xfId="52206"/>
    <cellStyle name="Migliaia [0] 35 2" xfId="9077"/>
    <cellStyle name="Migliaia [0] 35 2 2" xfId="17968"/>
    <cellStyle name="Migliaia [0] 35 2 2 2" xfId="33628"/>
    <cellStyle name="Migliaia [0] 35 2 2 3" xfId="48589"/>
    <cellStyle name="Migliaia [0] 35 2 2 4" xfId="55112"/>
    <cellStyle name="Migliaia [0] 35 2 3" xfId="56034"/>
    <cellStyle name="Migliaia [0] 35 2 4" xfId="52757"/>
    <cellStyle name="Migliaia [0] 35 3" xfId="9758"/>
    <cellStyle name="Migliaia [0] 35 3 2" xfId="26083"/>
    <cellStyle name="Migliaia [0] 35 3 3" xfId="41061"/>
    <cellStyle name="Migliaia [0] 35 3 4" xfId="54544"/>
    <cellStyle name="Migliaia [0] 35 4" xfId="16967"/>
    <cellStyle name="Migliaia [0] 35 4 2" xfId="33082"/>
    <cellStyle name="Migliaia [0] 35 4 3" xfId="48043"/>
    <cellStyle name="Migliaia [0] 35 4 4" xfId="55488"/>
    <cellStyle name="Migliaia [0] 35 5" xfId="19064"/>
    <cellStyle name="Migliaia [0] 35 6" xfId="34059"/>
    <cellStyle name="Migliaia [0] 35 7" xfId="48999"/>
    <cellStyle name="Migliaia [0] 35 8" xfId="49404"/>
    <cellStyle name="Migliaia [0] 35 9" xfId="49810"/>
    <cellStyle name="Migliaia [0] 36" xfId="293"/>
    <cellStyle name="Migliaia [0] 36 10" xfId="50219"/>
    <cellStyle name="Migliaia [0] 36 11" xfId="50661"/>
    <cellStyle name="Migliaia [0] 36 12" xfId="51380"/>
    <cellStyle name="Migliaia [0] 36 13" xfId="51792"/>
    <cellStyle name="Migliaia [0] 36 14" xfId="52207"/>
    <cellStyle name="Migliaia [0] 36 2" xfId="9078"/>
    <cellStyle name="Migliaia [0] 36 2 2" xfId="17969"/>
    <cellStyle name="Migliaia [0] 36 2 2 2" xfId="33629"/>
    <cellStyle name="Migliaia [0] 36 2 2 3" xfId="48590"/>
    <cellStyle name="Migliaia [0] 36 2 2 4" xfId="55113"/>
    <cellStyle name="Migliaia [0] 36 2 3" xfId="56035"/>
    <cellStyle name="Migliaia [0] 36 2 4" xfId="52758"/>
    <cellStyle name="Migliaia [0] 36 3" xfId="9759"/>
    <cellStyle name="Migliaia [0] 36 3 2" xfId="26084"/>
    <cellStyle name="Migliaia [0] 36 3 3" xfId="41062"/>
    <cellStyle name="Migliaia [0] 36 3 4" xfId="54545"/>
    <cellStyle name="Migliaia [0] 36 4" xfId="16968"/>
    <cellStyle name="Migliaia [0] 36 4 2" xfId="33083"/>
    <cellStyle name="Migliaia [0] 36 4 3" xfId="48044"/>
    <cellStyle name="Migliaia [0] 36 4 4" xfId="55489"/>
    <cellStyle name="Migliaia [0] 36 5" xfId="19065"/>
    <cellStyle name="Migliaia [0] 36 6" xfId="34060"/>
    <cellStyle name="Migliaia [0] 36 7" xfId="49000"/>
    <cellStyle name="Migliaia [0] 36 8" xfId="49405"/>
    <cellStyle name="Migliaia [0] 36 9" xfId="49811"/>
    <cellStyle name="Migliaia [0] 37" xfId="294"/>
    <cellStyle name="Migliaia [0] 37 10" xfId="50220"/>
    <cellStyle name="Migliaia [0] 37 11" xfId="50662"/>
    <cellStyle name="Migliaia [0] 37 12" xfId="51381"/>
    <cellStyle name="Migliaia [0] 37 13" xfId="51793"/>
    <cellStyle name="Migliaia [0] 37 14" xfId="52208"/>
    <cellStyle name="Migliaia [0] 37 2" xfId="9079"/>
    <cellStyle name="Migliaia [0] 37 2 2" xfId="17970"/>
    <cellStyle name="Migliaia [0] 37 2 2 2" xfId="33630"/>
    <cellStyle name="Migliaia [0] 37 2 2 3" xfId="48591"/>
    <cellStyle name="Migliaia [0] 37 2 2 4" xfId="55114"/>
    <cellStyle name="Migliaia [0] 37 2 3" xfId="56036"/>
    <cellStyle name="Migliaia [0] 37 2 4" xfId="52759"/>
    <cellStyle name="Migliaia [0] 37 3" xfId="9760"/>
    <cellStyle name="Migliaia [0] 37 3 2" xfId="26085"/>
    <cellStyle name="Migliaia [0] 37 3 3" xfId="41063"/>
    <cellStyle name="Migliaia [0] 37 3 4" xfId="54546"/>
    <cellStyle name="Migliaia [0] 37 4" xfId="16969"/>
    <cellStyle name="Migliaia [0] 37 4 2" xfId="33084"/>
    <cellStyle name="Migliaia [0] 37 4 3" xfId="48045"/>
    <cellStyle name="Migliaia [0] 37 4 4" xfId="55490"/>
    <cellStyle name="Migliaia [0] 37 5" xfId="19066"/>
    <cellStyle name="Migliaia [0] 37 6" xfId="34061"/>
    <cellStyle name="Migliaia [0] 37 7" xfId="49001"/>
    <cellStyle name="Migliaia [0] 37 8" xfId="49406"/>
    <cellStyle name="Migliaia [0] 37 9" xfId="49812"/>
    <cellStyle name="Migliaia [0] 38" xfId="295"/>
    <cellStyle name="Migliaia [0] 38 10" xfId="50221"/>
    <cellStyle name="Migliaia [0] 38 11" xfId="50663"/>
    <cellStyle name="Migliaia [0] 38 12" xfId="51382"/>
    <cellStyle name="Migliaia [0] 38 13" xfId="51794"/>
    <cellStyle name="Migliaia [0] 38 14" xfId="52209"/>
    <cellStyle name="Migliaia [0] 38 2" xfId="9080"/>
    <cellStyle name="Migliaia [0] 38 2 2" xfId="17971"/>
    <cellStyle name="Migliaia [0] 38 2 2 2" xfId="33631"/>
    <cellStyle name="Migliaia [0] 38 2 2 3" xfId="48592"/>
    <cellStyle name="Migliaia [0] 38 2 2 4" xfId="55115"/>
    <cellStyle name="Migliaia [0] 38 2 3" xfId="56037"/>
    <cellStyle name="Migliaia [0] 38 2 4" xfId="52760"/>
    <cellStyle name="Migliaia [0] 38 3" xfId="9761"/>
    <cellStyle name="Migliaia [0] 38 3 2" xfId="26086"/>
    <cellStyle name="Migliaia [0] 38 3 3" xfId="41064"/>
    <cellStyle name="Migliaia [0] 38 3 4" xfId="54547"/>
    <cellStyle name="Migliaia [0] 38 4" xfId="16970"/>
    <cellStyle name="Migliaia [0] 38 4 2" xfId="33085"/>
    <cellStyle name="Migliaia [0] 38 4 3" xfId="48046"/>
    <cellStyle name="Migliaia [0] 38 4 4" xfId="55491"/>
    <cellStyle name="Migliaia [0] 38 5" xfId="19067"/>
    <cellStyle name="Migliaia [0] 38 6" xfId="34062"/>
    <cellStyle name="Migliaia [0] 38 7" xfId="49002"/>
    <cellStyle name="Migliaia [0] 38 8" xfId="49407"/>
    <cellStyle name="Migliaia [0] 38 9" xfId="49813"/>
    <cellStyle name="Migliaia [0] 39" xfId="296"/>
    <cellStyle name="Migliaia [0] 39 10" xfId="50222"/>
    <cellStyle name="Migliaia [0] 39 11" xfId="50664"/>
    <cellStyle name="Migliaia [0] 39 12" xfId="51383"/>
    <cellStyle name="Migliaia [0] 39 13" xfId="51795"/>
    <cellStyle name="Migliaia [0] 39 14" xfId="52210"/>
    <cellStyle name="Migliaia [0] 39 2" xfId="9081"/>
    <cellStyle name="Migliaia [0] 39 2 2" xfId="17972"/>
    <cellStyle name="Migliaia [0] 39 2 2 2" xfId="33632"/>
    <cellStyle name="Migliaia [0] 39 2 2 3" xfId="48593"/>
    <cellStyle name="Migliaia [0] 39 2 2 4" xfId="55116"/>
    <cellStyle name="Migliaia [0] 39 2 3" xfId="56038"/>
    <cellStyle name="Migliaia [0] 39 2 4" xfId="52761"/>
    <cellStyle name="Migliaia [0] 39 3" xfId="9762"/>
    <cellStyle name="Migliaia [0] 39 3 2" xfId="26087"/>
    <cellStyle name="Migliaia [0] 39 3 3" xfId="41065"/>
    <cellStyle name="Migliaia [0] 39 3 4" xfId="54548"/>
    <cellStyle name="Migliaia [0] 39 4" xfId="16971"/>
    <cellStyle name="Migliaia [0] 39 4 2" xfId="33086"/>
    <cellStyle name="Migliaia [0] 39 4 3" xfId="48047"/>
    <cellStyle name="Migliaia [0] 39 4 4" xfId="55492"/>
    <cellStyle name="Migliaia [0] 39 5" xfId="19068"/>
    <cellStyle name="Migliaia [0] 39 6" xfId="34063"/>
    <cellStyle name="Migliaia [0] 39 7" xfId="49003"/>
    <cellStyle name="Migliaia [0] 39 8" xfId="49408"/>
    <cellStyle name="Migliaia [0] 39 9" xfId="49814"/>
    <cellStyle name="Migliaia [0] 4" xfId="297"/>
    <cellStyle name="Migliaia [0] 4 10" xfId="50223"/>
    <cellStyle name="Migliaia [0] 4 11" xfId="50665"/>
    <cellStyle name="Migliaia [0] 4 12" xfId="51384"/>
    <cellStyle name="Migliaia [0] 4 13" xfId="51796"/>
    <cellStyle name="Migliaia [0] 4 14" xfId="52211"/>
    <cellStyle name="Migliaia [0] 4 2" xfId="9082"/>
    <cellStyle name="Migliaia [0] 4 2 2" xfId="17973"/>
    <cellStyle name="Migliaia [0] 4 2 2 2" xfId="33633"/>
    <cellStyle name="Migliaia [0] 4 2 2 3" xfId="48594"/>
    <cellStyle name="Migliaia [0] 4 2 2 4" xfId="55117"/>
    <cellStyle name="Migliaia [0] 4 2 3" xfId="56039"/>
    <cellStyle name="Migliaia [0] 4 2 4" xfId="52762"/>
    <cellStyle name="Migliaia [0] 4 3" xfId="9763"/>
    <cellStyle name="Migliaia [0] 4 3 2" xfId="26088"/>
    <cellStyle name="Migliaia [0] 4 3 3" xfId="41066"/>
    <cellStyle name="Migliaia [0] 4 3 4" xfId="54549"/>
    <cellStyle name="Migliaia [0] 4 4" xfId="16972"/>
    <cellStyle name="Migliaia [0] 4 4 2" xfId="33087"/>
    <cellStyle name="Migliaia [0] 4 4 3" xfId="48048"/>
    <cellStyle name="Migliaia [0] 4 4 4" xfId="55493"/>
    <cellStyle name="Migliaia [0] 4 5" xfId="19069"/>
    <cellStyle name="Migliaia [0] 4 6" xfId="34064"/>
    <cellStyle name="Migliaia [0] 4 7" xfId="49004"/>
    <cellStyle name="Migliaia [0] 4 8" xfId="49409"/>
    <cellStyle name="Migliaia [0] 4 9" xfId="49815"/>
    <cellStyle name="Migliaia [0] 40" xfId="298"/>
    <cellStyle name="Migliaia [0] 40 10" xfId="50224"/>
    <cellStyle name="Migliaia [0] 40 11" xfId="50666"/>
    <cellStyle name="Migliaia [0] 40 12" xfId="51385"/>
    <cellStyle name="Migliaia [0] 40 13" xfId="51797"/>
    <cellStyle name="Migliaia [0] 40 14" xfId="52212"/>
    <cellStyle name="Migliaia [0] 40 2" xfId="9083"/>
    <cellStyle name="Migliaia [0] 40 2 2" xfId="17974"/>
    <cellStyle name="Migliaia [0] 40 2 2 2" xfId="33634"/>
    <cellStyle name="Migliaia [0] 40 2 2 3" xfId="48595"/>
    <cellStyle name="Migliaia [0] 40 2 2 4" xfId="55118"/>
    <cellStyle name="Migliaia [0] 40 2 3" xfId="56040"/>
    <cellStyle name="Migliaia [0] 40 2 4" xfId="52763"/>
    <cellStyle name="Migliaia [0] 40 3" xfId="9764"/>
    <cellStyle name="Migliaia [0] 40 3 2" xfId="26089"/>
    <cellStyle name="Migliaia [0] 40 3 3" xfId="41067"/>
    <cellStyle name="Migliaia [0] 40 3 4" xfId="54550"/>
    <cellStyle name="Migliaia [0] 40 4" xfId="16973"/>
    <cellStyle name="Migliaia [0] 40 4 2" xfId="33088"/>
    <cellStyle name="Migliaia [0] 40 4 3" xfId="48049"/>
    <cellStyle name="Migliaia [0] 40 4 4" xfId="55494"/>
    <cellStyle name="Migliaia [0] 40 5" xfId="19070"/>
    <cellStyle name="Migliaia [0] 40 6" xfId="34065"/>
    <cellStyle name="Migliaia [0] 40 7" xfId="49005"/>
    <cellStyle name="Migliaia [0] 40 8" xfId="49410"/>
    <cellStyle name="Migliaia [0] 40 9" xfId="49816"/>
    <cellStyle name="Migliaia [0] 41" xfId="299"/>
    <cellStyle name="Migliaia [0] 41 10" xfId="50225"/>
    <cellStyle name="Migliaia [0] 41 11" xfId="50667"/>
    <cellStyle name="Migliaia [0] 41 12" xfId="51386"/>
    <cellStyle name="Migliaia [0] 41 13" xfId="51798"/>
    <cellStyle name="Migliaia [0] 41 14" xfId="52213"/>
    <cellStyle name="Migliaia [0] 41 2" xfId="9084"/>
    <cellStyle name="Migliaia [0] 41 2 2" xfId="17975"/>
    <cellStyle name="Migliaia [0] 41 2 2 2" xfId="33635"/>
    <cellStyle name="Migliaia [0] 41 2 2 3" xfId="48596"/>
    <cellStyle name="Migliaia [0] 41 2 2 4" xfId="55119"/>
    <cellStyle name="Migliaia [0] 41 2 3" xfId="56041"/>
    <cellStyle name="Migliaia [0] 41 2 4" xfId="52764"/>
    <cellStyle name="Migliaia [0] 41 3" xfId="9765"/>
    <cellStyle name="Migliaia [0] 41 3 2" xfId="26090"/>
    <cellStyle name="Migliaia [0] 41 3 3" xfId="41068"/>
    <cellStyle name="Migliaia [0] 41 3 4" xfId="54551"/>
    <cellStyle name="Migliaia [0] 41 4" xfId="16974"/>
    <cellStyle name="Migliaia [0] 41 4 2" xfId="33089"/>
    <cellStyle name="Migliaia [0] 41 4 3" xfId="48050"/>
    <cellStyle name="Migliaia [0] 41 4 4" xfId="55495"/>
    <cellStyle name="Migliaia [0] 41 5" xfId="19071"/>
    <cellStyle name="Migliaia [0] 41 6" xfId="34066"/>
    <cellStyle name="Migliaia [0] 41 7" xfId="49006"/>
    <cellStyle name="Migliaia [0] 41 8" xfId="49411"/>
    <cellStyle name="Migliaia [0] 41 9" xfId="49817"/>
    <cellStyle name="Migliaia [0] 42" xfId="300"/>
    <cellStyle name="Migliaia [0] 42 10" xfId="50226"/>
    <cellStyle name="Migliaia [0] 42 11" xfId="50668"/>
    <cellStyle name="Migliaia [0] 42 12" xfId="51387"/>
    <cellStyle name="Migliaia [0] 42 13" xfId="51799"/>
    <cellStyle name="Migliaia [0] 42 14" xfId="52214"/>
    <cellStyle name="Migliaia [0] 42 2" xfId="9085"/>
    <cellStyle name="Migliaia [0] 42 2 2" xfId="17976"/>
    <cellStyle name="Migliaia [0] 42 2 2 2" xfId="33636"/>
    <cellStyle name="Migliaia [0] 42 2 2 3" xfId="48597"/>
    <cellStyle name="Migliaia [0] 42 2 2 4" xfId="55120"/>
    <cellStyle name="Migliaia [0] 42 2 3" xfId="56042"/>
    <cellStyle name="Migliaia [0] 42 2 4" xfId="52765"/>
    <cellStyle name="Migliaia [0] 42 3" xfId="9766"/>
    <cellStyle name="Migliaia [0] 42 3 2" xfId="26091"/>
    <cellStyle name="Migliaia [0] 42 3 3" xfId="41069"/>
    <cellStyle name="Migliaia [0] 42 3 4" xfId="54552"/>
    <cellStyle name="Migliaia [0] 42 4" xfId="16975"/>
    <cellStyle name="Migliaia [0] 42 4 2" xfId="33090"/>
    <cellStyle name="Migliaia [0] 42 4 3" xfId="48051"/>
    <cellStyle name="Migliaia [0] 42 4 4" xfId="55496"/>
    <cellStyle name="Migliaia [0] 42 5" xfId="19072"/>
    <cellStyle name="Migliaia [0] 42 6" xfId="34067"/>
    <cellStyle name="Migliaia [0] 42 7" xfId="49007"/>
    <cellStyle name="Migliaia [0] 42 8" xfId="49412"/>
    <cellStyle name="Migliaia [0] 42 9" xfId="49818"/>
    <cellStyle name="Migliaia [0] 43" xfId="301"/>
    <cellStyle name="Migliaia [0] 43 10" xfId="50227"/>
    <cellStyle name="Migliaia [0] 43 11" xfId="50669"/>
    <cellStyle name="Migliaia [0] 43 12" xfId="51388"/>
    <cellStyle name="Migliaia [0] 43 13" xfId="51800"/>
    <cellStyle name="Migliaia [0] 43 14" xfId="52215"/>
    <cellStyle name="Migliaia [0] 43 2" xfId="9086"/>
    <cellStyle name="Migliaia [0] 43 2 2" xfId="17977"/>
    <cellStyle name="Migliaia [0] 43 2 2 2" xfId="33637"/>
    <cellStyle name="Migliaia [0] 43 2 2 3" xfId="48598"/>
    <cellStyle name="Migliaia [0] 43 2 2 4" xfId="55121"/>
    <cellStyle name="Migliaia [0] 43 2 3" xfId="56043"/>
    <cellStyle name="Migliaia [0] 43 2 4" xfId="52766"/>
    <cellStyle name="Migliaia [0] 43 3" xfId="9767"/>
    <cellStyle name="Migliaia [0] 43 3 2" xfId="26092"/>
    <cellStyle name="Migliaia [0] 43 3 3" xfId="41070"/>
    <cellStyle name="Migliaia [0] 43 3 4" xfId="54553"/>
    <cellStyle name="Migliaia [0] 43 4" xfId="16976"/>
    <cellStyle name="Migliaia [0] 43 4 2" xfId="33091"/>
    <cellStyle name="Migliaia [0] 43 4 3" xfId="48052"/>
    <cellStyle name="Migliaia [0] 43 4 4" xfId="55497"/>
    <cellStyle name="Migliaia [0] 43 5" xfId="19073"/>
    <cellStyle name="Migliaia [0] 43 6" xfId="34068"/>
    <cellStyle name="Migliaia [0] 43 7" xfId="49008"/>
    <cellStyle name="Migliaia [0] 43 8" xfId="49413"/>
    <cellStyle name="Migliaia [0] 43 9" xfId="49819"/>
    <cellStyle name="Migliaia [0] 44" xfId="302"/>
    <cellStyle name="Migliaia [0] 44 10" xfId="50228"/>
    <cellStyle name="Migliaia [0] 44 11" xfId="50670"/>
    <cellStyle name="Migliaia [0] 44 12" xfId="51389"/>
    <cellStyle name="Migliaia [0] 44 13" xfId="51801"/>
    <cellStyle name="Migliaia [0] 44 14" xfId="52216"/>
    <cellStyle name="Migliaia [0] 44 2" xfId="9087"/>
    <cellStyle name="Migliaia [0] 44 2 2" xfId="17978"/>
    <cellStyle name="Migliaia [0] 44 2 2 2" xfId="33638"/>
    <cellStyle name="Migliaia [0] 44 2 2 3" xfId="48599"/>
    <cellStyle name="Migliaia [0] 44 2 2 4" xfId="55122"/>
    <cellStyle name="Migliaia [0] 44 2 3" xfId="56044"/>
    <cellStyle name="Migliaia [0] 44 2 4" xfId="52767"/>
    <cellStyle name="Migliaia [0] 44 3" xfId="9768"/>
    <cellStyle name="Migliaia [0] 44 3 2" xfId="26093"/>
    <cellStyle name="Migliaia [0] 44 3 3" xfId="41071"/>
    <cellStyle name="Migliaia [0] 44 3 4" xfId="54554"/>
    <cellStyle name="Migliaia [0] 44 4" xfId="16977"/>
    <cellStyle name="Migliaia [0] 44 4 2" xfId="33092"/>
    <cellStyle name="Migliaia [0] 44 4 3" xfId="48053"/>
    <cellStyle name="Migliaia [0] 44 4 4" xfId="55498"/>
    <cellStyle name="Migliaia [0] 44 5" xfId="19074"/>
    <cellStyle name="Migliaia [0] 44 6" xfId="34069"/>
    <cellStyle name="Migliaia [0] 44 7" xfId="49009"/>
    <cellStyle name="Migliaia [0] 44 8" xfId="49414"/>
    <cellStyle name="Migliaia [0] 44 9" xfId="49820"/>
    <cellStyle name="Migliaia [0] 45" xfId="303"/>
    <cellStyle name="Migliaia [0] 45 10" xfId="50229"/>
    <cellStyle name="Migliaia [0] 45 11" xfId="50671"/>
    <cellStyle name="Migliaia [0] 45 12" xfId="51390"/>
    <cellStyle name="Migliaia [0] 45 13" xfId="51802"/>
    <cellStyle name="Migliaia [0] 45 14" xfId="52217"/>
    <cellStyle name="Migliaia [0] 45 2" xfId="9088"/>
    <cellStyle name="Migliaia [0] 45 2 2" xfId="17979"/>
    <cellStyle name="Migliaia [0] 45 2 2 2" xfId="33639"/>
    <cellStyle name="Migliaia [0] 45 2 2 3" xfId="48600"/>
    <cellStyle name="Migliaia [0] 45 2 2 4" xfId="55123"/>
    <cellStyle name="Migliaia [0] 45 2 3" xfId="56045"/>
    <cellStyle name="Migliaia [0] 45 2 4" xfId="52768"/>
    <cellStyle name="Migliaia [0] 45 3" xfId="9769"/>
    <cellStyle name="Migliaia [0] 45 3 2" xfId="26094"/>
    <cellStyle name="Migliaia [0] 45 3 3" xfId="41072"/>
    <cellStyle name="Migliaia [0] 45 3 4" xfId="54555"/>
    <cellStyle name="Migliaia [0] 45 4" xfId="16978"/>
    <cellStyle name="Migliaia [0] 45 4 2" xfId="33093"/>
    <cellStyle name="Migliaia [0] 45 4 3" xfId="48054"/>
    <cellStyle name="Migliaia [0] 45 4 4" xfId="55499"/>
    <cellStyle name="Migliaia [0] 45 5" xfId="19075"/>
    <cellStyle name="Migliaia [0] 45 6" xfId="34070"/>
    <cellStyle name="Migliaia [0] 45 7" xfId="49010"/>
    <cellStyle name="Migliaia [0] 45 8" xfId="49415"/>
    <cellStyle name="Migliaia [0] 45 9" xfId="49821"/>
    <cellStyle name="Migliaia [0] 46" xfId="304"/>
    <cellStyle name="Migliaia [0] 46 10" xfId="50230"/>
    <cellStyle name="Migliaia [0] 46 11" xfId="50672"/>
    <cellStyle name="Migliaia [0] 46 12" xfId="51391"/>
    <cellStyle name="Migliaia [0] 46 13" xfId="51803"/>
    <cellStyle name="Migliaia [0] 46 14" xfId="52218"/>
    <cellStyle name="Migliaia [0] 46 2" xfId="9089"/>
    <cellStyle name="Migliaia [0] 46 2 2" xfId="17980"/>
    <cellStyle name="Migliaia [0] 46 2 2 2" xfId="33640"/>
    <cellStyle name="Migliaia [0] 46 2 2 3" xfId="48601"/>
    <cellStyle name="Migliaia [0] 46 2 2 4" xfId="55124"/>
    <cellStyle name="Migliaia [0] 46 2 3" xfId="56046"/>
    <cellStyle name="Migliaia [0] 46 2 4" xfId="52769"/>
    <cellStyle name="Migliaia [0] 46 3" xfId="9770"/>
    <cellStyle name="Migliaia [0] 46 3 2" xfId="26095"/>
    <cellStyle name="Migliaia [0] 46 3 3" xfId="41073"/>
    <cellStyle name="Migliaia [0] 46 3 4" xfId="54556"/>
    <cellStyle name="Migliaia [0] 46 4" xfId="16979"/>
    <cellStyle name="Migliaia [0] 46 4 2" xfId="33094"/>
    <cellStyle name="Migliaia [0] 46 4 3" xfId="48055"/>
    <cellStyle name="Migliaia [0] 46 4 4" xfId="55500"/>
    <cellStyle name="Migliaia [0] 46 5" xfId="19076"/>
    <cellStyle name="Migliaia [0] 46 6" xfId="34071"/>
    <cellStyle name="Migliaia [0] 46 7" xfId="49011"/>
    <cellStyle name="Migliaia [0] 46 8" xfId="49416"/>
    <cellStyle name="Migliaia [0] 46 9" xfId="49822"/>
    <cellStyle name="Migliaia [0] 47" xfId="305"/>
    <cellStyle name="Migliaia [0] 47 10" xfId="50231"/>
    <cellStyle name="Migliaia [0] 47 11" xfId="50673"/>
    <cellStyle name="Migliaia [0] 47 12" xfId="51392"/>
    <cellStyle name="Migliaia [0] 47 13" xfId="51804"/>
    <cellStyle name="Migliaia [0] 47 14" xfId="52219"/>
    <cellStyle name="Migliaia [0] 47 2" xfId="9090"/>
    <cellStyle name="Migliaia [0] 47 2 2" xfId="17981"/>
    <cellStyle name="Migliaia [0] 47 2 2 2" xfId="33641"/>
    <cellStyle name="Migliaia [0] 47 2 2 3" xfId="48602"/>
    <cellStyle name="Migliaia [0] 47 2 2 4" xfId="55125"/>
    <cellStyle name="Migliaia [0] 47 2 3" xfId="56047"/>
    <cellStyle name="Migliaia [0] 47 2 4" xfId="52770"/>
    <cellStyle name="Migliaia [0] 47 3" xfId="9771"/>
    <cellStyle name="Migliaia [0] 47 3 2" xfId="26096"/>
    <cellStyle name="Migliaia [0] 47 3 3" xfId="41074"/>
    <cellStyle name="Migliaia [0] 47 3 4" xfId="54557"/>
    <cellStyle name="Migliaia [0] 47 4" xfId="16980"/>
    <cellStyle name="Migliaia [0] 47 4 2" xfId="33095"/>
    <cellStyle name="Migliaia [0] 47 4 3" xfId="48056"/>
    <cellStyle name="Migliaia [0] 47 4 4" xfId="55501"/>
    <cellStyle name="Migliaia [0] 47 5" xfId="19077"/>
    <cellStyle name="Migliaia [0] 47 6" xfId="34072"/>
    <cellStyle name="Migliaia [0] 47 7" xfId="49012"/>
    <cellStyle name="Migliaia [0] 47 8" xfId="49417"/>
    <cellStyle name="Migliaia [0] 47 9" xfId="49823"/>
    <cellStyle name="Migliaia [0] 48" xfId="306"/>
    <cellStyle name="Migliaia [0] 48 10" xfId="50232"/>
    <cellStyle name="Migliaia [0] 48 11" xfId="50674"/>
    <cellStyle name="Migliaia [0] 48 12" xfId="51393"/>
    <cellStyle name="Migliaia [0] 48 13" xfId="51805"/>
    <cellStyle name="Migliaia [0] 48 14" xfId="52220"/>
    <cellStyle name="Migliaia [0] 48 2" xfId="9091"/>
    <cellStyle name="Migliaia [0] 48 2 2" xfId="17982"/>
    <cellStyle name="Migliaia [0] 48 2 2 2" xfId="33642"/>
    <cellStyle name="Migliaia [0] 48 2 2 3" xfId="48603"/>
    <cellStyle name="Migliaia [0] 48 2 2 4" xfId="55126"/>
    <cellStyle name="Migliaia [0] 48 2 3" xfId="56048"/>
    <cellStyle name="Migliaia [0] 48 2 4" xfId="52771"/>
    <cellStyle name="Migliaia [0] 48 3" xfId="9772"/>
    <cellStyle name="Migliaia [0] 48 3 2" xfId="26097"/>
    <cellStyle name="Migliaia [0] 48 3 3" xfId="41075"/>
    <cellStyle name="Migliaia [0] 48 3 4" xfId="54558"/>
    <cellStyle name="Migliaia [0] 48 4" xfId="16981"/>
    <cellStyle name="Migliaia [0] 48 4 2" xfId="33096"/>
    <cellStyle name="Migliaia [0] 48 4 3" xfId="48057"/>
    <cellStyle name="Migliaia [0] 48 4 4" xfId="55502"/>
    <cellStyle name="Migliaia [0] 48 5" xfId="19078"/>
    <cellStyle name="Migliaia [0] 48 6" xfId="34073"/>
    <cellStyle name="Migliaia [0] 48 7" xfId="49013"/>
    <cellStyle name="Migliaia [0] 48 8" xfId="49418"/>
    <cellStyle name="Migliaia [0] 48 9" xfId="49824"/>
    <cellStyle name="Migliaia [0] 49" xfId="307"/>
    <cellStyle name="Migliaia [0] 49 10" xfId="50233"/>
    <cellStyle name="Migliaia [0] 49 11" xfId="50675"/>
    <cellStyle name="Migliaia [0] 49 12" xfId="51394"/>
    <cellStyle name="Migliaia [0] 49 13" xfId="51806"/>
    <cellStyle name="Migliaia [0] 49 14" xfId="52221"/>
    <cellStyle name="Migliaia [0] 49 2" xfId="9092"/>
    <cellStyle name="Migliaia [0] 49 2 2" xfId="17983"/>
    <cellStyle name="Migliaia [0] 49 2 2 2" xfId="33643"/>
    <cellStyle name="Migliaia [0] 49 2 2 3" xfId="48604"/>
    <cellStyle name="Migliaia [0] 49 2 2 4" xfId="55127"/>
    <cellStyle name="Migliaia [0] 49 2 3" xfId="56049"/>
    <cellStyle name="Migliaia [0] 49 2 4" xfId="52772"/>
    <cellStyle name="Migliaia [0] 49 3" xfId="9773"/>
    <cellStyle name="Migliaia [0] 49 3 2" xfId="26098"/>
    <cellStyle name="Migliaia [0] 49 3 3" xfId="41076"/>
    <cellStyle name="Migliaia [0] 49 3 4" xfId="54559"/>
    <cellStyle name="Migliaia [0] 49 4" xfId="16982"/>
    <cellStyle name="Migliaia [0] 49 4 2" xfId="33097"/>
    <cellStyle name="Migliaia [0] 49 4 3" xfId="48058"/>
    <cellStyle name="Migliaia [0] 49 4 4" xfId="55503"/>
    <cellStyle name="Migliaia [0] 49 5" xfId="19079"/>
    <cellStyle name="Migliaia [0] 49 6" xfId="34074"/>
    <cellStyle name="Migliaia [0] 49 7" xfId="49014"/>
    <cellStyle name="Migliaia [0] 49 8" xfId="49419"/>
    <cellStyle name="Migliaia [0] 49 9" xfId="49825"/>
    <cellStyle name="Migliaia [0] 5" xfId="308"/>
    <cellStyle name="Migliaia [0] 5 10" xfId="50234"/>
    <cellStyle name="Migliaia [0] 5 11" xfId="50676"/>
    <cellStyle name="Migliaia [0] 5 12" xfId="51395"/>
    <cellStyle name="Migliaia [0] 5 13" xfId="51807"/>
    <cellStyle name="Migliaia [0] 5 14" xfId="52222"/>
    <cellStyle name="Migliaia [0] 5 2" xfId="9093"/>
    <cellStyle name="Migliaia [0] 5 2 2" xfId="17984"/>
    <cellStyle name="Migliaia [0] 5 2 2 2" xfId="33644"/>
    <cellStyle name="Migliaia [0] 5 2 2 3" xfId="48605"/>
    <cellStyle name="Migliaia [0] 5 2 2 4" xfId="55128"/>
    <cellStyle name="Migliaia [0] 5 2 3" xfId="56050"/>
    <cellStyle name="Migliaia [0] 5 2 4" xfId="52773"/>
    <cellStyle name="Migliaia [0] 5 3" xfId="9774"/>
    <cellStyle name="Migliaia [0] 5 3 2" xfId="26099"/>
    <cellStyle name="Migliaia [0] 5 3 3" xfId="41077"/>
    <cellStyle name="Migliaia [0] 5 3 4" xfId="54560"/>
    <cellStyle name="Migliaia [0] 5 4" xfId="16983"/>
    <cellStyle name="Migliaia [0] 5 4 2" xfId="33098"/>
    <cellStyle name="Migliaia [0] 5 4 3" xfId="48059"/>
    <cellStyle name="Migliaia [0] 5 4 4" xfId="55504"/>
    <cellStyle name="Migliaia [0] 5 5" xfId="19080"/>
    <cellStyle name="Migliaia [0] 5 6" xfId="34075"/>
    <cellStyle name="Migliaia [0] 5 7" xfId="49015"/>
    <cellStyle name="Migliaia [0] 5 8" xfId="49420"/>
    <cellStyle name="Migliaia [0] 5 9" xfId="49826"/>
    <cellStyle name="Migliaia [0] 50" xfId="309"/>
    <cellStyle name="Migliaia [0] 50 10" xfId="50235"/>
    <cellStyle name="Migliaia [0] 50 11" xfId="50677"/>
    <cellStyle name="Migliaia [0] 50 12" xfId="51396"/>
    <cellStyle name="Migliaia [0] 50 13" xfId="51808"/>
    <cellStyle name="Migliaia [0] 50 14" xfId="52223"/>
    <cellStyle name="Migliaia [0] 50 2" xfId="9094"/>
    <cellStyle name="Migliaia [0] 50 2 2" xfId="17985"/>
    <cellStyle name="Migliaia [0] 50 2 2 2" xfId="33645"/>
    <cellStyle name="Migliaia [0] 50 2 2 3" xfId="48606"/>
    <cellStyle name="Migliaia [0] 50 2 2 4" xfId="55129"/>
    <cellStyle name="Migliaia [0] 50 2 3" xfId="56051"/>
    <cellStyle name="Migliaia [0] 50 2 4" xfId="52774"/>
    <cellStyle name="Migliaia [0] 50 3" xfId="9775"/>
    <cellStyle name="Migliaia [0] 50 3 2" xfId="26100"/>
    <cellStyle name="Migliaia [0] 50 3 3" xfId="41078"/>
    <cellStyle name="Migliaia [0] 50 3 4" xfId="54561"/>
    <cellStyle name="Migliaia [0] 50 4" xfId="16984"/>
    <cellStyle name="Migliaia [0] 50 4 2" xfId="33099"/>
    <cellStyle name="Migliaia [0] 50 4 3" xfId="48060"/>
    <cellStyle name="Migliaia [0] 50 4 4" xfId="55505"/>
    <cellStyle name="Migliaia [0] 50 5" xfId="19081"/>
    <cellStyle name="Migliaia [0] 50 6" xfId="34076"/>
    <cellStyle name="Migliaia [0] 50 7" xfId="49016"/>
    <cellStyle name="Migliaia [0] 50 8" xfId="49421"/>
    <cellStyle name="Migliaia [0] 50 9" xfId="49827"/>
    <cellStyle name="Migliaia [0] 51" xfId="310"/>
    <cellStyle name="Migliaia [0] 51 10" xfId="50236"/>
    <cellStyle name="Migliaia [0] 51 11" xfId="50678"/>
    <cellStyle name="Migliaia [0] 51 12" xfId="51397"/>
    <cellStyle name="Migliaia [0] 51 13" xfId="51809"/>
    <cellStyle name="Migliaia [0] 51 14" xfId="52224"/>
    <cellStyle name="Migliaia [0] 51 2" xfId="9095"/>
    <cellStyle name="Migliaia [0] 51 2 2" xfId="17986"/>
    <cellStyle name="Migliaia [0] 51 2 2 2" xfId="33646"/>
    <cellStyle name="Migliaia [0] 51 2 2 3" xfId="48607"/>
    <cellStyle name="Migliaia [0] 51 2 2 4" xfId="55130"/>
    <cellStyle name="Migliaia [0] 51 2 3" xfId="56052"/>
    <cellStyle name="Migliaia [0] 51 2 4" xfId="52775"/>
    <cellStyle name="Migliaia [0] 51 3" xfId="9776"/>
    <cellStyle name="Migliaia [0] 51 3 2" xfId="26101"/>
    <cellStyle name="Migliaia [0] 51 3 3" xfId="41079"/>
    <cellStyle name="Migliaia [0] 51 3 4" xfId="54562"/>
    <cellStyle name="Migliaia [0] 51 4" xfId="16985"/>
    <cellStyle name="Migliaia [0] 51 4 2" xfId="33100"/>
    <cellStyle name="Migliaia [0] 51 4 3" xfId="48061"/>
    <cellStyle name="Migliaia [0] 51 4 4" xfId="55506"/>
    <cellStyle name="Migliaia [0] 51 5" xfId="19082"/>
    <cellStyle name="Migliaia [0] 51 6" xfId="34077"/>
    <cellStyle name="Migliaia [0] 51 7" xfId="49017"/>
    <cellStyle name="Migliaia [0] 51 8" xfId="49422"/>
    <cellStyle name="Migliaia [0] 51 9" xfId="49828"/>
    <cellStyle name="Migliaia [0] 52" xfId="311"/>
    <cellStyle name="Migliaia [0] 52 10" xfId="50237"/>
    <cellStyle name="Migliaia [0] 52 11" xfId="50679"/>
    <cellStyle name="Migliaia [0] 52 12" xfId="51398"/>
    <cellStyle name="Migliaia [0] 52 13" xfId="51810"/>
    <cellStyle name="Migliaia [0] 52 14" xfId="52225"/>
    <cellStyle name="Migliaia [0] 52 2" xfId="9096"/>
    <cellStyle name="Migliaia [0] 52 2 2" xfId="17987"/>
    <cellStyle name="Migliaia [0] 52 2 2 2" xfId="33647"/>
    <cellStyle name="Migliaia [0] 52 2 2 3" xfId="48608"/>
    <cellStyle name="Migliaia [0] 52 2 2 4" xfId="55131"/>
    <cellStyle name="Migliaia [0] 52 2 3" xfId="56053"/>
    <cellStyle name="Migliaia [0] 52 2 4" xfId="52776"/>
    <cellStyle name="Migliaia [0] 52 3" xfId="9777"/>
    <cellStyle name="Migliaia [0] 52 3 2" xfId="26102"/>
    <cellStyle name="Migliaia [0] 52 3 3" xfId="41080"/>
    <cellStyle name="Migliaia [0] 52 3 4" xfId="54563"/>
    <cellStyle name="Migliaia [0] 52 4" xfId="16986"/>
    <cellStyle name="Migliaia [0] 52 4 2" xfId="33101"/>
    <cellStyle name="Migliaia [0] 52 4 3" xfId="48062"/>
    <cellStyle name="Migliaia [0] 52 4 4" xfId="55507"/>
    <cellStyle name="Migliaia [0] 52 5" xfId="19083"/>
    <cellStyle name="Migliaia [0] 52 6" xfId="34078"/>
    <cellStyle name="Migliaia [0] 52 7" xfId="49018"/>
    <cellStyle name="Migliaia [0] 52 8" xfId="49423"/>
    <cellStyle name="Migliaia [0] 52 9" xfId="49829"/>
    <cellStyle name="Migliaia [0] 53" xfId="312"/>
    <cellStyle name="Migliaia [0] 53 10" xfId="50238"/>
    <cellStyle name="Migliaia [0] 53 11" xfId="50680"/>
    <cellStyle name="Migliaia [0] 53 12" xfId="51399"/>
    <cellStyle name="Migliaia [0] 53 13" xfId="51811"/>
    <cellStyle name="Migliaia [0] 53 14" xfId="52226"/>
    <cellStyle name="Migliaia [0] 53 2" xfId="9097"/>
    <cellStyle name="Migliaia [0] 53 2 2" xfId="17988"/>
    <cellStyle name="Migliaia [0] 53 2 2 2" xfId="33648"/>
    <cellStyle name="Migliaia [0] 53 2 2 3" xfId="48609"/>
    <cellStyle name="Migliaia [0] 53 2 2 4" xfId="55132"/>
    <cellStyle name="Migliaia [0] 53 2 3" xfId="56054"/>
    <cellStyle name="Migliaia [0] 53 2 4" xfId="52777"/>
    <cellStyle name="Migliaia [0] 53 3" xfId="9778"/>
    <cellStyle name="Migliaia [0] 53 3 2" xfId="26103"/>
    <cellStyle name="Migliaia [0] 53 3 3" xfId="41081"/>
    <cellStyle name="Migliaia [0] 53 3 4" xfId="54564"/>
    <cellStyle name="Migliaia [0] 53 4" xfId="16987"/>
    <cellStyle name="Migliaia [0] 53 4 2" xfId="33102"/>
    <cellStyle name="Migliaia [0] 53 4 3" xfId="48063"/>
    <cellStyle name="Migliaia [0] 53 4 4" xfId="55508"/>
    <cellStyle name="Migliaia [0] 53 5" xfId="19084"/>
    <cellStyle name="Migliaia [0] 53 6" xfId="34079"/>
    <cellStyle name="Migliaia [0] 53 7" xfId="49019"/>
    <cellStyle name="Migliaia [0] 53 8" xfId="49424"/>
    <cellStyle name="Migliaia [0] 53 9" xfId="49830"/>
    <cellStyle name="Migliaia [0] 54" xfId="313"/>
    <cellStyle name="Migliaia [0] 54 10" xfId="50239"/>
    <cellStyle name="Migliaia [0] 54 11" xfId="50681"/>
    <cellStyle name="Migliaia [0] 54 12" xfId="51400"/>
    <cellStyle name="Migliaia [0] 54 13" xfId="51812"/>
    <cellStyle name="Migliaia [0] 54 14" xfId="52227"/>
    <cellStyle name="Migliaia [0] 54 2" xfId="9098"/>
    <cellStyle name="Migliaia [0] 54 2 2" xfId="17989"/>
    <cellStyle name="Migliaia [0] 54 2 2 2" xfId="33649"/>
    <cellStyle name="Migliaia [0] 54 2 2 3" xfId="48610"/>
    <cellStyle name="Migliaia [0] 54 2 2 4" xfId="55133"/>
    <cellStyle name="Migliaia [0] 54 2 3" xfId="56055"/>
    <cellStyle name="Migliaia [0] 54 2 4" xfId="52778"/>
    <cellStyle name="Migliaia [0] 54 3" xfId="9779"/>
    <cellStyle name="Migliaia [0] 54 3 2" xfId="26104"/>
    <cellStyle name="Migliaia [0] 54 3 3" xfId="41082"/>
    <cellStyle name="Migliaia [0] 54 3 4" xfId="54565"/>
    <cellStyle name="Migliaia [0] 54 4" xfId="16988"/>
    <cellStyle name="Migliaia [0] 54 4 2" xfId="33103"/>
    <cellStyle name="Migliaia [0] 54 4 3" xfId="48064"/>
    <cellStyle name="Migliaia [0] 54 4 4" xfId="55509"/>
    <cellStyle name="Migliaia [0] 54 5" xfId="19085"/>
    <cellStyle name="Migliaia [0] 54 6" xfId="34080"/>
    <cellStyle name="Migliaia [0] 54 7" xfId="49020"/>
    <cellStyle name="Migliaia [0] 54 8" xfId="49425"/>
    <cellStyle name="Migliaia [0] 54 9" xfId="49831"/>
    <cellStyle name="Migliaia [0] 55" xfId="314"/>
    <cellStyle name="Migliaia [0] 55 10" xfId="50240"/>
    <cellStyle name="Migliaia [0] 55 11" xfId="50682"/>
    <cellStyle name="Migliaia [0] 55 12" xfId="51401"/>
    <cellStyle name="Migliaia [0] 55 13" xfId="51813"/>
    <cellStyle name="Migliaia [0] 55 14" xfId="52228"/>
    <cellStyle name="Migliaia [0] 55 2" xfId="9099"/>
    <cellStyle name="Migliaia [0] 55 2 2" xfId="17990"/>
    <cellStyle name="Migliaia [0] 55 2 2 2" xfId="33650"/>
    <cellStyle name="Migliaia [0] 55 2 2 3" xfId="48611"/>
    <cellStyle name="Migliaia [0] 55 2 2 4" xfId="55134"/>
    <cellStyle name="Migliaia [0] 55 2 3" xfId="56056"/>
    <cellStyle name="Migliaia [0] 55 2 4" xfId="52779"/>
    <cellStyle name="Migliaia [0] 55 3" xfId="9780"/>
    <cellStyle name="Migliaia [0] 55 3 2" xfId="26105"/>
    <cellStyle name="Migliaia [0] 55 3 3" xfId="41083"/>
    <cellStyle name="Migliaia [0] 55 3 4" xfId="54566"/>
    <cellStyle name="Migliaia [0] 55 4" xfId="16989"/>
    <cellStyle name="Migliaia [0] 55 4 2" xfId="33104"/>
    <cellStyle name="Migliaia [0] 55 4 3" xfId="48065"/>
    <cellStyle name="Migliaia [0] 55 4 4" xfId="55510"/>
    <cellStyle name="Migliaia [0] 55 5" xfId="19086"/>
    <cellStyle name="Migliaia [0] 55 6" xfId="34081"/>
    <cellStyle name="Migliaia [0] 55 7" xfId="49021"/>
    <cellStyle name="Migliaia [0] 55 8" xfId="49426"/>
    <cellStyle name="Migliaia [0] 55 9" xfId="49832"/>
    <cellStyle name="Migliaia [0] 56" xfId="315"/>
    <cellStyle name="Migliaia [0] 56 10" xfId="50241"/>
    <cellStyle name="Migliaia [0] 56 11" xfId="50683"/>
    <cellStyle name="Migliaia [0] 56 12" xfId="51402"/>
    <cellStyle name="Migliaia [0] 56 13" xfId="51814"/>
    <cellStyle name="Migliaia [0] 56 14" xfId="52229"/>
    <cellStyle name="Migliaia [0] 56 2" xfId="9100"/>
    <cellStyle name="Migliaia [0] 56 2 2" xfId="17991"/>
    <cellStyle name="Migliaia [0] 56 2 2 2" xfId="33651"/>
    <cellStyle name="Migliaia [0] 56 2 2 3" xfId="48612"/>
    <cellStyle name="Migliaia [0] 56 2 2 4" xfId="55135"/>
    <cellStyle name="Migliaia [0] 56 2 3" xfId="56057"/>
    <cellStyle name="Migliaia [0] 56 2 4" xfId="52780"/>
    <cellStyle name="Migliaia [0] 56 3" xfId="9781"/>
    <cellStyle name="Migliaia [0] 56 3 2" xfId="26106"/>
    <cellStyle name="Migliaia [0] 56 3 3" xfId="41084"/>
    <cellStyle name="Migliaia [0] 56 3 4" xfId="54567"/>
    <cellStyle name="Migliaia [0] 56 4" xfId="16990"/>
    <cellStyle name="Migliaia [0] 56 4 2" xfId="33105"/>
    <cellStyle name="Migliaia [0] 56 4 3" xfId="48066"/>
    <cellStyle name="Migliaia [0] 56 4 4" xfId="55511"/>
    <cellStyle name="Migliaia [0] 56 5" xfId="19087"/>
    <cellStyle name="Migliaia [0] 56 6" xfId="34082"/>
    <cellStyle name="Migliaia [0] 56 7" xfId="49022"/>
    <cellStyle name="Migliaia [0] 56 8" xfId="49427"/>
    <cellStyle name="Migliaia [0] 56 9" xfId="49833"/>
    <cellStyle name="Migliaia [0] 57" xfId="316"/>
    <cellStyle name="Migliaia [0] 57 10" xfId="50242"/>
    <cellStyle name="Migliaia [0] 57 11" xfId="50684"/>
    <cellStyle name="Migliaia [0] 57 12" xfId="51403"/>
    <cellStyle name="Migliaia [0] 57 13" xfId="51815"/>
    <cellStyle name="Migliaia [0] 57 14" xfId="52230"/>
    <cellStyle name="Migliaia [0] 57 2" xfId="9101"/>
    <cellStyle name="Migliaia [0] 57 2 2" xfId="17992"/>
    <cellStyle name="Migliaia [0] 57 2 2 2" xfId="33652"/>
    <cellStyle name="Migliaia [0] 57 2 2 3" xfId="48613"/>
    <cellStyle name="Migliaia [0] 57 2 2 4" xfId="55136"/>
    <cellStyle name="Migliaia [0] 57 2 3" xfId="56058"/>
    <cellStyle name="Migliaia [0] 57 2 4" xfId="52781"/>
    <cellStyle name="Migliaia [0] 57 3" xfId="9782"/>
    <cellStyle name="Migliaia [0] 57 3 2" xfId="26107"/>
    <cellStyle name="Migliaia [0] 57 3 3" xfId="41085"/>
    <cellStyle name="Migliaia [0] 57 3 4" xfId="54568"/>
    <cellStyle name="Migliaia [0] 57 4" xfId="16991"/>
    <cellStyle name="Migliaia [0] 57 4 2" xfId="33106"/>
    <cellStyle name="Migliaia [0] 57 4 3" xfId="48067"/>
    <cellStyle name="Migliaia [0] 57 4 4" xfId="55512"/>
    <cellStyle name="Migliaia [0] 57 5" xfId="19088"/>
    <cellStyle name="Migliaia [0] 57 6" xfId="34083"/>
    <cellStyle name="Migliaia [0] 57 7" xfId="49023"/>
    <cellStyle name="Migliaia [0] 57 8" xfId="49428"/>
    <cellStyle name="Migliaia [0] 57 9" xfId="49834"/>
    <cellStyle name="Migliaia [0] 58" xfId="317"/>
    <cellStyle name="Migliaia [0] 58 10" xfId="50243"/>
    <cellStyle name="Migliaia [0] 58 11" xfId="50685"/>
    <cellStyle name="Migliaia [0] 58 12" xfId="51404"/>
    <cellStyle name="Migliaia [0] 58 13" xfId="51816"/>
    <cellStyle name="Migliaia [0] 58 14" xfId="52231"/>
    <cellStyle name="Migliaia [0] 58 2" xfId="9102"/>
    <cellStyle name="Migliaia [0] 58 2 2" xfId="17993"/>
    <cellStyle name="Migliaia [0] 58 2 2 2" xfId="33653"/>
    <cellStyle name="Migliaia [0] 58 2 2 3" xfId="48614"/>
    <cellStyle name="Migliaia [0] 58 2 2 4" xfId="55137"/>
    <cellStyle name="Migliaia [0] 58 2 3" xfId="56059"/>
    <cellStyle name="Migliaia [0] 58 2 4" xfId="52782"/>
    <cellStyle name="Migliaia [0] 58 3" xfId="9783"/>
    <cellStyle name="Migliaia [0] 58 3 2" xfId="26108"/>
    <cellStyle name="Migliaia [0] 58 3 3" xfId="41086"/>
    <cellStyle name="Migliaia [0] 58 3 4" xfId="54569"/>
    <cellStyle name="Migliaia [0] 58 4" xfId="16992"/>
    <cellStyle name="Migliaia [0] 58 4 2" xfId="33107"/>
    <cellStyle name="Migliaia [0] 58 4 3" xfId="48068"/>
    <cellStyle name="Migliaia [0] 58 4 4" xfId="55513"/>
    <cellStyle name="Migliaia [0] 58 5" xfId="19089"/>
    <cellStyle name="Migliaia [0] 58 6" xfId="34084"/>
    <cellStyle name="Migliaia [0] 58 7" xfId="49024"/>
    <cellStyle name="Migliaia [0] 58 8" xfId="49429"/>
    <cellStyle name="Migliaia [0] 58 9" xfId="49835"/>
    <cellStyle name="Migliaia [0] 59" xfId="318"/>
    <cellStyle name="Migliaia [0] 59 10" xfId="50244"/>
    <cellStyle name="Migliaia [0] 59 11" xfId="50686"/>
    <cellStyle name="Migliaia [0] 59 12" xfId="51405"/>
    <cellStyle name="Migliaia [0] 59 13" xfId="51817"/>
    <cellStyle name="Migliaia [0] 59 14" xfId="52232"/>
    <cellStyle name="Migliaia [0] 59 2" xfId="9103"/>
    <cellStyle name="Migliaia [0] 59 2 2" xfId="17994"/>
    <cellStyle name="Migliaia [0] 59 2 2 2" xfId="33654"/>
    <cellStyle name="Migliaia [0] 59 2 2 3" xfId="48615"/>
    <cellStyle name="Migliaia [0] 59 2 2 4" xfId="55138"/>
    <cellStyle name="Migliaia [0] 59 2 3" xfId="56060"/>
    <cellStyle name="Migliaia [0] 59 2 4" xfId="52783"/>
    <cellStyle name="Migliaia [0] 59 3" xfId="9784"/>
    <cellStyle name="Migliaia [0] 59 3 2" xfId="26109"/>
    <cellStyle name="Migliaia [0] 59 3 3" xfId="41087"/>
    <cellStyle name="Migliaia [0] 59 3 4" xfId="54570"/>
    <cellStyle name="Migliaia [0] 59 4" xfId="16993"/>
    <cellStyle name="Migliaia [0] 59 4 2" xfId="33108"/>
    <cellStyle name="Migliaia [0] 59 4 3" xfId="48069"/>
    <cellStyle name="Migliaia [0] 59 4 4" xfId="55514"/>
    <cellStyle name="Migliaia [0] 59 5" xfId="19090"/>
    <cellStyle name="Migliaia [0] 59 6" xfId="34085"/>
    <cellStyle name="Migliaia [0] 59 7" xfId="49025"/>
    <cellStyle name="Migliaia [0] 59 8" xfId="49430"/>
    <cellStyle name="Migliaia [0] 59 9" xfId="49836"/>
    <cellStyle name="Migliaia [0] 6" xfId="319"/>
    <cellStyle name="Migliaia [0] 6 10" xfId="50245"/>
    <cellStyle name="Migliaia [0] 6 11" xfId="50687"/>
    <cellStyle name="Migliaia [0] 6 12" xfId="51406"/>
    <cellStyle name="Migliaia [0] 6 13" xfId="51818"/>
    <cellStyle name="Migliaia [0] 6 14" xfId="52233"/>
    <cellStyle name="Migliaia [0] 6 2" xfId="9104"/>
    <cellStyle name="Migliaia [0] 6 2 2" xfId="17995"/>
    <cellStyle name="Migliaia [0] 6 2 2 2" xfId="33655"/>
    <cellStyle name="Migliaia [0] 6 2 2 3" xfId="48616"/>
    <cellStyle name="Migliaia [0] 6 2 2 4" xfId="55139"/>
    <cellStyle name="Migliaia [0] 6 2 3" xfId="56061"/>
    <cellStyle name="Migliaia [0] 6 2 4" xfId="52784"/>
    <cellStyle name="Migliaia [0] 6 3" xfId="9785"/>
    <cellStyle name="Migliaia [0] 6 3 2" xfId="26110"/>
    <cellStyle name="Migliaia [0] 6 3 3" xfId="41088"/>
    <cellStyle name="Migliaia [0] 6 3 4" xfId="54571"/>
    <cellStyle name="Migliaia [0] 6 4" xfId="16994"/>
    <cellStyle name="Migliaia [0] 6 4 2" xfId="33109"/>
    <cellStyle name="Migliaia [0] 6 4 3" xfId="48070"/>
    <cellStyle name="Migliaia [0] 6 4 4" xfId="55515"/>
    <cellStyle name="Migliaia [0] 6 5" xfId="19091"/>
    <cellStyle name="Migliaia [0] 6 6" xfId="34086"/>
    <cellStyle name="Migliaia [0] 6 7" xfId="49026"/>
    <cellStyle name="Migliaia [0] 6 8" xfId="49431"/>
    <cellStyle name="Migliaia [0] 6 9" xfId="49837"/>
    <cellStyle name="Migliaia [0] 7" xfId="320"/>
    <cellStyle name="Migliaia [0] 7 10" xfId="50246"/>
    <cellStyle name="Migliaia [0] 7 11" xfId="50688"/>
    <cellStyle name="Migliaia [0] 7 12" xfId="51407"/>
    <cellStyle name="Migliaia [0] 7 13" xfId="51819"/>
    <cellStyle name="Migliaia [0] 7 14" xfId="52234"/>
    <cellStyle name="Migliaia [0] 7 2" xfId="9105"/>
    <cellStyle name="Migliaia [0] 7 2 2" xfId="17996"/>
    <cellStyle name="Migliaia [0] 7 2 2 2" xfId="33656"/>
    <cellStyle name="Migliaia [0] 7 2 2 3" xfId="48617"/>
    <cellStyle name="Migliaia [0] 7 2 2 4" xfId="55140"/>
    <cellStyle name="Migliaia [0] 7 2 3" xfId="56062"/>
    <cellStyle name="Migliaia [0] 7 2 4" xfId="52785"/>
    <cellStyle name="Migliaia [0] 7 3" xfId="9786"/>
    <cellStyle name="Migliaia [0] 7 3 2" xfId="26111"/>
    <cellStyle name="Migliaia [0] 7 3 3" xfId="41089"/>
    <cellStyle name="Migliaia [0] 7 3 4" xfId="54572"/>
    <cellStyle name="Migliaia [0] 7 4" xfId="16995"/>
    <cellStyle name="Migliaia [0] 7 4 2" xfId="33110"/>
    <cellStyle name="Migliaia [0] 7 4 3" xfId="48071"/>
    <cellStyle name="Migliaia [0] 7 4 4" xfId="55516"/>
    <cellStyle name="Migliaia [0] 7 5" xfId="19092"/>
    <cellStyle name="Migliaia [0] 7 6" xfId="34087"/>
    <cellStyle name="Migliaia [0] 7 7" xfId="49027"/>
    <cellStyle name="Migliaia [0] 7 8" xfId="49432"/>
    <cellStyle name="Migliaia [0] 7 9" xfId="49838"/>
    <cellStyle name="Migliaia [0] 8" xfId="321"/>
    <cellStyle name="Migliaia [0] 8 10" xfId="50247"/>
    <cellStyle name="Migliaia [0] 8 11" xfId="50689"/>
    <cellStyle name="Migliaia [0] 8 12" xfId="51408"/>
    <cellStyle name="Migliaia [0] 8 13" xfId="51820"/>
    <cellStyle name="Migliaia [0] 8 14" xfId="52235"/>
    <cellStyle name="Migliaia [0] 8 2" xfId="9106"/>
    <cellStyle name="Migliaia [0] 8 2 2" xfId="17997"/>
    <cellStyle name="Migliaia [0] 8 2 2 2" xfId="33657"/>
    <cellStyle name="Migliaia [0] 8 2 2 3" xfId="48618"/>
    <cellStyle name="Migliaia [0] 8 2 2 4" xfId="55141"/>
    <cellStyle name="Migliaia [0] 8 2 3" xfId="56063"/>
    <cellStyle name="Migliaia [0] 8 2 4" xfId="52786"/>
    <cellStyle name="Migliaia [0] 8 3" xfId="9787"/>
    <cellStyle name="Migliaia [0] 8 3 2" xfId="26112"/>
    <cellStyle name="Migliaia [0] 8 3 3" xfId="41090"/>
    <cellStyle name="Migliaia [0] 8 3 4" xfId="54573"/>
    <cellStyle name="Migliaia [0] 8 4" xfId="16996"/>
    <cellStyle name="Migliaia [0] 8 4 2" xfId="33111"/>
    <cellStyle name="Migliaia [0] 8 4 3" xfId="48072"/>
    <cellStyle name="Migliaia [0] 8 4 4" xfId="55517"/>
    <cellStyle name="Migliaia [0] 8 5" xfId="19093"/>
    <cellStyle name="Migliaia [0] 8 6" xfId="34088"/>
    <cellStyle name="Migliaia [0] 8 7" xfId="49028"/>
    <cellStyle name="Migliaia [0] 8 8" xfId="49433"/>
    <cellStyle name="Migliaia [0] 8 9" xfId="49839"/>
    <cellStyle name="Migliaia [0] 9" xfId="322"/>
    <cellStyle name="Migliaia [0] 9 10" xfId="50248"/>
    <cellStyle name="Migliaia [0] 9 11" xfId="50690"/>
    <cellStyle name="Migliaia [0] 9 12" xfId="51409"/>
    <cellStyle name="Migliaia [0] 9 13" xfId="51821"/>
    <cellStyle name="Migliaia [0] 9 14" xfId="52236"/>
    <cellStyle name="Migliaia [0] 9 2" xfId="9107"/>
    <cellStyle name="Migliaia [0] 9 2 2" xfId="17998"/>
    <cellStyle name="Migliaia [0] 9 2 2 2" xfId="33658"/>
    <cellStyle name="Migliaia [0] 9 2 2 3" xfId="48619"/>
    <cellStyle name="Migliaia [0] 9 2 2 4" xfId="55142"/>
    <cellStyle name="Migliaia [0] 9 2 3" xfId="56064"/>
    <cellStyle name="Migliaia [0] 9 2 4" xfId="52787"/>
    <cellStyle name="Migliaia [0] 9 3" xfId="9788"/>
    <cellStyle name="Migliaia [0] 9 3 2" xfId="26113"/>
    <cellStyle name="Migliaia [0] 9 3 3" xfId="41091"/>
    <cellStyle name="Migliaia [0] 9 3 4" xfId="54574"/>
    <cellStyle name="Migliaia [0] 9 4" xfId="16997"/>
    <cellStyle name="Migliaia [0] 9 4 2" xfId="33112"/>
    <cellStyle name="Migliaia [0] 9 4 3" xfId="48073"/>
    <cellStyle name="Migliaia [0] 9 4 4" xfId="55518"/>
    <cellStyle name="Migliaia [0] 9 5" xfId="19094"/>
    <cellStyle name="Migliaia [0] 9 6" xfId="34089"/>
    <cellStyle name="Migliaia [0] 9 7" xfId="49029"/>
    <cellStyle name="Migliaia [0] 9 8" xfId="49434"/>
    <cellStyle name="Migliaia [0] 9 9" xfId="49840"/>
    <cellStyle name="Migliaia 10" xfId="323"/>
    <cellStyle name="Migliaia 10 10" xfId="34090"/>
    <cellStyle name="Migliaia 10 11" xfId="49030"/>
    <cellStyle name="Migliaia 10 12" xfId="49435"/>
    <cellStyle name="Migliaia 10 13" xfId="49841"/>
    <cellStyle name="Migliaia 10 14" xfId="50249"/>
    <cellStyle name="Migliaia 10 15" xfId="50691"/>
    <cellStyle name="Migliaia 10 16" xfId="51410"/>
    <cellStyle name="Migliaia 10 17" xfId="51822"/>
    <cellStyle name="Migliaia 10 18" xfId="52237"/>
    <cellStyle name="Migliaia 10 2" xfId="324"/>
    <cellStyle name="Migliaia 10 2 10" xfId="49842"/>
    <cellStyle name="Migliaia 10 2 11" xfId="50250"/>
    <cellStyle name="Migliaia 10 2 12" xfId="50692"/>
    <cellStyle name="Migliaia 10 2 13" xfId="51411"/>
    <cellStyle name="Migliaia 10 2 14" xfId="51823"/>
    <cellStyle name="Migliaia 10 2 15" xfId="52238"/>
    <cellStyle name="Migliaia 10 2 2" xfId="1241"/>
    <cellStyle name="Migliaia 10 2 2 10" xfId="51087"/>
    <cellStyle name="Migliaia 10 2 2 11" xfId="51683"/>
    <cellStyle name="Migliaia 10 2 2 12" xfId="52103"/>
    <cellStyle name="Migliaia 10 2 2 13" xfId="52793"/>
    <cellStyle name="Migliaia 10 2 2 2" xfId="10062"/>
    <cellStyle name="Migliaia 10 2 2 2 2" xfId="26382"/>
    <cellStyle name="Migliaia 10 2 2 2 3" xfId="41350"/>
    <cellStyle name="Migliaia 10 2 2 2 4" xfId="55148"/>
    <cellStyle name="Migliaia 10 2 2 3" xfId="18197"/>
    <cellStyle name="Migliaia 10 2 2 3 2" xfId="33664"/>
    <cellStyle name="Migliaia 10 2 2 3 3" xfId="48625"/>
    <cellStyle name="Migliaia 10 2 2 3 4" xfId="56070"/>
    <cellStyle name="Migliaia 10 2 2 4" xfId="19361"/>
    <cellStyle name="Migliaia 10 2 2 5" xfId="34351"/>
    <cellStyle name="Migliaia 10 2 2 6" xfId="49303"/>
    <cellStyle name="Migliaia 10 2 2 7" xfId="49708"/>
    <cellStyle name="Migliaia 10 2 2 8" xfId="50117"/>
    <cellStyle name="Migliaia 10 2 2 9" xfId="50522"/>
    <cellStyle name="Migliaia 10 2 3" xfId="9109"/>
    <cellStyle name="Migliaia 10 2 3 2" xfId="54642"/>
    <cellStyle name="Migliaia 10 2 4" xfId="9790"/>
    <cellStyle name="Migliaia 10 2 4 2" xfId="26115"/>
    <cellStyle name="Migliaia 10 2 4 3" xfId="41093"/>
    <cellStyle name="Migliaia 10 2 4 4" xfId="55520"/>
    <cellStyle name="Migliaia 10 2 5" xfId="16999"/>
    <cellStyle name="Migliaia 10 2 5 2" xfId="33114"/>
    <cellStyle name="Migliaia 10 2 5 3" xfId="48075"/>
    <cellStyle name="Migliaia 10 2 6" xfId="19096"/>
    <cellStyle name="Migliaia 10 2 7" xfId="34091"/>
    <cellStyle name="Migliaia 10 2 8" xfId="49031"/>
    <cellStyle name="Migliaia 10 2 9" xfId="49436"/>
    <cellStyle name="Migliaia 10 3" xfId="325"/>
    <cellStyle name="Migliaia 10 3 10" xfId="49843"/>
    <cellStyle name="Migliaia 10 3 11" xfId="50251"/>
    <cellStyle name="Migliaia 10 3 12" xfId="50693"/>
    <cellStyle name="Migliaia 10 3 13" xfId="51412"/>
    <cellStyle name="Migliaia 10 3 14" xfId="51824"/>
    <cellStyle name="Migliaia 10 3 15" xfId="52239"/>
    <cellStyle name="Migliaia 10 3 2" xfId="326"/>
    <cellStyle name="Migliaia 10 3 2 10" xfId="50252"/>
    <cellStyle name="Migliaia 10 3 2 11" xfId="50694"/>
    <cellStyle name="Migliaia 10 3 2 12" xfId="51413"/>
    <cellStyle name="Migliaia 10 3 2 13" xfId="51825"/>
    <cellStyle name="Migliaia 10 3 2 14" xfId="52240"/>
    <cellStyle name="Migliaia 10 3 2 2" xfId="9111"/>
    <cellStyle name="Migliaia 10 3 2 2 2" xfId="54715"/>
    <cellStyle name="Migliaia 10 3 2 3" xfId="9792"/>
    <cellStyle name="Migliaia 10 3 2 3 2" xfId="26117"/>
    <cellStyle name="Migliaia 10 3 2 3 3" xfId="41095"/>
    <cellStyle name="Migliaia 10 3 2 3 4" xfId="55522"/>
    <cellStyle name="Migliaia 10 3 2 4" xfId="17001"/>
    <cellStyle name="Migliaia 10 3 2 4 2" xfId="33116"/>
    <cellStyle name="Migliaia 10 3 2 4 3" xfId="48077"/>
    <cellStyle name="Migliaia 10 3 2 5" xfId="19098"/>
    <cellStyle name="Migliaia 10 3 2 6" xfId="34093"/>
    <cellStyle name="Migliaia 10 3 2 7" xfId="49033"/>
    <cellStyle name="Migliaia 10 3 2 8" xfId="49438"/>
    <cellStyle name="Migliaia 10 3 2 9" xfId="49844"/>
    <cellStyle name="Migliaia 10 3 3" xfId="9110"/>
    <cellStyle name="Migliaia 10 3 3 2" xfId="18199"/>
    <cellStyle name="Migliaia 10 3 3 2 2" xfId="33666"/>
    <cellStyle name="Migliaia 10 3 3 2 2 2" xfId="55150"/>
    <cellStyle name="Migliaia 10 3 3 2 3" xfId="48627"/>
    <cellStyle name="Migliaia 10 3 3 2 3 2" xfId="56072"/>
    <cellStyle name="Migliaia 10 3 3 2 4" xfId="52795"/>
    <cellStyle name="Migliaia 10 3 3 3" xfId="17002"/>
    <cellStyle name="Migliaia 10 3 3 3 2" xfId="33117"/>
    <cellStyle name="Migliaia 10 3 3 3 3" xfId="48078"/>
    <cellStyle name="Migliaia 10 3 3 3 4" xfId="54716"/>
    <cellStyle name="Migliaia 10 3 3 4" xfId="55523"/>
    <cellStyle name="Migliaia 10 3 3 5" xfId="52241"/>
    <cellStyle name="Migliaia 10 3 4" xfId="9791"/>
    <cellStyle name="Migliaia 10 3 4 2" xfId="18198"/>
    <cellStyle name="Migliaia 10 3 4 2 2" xfId="33665"/>
    <cellStyle name="Migliaia 10 3 4 2 3" xfId="48626"/>
    <cellStyle name="Migliaia 10 3 4 2 4" xfId="55149"/>
    <cellStyle name="Migliaia 10 3 4 3" xfId="26116"/>
    <cellStyle name="Migliaia 10 3 4 3 2" xfId="56071"/>
    <cellStyle name="Migliaia 10 3 4 4" xfId="41094"/>
    <cellStyle name="Migliaia 10 3 4 5" xfId="52794"/>
    <cellStyle name="Migliaia 10 3 5" xfId="17000"/>
    <cellStyle name="Migliaia 10 3 5 2" xfId="33115"/>
    <cellStyle name="Migliaia 10 3 5 3" xfId="48076"/>
    <cellStyle name="Migliaia 10 3 5 4" xfId="54714"/>
    <cellStyle name="Migliaia 10 3 6" xfId="19097"/>
    <cellStyle name="Migliaia 10 3 6 2" xfId="55521"/>
    <cellStyle name="Migliaia 10 3 7" xfId="34092"/>
    <cellStyle name="Migliaia 10 3 8" xfId="49032"/>
    <cellStyle name="Migliaia 10 3 9" xfId="49437"/>
    <cellStyle name="Migliaia 10 4" xfId="9112"/>
    <cellStyle name="Migliaia 10 4 2" xfId="17004"/>
    <cellStyle name="Migliaia 10 4 2 2" xfId="18201"/>
    <cellStyle name="Migliaia 10 4 2 2 2" xfId="33668"/>
    <cellStyle name="Migliaia 10 4 2 2 2 2" xfId="55152"/>
    <cellStyle name="Migliaia 10 4 2 2 3" xfId="48629"/>
    <cellStyle name="Migliaia 10 4 2 2 3 2" xfId="56074"/>
    <cellStyle name="Migliaia 10 4 2 2 4" xfId="52797"/>
    <cellStyle name="Migliaia 10 4 2 3" xfId="33119"/>
    <cellStyle name="Migliaia 10 4 2 3 2" xfId="54718"/>
    <cellStyle name="Migliaia 10 4 2 4" xfId="48080"/>
    <cellStyle name="Migliaia 10 4 2 4 2" xfId="55525"/>
    <cellStyle name="Migliaia 10 4 2 5" xfId="52243"/>
    <cellStyle name="Migliaia 10 4 3" xfId="18200"/>
    <cellStyle name="Migliaia 10 4 3 2" xfId="33667"/>
    <cellStyle name="Migliaia 10 4 3 2 2" xfId="55151"/>
    <cellStyle name="Migliaia 10 4 3 3" xfId="48628"/>
    <cellStyle name="Migliaia 10 4 3 3 2" xfId="56073"/>
    <cellStyle name="Migliaia 10 4 3 4" xfId="52796"/>
    <cellStyle name="Migliaia 10 4 4" xfId="17003"/>
    <cellStyle name="Migliaia 10 4 4 2" xfId="33118"/>
    <cellStyle name="Migliaia 10 4 4 3" xfId="48079"/>
    <cellStyle name="Migliaia 10 4 4 4" xfId="54717"/>
    <cellStyle name="Migliaia 10 4 5" xfId="51193"/>
    <cellStyle name="Migliaia 10 4 5 2" xfId="55524"/>
    <cellStyle name="Migliaia 10 4 6" xfId="52242"/>
    <cellStyle name="Migliaia 10 5" xfId="9113"/>
    <cellStyle name="Migliaia 10 5 2" xfId="17005"/>
    <cellStyle name="Migliaia 10 5 2 2" xfId="33120"/>
    <cellStyle name="Migliaia 10 5 2 3" xfId="48081"/>
    <cellStyle name="Migliaia 10 5 2 4" xfId="54719"/>
    <cellStyle name="Migliaia 10 5 3" xfId="51247"/>
    <cellStyle name="Migliaia 10 5 3 2" xfId="55526"/>
    <cellStyle name="Migliaia 10 5 4" xfId="52244"/>
    <cellStyle name="Migliaia 10 6" xfId="9108"/>
    <cellStyle name="Migliaia 10 6 2" xfId="51195"/>
    <cellStyle name="Migliaia 10 6 3" xfId="54575"/>
    <cellStyle name="Migliaia 10 7" xfId="9789"/>
    <cellStyle name="Migliaia 10 7 2" xfId="26114"/>
    <cellStyle name="Migliaia 10 7 3" xfId="41092"/>
    <cellStyle name="Migliaia 10 7 4" xfId="55519"/>
    <cellStyle name="Migliaia 10 8" xfId="16998"/>
    <cellStyle name="Migliaia 10 8 2" xfId="33113"/>
    <cellStyle name="Migliaia 10 8 3" xfId="48074"/>
    <cellStyle name="Migliaia 10 9" xfId="19095"/>
    <cellStyle name="Migliaia 11" xfId="327"/>
    <cellStyle name="Migliaia 11 10" xfId="34094"/>
    <cellStyle name="Migliaia 11 11" xfId="49034"/>
    <cellStyle name="Migliaia 11 12" xfId="49439"/>
    <cellStyle name="Migliaia 11 13" xfId="49845"/>
    <cellStyle name="Migliaia 11 14" xfId="50253"/>
    <cellStyle name="Migliaia 11 15" xfId="50695"/>
    <cellStyle name="Migliaia 11 16" xfId="51414"/>
    <cellStyle name="Migliaia 11 17" xfId="51826"/>
    <cellStyle name="Migliaia 11 18" xfId="52245"/>
    <cellStyle name="Migliaia 11 2" xfId="328"/>
    <cellStyle name="Migliaia 11 2 10" xfId="49846"/>
    <cellStyle name="Migliaia 11 2 11" xfId="50254"/>
    <cellStyle name="Migliaia 11 2 12" xfId="50696"/>
    <cellStyle name="Migliaia 11 2 13" xfId="51415"/>
    <cellStyle name="Migliaia 11 2 14" xfId="51827"/>
    <cellStyle name="Migliaia 11 2 15" xfId="52246"/>
    <cellStyle name="Migliaia 11 2 2" xfId="1242"/>
    <cellStyle name="Migliaia 11 2 2 10" xfId="51088"/>
    <cellStyle name="Migliaia 11 2 2 11" xfId="51684"/>
    <cellStyle name="Migliaia 11 2 2 12" xfId="52104"/>
    <cellStyle name="Migliaia 11 2 2 13" xfId="52798"/>
    <cellStyle name="Migliaia 11 2 2 2" xfId="10063"/>
    <cellStyle name="Migliaia 11 2 2 2 2" xfId="26383"/>
    <cellStyle name="Migliaia 11 2 2 2 3" xfId="41351"/>
    <cellStyle name="Migliaia 11 2 2 2 4" xfId="55153"/>
    <cellStyle name="Migliaia 11 2 2 3" xfId="18202"/>
    <cellStyle name="Migliaia 11 2 2 3 2" xfId="33669"/>
    <cellStyle name="Migliaia 11 2 2 3 3" xfId="48630"/>
    <cellStyle name="Migliaia 11 2 2 3 4" xfId="56075"/>
    <cellStyle name="Migliaia 11 2 2 4" xfId="19362"/>
    <cellStyle name="Migliaia 11 2 2 5" xfId="34352"/>
    <cellStyle name="Migliaia 11 2 2 6" xfId="49304"/>
    <cellStyle name="Migliaia 11 2 2 7" xfId="49709"/>
    <cellStyle name="Migliaia 11 2 2 8" xfId="50118"/>
    <cellStyle name="Migliaia 11 2 2 9" xfId="50523"/>
    <cellStyle name="Migliaia 11 2 3" xfId="9115"/>
    <cellStyle name="Migliaia 11 2 3 2" xfId="54643"/>
    <cellStyle name="Migliaia 11 2 4" xfId="9794"/>
    <cellStyle name="Migliaia 11 2 4 2" xfId="26119"/>
    <cellStyle name="Migliaia 11 2 4 3" xfId="41097"/>
    <cellStyle name="Migliaia 11 2 4 4" xfId="55528"/>
    <cellStyle name="Migliaia 11 2 5" xfId="17007"/>
    <cellStyle name="Migliaia 11 2 5 2" xfId="33122"/>
    <cellStyle name="Migliaia 11 2 5 3" xfId="48083"/>
    <cellStyle name="Migliaia 11 2 6" xfId="19100"/>
    <cellStyle name="Migliaia 11 2 7" xfId="34095"/>
    <cellStyle name="Migliaia 11 2 8" xfId="49035"/>
    <cellStyle name="Migliaia 11 2 9" xfId="49440"/>
    <cellStyle name="Migliaia 11 3" xfId="329"/>
    <cellStyle name="Migliaia 11 3 10" xfId="49847"/>
    <cellStyle name="Migliaia 11 3 11" xfId="50255"/>
    <cellStyle name="Migliaia 11 3 12" xfId="50697"/>
    <cellStyle name="Migliaia 11 3 13" xfId="51416"/>
    <cellStyle name="Migliaia 11 3 14" xfId="51828"/>
    <cellStyle name="Migliaia 11 3 15" xfId="52247"/>
    <cellStyle name="Migliaia 11 3 2" xfId="330"/>
    <cellStyle name="Migliaia 11 3 2 10" xfId="50256"/>
    <cellStyle name="Migliaia 11 3 2 11" xfId="50698"/>
    <cellStyle name="Migliaia 11 3 2 12" xfId="51417"/>
    <cellStyle name="Migliaia 11 3 2 13" xfId="51829"/>
    <cellStyle name="Migliaia 11 3 2 14" xfId="52248"/>
    <cellStyle name="Migliaia 11 3 2 2" xfId="9117"/>
    <cellStyle name="Migliaia 11 3 2 2 2" xfId="54721"/>
    <cellStyle name="Migliaia 11 3 2 3" xfId="9796"/>
    <cellStyle name="Migliaia 11 3 2 3 2" xfId="26121"/>
    <cellStyle name="Migliaia 11 3 2 3 3" xfId="41099"/>
    <cellStyle name="Migliaia 11 3 2 3 4" xfId="55530"/>
    <cellStyle name="Migliaia 11 3 2 4" xfId="17009"/>
    <cellStyle name="Migliaia 11 3 2 4 2" xfId="33124"/>
    <cellStyle name="Migliaia 11 3 2 4 3" xfId="48085"/>
    <cellStyle name="Migliaia 11 3 2 5" xfId="19102"/>
    <cellStyle name="Migliaia 11 3 2 6" xfId="34097"/>
    <cellStyle name="Migliaia 11 3 2 7" xfId="49037"/>
    <cellStyle name="Migliaia 11 3 2 8" xfId="49442"/>
    <cellStyle name="Migliaia 11 3 2 9" xfId="49848"/>
    <cellStyle name="Migliaia 11 3 3" xfId="9116"/>
    <cellStyle name="Migliaia 11 3 3 2" xfId="18204"/>
    <cellStyle name="Migliaia 11 3 3 2 2" xfId="33671"/>
    <cellStyle name="Migliaia 11 3 3 2 2 2" xfId="55155"/>
    <cellStyle name="Migliaia 11 3 3 2 3" xfId="48632"/>
    <cellStyle name="Migliaia 11 3 3 2 3 2" xfId="56077"/>
    <cellStyle name="Migliaia 11 3 3 2 4" xfId="52800"/>
    <cellStyle name="Migliaia 11 3 3 3" xfId="17010"/>
    <cellStyle name="Migliaia 11 3 3 3 2" xfId="33125"/>
    <cellStyle name="Migliaia 11 3 3 3 3" xfId="48086"/>
    <cellStyle name="Migliaia 11 3 3 3 4" xfId="54722"/>
    <cellStyle name="Migliaia 11 3 3 4" xfId="55531"/>
    <cellStyle name="Migliaia 11 3 3 5" xfId="52249"/>
    <cellStyle name="Migliaia 11 3 4" xfId="9795"/>
    <cellStyle name="Migliaia 11 3 4 2" xfId="18203"/>
    <cellStyle name="Migliaia 11 3 4 2 2" xfId="33670"/>
    <cellStyle name="Migliaia 11 3 4 2 3" xfId="48631"/>
    <cellStyle name="Migliaia 11 3 4 2 4" xfId="55154"/>
    <cellStyle name="Migliaia 11 3 4 3" xfId="26120"/>
    <cellStyle name="Migliaia 11 3 4 3 2" xfId="56076"/>
    <cellStyle name="Migliaia 11 3 4 4" xfId="41098"/>
    <cellStyle name="Migliaia 11 3 4 5" xfId="52799"/>
    <cellStyle name="Migliaia 11 3 5" xfId="17008"/>
    <cellStyle name="Migliaia 11 3 5 2" xfId="33123"/>
    <cellStyle name="Migliaia 11 3 5 3" xfId="48084"/>
    <cellStyle name="Migliaia 11 3 5 4" xfId="54720"/>
    <cellStyle name="Migliaia 11 3 6" xfId="19101"/>
    <cellStyle name="Migliaia 11 3 6 2" xfId="55529"/>
    <cellStyle name="Migliaia 11 3 7" xfId="34096"/>
    <cellStyle name="Migliaia 11 3 8" xfId="49036"/>
    <cellStyle name="Migliaia 11 3 9" xfId="49441"/>
    <cellStyle name="Migliaia 11 4" xfId="9118"/>
    <cellStyle name="Migliaia 11 4 2" xfId="17012"/>
    <cellStyle name="Migliaia 11 4 2 2" xfId="18206"/>
    <cellStyle name="Migliaia 11 4 2 2 2" xfId="33673"/>
    <cellStyle name="Migliaia 11 4 2 2 2 2" xfId="55157"/>
    <cellStyle name="Migliaia 11 4 2 2 3" xfId="48634"/>
    <cellStyle name="Migliaia 11 4 2 2 3 2" xfId="56079"/>
    <cellStyle name="Migliaia 11 4 2 2 4" xfId="52802"/>
    <cellStyle name="Migliaia 11 4 2 3" xfId="33127"/>
    <cellStyle name="Migliaia 11 4 2 3 2" xfId="54724"/>
    <cellStyle name="Migliaia 11 4 2 4" xfId="48088"/>
    <cellStyle name="Migliaia 11 4 2 4 2" xfId="55533"/>
    <cellStyle name="Migliaia 11 4 2 5" xfId="52251"/>
    <cellStyle name="Migliaia 11 4 3" xfId="18205"/>
    <cellStyle name="Migliaia 11 4 3 2" xfId="33672"/>
    <cellStyle name="Migliaia 11 4 3 2 2" xfId="55156"/>
    <cellStyle name="Migliaia 11 4 3 3" xfId="48633"/>
    <cellStyle name="Migliaia 11 4 3 3 2" xfId="56078"/>
    <cellStyle name="Migliaia 11 4 3 4" xfId="52801"/>
    <cellStyle name="Migliaia 11 4 4" xfId="17011"/>
    <cellStyle name="Migliaia 11 4 4 2" xfId="33126"/>
    <cellStyle name="Migliaia 11 4 4 3" xfId="48087"/>
    <cellStyle name="Migliaia 11 4 4 4" xfId="54723"/>
    <cellStyle name="Migliaia 11 4 5" xfId="51194"/>
    <cellStyle name="Migliaia 11 4 5 2" xfId="55532"/>
    <cellStyle name="Migliaia 11 4 6" xfId="52250"/>
    <cellStyle name="Migliaia 11 5" xfId="9119"/>
    <cellStyle name="Migliaia 11 5 2" xfId="17013"/>
    <cellStyle name="Migliaia 11 5 2 2" xfId="33128"/>
    <cellStyle name="Migliaia 11 5 2 3" xfId="48089"/>
    <cellStyle name="Migliaia 11 5 2 4" xfId="54725"/>
    <cellStyle name="Migliaia 11 5 3" xfId="51248"/>
    <cellStyle name="Migliaia 11 5 3 2" xfId="55534"/>
    <cellStyle name="Migliaia 11 5 4" xfId="52252"/>
    <cellStyle name="Migliaia 11 6" xfId="9114"/>
    <cellStyle name="Migliaia 11 6 2" xfId="51226"/>
    <cellStyle name="Migliaia 11 6 3" xfId="54576"/>
    <cellStyle name="Migliaia 11 7" xfId="9793"/>
    <cellStyle name="Migliaia 11 7 2" xfId="26118"/>
    <cellStyle name="Migliaia 11 7 3" xfId="41096"/>
    <cellStyle name="Migliaia 11 7 4" xfId="55527"/>
    <cellStyle name="Migliaia 11 8" xfId="17006"/>
    <cellStyle name="Migliaia 11 8 2" xfId="33121"/>
    <cellStyle name="Migliaia 11 8 3" xfId="48082"/>
    <cellStyle name="Migliaia 11 9" xfId="19099"/>
    <cellStyle name="Migliaia 12" xfId="331"/>
    <cellStyle name="Migliaia 12 10" xfId="34098"/>
    <cellStyle name="Migliaia 12 11" xfId="49038"/>
    <cellStyle name="Migliaia 12 12" xfId="49443"/>
    <cellStyle name="Migliaia 12 13" xfId="49849"/>
    <cellStyle name="Migliaia 12 14" xfId="50257"/>
    <cellStyle name="Migliaia 12 15" xfId="50699"/>
    <cellStyle name="Migliaia 12 16" xfId="51418"/>
    <cellStyle name="Migliaia 12 17" xfId="51830"/>
    <cellStyle name="Migliaia 12 18" xfId="52253"/>
    <cellStyle name="Migliaia 12 2" xfId="332"/>
    <cellStyle name="Migliaia 12 2 10" xfId="49850"/>
    <cellStyle name="Migliaia 12 2 11" xfId="50258"/>
    <cellStyle name="Migliaia 12 2 12" xfId="50700"/>
    <cellStyle name="Migliaia 12 2 13" xfId="51419"/>
    <cellStyle name="Migliaia 12 2 14" xfId="51831"/>
    <cellStyle name="Migliaia 12 2 15" xfId="52254"/>
    <cellStyle name="Migliaia 12 2 2" xfId="1243"/>
    <cellStyle name="Migliaia 12 2 2 10" xfId="51089"/>
    <cellStyle name="Migliaia 12 2 2 11" xfId="51685"/>
    <cellStyle name="Migliaia 12 2 2 12" xfId="52105"/>
    <cellStyle name="Migliaia 12 2 2 13" xfId="52803"/>
    <cellStyle name="Migliaia 12 2 2 2" xfId="10064"/>
    <cellStyle name="Migliaia 12 2 2 2 2" xfId="26384"/>
    <cellStyle name="Migliaia 12 2 2 2 3" xfId="41352"/>
    <cellStyle name="Migliaia 12 2 2 2 4" xfId="55158"/>
    <cellStyle name="Migliaia 12 2 2 3" xfId="18207"/>
    <cellStyle name="Migliaia 12 2 2 3 2" xfId="33674"/>
    <cellStyle name="Migliaia 12 2 2 3 3" xfId="48635"/>
    <cellStyle name="Migliaia 12 2 2 3 4" xfId="56080"/>
    <cellStyle name="Migliaia 12 2 2 4" xfId="19363"/>
    <cellStyle name="Migliaia 12 2 2 5" xfId="34353"/>
    <cellStyle name="Migliaia 12 2 2 6" xfId="49305"/>
    <cellStyle name="Migliaia 12 2 2 7" xfId="49710"/>
    <cellStyle name="Migliaia 12 2 2 8" xfId="50119"/>
    <cellStyle name="Migliaia 12 2 2 9" xfId="50524"/>
    <cellStyle name="Migliaia 12 2 3" xfId="9121"/>
    <cellStyle name="Migliaia 12 2 3 2" xfId="54644"/>
    <cellStyle name="Migliaia 12 2 4" xfId="9798"/>
    <cellStyle name="Migliaia 12 2 4 2" xfId="26123"/>
    <cellStyle name="Migliaia 12 2 4 3" xfId="41101"/>
    <cellStyle name="Migliaia 12 2 4 4" xfId="55536"/>
    <cellStyle name="Migliaia 12 2 5" xfId="17015"/>
    <cellStyle name="Migliaia 12 2 5 2" xfId="33130"/>
    <cellStyle name="Migliaia 12 2 5 3" xfId="48091"/>
    <cellStyle name="Migliaia 12 2 6" xfId="19104"/>
    <cellStyle name="Migliaia 12 2 7" xfId="34099"/>
    <cellStyle name="Migliaia 12 2 8" xfId="49039"/>
    <cellStyle name="Migliaia 12 2 9" xfId="49444"/>
    <cellStyle name="Migliaia 12 3" xfId="333"/>
    <cellStyle name="Migliaia 12 3 10" xfId="49851"/>
    <cellStyle name="Migliaia 12 3 11" xfId="50259"/>
    <cellStyle name="Migliaia 12 3 12" xfId="50701"/>
    <cellStyle name="Migliaia 12 3 13" xfId="51420"/>
    <cellStyle name="Migliaia 12 3 14" xfId="51832"/>
    <cellStyle name="Migliaia 12 3 15" xfId="52255"/>
    <cellStyle name="Migliaia 12 3 2" xfId="334"/>
    <cellStyle name="Migliaia 12 3 2 10" xfId="50260"/>
    <cellStyle name="Migliaia 12 3 2 11" xfId="50702"/>
    <cellStyle name="Migliaia 12 3 2 12" xfId="51421"/>
    <cellStyle name="Migliaia 12 3 2 13" xfId="51833"/>
    <cellStyle name="Migliaia 12 3 2 14" xfId="52256"/>
    <cellStyle name="Migliaia 12 3 2 2" xfId="9123"/>
    <cellStyle name="Migliaia 12 3 2 2 2" xfId="54727"/>
    <cellStyle name="Migliaia 12 3 2 3" xfId="9800"/>
    <cellStyle name="Migliaia 12 3 2 3 2" xfId="26125"/>
    <cellStyle name="Migliaia 12 3 2 3 3" xfId="41103"/>
    <cellStyle name="Migliaia 12 3 2 3 4" xfId="55538"/>
    <cellStyle name="Migliaia 12 3 2 4" xfId="17017"/>
    <cellStyle name="Migliaia 12 3 2 4 2" xfId="33132"/>
    <cellStyle name="Migliaia 12 3 2 4 3" xfId="48093"/>
    <cellStyle name="Migliaia 12 3 2 5" xfId="19106"/>
    <cellStyle name="Migliaia 12 3 2 6" xfId="34101"/>
    <cellStyle name="Migliaia 12 3 2 7" xfId="49041"/>
    <cellStyle name="Migliaia 12 3 2 8" xfId="49446"/>
    <cellStyle name="Migliaia 12 3 2 9" xfId="49852"/>
    <cellStyle name="Migliaia 12 3 3" xfId="9122"/>
    <cellStyle name="Migliaia 12 3 3 2" xfId="18209"/>
    <cellStyle name="Migliaia 12 3 3 2 2" xfId="33676"/>
    <cellStyle name="Migliaia 12 3 3 2 2 2" xfId="55160"/>
    <cellStyle name="Migliaia 12 3 3 2 3" xfId="48637"/>
    <cellStyle name="Migliaia 12 3 3 2 3 2" xfId="56082"/>
    <cellStyle name="Migliaia 12 3 3 2 4" xfId="52805"/>
    <cellStyle name="Migliaia 12 3 3 3" xfId="17018"/>
    <cellStyle name="Migliaia 12 3 3 3 2" xfId="33133"/>
    <cellStyle name="Migliaia 12 3 3 3 3" xfId="48094"/>
    <cellStyle name="Migliaia 12 3 3 3 4" xfId="54728"/>
    <cellStyle name="Migliaia 12 3 3 4" xfId="55539"/>
    <cellStyle name="Migliaia 12 3 3 5" xfId="52257"/>
    <cellStyle name="Migliaia 12 3 4" xfId="9799"/>
    <cellStyle name="Migliaia 12 3 4 2" xfId="18208"/>
    <cellStyle name="Migliaia 12 3 4 2 2" xfId="33675"/>
    <cellStyle name="Migliaia 12 3 4 2 3" xfId="48636"/>
    <cellStyle name="Migliaia 12 3 4 2 4" xfId="55159"/>
    <cellStyle name="Migliaia 12 3 4 3" xfId="26124"/>
    <cellStyle name="Migliaia 12 3 4 3 2" xfId="56081"/>
    <cellStyle name="Migliaia 12 3 4 4" xfId="41102"/>
    <cellStyle name="Migliaia 12 3 4 5" xfId="52804"/>
    <cellStyle name="Migliaia 12 3 5" xfId="17016"/>
    <cellStyle name="Migliaia 12 3 5 2" xfId="33131"/>
    <cellStyle name="Migliaia 12 3 5 3" xfId="48092"/>
    <cellStyle name="Migliaia 12 3 5 4" xfId="54726"/>
    <cellStyle name="Migliaia 12 3 6" xfId="19105"/>
    <cellStyle name="Migliaia 12 3 6 2" xfId="55537"/>
    <cellStyle name="Migliaia 12 3 7" xfId="34100"/>
    <cellStyle name="Migliaia 12 3 8" xfId="49040"/>
    <cellStyle name="Migliaia 12 3 9" xfId="49445"/>
    <cellStyle name="Migliaia 12 4" xfId="9124"/>
    <cellStyle name="Migliaia 12 4 2" xfId="17020"/>
    <cellStyle name="Migliaia 12 4 2 2" xfId="18211"/>
    <cellStyle name="Migliaia 12 4 2 2 2" xfId="33678"/>
    <cellStyle name="Migliaia 12 4 2 2 2 2" xfId="55162"/>
    <cellStyle name="Migliaia 12 4 2 2 3" xfId="48639"/>
    <cellStyle name="Migliaia 12 4 2 2 3 2" xfId="56084"/>
    <cellStyle name="Migliaia 12 4 2 2 4" xfId="52807"/>
    <cellStyle name="Migliaia 12 4 2 3" xfId="33135"/>
    <cellStyle name="Migliaia 12 4 2 3 2" xfId="54730"/>
    <cellStyle name="Migliaia 12 4 2 4" xfId="48096"/>
    <cellStyle name="Migliaia 12 4 2 4 2" xfId="55541"/>
    <cellStyle name="Migliaia 12 4 2 5" xfId="52259"/>
    <cellStyle name="Migliaia 12 4 3" xfId="18210"/>
    <cellStyle name="Migliaia 12 4 3 2" xfId="33677"/>
    <cellStyle name="Migliaia 12 4 3 2 2" xfId="55161"/>
    <cellStyle name="Migliaia 12 4 3 3" xfId="48638"/>
    <cellStyle name="Migliaia 12 4 3 3 2" xfId="56083"/>
    <cellStyle name="Migliaia 12 4 3 4" xfId="52806"/>
    <cellStyle name="Migliaia 12 4 4" xfId="17019"/>
    <cellStyle name="Migliaia 12 4 4 2" xfId="33134"/>
    <cellStyle name="Migliaia 12 4 4 3" xfId="48095"/>
    <cellStyle name="Migliaia 12 4 4 4" xfId="54729"/>
    <cellStyle name="Migliaia 12 4 5" xfId="51048"/>
    <cellStyle name="Migliaia 12 4 5 2" xfId="55540"/>
    <cellStyle name="Migliaia 12 4 6" xfId="52258"/>
    <cellStyle name="Migliaia 12 5" xfId="9125"/>
    <cellStyle name="Migliaia 12 5 2" xfId="17021"/>
    <cellStyle name="Migliaia 12 5 2 2" xfId="33136"/>
    <cellStyle name="Migliaia 12 5 2 3" xfId="48097"/>
    <cellStyle name="Migliaia 12 5 2 4" xfId="54731"/>
    <cellStyle name="Migliaia 12 5 3" xfId="50973"/>
    <cellStyle name="Migliaia 12 5 3 2" xfId="55542"/>
    <cellStyle name="Migliaia 12 5 4" xfId="52260"/>
    <cellStyle name="Migliaia 12 6" xfId="9120"/>
    <cellStyle name="Migliaia 12 6 2" xfId="51191"/>
    <cellStyle name="Migliaia 12 6 3" xfId="54577"/>
    <cellStyle name="Migliaia 12 7" xfId="9797"/>
    <cellStyle name="Migliaia 12 7 2" xfId="26122"/>
    <cellStyle name="Migliaia 12 7 3" xfId="41100"/>
    <cellStyle name="Migliaia 12 7 4" xfId="55535"/>
    <cellStyle name="Migliaia 12 8" xfId="17014"/>
    <cellStyle name="Migliaia 12 8 2" xfId="33129"/>
    <cellStyle name="Migliaia 12 8 3" xfId="48090"/>
    <cellStyle name="Migliaia 12 9" xfId="19103"/>
    <cellStyle name="Migliaia 13" xfId="335"/>
    <cellStyle name="Migliaia 13 10" xfId="34102"/>
    <cellStyle name="Migliaia 13 11" xfId="49042"/>
    <cellStyle name="Migliaia 13 12" xfId="49447"/>
    <cellStyle name="Migliaia 13 13" xfId="49853"/>
    <cellStyle name="Migliaia 13 14" xfId="50261"/>
    <cellStyle name="Migliaia 13 15" xfId="50703"/>
    <cellStyle name="Migliaia 13 16" xfId="51422"/>
    <cellStyle name="Migliaia 13 17" xfId="51834"/>
    <cellStyle name="Migliaia 13 18" xfId="52261"/>
    <cellStyle name="Migliaia 13 2" xfId="336"/>
    <cellStyle name="Migliaia 13 2 10" xfId="49854"/>
    <cellStyle name="Migliaia 13 2 11" xfId="50262"/>
    <cellStyle name="Migliaia 13 2 12" xfId="50704"/>
    <cellStyle name="Migliaia 13 2 13" xfId="51423"/>
    <cellStyle name="Migliaia 13 2 14" xfId="51835"/>
    <cellStyle name="Migliaia 13 2 15" xfId="52262"/>
    <cellStyle name="Migliaia 13 2 2" xfId="1244"/>
    <cellStyle name="Migliaia 13 2 2 10" xfId="51090"/>
    <cellStyle name="Migliaia 13 2 2 11" xfId="51686"/>
    <cellStyle name="Migliaia 13 2 2 12" xfId="52106"/>
    <cellStyle name="Migliaia 13 2 2 13" xfId="52808"/>
    <cellStyle name="Migliaia 13 2 2 2" xfId="10065"/>
    <cellStyle name="Migliaia 13 2 2 2 2" xfId="26385"/>
    <cellStyle name="Migliaia 13 2 2 2 3" xfId="41353"/>
    <cellStyle name="Migliaia 13 2 2 2 4" xfId="55163"/>
    <cellStyle name="Migliaia 13 2 2 3" xfId="18212"/>
    <cellStyle name="Migliaia 13 2 2 3 2" xfId="33679"/>
    <cellStyle name="Migliaia 13 2 2 3 3" xfId="48640"/>
    <cellStyle name="Migliaia 13 2 2 3 4" xfId="56085"/>
    <cellStyle name="Migliaia 13 2 2 4" xfId="19364"/>
    <cellStyle name="Migliaia 13 2 2 5" xfId="34354"/>
    <cellStyle name="Migliaia 13 2 2 6" xfId="49306"/>
    <cellStyle name="Migliaia 13 2 2 7" xfId="49711"/>
    <cellStyle name="Migliaia 13 2 2 8" xfId="50120"/>
    <cellStyle name="Migliaia 13 2 2 9" xfId="50525"/>
    <cellStyle name="Migliaia 13 2 3" xfId="9127"/>
    <cellStyle name="Migliaia 13 2 3 2" xfId="54645"/>
    <cellStyle name="Migliaia 13 2 4" xfId="9802"/>
    <cellStyle name="Migliaia 13 2 4 2" xfId="26127"/>
    <cellStyle name="Migliaia 13 2 4 3" xfId="41105"/>
    <cellStyle name="Migliaia 13 2 4 4" xfId="55544"/>
    <cellStyle name="Migliaia 13 2 5" xfId="17023"/>
    <cellStyle name="Migliaia 13 2 5 2" xfId="33138"/>
    <cellStyle name="Migliaia 13 2 5 3" xfId="48099"/>
    <cellStyle name="Migliaia 13 2 6" xfId="19108"/>
    <cellStyle name="Migliaia 13 2 7" xfId="34103"/>
    <cellStyle name="Migliaia 13 2 8" xfId="49043"/>
    <cellStyle name="Migliaia 13 2 9" xfId="49448"/>
    <cellStyle name="Migliaia 13 3" xfId="337"/>
    <cellStyle name="Migliaia 13 3 10" xfId="49855"/>
    <cellStyle name="Migliaia 13 3 11" xfId="50263"/>
    <cellStyle name="Migliaia 13 3 12" xfId="50705"/>
    <cellStyle name="Migliaia 13 3 13" xfId="51424"/>
    <cellStyle name="Migliaia 13 3 14" xfId="51836"/>
    <cellStyle name="Migliaia 13 3 15" xfId="52263"/>
    <cellStyle name="Migliaia 13 3 2" xfId="338"/>
    <cellStyle name="Migliaia 13 3 2 10" xfId="50264"/>
    <cellStyle name="Migliaia 13 3 2 11" xfId="50706"/>
    <cellStyle name="Migliaia 13 3 2 12" xfId="51425"/>
    <cellStyle name="Migliaia 13 3 2 13" xfId="51837"/>
    <cellStyle name="Migliaia 13 3 2 14" xfId="52264"/>
    <cellStyle name="Migliaia 13 3 2 2" xfId="9129"/>
    <cellStyle name="Migliaia 13 3 2 2 2" xfId="54733"/>
    <cellStyle name="Migliaia 13 3 2 3" xfId="9804"/>
    <cellStyle name="Migliaia 13 3 2 3 2" xfId="26129"/>
    <cellStyle name="Migliaia 13 3 2 3 3" xfId="41107"/>
    <cellStyle name="Migliaia 13 3 2 3 4" xfId="55546"/>
    <cellStyle name="Migliaia 13 3 2 4" xfId="17025"/>
    <cellStyle name="Migliaia 13 3 2 4 2" xfId="33140"/>
    <cellStyle name="Migliaia 13 3 2 4 3" xfId="48101"/>
    <cellStyle name="Migliaia 13 3 2 5" xfId="19110"/>
    <cellStyle name="Migliaia 13 3 2 6" xfId="34105"/>
    <cellStyle name="Migliaia 13 3 2 7" xfId="49045"/>
    <cellStyle name="Migliaia 13 3 2 8" xfId="49450"/>
    <cellStyle name="Migliaia 13 3 2 9" xfId="49856"/>
    <cellStyle name="Migliaia 13 3 3" xfId="9128"/>
    <cellStyle name="Migliaia 13 3 3 2" xfId="18214"/>
    <cellStyle name="Migliaia 13 3 3 2 2" xfId="33681"/>
    <cellStyle name="Migliaia 13 3 3 2 2 2" xfId="55165"/>
    <cellStyle name="Migliaia 13 3 3 2 3" xfId="48642"/>
    <cellStyle name="Migliaia 13 3 3 2 3 2" xfId="56087"/>
    <cellStyle name="Migliaia 13 3 3 2 4" xfId="52810"/>
    <cellStyle name="Migliaia 13 3 3 3" xfId="17026"/>
    <cellStyle name="Migliaia 13 3 3 3 2" xfId="33141"/>
    <cellStyle name="Migliaia 13 3 3 3 3" xfId="48102"/>
    <cellStyle name="Migliaia 13 3 3 3 4" xfId="54734"/>
    <cellStyle name="Migliaia 13 3 3 4" xfId="55547"/>
    <cellStyle name="Migliaia 13 3 3 5" xfId="52265"/>
    <cellStyle name="Migliaia 13 3 4" xfId="9803"/>
    <cellStyle name="Migliaia 13 3 4 2" xfId="18213"/>
    <cellStyle name="Migliaia 13 3 4 2 2" xfId="33680"/>
    <cellStyle name="Migliaia 13 3 4 2 3" xfId="48641"/>
    <cellStyle name="Migliaia 13 3 4 2 4" xfId="55164"/>
    <cellStyle name="Migliaia 13 3 4 3" xfId="26128"/>
    <cellStyle name="Migliaia 13 3 4 3 2" xfId="56086"/>
    <cellStyle name="Migliaia 13 3 4 4" xfId="41106"/>
    <cellStyle name="Migliaia 13 3 4 5" xfId="52809"/>
    <cellStyle name="Migliaia 13 3 5" xfId="17024"/>
    <cellStyle name="Migliaia 13 3 5 2" xfId="33139"/>
    <cellStyle name="Migliaia 13 3 5 3" xfId="48100"/>
    <cellStyle name="Migliaia 13 3 5 4" xfId="54732"/>
    <cellStyle name="Migliaia 13 3 6" xfId="19109"/>
    <cellStyle name="Migliaia 13 3 6 2" xfId="55545"/>
    <cellStyle name="Migliaia 13 3 7" xfId="34104"/>
    <cellStyle name="Migliaia 13 3 8" xfId="49044"/>
    <cellStyle name="Migliaia 13 3 9" xfId="49449"/>
    <cellStyle name="Migliaia 13 4" xfId="9130"/>
    <cellStyle name="Migliaia 13 4 2" xfId="17028"/>
    <cellStyle name="Migliaia 13 4 2 2" xfId="18216"/>
    <cellStyle name="Migliaia 13 4 2 2 2" xfId="33683"/>
    <cellStyle name="Migliaia 13 4 2 2 2 2" xfId="55167"/>
    <cellStyle name="Migliaia 13 4 2 2 3" xfId="48644"/>
    <cellStyle name="Migliaia 13 4 2 2 3 2" xfId="56089"/>
    <cellStyle name="Migliaia 13 4 2 2 4" xfId="52812"/>
    <cellStyle name="Migliaia 13 4 2 3" xfId="33143"/>
    <cellStyle name="Migliaia 13 4 2 3 2" xfId="54736"/>
    <cellStyle name="Migliaia 13 4 2 4" xfId="48104"/>
    <cellStyle name="Migliaia 13 4 2 4 2" xfId="55549"/>
    <cellStyle name="Migliaia 13 4 2 5" xfId="52267"/>
    <cellStyle name="Migliaia 13 4 3" xfId="18215"/>
    <cellStyle name="Migliaia 13 4 3 2" xfId="33682"/>
    <cellStyle name="Migliaia 13 4 3 2 2" xfId="55166"/>
    <cellStyle name="Migliaia 13 4 3 3" xfId="48643"/>
    <cellStyle name="Migliaia 13 4 3 3 2" xfId="56088"/>
    <cellStyle name="Migliaia 13 4 3 4" xfId="52811"/>
    <cellStyle name="Migliaia 13 4 4" xfId="17027"/>
    <cellStyle name="Migliaia 13 4 4 2" xfId="33142"/>
    <cellStyle name="Migliaia 13 4 4 3" xfId="48103"/>
    <cellStyle name="Migliaia 13 4 4 4" xfId="54735"/>
    <cellStyle name="Migliaia 13 4 5" xfId="51249"/>
    <cellStyle name="Migliaia 13 4 5 2" xfId="55548"/>
    <cellStyle name="Migliaia 13 4 6" xfId="52266"/>
    <cellStyle name="Migliaia 13 5" xfId="9131"/>
    <cellStyle name="Migliaia 13 5 2" xfId="17029"/>
    <cellStyle name="Migliaia 13 5 2 2" xfId="33144"/>
    <cellStyle name="Migliaia 13 5 2 3" xfId="48105"/>
    <cellStyle name="Migliaia 13 5 2 4" xfId="54737"/>
    <cellStyle name="Migliaia 13 5 3" xfId="50972"/>
    <cellStyle name="Migliaia 13 5 3 2" xfId="55550"/>
    <cellStyle name="Migliaia 13 5 4" xfId="52268"/>
    <cellStyle name="Migliaia 13 6" xfId="9126"/>
    <cellStyle name="Migliaia 13 6 2" xfId="51192"/>
    <cellStyle name="Migliaia 13 6 3" xfId="54578"/>
    <cellStyle name="Migliaia 13 7" xfId="9801"/>
    <cellStyle name="Migliaia 13 7 2" xfId="26126"/>
    <cellStyle name="Migliaia 13 7 3" xfId="41104"/>
    <cellStyle name="Migliaia 13 7 4" xfId="55543"/>
    <cellStyle name="Migliaia 13 8" xfId="17022"/>
    <cellStyle name="Migliaia 13 8 2" xfId="33137"/>
    <cellStyle name="Migliaia 13 8 3" xfId="48098"/>
    <cellStyle name="Migliaia 13 9" xfId="19107"/>
    <cellStyle name="Migliaia 14" xfId="339"/>
    <cellStyle name="Migliaia 14 10" xfId="34106"/>
    <cellStyle name="Migliaia 14 11" xfId="49046"/>
    <cellStyle name="Migliaia 14 12" xfId="49451"/>
    <cellStyle name="Migliaia 14 13" xfId="49857"/>
    <cellStyle name="Migliaia 14 14" xfId="50265"/>
    <cellStyle name="Migliaia 14 15" xfId="50707"/>
    <cellStyle name="Migliaia 14 16" xfId="51426"/>
    <cellStyle name="Migliaia 14 17" xfId="51838"/>
    <cellStyle name="Migliaia 14 18" xfId="52269"/>
    <cellStyle name="Migliaia 14 2" xfId="340"/>
    <cellStyle name="Migliaia 14 2 10" xfId="49858"/>
    <cellStyle name="Migliaia 14 2 11" xfId="50266"/>
    <cellStyle name="Migliaia 14 2 12" xfId="50708"/>
    <cellStyle name="Migliaia 14 2 13" xfId="51427"/>
    <cellStyle name="Migliaia 14 2 14" xfId="51839"/>
    <cellStyle name="Migliaia 14 2 15" xfId="52270"/>
    <cellStyle name="Migliaia 14 2 2" xfId="1245"/>
    <cellStyle name="Migliaia 14 2 2 10" xfId="51091"/>
    <cellStyle name="Migliaia 14 2 2 11" xfId="51687"/>
    <cellStyle name="Migliaia 14 2 2 12" xfId="52107"/>
    <cellStyle name="Migliaia 14 2 2 13" xfId="52813"/>
    <cellStyle name="Migliaia 14 2 2 2" xfId="10066"/>
    <cellStyle name="Migliaia 14 2 2 2 2" xfId="26386"/>
    <cellStyle name="Migliaia 14 2 2 2 3" xfId="41354"/>
    <cellStyle name="Migliaia 14 2 2 2 4" xfId="55168"/>
    <cellStyle name="Migliaia 14 2 2 3" xfId="18217"/>
    <cellStyle name="Migliaia 14 2 2 3 2" xfId="33684"/>
    <cellStyle name="Migliaia 14 2 2 3 3" xfId="48645"/>
    <cellStyle name="Migliaia 14 2 2 3 4" xfId="56090"/>
    <cellStyle name="Migliaia 14 2 2 4" xfId="19365"/>
    <cellStyle name="Migliaia 14 2 2 5" xfId="34355"/>
    <cellStyle name="Migliaia 14 2 2 6" xfId="49307"/>
    <cellStyle name="Migliaia 14 2 2 7" xfId="49712"/>
    <cellStyle name="Migliaia 14 2 2 8" xfId="50121"/>
    <cellStyle name="Migliaia 14 2 2 9" xfId="50526"/>
    <cellStyle name="Migliaia 14 2 3" xfId="9133"/>
    <cellStyle name="Migliaia 14 2 3 2" xfId="54646"/>
    <cellStyle name="Migliaia 14 2 4" xfId="9806"/>
    <cellStyle name="Migliaia 14 2 4 2" xfId="26131"/>
    <cellStyle name="Migliaia 14 2 4 3" xfId="41109"/>
    <cellStyle name="Migliaia 14 2 4 4" xfId="55552"/>
    <cellStyle name="Migliaia 14 2 5" xfId="17031"/>
    <cellStyle name="Migliaia 14 2 5 2" xfId="33146"/>
    <cellStyle name="Migliaia 14 2 5 3" xfId="48107"/>
    <cellStyle name="Migliaia 14 2 6" xfId="19112"/>
    <cellStyle name="Migliaia 14 2 7" xfId="34107"/>
    <cellStyle name="Migliaia 14 2 8" xfId="49047"/>
    <cellStyle name="Migliaia 14 2 9" xfId="49452"/>
    <cellStyle name="Migliaia 14 3" xfId="341"/>
    <cellStyle name="Migliaia 14 3 10" xfId="49859"/>
    <cellStyle name="Migliaia 14 3 11" xfId="50267"/>
    <cellStyle name="Migliaia 14 3 12" xfId="50709"/>
    <cellStyle name="Migliaia 14 3 13" xfId="51428"/>
    <cellStyle name="Migliaia 14 3 14" xfId="51840"/>
    <cellStyle name="Migliaia 14 3 15" xfId="52271"/>
    <cellStyle name="Migliaia 14 3 2" xfId="342"/>
    <cellStyle name="Migliaia 14 3 2 10" xfId="50268"/>
    <cellStyle name="Migliaia 14 3 2 11" xfId="50710"/>
    <cellStyle name="Migliaia 14 3 2 12" xfId="51429"/>
    <cellStyle name="Migliaia 14 3 2 13" xfId="51841"/>
    <cellStyle name="Migliaia 14 3 2 14" xfId="52272"/>
    <cellStyle name="Migliaia 14 3 2 2" xfId="9135"/>
    <cellStyle name="Migliaia 14 3 2 2 2" xfId="54739"/>
    <cellStyle name="Migliaia 14 3 2 3" xfId="9808"/>
    <cellStyle name="Migliaia 14 3 2 3 2" xfId="26133"/>
    <cellStyle name="Migliaia 14 3 2 3 3" xfId="41111"/>
    <cellStyle name="Migliaia 14 3 2 3 4" xfId="55554"/>
    <cellStyle name="Migliaia 14 3 2 4" xfId="17033"/>
    <cellStyle name="Migliaia 14 3 2 4 2" xfId="33148"/>
    <cellStyle name="Migliaia 14 3 2 4 3" xfId="48109"/>
    <cellStyle name="Migliaia 14 3 2 5" xfId="19114"/>
    <cellStyle name="Migliaia 14 3 2 6" xfId="34109"/>
    <cellStyle name="Migliaia 14 3 2 7" xfId="49049"/>
    <cellStyle name="Migliaia 14 3 2 8" xfId="49454"/>
    <cellStyle name="Migliaia 14 3 2 9" xfId="49860"/>
    <cellStyle name="Migliaia 14 3 3" xfId="9134"/>
    <cellStyle name="Migliaia 14 3 3 2" xfId="18219"/>
    <cellStyle name="Migliaia 14 3 3 2 2" xfId="33686"/>
    <cellStyle name="Migliaia 14 3 3 2 2 2" xfId="55170"/>
    <cellStyle name="Migliaia 14 3 3 2 3" xfId="48647"/>
    <cellStyle name="Migliaia 14 3 3 2 3 2" xfId="56092"/>
    <cellStyle name="Migliaia 14 3 3 2 4" xfId="52815"/>
    <cellStyle name="Migliaia 14 3 3 3" xfId="17034"/>
    <cellStyle name="Migliaia 14 3 3 3 2" xfId="33149"/>
    <cellStyle name="Migliaia 14 3 3 3 3" xfId="48110"/>
    <cellStyle name="Migliaia 14 3 3 3 4" xfId="54740"/>
    <cellStyle name="Migliaia 14 3 3 4" xfId="55555"/>
    <cellStyle name="Migliaia 14 3 3 5" xfId="52273"/>
    <cellStyle name="Migliaia 14 3 4" xfId="9807"/>
    <cellStyle name="Migliaia 14 3 4 2" xfId="18218"/>
    <cellStyle name="Migliaia 14 3 4 2 2" xfId="33685"/>
    <cellStyle name="Migliaia 14 3 4 2 3" xfId="48646"/>
    <cellStyle name="Migliaia 14 3 4 2 4" xfId="55169"/>
    <cellStyle name="Migliaia 14 3 4 3" xfId="26132"/>
    <cellStyle name="Migliaia 14 3 4 3 2" xfId="56091"/>
    <cellStyle name="Migliaia 14 3 4 4" xfId="41110"/>
    <cellStyle name="Migliaia 14 3 4 5" xfId="52814"/>
    <cellStyle name="Migliaia 14 3 5" xfId="17032"/>
    <cellStyle name="Migliaia 14 3 5 2" xfId="33147"/>
    <cellStyle name="Migliaia 14 3 5 3" xfId="48108"/>
    <cellStyle name="Migliaia 14 3 5 4" xfId="54738"/>
    <cellStyle name="Migliaia 14 3 6" xfId="19113"/>
    <cellStyle name="Migliaia 14 3 6 2" xfId="55553"/>
    <cellStyle name="Migliaia 14 3 7" xfId="34108"/>
    <cellStyle name="Migliaia 14 3 8" xfId="49048"/>
    <cellStyle name="Migliaia 14 3 9" xfId="49453"/>
    <cellStyle name="Migliaia 14 4" xfId="9136"/>
    <cellStyle name="Migliaia 14 4 2" xfId="17036"/>
    <cellStyle name="Migliaia 14 4 2 2" xfId="18221"/>
    <cellStyle name="Migliaia 14 4 2 2 2" xfId="33688"/>
    <cellStyle name="Migliaia 14 4 2 2 2 2" xfId="55172"/>
    <cellStyle name="Migliaia 14 4 2 2 3" xfId="48649"/>
    <cellStyle name="Migliaia 14 4 2 2 3 2" xfId="56094"/>
    <cellStyle name="Migliaia 14 4 2 2 4" xfId="52817"/>
    <cellStyle name="Migliaia 14 4 2 3" xfId="33151"/>
    <cellStyle name="Migliaia 14 4 2 3 2" xfId="54742"/>
    <cellStyle name="Migliaia 14 4 2 4" xfId="48112"/>
    <cellStyle name="Migliaia 14 4 2 4 2" xfId="55557"/>
    <cellStyle name="Migliaia 14 4 2 5" xfId="52275"/>
    <cellStyle name="Migliaia 14 4 3" xfId="18220"/>
    <cellStyle name="Migliaia 14 4 3 2" xfId="33687"/>
    <cellStyle name="Migliaia 14 4 3 2 2" xfId="55171"/>
    <cellStyle name="Migliaia 14 4 3 3" xfId="48648"/>
    <cellStyle name="Migliaia 14 4 3 3 2" xfId="56093"/>
    <cellStyle name="Migliaia 14 4 3 4" xfId="52816"/>
    <cellStyle name="Migliaia 14 4 4" xfId="17035"/>
    <cellStyle name="Migliaia 14 4 4 2" xfId="33150"/>
    <cellStyle name="Migliaia 14 4 4 3" xfId="48111"/>
    <cellStyle name="Migliaia 14 4 4 4" xfId="54741"/>
    <cellStyle name="Migliaia 14 4 5" xfId="50971"/>
    <cellStyle name="Migliaia 14 4 5 2" xfId="55556"/>
    <cellStyle name="Migliaia 14 4 6" xfId="52274"/>
    <cellStyle name="Migliaia 14 5" xfId="9137"/>
    <cellStyle name="Migliaia 14 5 2" xfId="17037"/>
    <cellStyle name="Migliaia 14 5 2 2" xfId="33152"/>
    <cellStyle name="Migliaia 14 5 2 3" xfId="48113"/>
    <cellStyle name="Migliaia 14 5 2 4" xfId="54743"/>
    <cellStyle name="Migliaia 14 5 3" xfId="51217"/>
    <cellStyle name="Migliaia 14 5 3 2" xfId="55558"/>
    <cellStyle name="Migliaia 14 5 4" xfId="52276"/>
    <cellStyle name="Migliaia 14 6" xfId="9132"/>
    <cellStyle name="Migliaia 14 6 2" xfId="51250"/>
    <cellStyle name="Migliaia 14 6 3" xfId="54579"/>
    <cellStyle name="Migliaia 14 7" xfId="9805"/>
    <cellStyle name="Migliaia 14 7 2" xfId="26130"/>
    <cellStyle name="Migliaia 14 7 3" xfId="41108"/>
    <cellStyle name="Migliaia 14 7 4" xfId="55551"/>
    <cellStyle name="Migliaia 14 8" xfId="17030"/>
    <cellStyle name="Migliaia 14 8 2" xfId="33145"/>
    <cellStyle name="Migliaia 14 8 3" xfId="48106"/>
    <cellStyle name="Migliaia 14 9" xfId="19111"/>
    <cellStyle name="Migliaia 15" xfId="343"/>
    <cellStyle name="Migliaia 15 10" xfId="34110"/>
    <cellStyle name="Migliaia 15 11" xfId="49050"/>
    <cellStyle name="Migliaia 15 12" xfId="49455"/>
    <cellStyle name="Migliaia 15 13" xfId="49861"/>
    <cellStyle name="Migliaia 15 14" xfId="50269"/>
    <cellStyle name="Migliaia 15 15" xfId="50711"/>
    <cellStyle name="Migliaia 15 16" xfId="51430"/>
    <cellStyle name="Migliaia 15 17" xfId="51842"/>
    <cellStyle name="Migliaia 15 18" xfId="52277"/>
    <cellStyle name="Migliaia 15 2" xfId="344"/>
    <cellStyle name="Migliaia 15 2 10" xfId="49862"/>
    <cellStyle name="Migliaia 15 2 11" xfId="50270"/>
    <cellStyle name="Migliaia 15 2 12" xfId="50712"/>
    <cellStyle name="Migliaia 15 2 13" xfId="51431"/>
    <cellStyle name="Migliaia 15 2 14" xfId="51843"/>
    <cellStyle name="Migliaia 15 2 15" xfId="52278"/>
    <cellStyle name="Migliaia 15 2 2" xfId="1246"/>
    <cellStyle name="Migliaia 15 2 2 10" xfId="51092"/>
    <cellStyle name="Migliaia 15 2 2 11" xfId="51688"/>
    <cellStyle name="Migliaia 15 2 2 12" xfId="52108"/>
    <cellStyle name="Migliaia 15 2 2 13" xfId="52818"/>
    <cellStyle name="Migliaia 15 2 2 2" xfId="10067"/>
    <cellStyle name="Migliaia 15 2 2 2 2" xfId="26387"/>
    <cellStyle name="Migliaia 15 2 2 2 3" xfId="41355"/>
    <cellStyle name="Migliaia 15 2 2 2 4" xfId="55173"/>
    <cellStyle name="Migliaia 15 2 2 3" xfId="18222"/>
    <cellStyle name="Migliaia 15 2 2 3 2" xfId="33689"/>
    <cellStyle name="Migliaia 15 2 2 3 3" xfId="48650"/>
    <cellStyle name="Migliaia 15 2 2 3 4" xfId="56095"/>
    <cellStyle name="Migliaia 15 2 2 4" xfId="19366"/>
    <cellStyle name="Migliaia 15 2 2 5" xfId="34356"/>
    <cellStyle name="Migliaia 15 2 2 6" xfId="49308"/>
    <cellStyle name="Migliaia 15 2 2 7" xfId="49713"/>
    <cellStyle name="Migliaia 15 2 2 8" xfId="50122"/>
    <cellStyle name="Migliaia 15 2 2 9" xfId="50527"/>
    <cellStyle name="Migliaia 15 2 3" xfId="9139"/>
    <cellStyle name="Migliaia 15 2 3 2" xfId="54647"/>
    <cellStyle name="Migliaia 15 2 4" xfId="9810"/>
    <cellStyle name="Migliaia 15 2 4 2" xfId="26135"/>
    <cellStyle name="Migliaia 15 2 4 3" xfId="41113"/>
    <cellStyle name="Migliaia 15 2 4 4" xfId="55560"/>
    <cellStyle name="Migliaia 15 2 5" xfId="17039"/>
    <cellStyle name="Migliaia 15 2 5 2" xfId="33154"/>
    <cellStyle name="Migliaia 15 2 5 3" xfId="48115"/>
    <cellStyle name="Migliaia 15 2 6" xfId="19116"/>
    <cellStyle name="Migliaia 15 2 7" xfId="34111"/>
    <cellStyle name="Migliaia 15 2 8" xfId="49051"/>
    <cellStyle name="Migliaia 15 2 9" xfId="49456"/>
    <cellStyle name="Migliaia 15 3" xfId="345"/>
    <cellStyle name="Migliaia 15 3 10" xfId="49863"/>
    <cellStyle name="Migliaia 15 3 11" xfId="50271"/>
    <cellStyle name="Migliaia 15 3 12" xfId="50713"/>
    <cellStyle name="Migliaia 15 3 13" xfId="51432"/>
    <cellStyle name="Migliaia 15 3 14" xfId="51844"/>
    <cellStyle name="Migliaia 15 3 15" xfId="52279"/>
    <cellStyle name="Migliaia 15 3 2" xfId="346"/>
    <cellStyle name="Migliaia 15 3 2 10" xfId="50272"/>
    <cellStyle name="Migliaia 15 3 2 11" xfId="50714"/>
    <cellStyle name="Migliaia 15 3 2 12" xfId="51433"/>
    <cellStyle name="Migliaia 15 3 2 13" xfId="51845"/>
    <cellStyle name="Migliaia 15 3 2 14" xfId="52280"/>
    <cellStyle name="Migliaia 15 3 2 2" xfId="9141"/>
    <cellStyle name="Migliaia 15 3 2 2 2" xfId="54745"/>
    <cellStyle name="Migliaia 15 3 2 3" xfId="9812"/>
    <cellStyle name="Migliaia 15 3 2 3 2" xfId="26137"/>
    <cellStyle name="Migliaia 15 3 2 3 3" xfId="41115"/>
    <cellStyle name="Migliaia 15 3 2 3 4" xfId="55562"/>
    <cellStyle name="Migliaia 15 3 2 4" xfId="17041"/>
    <cellStyle name="Migliaia 15 3 2 4 2" xfId="33156"/>
    <cellStyle name="Migliaia 15 3 2 4 3" xfId="48117"/>
    <cellStyle name="Migliaia 15 3 2 5" xfId="19118"/>
    <cellStyle name="Migliaia 15 3 2 6" xfId="34113"/>
    <cellStyle name="Migliaia 15 3 2 7" xfId="49053"/>
    <cellStyle name="Migliaia 15 3 2 8" xfId="49458"/>
    <cellStyle name="Migliaia 15 3 2 9" xfId="49864"/>
    <cellStyle name="Migliaia 15 3 3" xfId="9140"/>
    <cellStyle name="Migliaia 15 3 3 2" xfId="18224"/>
    <cellStyle name="Migliaia 15 3 3 2 2" xfId="33691"/>
    <cellStyle name="Migliaia 15 3 3 2 2 2" xfId="55175"/>
    <cellStyle name="Migliaia 15 3 3 2 3" xfId="48652"/>
    <cellStyle name="Migliaia 15 3 3 2 3 2" xfId="56097"/>
    <cellStyle name="Migliaia 15 3 3 2 4" xfId="52820"/>
    <cellStyle name="Migliaia 15 3 3 3" xfId="17042"/>
    <cellStyle name="Migliaia 15 3 3 3 2" xfId="33157"/>
    <cellStyle name="Migliaia 15 3 3 3 3" xfId="48118"/>
    <cellStyle name="Migliaia 15 3 3 3 4" xfId="54746"/>
    <cellStyle name="Migliaia 15 3 3 4" xfId="55563"/>
    <cellStyle name="Migliaia 15 3 3 5" xfId="52281"/>
    <cellStyle name="Migliaia 15 3 4" xfId="9811"/>
    <cellStyle name="Migliaia 15 3 4 2" xfId="18223"/>
    <cellStyle name="Migliaia 15 3 4 2 2" xfId="33690"/>
    <cellStyle name="Migliaia 15 3 4 2 3" xfId="48651"/>
    <cellStyle name="Migliaia 15 3 4 2 4" xfId="55174"/>
    <cellStyle name="Migliaia 15 3 4 3" xfId="26136"/>
    <cellStyle name="Migliaia 15 3 4 3 2" xfId="56096"/>
    <cellStyle name="Migliaia 15 3 4 4" xfId="41114"/>
    <cellStyle name="Migliaia 15 3 4 5" xfId="52819"/>
    <cellStyle name="Migliaia 15 3 5" xfId="17040"/>
    <cellStyle name="Migliaia 15 3 5 2" xfId="33155"/>
    <cellStyle name="Migliaia 15 3 5 3" xfId="48116"/>
    <cellStyle name="Migliaia 15 3 5 4" xfId="54744"/>
    <cellStyle name="Migliaia 15 3 6" xfId="19117"/>
    <cellStyle name="Migliaia 15 3 6 2" xfId="55561"/>
    <cellStyle name="Migliaia 15 3 7" xfId="34112"/>
    <cellStyle name="Migliaia 15 3 8" xfId="49052"/>
    <cellStyle name="Migliaia 15 3 9" xfId="49457"/>
    <cellStyle name="Migliaia 15 4" xfId="9142"/>
    <cellStyle name="Migliaia 15 4 2" xfId="17044"/>
    <cellStyle name="Migliaia 15 4 2 2" xfId="18226"/>
    <cellStyle name="Migliaia 15 4 2 2 2" xfId="33693"/>
    <cellStyle name="Migliaia 15 4 2 2 2 2" xfId="55177"/>
    <cellStyle name="Migliaia 15 4 2 2 3" xfId="48654"/>
    <cellStyle name="Migliaia 15 4 2 2 3 2" xfId="56099"/>
    <cellStyle name="Migliaia 15 4 2 2 4" xfId="52822"/>
    <cellStyle name="Migliaia 15 4 2 3" xfId="33159"/>
    <cellStyle name="Migliaia 15 4 2 3 2" xfId="54748"/>
    <cellStyle name="Migliaia 15 4 2 4" xfId="48120"/>
    <cellStyle name="Migliaia 15 4 2 4 2" xfId="55565"/>
    <cellStyle name="Migliaia 15 4 2 5" xfId="52283"/>
    <cellStyle name="Migliaia 15 4 3" xfId="18225"/>
    <cellStyle name="Migliaia 15 4 3 2" xfId="33692"/>
    <cellStyle name="Migliaia 15 4 3 2 2" xfId="55176"/>
    <cellStyle name="Migliaia 15 4 3 3" xfId="48653"/>
    <cellStyle name="Migliaia 15 4 3 3 2" xfId="56098"/>
    <cellStyle name="Migliaia 15 4 3 4" xfId="52821"/>
    <cellStyle name="Migliaia 15 4 4" xfId="17043"/>
    <cellStyle name="Migliaia 15 4 4 2" xfId="33158"/>
    <cellStyle name="Migliaia 15 4 4 3" xfId="48119"/>
    <cellStyle name="Migliaia 15 4 4 4" xfId="54747"/>
    <cellStyle name="Migliaia 15 4 5" xfId="51251"/>
    <cellStyle name="Migliaia 15 4 5 2" xfId="55564"/>
    <cellStyle name="Migliaia 15 4 6" xfId="52282"/>
    <cellStyle name="Migliaia 15 5" xfId="9143"/>
    <cellStyle name="Migliaia 15 5 2" xfId="17045"/>
    <cellStyle name="Migliaia 15 5 2 2" xfId="33160"/>
    <cellStyle name="Migliaia 15 5 2 3" xfId="48121"/>
    <cellStyle name="Migliaia 15 5 2 4" xfId="54749"/>
    <cellStyle name="Migliaia 15 5 3" xfId="51190"/>
    <cellStyle name="Migliaia 15 5 3 2" xfId="55566"/>
    <cellStyle name="Migliaia 15 5 4" xfId="52284"/>
    <cellStyle name="Migliaia 15 6" xfId="9138"/>
    <cellStyle name="Migliaia 15 6 2" xfId="51252"/>
    <cellStyle name="Migliaia 15 6 3" xfId="54580"/>
    <cellStyle name="Migliaia 15 7" xfId="9809"/>
    <cellStyle name="Migliaia 15 7 2" xfId="26134"/>
    <cellStyle name="Migliaia 15 7 3" xfId="41112"/>
    <cellStyle name="Migliaia 15 7 4" xfId="55559"/>
    <cellStyle name="Migliaia 15 8" xfId="17038"/>
    <cellStyle name="Migliaia 15 8 2" xfId="33153"/>
    <cellStyle name="Migliaia 15 8 3" xfId="48114"/>
    <cellStyle name="Migliaia 15 9" xfId="19115"/>
    <cellStyle name="Migliaia 16" xfId="347"/>
    <cellStyle name="Migliaia 16 10" xfId="34114"/>
    <cellStyle name="Migliaia 16 11" xfId="49054"/>
    <cellStyle name="Migliaia 16 12" xfId="49459"/>
    <cellStyle name="Migliaia 16 13" xfId="49865"/>
    <cellStyle name="Migliaia 16 14" xfId="50273"/>
    <cellStyle name="Migliaia 16 15" xfId="50715"/>
    <cellStyle name="Migliaia 16 16" xfId="51434"/>
    <cellStyle name="Migliaia 16 17" xfId="51846"/>
    <cellStyle name="Migliaia 16 18" xfId="52285"/>
    <cellStyle name="Migliaia 16 2" xfId="348"/>
    <cellStyle name="Migliaia 16 2 10" xfId="49866"/>
    <cellStyle name="Migliaia 16 2 11" xfId="50274"/>
    <cellStyle name="Migliaia 16 2 12" xfId="50716"/>
    <cellStyle name="Migliaia 16 2 13" xfId="51435"/>
    <cellStyle name="Migliaia 16 2 14" xfId="51847"/>
    <cellStyle name="Migliaia 16 2 15" xfId="52286"/>
    <cellStyle name="Migliaia 16 2 2" xfId="1247"/>
    <cellStyle name="Migliaia 16 2 2 10" xfId="51093"/>
    <cellStyle name="Migliaia 16 2 2 11" xfId="51689"/>
    <cellStyle name="Migliaia 16 2 2 12" xfId="52109"/>
    <cellStyle name="Migliaia 16 2 2 13" xfId="52823"/>
    <cellStyle name="Migliaia 16 2 2 2" xfId="10068"/>
    <cellStyle name="Migliaia 16 2 2 2 2" xfId="26388"/>
    <cellStyle name="Migliaia 16 2 2 2 3" xfId="41356"/>
    <cellStyle name="Migliaia 16 2 2 2 4" xfId="55178"/>
    <cellStyle name="Migliaia 16 2 2 3" xfId="18227"/>
    <cellStyle name="Migliaia 16 2 2 3 2" xfId="33694"/>
    <cellStyle name="Migliaia 16 2 2 3 3" xfId="48655"/>
    <cellStyle name="Migliaia 16 2 2 3 4" xfId="56100"/>
    <cellStyle name="Migliaia 16 2 2 4" xfId="19367"/>
    <cellStyle name="Migliaia 16 2 2 5" xfId="34357"/>
    <cellStyle name="Migliaia 16 2 2 6" xfId="49309"/>
    <cellStyle name="Migliaia 16 2 2 7" xfId="49714"/>
    <cellStyle name="Migliaia 16 2 2 8" xfId="50123"/>
    <cellStyle name="Migliaia 16 2 2 9" xfId="50528"/>
    <cellStyle name="Migliaia 16 2 3" xfId="9145"/>
    <cellStyle name="Migliaia 16 2 3 2" xfId="54648"/>
    <cellStyle name="Migliaia 16 2 4" xfId="9814"/>
    <cellStyle name="Migliaia 16 2 4 2" xfId="26139"/>
    <cellStyle name="Migliaia 16 2 4 3" xfId="41117"/>
    <cellStyle name="Migliaia 16 2 4 4" xfId="55568"/>
    <cellStyle name="Migliaia 16 2 5" xfId="17047"/>
    <cellStyle name="Migliaia 16 2 5 2" xfId="33162"/>
    <cellStyle name="Migliaia 16 2 5 3" xfId="48123"/>
    <cellStyle name="Migliaia 16 2 6" xfId="19120"/>
    <cellStyle name="Migliaia 16 2 7" xfId="34115"/>
    <cellStyle name="Migliaia 16 2 8" xfId="49055"/>
    <cellStyle name="Migliaia 16 2 9" xfId="49460"/>
    <cellStyle name="Migliaia 16 3" xfId="349"/>
    <cellStyle name="Migliaia 16 3 10" xfId="49867"/>
    <cellStyle name="Migliaia 16 3 11" xfId="50275"/>
    <cellStyle name="Migliaia 16 3 12" xfId="50717"/>
    <cellStyle name="Migliaia 16 3 13" xfId="51436"/>
    <cellStyle name="Migliaia 16 3 14" xfId="51848"/>
    <cellStyle name="Migliaia 16 3 15" xfId="52287"/>
    <cellStyle name="Migliaia 16 3 2" xfId="350"/>
    <cellStyle name="Migliaia 16 3 2 10" xfId="50276"/>
    <cellStyle name="Migliaia 16 3 2 11" xfId="50718"/>
    <cellStyle name="Migliaia 16 3 2 12" xfId="51437"/>
    <cellStyle name="Migliaia 16 3 2 13" xfId="51849"/>
    <cellStyle name="Migliaia 16 3 2 14" xfId="52288"/>
    <cellStyle name="Migliaia 16 3 2 2" xfId="9147"/>
    <cellStyle name="Migliaia 16 3 2 2 2" xfId="54751"/>
    <cellStyle name="Migliaia 16 3 2 3" xfId="9816"/>
    <cellStyle name="Migliaia 16 3 2 3 2" xfId="26141"/>
    <cellStyle name="Migliaia 16 3 2 3 3" xfId="41119"/>
    <cellStyle name="Migliaia 16 3 2 3 4" xfId="55570"/>
    <cellStyle name="Migliaia 16 3 2 4" xfId="17049"/>
    <cellStyle name="Migliaia 16 3 2 4 2" xfId="33164"/>
    <cellStyle name="Migliaia 16 3 2 4 3" xfId="48125"/>
    <cellStyle name="Migliaia 16 3 2 5" xfId="19122"/>
    <cellStyle name="Migliaia 16 3 2 6" xfId="34117"/>
    <cellStyle name="Migliaia 16 3 2 7" xfId="49057"/>
    <cellStyle name="Migliaia 16 3 2 8" xfId="49462"/>
    <cellStyle name="Migliaia 16 3 2 9" xfId="49868"/>
    <cellStyle name="Migliaia 16 3 3" xfId="9146"/>
    <cellStyle name="Migliaia 16 3 3 2" xfId="18229"/>
    <cellStyle name="Migliaia 16 3 3 2 2" xfId="33696"/>
    <cellStyle name="Migliaia 16 3 3 2 2 2" xfId="55180"/>
    <cellStyle name="Migliaia 16 3 3 2 3" xfId="48657"/>
    <cellStyle name="Migliaia 16 3 3 2 3 2" xfId="56102"/>
    <cellStyle name="Migliaia 16 3 3 2 4" xfId="52825"/>
    <cellStyle name="Migliaia 16 3 3 3" xfId="17050"/>
    <cellStyle name="Migliaia 16 3 3 3 2" xfId="33165"/>
    <cellStyle name="Migliaia 16 3 3 3 3" xfId="48126"/>
    <cellStyle name="Migliaia 16 3 3 3 4" xfId="54752"/>
    <cellStyle name="Migliaia 16 3 3 4" xfId="55571"/>
    <cellStyle name="Migliaia 16 3 3 5" xfId="52289"/>
    <cellStyle name="Migliaia 16 3 4" xfId="9815"/>
    <cellStyle name="Migliaia 16 3 4 2" xfId="18228"/>
    <cellStyle name="Migliaia 16 3 4 2 2" xfId="33695"/>
    <cellStyle name="Migliaia 16 3 4 2 3" xfId="48656"/>
    <cellStyle name="Migliaia 16 3 4 2 4" xfId="55179"/>
    <cellStyle name="Migliaia 16 3 4 3" xfId="26140"/>
    <cellStyle name="Migliaia 16 3 4 3 2" xfId="56101"/>
    <cellStyle name="Migliaia 16 3 4 4" xfId="41118"/>
    <cellStyle name="Migliaia 16 3 4 5" xfId="52824"/>
    <cellStyle name="Migliaia 16 3 5" xfId="17048"/>
    <cellStyle name="Migliaia 16 3 5 2" xfId="33163"/>
    <cellStyle name="Migliaia 16 3 5 3" xfId="48124"/>
    <cellStyle name="Migliaia 16 3 5 4" xfId="54750"/>
    <cellStyle name="Migliaia 16 3 6" xfId="19121"/>
    <cellStyle name="Migliaia 16 3 6 2" xfId="55569"/>
    <cellStyle name="Migliaia 16 3 7" xfId="34116"/>
    <cellStyle name="Migliaia 16 3 8" xfId="49056"/>
    <cellStyle name="Migliaia 16 3 9" xfId="49461"/>
    <cellStyle name="Migliaia 16 4" xfId="9148"/>
    <cellStyle name="Migliaia 16 4 2" xfId="17052"/>
    <cellStyle name="Migliaia 16 4 2 2" xfId="18231"/>
    <cellStyle name="Migliaia 16 4 2 2 2" xfId="33698"/>
    <cellStyle name="Migliaia 16 4 2 2 2 2" xfId="55182"/>
    <cellStyle name="Migliaia 16 4 2 2 3" xfId="48659"/>
    <cellStyle name="Migliaia 16 4 2 2 3 2" xfId="56104"/>
    <cellStyle name="Migliaia 16 4 2 2 4" xfId="52827"/>
    <cellStyle name="Migliaia 16 4 2 3" xfId="33167"/>
    <cellStyle name="Migliaia 16 4 2 3 2" xfId="54754"/>
    <cellStyle name="Migliaia 16 4 2 4" xfId="48128"/>
    <cellStyle name="Migliaia 16 4 2 4 2" xfId="55573"/>
    <cellStyle name="Migliaia 16 4 2 5" xfId="52291"/>
    <cellStyle name="Migliaia 16 4 3" xfId="18230"/>
    <cellStyle name="Migliaia 16 4 3 2" xfId="33697"/>
    <cellStyle name="Migliaia 16 4 3 2 2" xfId="55181"/>
    <cellStyle name="Migliaia 16 4 3 3" xfId="48658"/>
    <cellStyle name="Migliaia 16 4 3 3 2" xfId="56103"/>
    <cellStyle name="Migliaia 16 4 3 4" xfId="52826"/>
    <cellStyle name="Migliaia 16 4 4" xfId="17051"/>
    <cellStyle name="Migliaia 16 4 4 2" xfId="33166"/>
    <cellStyle name="Migliaia 16 4 4 3" xfId="48127"/>
    <cellStyle name="Migliaia 16 4 4 4" xfId="54753"/>
    <cellStyle name="Migliaia 16 4 5" xfId="51253"/>
    <cellStyle name="Migliaia 16 4 5 2" xfId="55572"/>
    <cellStyle name="Migliaia 16 4 6" xfId="52290"/>
    <cellStyle name="Migliaia 16 5" xfId="9149"/>
    <cellStyle name="Migliaia 16 5 2" xfId="17053"/>
    <cellStyle name="Migliaia 16 5 2 2" xfId="33168"/>
    <cellStyle name="Migliaia 16 5 2 3" xfId="48129"/>
    <cellStyle name="Migliaia 16 5 2 4" xfId="54755"/>
    <cellStyle name="Migliaia 16 5 3" xfId="50970"/>
    <cellStyle name="Migliaia 16 5 3 2" xfId="55574"/>
    <cellStyle name="Migliaia 16 5 4" xfId="52292"/>
    <cellStyle name="Migliaia 16 6" xfId="9144"/>
    <cellStyle name="Migliaia 16 6 2" xfId="51047"/>
    <cellStyle name="Migliaia 16 6 3" xfId="54581"/>
    <cellStyle name="Migliaia 16 7" xfId="9813"/>
    <cellStyle name="Migliaia 16 7 2" xfId="26138"/>
    <cellStyle name="Migliaia 16 7 3" xfId="41116"/>
    <cellStyle name="Migliaia 16 7 4" xfId="55567"/>
    <cellStyle name="Migliaia 16 8" xfId="17046"/>
    <cellStyle name="Migliaia 16 8 2" xfId="33161"/>
    <cellStyle name="Migliaia 16 8 3" xfId="48122"/>
    <cellStyle name="Migliaia 16 9" xfId="19119"/>
    <cellStyle name="Migliaia 17" xfId="351"/>
    <cellStyle name="Migliaia 17 10" xfId="34118"/>
    <cellStyle name="Migliaia 17 11" xfId="49058"/>
    <cellStyle name="Migliaia 17 12" xfId="49463"/>
    <cellStyle name="Migliaia 17 13" xfId="49869"/>
    <cellStyle name="Migliaia 17 14" xfId="50277"/>
    <cellStyle name="Migliaia 17 15" xfId="50719"/>
    <cellStyle name="Migliaia 17 16" xfId="51438"/>
    <cellStyle name="Migliaia 17 17" xfId="51850"/>
    <cellStyle name="Migliaia 17 18" xfId="52293"/>
    <cellStyle name="Migliaia 17 2" xfId="352"/>
    <cellStyle name="Migliaia 17 2 10" xfId="49870"/>
    <cellStyle name="Migliaia 17 2 11" xfId="50278"/>
    <cellStyle name="Migliaia 17 2 12" xfId="50720"/>
    <cellStyle name="Migliaia 17 2 13" xfId="51439"/>
    <cellStyle name="Migliaia 17 2 14" xfId="51851"/>
    <cellStyle name="Migliaia 17 2 15" xfId="52294"/>
    <cellStyle name="Migliaia 17 2 2" xfId="1248"/>
    <cellStyle name="Migliaia 17 2 2 10" xfId="51094"/>
    <cellStyle name="Migliaia 17 2 2 11" xfId="51690"/>
    <cellStyle name="Migliaia 17 2 2 12" xfId="52110"/>
    <cellStyle name="Migliaia 17 2 2 13" xfId="52828"/>
    <cellStyle name="Migliaia 17 2 2 2" xfId="10069"/>
    <cellStyle name="Migliaia 17 2 2 2 2" xfId="26389"/>
    <cellStyle name="Migliaia 17 2 2 2 3" xfId="41357"/>
    <cellStyle name="Migliaia 17 2 2 2 4" xfId="55183"/>
    <cellStyle name="Migliaia 17 2 2 3" xfId="18232"/>
    <cellStyle name="Migliaia 17 2 2 3 2" xfId="33699"/>
    <cellStyle name="Migliaia 17 2 2 3 3" xfId="48660"/>
    <cellStyle name="Migliaia 17 2 2 3 4" xfId="56105"/>
    <cellStyle name="Migliaia 17 2 2 4" xfId="19368"/>
    <cellStyle name="Migliaia 17 2 2 5" xfId="34358"/>
    <cellStyle name="Migliaia 17 2 2 6" xfId="49310"/>
    <cellStyle name="Migliaia 17 2 2 7" xfId="49715"/>
    <cellStyle name="Migliaia 17 2 2 8" xfId="50124"/>
    <cellStyle name="Migliaia 17 2 2 9" xfId="50529"/>
    <cellStyle name="Migliaia 17 2 3" xfId="9151"/>
    <cellStyle name="Migliaia 17 2 3 2" xfId="54649"/>
    <cellStyle name="Migliaia 17 2 4" xfId="9818"/>
    <cellStyle name="Migliaia 17 2 4 2" xfId="26143"/>
    <cellStyle name="Migliaia 17 2 4 3" xfId="41121"/>
    <cellStyle name="Migliaia 17 2 4 4" xfId="55576"/>
    <cellStyle name="Migliaia 17 2 5" xfId="17055"/>
    <cellStyle name="Migliaia 17 2 5 2" xfId="33170"/>
    <cellStyle name="Migliaia 17 2 5 3" xfId="48131"/>
    <cellStyle name="Migliaia 17 2 6" xfId="19124"/>
    <cellStyle name="Migliaia 17 2 7" xfId="34119"/>
    <cellStyle name="Migliaia 17 2 8" xfId="49059"/>
    <cellStyle name="Migliaia 17 2 9" xfId="49464"/>
    <cellStyle name="Migliaia 17 3" xfId="353"/>
    <cellStyle name="Migliaia 17 3 10" xfId="49871"/>
    <cellStyle name="Migliaia 17 3 11" xfId="50279"/>
    <cellStyle name="Migliaia 17 3 12" xfId="50721"/>
    <cellStyle name="Migliaia 17 3 13" xfId="51440"/>
    <cellStyle name="Migliaia 17 3 14" xfId="51852"/>
    <cellStyle name="Migliaia 17 3 15" xfId="52295"/>
    <cellStyle name="Migliaia 17 3 2" xfId="354"/>
    <cellStyle name="Migliaia 17 3 2 10" xfId="50280"/>
    <cellStyle name="Migliaia 17 3 2 11" xfId="50722"/>
    <cellStyle name="Migliaia 17 3 2 12" xfId="51441"/>
    <cellStyle name="Migliaia 17 3 2 13" xfId="51853"/>
    <cellStyle name="Migliaia 17 3 2 14" xfId="52296"/>
    <cellStyle name="Migliaia 17 3 2 2" xfId="9153"/>
    <cellStyle name="Migliaia 17 3 2 2 2" xfId="54757"/>
    <cellStyle name="Migliaia 17 3 2 3" xfId="9820"/>
    <cellStyle name="Migliaia 17 3 2 3 2" xfId="26145"/>
    <cellStyle name="Migliaia 17 3 2 3 3" xfId="41123"/>
    <cellStyle name="Migliaia 17 3 2 3 4" xfId="55578"/>
    <cellStyle name="Migliaia 17 3 2 4" xfId="17057"/>
    <cellStyle name="Migliaia 17 3 2 4 2" xfId="33172"/>
    <cellStyle name="Migliaia 17 3 2 4 3" xfId="48133"/>
    <cellStyle name="Migliaia 17 3 2 5" xfId="19126"/>
    <cellStyle name="Migliaia 17 3 2 6" xfId="34121"/>
    <cellStyle name="Migliaia 17 3 2 7" xfId="49061"/>
    <cellStyle name="Migliaia 17 3 2 8" xfId="49466"/>
    <cellStyle name="Migliaia 17 3 2 9" xfId="49872"/>
    <cellStyle name="Migliaia 17 3 3" xfId="9152"/>
    <cellStyle name="Migliaia 17 3 3 2" xfId="18234"/>
    <cellStyle name="Migliaia 17 3 3 2 2" xfId="33701"/>
    <cellStyle name="Migliaia 17 3 3 2 2 2" xfId="55185"/>
    <cellStyle name="Migliaia 17 3 3 2 3" xfId="48662"/>
    <cellStyle name="Migliaia 17 3 3 2 3 2" xfId="56107"/>
    <cellStyle name="Migliaia 17 3 3 2 4" xfId="52830"/>
    <cellStyle name="Migliaia 17 3 3 3" xfId="17058"/>
    <cellStyle name="Migliaia 17 3 3 3 2" xfId="33173"/>
    <cellStyle name="Migliaia 17 3 3 3 3" xfId="48134"/>
    <cellStyle name="Migliaia 17 3 3 3 4" xfId="54758"/>
    <cellStyle name="Migliaia 17 3 3 4" xfId="55579"/>
    <cellStyle name="Migliaia 17 3 3 5" xfId="52297"/>
    <cellStyle name="Migliaia 17 3 4" xfId="9819"/>
    <cellStyle name="Migliaia 17 3 4 2" xfId="18233"/>
    <cellStyle name="Migliaia 17 3 4 2 2" xfId="33700"/>
    <cellStyle name="Migliaia 17 3 4 2 3" xfId="48661"/>
    <cellStyle name="Migliaia 17 3 4 2 4" xfId="55184"/>
    <cellStyle name="Migliaia 17 3 4 3" xfId="26144"/>
    <cellStyle name="Migliaia 17 3 4 3 2" xfId="56106"/>
    <cellStyle name="Migliaia 17 3 4 4" xfId="41122"/>
    <cellStyle name="Migliaia 17 3 4 5" xfId="52829"/>
    <cellStyle name="Migliaia 17 3 5" xfId="17056"/>
    <cellStyle name="Migliaia 17 3 5 2" xfId="33171"/>
    <cellStyle name="Migliaia 17 3 5 3" xfId="48132"/>
    <cellStyle name="Migliaia 17 3 5 4" xfId="54756"/>
    <cellStyle name="Migliaia 17 3 6" xfId="19125"/>
    <cellStyle name="Migliaia 17 3 6 2" xfId="55577"/>
    <cellStyle name="Migliaia 17 3 7" xfId="34120"/>
    <cellStyle name="Migliaia 17 3 8" xfId="49060"/>
    <cellStyle name="Migliaia 17 3 9" xfId="49465"/>
    <cellStyle name="Migliaia 17 4" xfId="9154"/>
    <cellStyle name="Migliaia 17 4 2" xfId="17060"/>
    <cellStyle name="Migliaia 17 4 2 2" xfId="18236"/>
    <cellStyle name="Migliaia 17 4 2 2 2" xfId="33703"/>
    <cellStyle name="Migliaia 17 4 2 2 2 2" xfId="55187"/>
    <cellStyle name="Migliaia 17 4 2 2 3" xfId="48664"/>
    <cellStyle name="Migliaia 17 4 2 2 3 2" xfId="56109"/>
    <cellStyle name="Migliaia 17 4 2 2 4" xfId="52832"/>
    <cellStyle name="Migliaia 17 4 2 3" xfId="33175"/>
    <cellStyle name="Migliaia 17 4 2 3 2" xfId="54760"/>
    <cellStyle name="Migliaia 17 4 2 4" xfId="48136"/>
    <cellStyle name="Migliaia 17 4 2 4 2" xfId="55581"/>
    <cellStyle name="Migliaia 17 4 2 5" xfId="52299"/>
    <cellStyle name="Migliaia 17 4 3" xfId="18235"/>
    <cellStyle name="Migliaia 17 4 3 2" xfId="33702"/>
    <cellStyle name="Migliaia 17 4 3 2 2" xfId="55186"/>
    <cellStyle name="Migliaia 17 4 3 3" xfId="48663"/>
    <cellStyle name="Migliaia 17 4 3 3 2" xfId="56108"/>
    <cellStyle name="Migliaia 17 4 3 4" xfId="52831"/>
    <cellStyle name="Migliaia 17 4 4" xfId="17059"/>
    <cellStyle name="Migliaia 17 4 4 2" xfId="33174"/>
    <cellStyle name="Migliaia 17 4 4 3" xfId="48135"/>
    <cellStyle name="Migliaia 17 4 4 4" xfId="54759"/>
    <cellStyle name="Migliaia 17 4 5" xfId="51046"/>
    <cellStyle name="Migliaia 17 4 5 2" xfId="55580"/>
    <cellStyle name="Migliaia 17 4 6" xfId="52298"/>
    <cellStyle name="Migliaia 17 5" xfId="9155"/>
    <cellStyle name="Migliaia 17 5 2" xfId="17061"/>
    <cellStyle name="Migliaia 17 5 2 2" xfId="33176"/>
    <cellStyle name="Migliaia 17 5 2 3" xfId="48137"/>
    <cellStyle name="Migliaia 17 5 2 4" xfId="54761"/>
    <cellStyle name="Migliaia 17 5 3" xfId="51189"/>
    <cellStyle name="Migliaia 17 5 3 2" xfId="55582"/>
    <cellStyle name="Migliaia 17 5 4" xfId="52300"/>
    <cellStyle name="Migliaia 17 6" xfId="9150"/>
    <cellStyle name="Migliaia 17 6 2" xfId="51255"/>
    <cellStyle name="Migliaia 17 6 3" xfId="54582"/>
    <cellStyle name="Migliaia 17 7" xfId="9817"/>
    <cellStyle name="Migliaia 17 7 2" xfId="26142"/>
    <cellStyle name="Migliaia 17 7 3" xfId="41120"/>
    <cellStyle name="Migliaia 17 7 4" xfId="55575"/>
    <cellStyle name="Migliaia 17 8" xfId="17054"/>
    <cellStyle name="Migliaia 17 8 2" xfId="33169"/>
    <cellStyle name="Migliaia 17 8 3" xfId="48130"/>
    <cellStyle name="Migliaia 17 9" xfId="19123"/>
    <cellStyle name="Migliaia 18" xfId="355"/>
    <cellStyle name="Migliaia 18 10" xfId="34122"/>
    <cellStyle name="Migliaia 18 11" xfId="49062"/>
    <cellStyle name="Migliaia 18 12" xfId="49467"/>
    <cellStyle name="Migliaia 18 13" xfId="49873"/>
    <cellStyle name="Migliaia 18 14" xfId="50281"/>
    <cellStyle name="Migliaia 18 15" xfId="50723"/>
    <cellStyle name="Migliaia 18 16" xfId="51442"/>
    <cellStyle name="Migliaia 18 17" xfId="51854"/>
    <cellStyle name="Migliaia 18 18" xfId="52301"/>
    <cellStyle name="Migliaia 18 2" xfId="356"/>
    <cellStyle name="Migliaia 18 2 10" xfId="49874"/>
    <cellStyle name="Migliaia 18 2 11" xfId="50282"/>
    <cellStyle name="Migliaia 18 2 12" xfId="50724"/>
    <cellStyle name="Migliaia 18 2 13" xfId="51443"/>
    <cellStyle name="Migliaia 18 2 14" xfId="51855"/>
    <cellStyle name="Migliaia 18 2 15" xfId="52302"/>
    <cellStyle name="Migliaia 18 2 2" xfId="1249"/>
    <cellStyle name="Migliaia 18 2 2 10" xfId="51095"/>
    <cellStyle name="Migliaia 18 2 2 11" xfId="51691"/>
    <cellStyle name="Migliaia 18 2 2 12" xfId="52111"/>
    <cellStyle name="Migliaia 18 2 2 13" xfId="52833"/>
    <cellStyle name="Migliaia 18 2 2 2" xfId="10070"/>
    <cellStyle name="Migliaia 18 2 2 2 2" xfId="26390"/>
    <cellStyle name="Migliaia 18 2 2 2 3" xfId="41358"/>
    <cellStyle name="Migliaia 18 2 2 2 4" xfId="55188"/>
    <cellStyle name="Migliaia 18 2 2 3" xfId="18237"/>
    <cellStyle name="Migliaia 18 2 2 3 2" xfId="33704"/>
    <cellStyle name="Migliaia 18 2 2 3 3" xfId="48665"/>
    <cellStyle name="Migliaia 18 2 2 3 4" xfId="56110"/>
    <cellStyle name="Migliaia 18 2 2 4" xfId="19369"/>
    <cellStyle name="Migliaia 18 2 2 5" xfId="34359"/>
    <cellStyle name="Migliaia 18 2 2 6" xfId="49311"/>
    <cellStyle name="Migliaia 18 2 2 7" xfId="49716"/>
    <cellStyle name="Migliaia 18 2 2 8" xfId="50125"/>
    <cellStyle name="Migliaia 18 2 2 9" xfId="50530"/>
    <cellStyle name="Migliaia 18 2 3" xfId="9157"/>
    <cellStyle name="Migliaia 18 2 3 2" xfId="54650"/>
    <cellStyle name="Migliaia 18 2 4" xfId="9822"/>
    <cellStyle name="Migliaia 18 2 4 2" xfId="26147"/>
    <cellStyle name="Migliaia 18 2 4 3" xfId="41125"/>
    <cellStyle name="Migliaia 18 2 4 4" xfId="55584"/>
    <cellStyle name="Migliaia 18 2 5" xfId="17063"/>
    <cellStyle name="Migliaia 18 2 5 2" xfId="33178"/>
    <cellStyle name="Migliaia 18 2 5 3" xfId="48139"/>
    <cellStyle name="Migliaia 18 2 6" xfId="19128"/>
    <cellStyle name="Migliaia 18 2 7" xfId="34123"/>
    <cellStyle name="Migliaia 18 2 8" xfId="49063"/>
    <cellStyle name="Migliaia 18 2 9" xfId="49468"/>
    <cellStyle name="Migliaia 18 3" xfId="357"/>
    <cellStyle name="Migliaia 18 3 10" xfId="49875"/>
    <cellStyle name="Migliaia 18 3 11" xfId="50283"/>
    <cellStyle name="Migliaia 18 3 12" xfId="50725"/>
    <cellStyle name="Migliaia 18 3 13" xfId="51444"/>
    <cellStyle name="Migliaia 18 3 14" xfId="51856"/>
    <cellStyle name="Migliaia 18 3 15" xfId="52303"/>
    <cellStyle name="Migliaia 18 3 2" xfId="358"/>
    <cellStyle name="Migliaia 18 3 2 10" xfId="50284"/>
    <cellStyle name="Migliaia 18 3 2 11" xfId="50726"/>
    <cellStyle name="Migliaia 18 3 2 12" xfId="51445"/>
    <cellStyle name="Migliaia 18 3 2 13" xfId="51857"/>
    <cellStyle name="Migliaia 18 3 2 14" xfId="52304"/>
    <cellStyle name="Migliaia 18 3 2 2" xfId="9159"/>
    <cellStyle name="Migliaia 18 3 2 2 2" xfId="54763"/>
    <cellStyle name="Migliaia 18 3 2 3" xfId="9824"/>
    <cellStyle name="Migliaia 18 3 2 3 2" xfId="26149"/>
    <cellStyle name="Migliaia 18 3 2 3 3" xfId="41127"/>
    <cellStyle name="Migliaia 18 3 2 3 4" xfId="55586"/>
    <cellStyle name="Migliaia 18 3 2 4" xfId="17065"/>
    <cellStyle name="Migliaia 18 3 2 4 2" xfId="33180"/>
    <cellStyle name="Migliaia 18 3 2 4 3" xfId="48141"/>
    <cellStyle name="Migliaia 18 3 2 5" xfId="19130"/>
    <cellStyle name="Migliaia 18 3 2 6" xfId="34125"/>
    <cellStyle name="Migliaia 18 3 2 7" xfId="49065"/>
    <cellStyle name="Migliaia 18 3 2 8" xfId="49470"/>
    <cellStyle name="Migliaia 18 3 2 9" xfId="49876"/>
    <cellStyle name="Migliaia 18 3 3" xfId="9158"/>
    <cellStyle name="Migliaia 18 3 3 2" xfId="18239"/>
    <cellStyle name="Migliaia 18 3 3 2 2" xfId="33706"/>
    <cellStyle name="Migliaia 18 3 3 2 2 2" xfId="55190"/>
    <cellStyle name="Migliaia 18 3 3 2 3" xfId="48667"/>
    <cellStyle name="Migliaia 18 3 3 2 3 2" xfId="56112"/>
    <cellStyle name="Migliaia 18 3 3 2 4" xfId="52835"/>
    <cellStyle name="Migliaia 18 3 3 3" xfId="17066"/>
    <cellStyle name="Migliaia 18 3 3 3 2" xfId="33181"/>
    <cellStyle name="Migliaia 18 3 3 3 3" xfId="48142"/>
    <cellStyle name="Migliaia 18 3 3 3 4" xfId="54764"/>
    <cellStyle name="Migliaia 18 3 3 4" xfId="55587"/>
    <cellStyle name="Migliaia 18 3 3 5" xfId="52305"/>
    <cellStyle name="Migliaia 18 3 4" xfId="9823"/>
    <cellStyle name="Migliaia 18 3 4 2" xfId="18238"/>
    <cellStyle name="Migliaia 18 3 4 2 2" xfId="33705"/>
    <cellStyle name="Migliaia 18 3 4 2 3" xfId="48666"/>
    <cellStyle name="Migliaia 18 3 4 2 4" xfId="55189"/>
    <cellStyle name="Migliaia 18 3 4 3" xfId="26148"/>
    <cellStyle name="Migliaia 18 3 4 3 2" xfId="56111"/>
    <cellStyle name="Migliaia 18 3 4 4" xfId="41126"/>
    <cellStyle name="Migliaia 18 3 4 5" xfId="52834"/>
    <cellStyle name="Migliaia 18 3 5" xfId="17064"/>
    <cellStyle name="Migliaia 18 3 5 2" xfId="33179"/>
    <cellStyle name="Migliaia 18 3 5 3" xfId="48140"/>
    <cellStyle name="Migliaia 18 3 5 4" xfId="54762"/>
    <cellStyle name="Migliaia 18 3 6" xfId="19129"/>
    <cellStyle name="Migliaia 18 3 6 2" xfId="55585"/>
    <cellStyle name="Migliaia 18 3 7" xfId="34124"/>
    <cellStyle name="Migliaia 18 3 8" xfId="49064"/>
    <cellStyle name="Migliaia 18 3 9" xfId="49469"/>
    <cellStyle name="Migliaia 18 4" xfId="9160"/>
    <cellStyle name="Migliaia 18 4 2" xfId="17068"/>
    <cellStyle name="Migliaia 18 4 2 2" xfId="18241"/>
    <cellStyle name="Migliaia 18 4 2 2 2" xfId="33708"/>
    <cellStyle name="Migliaia 18 4 2 2 2 2" xfId="55192"/>
    <cellStyle name="Migliaia 18 4 2 2 3" xfId="48669"/>
    <cellStyle name="Migliaia 18 4 2 2 3 2" xfId="56114"/>
    <cellStyle name="Migliaia 18 4 2 2 4" xfId="52837"/>
    <cellStyle name="Migliaia 18 4 2 3" xfId="33183"/>
    <cellStyle name="Migliaia 18 4 2 3 2" xfId="54766"/>
    <cellStyle name="Migliaia 18 4 2 4" xfId="48144"/>
    <cellStyle name="Migliaia 18 4 2 4 2" xfId="55589"/>
    <cellStyle name="Migliaia 18 4 2 5" xfId="52307"/>
    <cellStyle name="Migliaia 18 4 3" xfId="18240"/>
    <cellStyle name="Migliaia 18 4 3 2" xfId="33707"/>
    <cellStyle name="Migliaia 18 4 3 2 2" xfId="55191"/>
    <cellStyle name="Migliaia 18 4 3 3" xfId="48668"/>
    <cellStyle name="Migliaia 18 4 3 3 2" xfId="56113"/>
    <cellStyle name="Migliaia 18 4 3 4" xfId="52836"/>
    <cellStyle name="Migliaia 18 4 4" xfId="17067"/>
    <cellStyle name="Migliaia 18 4 4 2" xfId="33182"/>
    <cellStyle name="Migliaia 18 4 4 3" xfId="48143"/>
    <cellStyle name="Migliaia 18 4 4 4" xfId="54765"/>
    <cellStyle name="Migliaia 18 4 5" xfId="51254"/>
    <cellStyle name="Migliaia 18 4 5 2" xfId="55588"/>
    <cellStyle name="Migliaia 18 4 6" xfId="52306"/>
    <cellStyle name="Migliaia 18 5" xfId="9161"/>
    <cellStyle name="Migliaia 18 5 2" xfId="17069"/>
    <cellStyle name="Migliaia 18 5 2 2" xfId="33184"/>
    <cellStyle name="Migliaia 18 5 2 3" xfId="48145"/>
    <cellStyle name="Migliaia 18 5 2 4" xfId="54767"/>
    <cellStyle name="Migliaia 18 5 3" xfId="51045"/>
    <cellStyle name="Migliaia 18 5 3 2" xfId="55590"/>
    <cellStyle name="Migliaia 18 5 4" xfId="52308"/>
    <cellStyle name="Migliaia 18 6" xfId="9156"/>
    <cellStyle name="Migliaia 18 6 2" xfId="51188"/>
    <cellStyle name="Migliaia 18 6 3" xfId="54583"/>
    <cellStyle name="Migliaia 18 7" xfId="9821"/>
    <cellStyle name="Migliaia 18 7 2" xfId="26146"/>
    <cellStyle name="Migliaia 18 7 3" xfId="41124"/>
    <cellStyle name="Migliaia 18 7 4" xfId="55583"/>
    <cellStyle name="Migliaia 18 8" xfId="17062"/>
    <cellStyle name="Migliaia 18 8 2" xfId="33177"/>
    <cellStyle name="Migliaia 18 8 3" xfId="48138"/>
    <cellStyle name="Migliaia 18 9" xfId="19127"/>
    <cellStyle name="Migliaia 19" xfId="359"/>
    <cellStyle name="Migliaia 19 10" xfId="34126"/>
    <cellStyle name="Migliaia 19 11" xfId="49066"/>
    <cellStyle name="Migliaia 19 12" xfId="49471"/>
    <cellStyle name="Migliaia 19 13" xfId="49877"/>
    <cellStyle name="Migliaia 19 14" xfId="50285"/>
    <cellStyle name="Migliaia 19 15" xfId="50727"/>
    <cellStyle name="Migliaia 19 16" xfId="51446"/>
    <cellStyle name="Migliaia 19 17" xfId="51858"/>
    <cellStyle name="Migliaia 19 18" xfId="52309"/>
    <cellStyle name="Migliaia 19 2" xfId="360"/>
    <cellStyle name="Migliaia 19 2 10" xfId="49878"/>
    <cellStyle name="Migliaia 19 2 11" xfId="50286"/>
    <cellStyle name="Migliaia 19 2 12" xfId="50728"/>
    <cellStyle name="Migliaia 19 2 13" xfId="51447"/>
    <cellStyle name="Migliaia 19 2 14" xfId="51859"/>
    <cellStyle name="Migliaia 19 2 15" xfId="52310"/>
    <cellStyle name="Migliaia 19 2 2" xfId="1250"/>
    <cellStyle name="Migliaia 19 2 2 10" xfId="51096"/>
    <cellStyle name="Migliaia 19 2 2 11" xfId="51692"/>
    <cellStyle name="Migliaia 19 2 2 12" xfId="52112"/>
    <cellStyle name="Migliaia 19 2 2 13" xfId="52838"/>
    <cellStyle name="Migliaia 19 2 2 2" xfId="10071"/>
    <cellStyle name="Migliaia 19 2 2 2 2" xfId="26391"/>
    <cellStyle name="Migliaia 19 2 2 2 3" xfId="41359"/>
    <cellStyle name="Migliaia 19 2 2 2 4" xfId="55193"/>
    <cellStyle name="Migliaia 19 2 2 3" xfId="18242"/>
    <cellStyle name="Migliaia 19 2 2 3 2" xfId="33709"/>
    <cellStyle name="Migliaia 19 2 2 3 3" xfId="48670"/>
    <cellStyle name="Migliaia 19 2 2 3 4" xfId="56115"/>
    <cellStyle name="Migliaia 19 2 2 4" xfId="19370"/>
    <cellStyle name="Migliaia 19 2 2 5" xfId="34360"/>
    <cellStyle name="Migliaia 19 2 2 6" xfId="49312"/>
    <cellStyle name="Migliaia 19 2 2 7" xfId="49717"/>
    <cellStyle name="Migliaia 19 2 2 8" xfId="50126"/>
    <cellStyle name="Migliaia 19 2 2 9" xfId="50531"/>
    <cellStyle name="Migliaia 19 2 3" xfId="9163"/>
    <cellStyle name="Migliaia 19 2 3 2" xfId="54651"/>
    <cellStyle name="Migliaia 19 2 4" xfId="9826"/>
    <cellStyle name="Migliaia 19 2 4 2" xfId="26151"/>
    <cellStyle name="Migliaia 19 2 4 3" xfId="41129"/>
    <cellStyle name="Migliaia 19 2 4 4" xfId="55592"/>
    <cellStyle name="Migliaia 19 2 5" xfId="17071"/>
    <cellStyle name="Migliaia 19 2 5 2" xfId="33186"/>
    <cellStyle name="Migliaia 19 2 5 3" xfId="48147"/>
    <cellStyle name="Migliaia 19 2 6" xfId="19132"/>
    <cellStyle name="Migliaia 19 2 7" xfId="34127"/>
    <cellStyle name="Migliaia 19 2 8" xfId="49067"/>
    <cellStyle name="Migliaia 19 2 9" xfId="49472"/>
    <cellStyle name="Migliaia 19 3" xfId="361"/>
    <cellStyle name="Migliaia 19 3 10" xfId="49879"/>
    <cellStyle name="Migliaia 19 3 11" xfId="50287"/>
    <cellStyle name="Migliaia 19 3 12" xfId="50729"/>
    <cellStyle name="Migliaia 19 3 13" xfId="51448"/>
    <cellStyle name="Migliaia 19 3 14" xfId="51860"/>
    <cellStyle name="Migliaia 19 3 15" xfId="52311"/>
    <cellStyle name="Migliaia 19 3 2" xfId="362"/>
    <cellStyle name="Migliaia 19 3 2 10" xfId="50288"/>
    <cellStyle name="Migliaia 19 3 2 11" xfId="50730"/>
    <cellStyle name="Migliaia 19 3 2 12" xfId="51449"/>
    <cellStyle name="Migliaia 19 3 2 13" xfId="51861"/>
    <cellStyle name="Migliaia 19 3 2 14" xfId="52312"/>
    <cellStyle name="Migliaia 19 3 2 2" xfId="9165"/>
    <cellStyle name="Migliaia 19 3 2 2 2" xfId="54769"/>
    <cellStyle name="Migliaia 19 3 2 3" xfId="9828"/>
    <cellStyle name="Migliaia 19 3 2 3 2" xfId="26153"/>
    <cellStyle name="Migliaia 19 3 2 3 3" xfId="41131"/>
    <cellStyle name="Migliaia 19 3 2 3 4" xfId="55594"/>
    <cellStyle name="Migliaia 19 3 2 4" xfId="17073"/>
    <cellStyle name="Migliaia 19 3 2 4 2" xfId="33188"/>
    <cellStyle name="Migliaia 19 3 2 4 3" xfId="48149"/>
    <cellStyle name="Migliaia 19 3 2 5" xfId="19134"/>
    <cellStyle name="Migliaia 19 3 2 6" xfId="34129"/>
    <cellStyle name="Migliaia 19 3 2 7" xfId="49069"/>
    <cellStyle name="Migliaia 19 3 2 8" xfId="49474"/>
    <cellStyle name="Migliaia 19 3 2 9" xfId="49880"/>
    <cellStyle name="Migliaia 19 3 3" xfId="9164"/>
    <cellStyle name="Migliaia 19 3 3 2" xfId="18244"/>
    <cellStyle name="Migliaia 19 3 3 2 2" xfId="33711"/>
    <cellStyle name="Migliaia 19 3 3 2 2 2" xfId="55195"/>
    <cellStyle name="Migliaia 19 3 3 2 3" xfId="48672"/>
    <cellStyle name="Migliaia 19 3 3 2 3 2" xfId="56117"/>
    <cellStyle name="Migliaia 19 3 3 2 4" xfId="52840"/>
    <cellStyle name="Migliaia 19 3 3 3" xfId="17074"/>
    <cellStyle name="Migliaia 19 3 3 3 2" xfId="33189"/>
    <cellStyle name="Migliaia 19 3 3 3 3" xfId="48150"/>
    <cellStyle name="Migliaia 19 3 3 3 4" xfId="54770"/>
    <cellStyle name="Migliaia 19 3 3 4" xfId="55595"/>
    <cellStyle name="Migliaia 19 3 3 5" xfId="52313"/>
    <cellStyle name="Migliaia 19 3 4" xfId="9827"/>
    <cellStyle name="Migliaia 19 3 4 2" xfId="18243"/>
    <cellStyle name="Migliaia 19 3 4 2 2" xfId="33710"/>
    <cellStyle name="Migliaia 19 3 4 2 3" xfId="48671"/>
    <cellStyle name="Migliaia 19 3 4 2 4" xfId="55194"/>
    <cellStyle name="Migliaia 19 3 4 3" xfId="26152"/>
    <cellStyle name="Migliaia 19 3 4 3 2" xfId="56116"/>
    <cellStyle name="Migliaia 19 3 4 4" xfId="41130"/>
    <cellStyle name="Migliaia 19 3 4 5" xfId="52839"/>
    <cellStyle name="Migliaia 19 3 5" xfId="17072"/>
    <cellStyle name="Migliaia 19 3 5 2" xfId="33187"/>
    <cellStyle name="Migliaia 19 3 5 3" xfId="48148"/>
    <cellStyle name="Migliaia 19 3 5 4" xfId="54768"/>
    <cellStyle name="Migliaia 19 3 6" xfId="19133"/>
    <cellStyle name="Migliaia 19 3 6 2" xfId="55593"/>
    <cellStyle name="Migliaia 19 3 7" xfId="34128"/>
    <cellStyle name="Migliaia 19 3 8" xfId="49068"/>
    <cellStyle name="Migliaia 19 3 9" xfId="49473"/>
    <cellStyle name="Migliaia 19 4" xfId="9166"/>
    <cellStyle name="Migliaia 19 4 2" xfId="17076"/>
    <cellStyle name="Migliaia 19 4 2 2" xfId="18246"/>
    <cellStyle name="Migliaia 19 4 2 2 2" xfId="33713"/>
    <cellStyle name="Migliaia 19 4 2 2 2 2" xfId="55197"/>
    <cellStyle name="Migliaia 19 4 2 2 3" xfId="48674"/>
    <cellStyle name="Migliaia 19 4 2 2 3 2" xfId="56119"/>
    <cellStyle name="Migliaia 19 4 2 2 4" xfId="52842"/>
    <cellStyle name="Migliaia 19 4 2 3" xfId="33191"/>
    <cellStyle name="Migliaia 19 4 2 3 2" xfId="54772"/>
    <cellStyle name="Migliaia 19 4 2 4" xfId="48152"/>
    <cellStyle name="Migliaia 19 4 2 4 2" xfId="55597"/>
    <cellStyle name="Migliaia 19 4 2 5" xfId="52315"/>
    <cellStyle name="Migliaia 19 4 3" xfId="18245"/>
    <cellStyle name="Migliaia 19 4 3 2" xfId="33712"/>
    <cellStyle name="Migliaia 19 4 3 2 2" xfId="55196"/>
    <cellStyle name="Migliaia 19 4 3 3" xfId="48673"/>
    <cellStyle name="Migliaia 19 4 3 3 2" xfId="56118"/>
    <cellStyle name="Migliaia 19 4 3 4" xfId="52841"/>
    <cellStyle name="Migliaia 19 4 4" xfId="17075"/>
    <cellStyle name="Migliaia 19 4 4 2" xfId="33190"/>
    <cellStyle name="Migliaia 19 4 4 3" xfId="48151"/>
    <cellStyle name="Migliaia 19 4 4 4" xfId="54771"/>
    <cellStyle name="Migliaia 19 4 5" xfId="51227"/>
    <cellStyle name="Migliaia 19 4 5 2" xfId="55596"/>
    <cellStyle name="Migliaia 19 4 6" xfId="52314"/>
    <cellStyle name="Migliaia 19 5" xfId="9167"/>
    <cellStyle name="Migliaia 19 5 2" xfId="17077"/>
    <cellStyle name="Migliaia 19 5 2 2" xfId="33192"/>
    <cellStyle name="Migliaia 19 5 2 3" xfId="48153"/>
    <cellStyle name="Migliaia 19 5 2 4" xfId="54773"/>
    <cellStyle name="Migliaia 19 5 3" xfId="51256"/>
    <cellStyle name="Migliaia 19 5 3 2" xfId="55598"/>
    <cellStyle name="Migliaia 19 5 4" xfId="52316"/>
    <cellStyle name="Migliaia 19 6" xfId="9162"/>
    <cellStyle name="Migliaia 19 6 2" xfId="51216"/>
    <cellStyle name="Migliaia 19 6 3" xfId="54584"/>
    <cellStyle name="Migliaia 19 7" xfId="9825"/>
    <cellStyle name="Migliaia 19 7 2" xfId="26150"/>
    <cellStyle name="Migliaia 19 7 3" xfId="41128"/>
    <cellStyle name="Migliaia 19 7 4" xfId="55591"/>
    <cellStyle name="Migliaia 19 8" xfId="17070"/>
    <cellStyle name="Migliaia 19 8 2" xfId="33185"/>
    <cellStyle name="Migliaia 19 8 3" xfId="48146"/>
    <cellStyle name="Migliaia 19 9" xfId="19131"/>
    <cellStyle name="Migliaia 2" xfId="363"/>
    <cellStyle name="Migliaia 2 10" xfId="19135"/>
    <cellStyle name="Migliaia 2 11" xfId="34130"/>
    <cellStyle name="Migliaia 2 12" xfId="49070"/>
    <cellStyle name="Migliaia 2 13" xfId="49475"/>
    <cellStyle name="Migliaia 2 14" xfId="49881"/>
    <cellStyle name="Migliaia 2 15" xfId="50289"/>
    <cellStyle name="Migliaia 2 16" xfId="50731"/>
    <cellStyle name="Migliaia 2 17" xfId="51450"/>
    <cellStyle name="Migliaia 2 18" xfId="51862"/>
    <cellStyle name="Migliaia 2 19" xfId="52317"/>
    <cellStyle name="Migliaia 2 2" xfId="364"/>
    <cellStyle name="Migliaia 2 2 10" xfId="49882"/>
    <cellStyle name="Migliaia 2 2 11" xfId="50290"/>
    <cellStyle name="Migliaia 2 2 12" xfId="50732"/>
    <cellStyle name="Migliaia 2 2 13" xfId="51451"/>
    <cellStyle name="Migliaia 2 2 14" xfId="51863"/>
    <cellStyle name="Migliaia 2 2 15" xfId="52318"/>
    <cellStyle name="Migliaia 2 2 2" xfId="1251"/>
    <cellStyle name="Migliaia 2 2 2 10" xfId="51097"/>
    <cellStyle name="Migliaia 2 2 2 11" xfId="51693"/>
    <cellStyle name="Migliaia 2 2 2 12" xfId="52113"/>
    <cellStyle name="Migliaia 2 2 2 13" xfId="52788"/>
    <cellStyle name="Migliaia 2 2 2 2" xfId="10072"/>
    <cellStyle name="Migliaia 2 2 2 2 2" xfId="26392"/>
    <cellStyle name="Migliaia 2 2 2 2 3" xfId="41360"/>
    <cellStyle name="Migliaia 2 2 2 2 4" xfId="55143"/>
    <cellStyle name="Migliaia 2 2 2 3" xfId="17999"/>
    <cellStyle name="Migliaia 2 2 2 3 2" xfId="33659"/>
    <cellStyle name="Migliaia 2 2 2 3 3" xfId="48620"/>
    <cellStyle name="Migliaia 2 2 2 3 4" xfId="56065"/>
    <cellStyle name="Migliaia 2 2 2 4" xfId="19371"/>
    <cellStyle name="Migliaia 2 2 2 5" xfId="34361"/>
    <cellStyle name="Migliaia 2 2 2 6" xfId="49313"/>
    <cellStyle name="Migliaia 2 2 2 7" xfId="49718"/>
    <cellStyle name="Migliaia 2 2 2 8" xfId="50127"/>
    <cellStyle name="Migliaia 2 2 2 9" xfId="50532"/>
    <cellStyle name="Migliaia 2 2 3" xfId="9169"/>
    <cellStyle name="Migliaia 2 2 3 2" xfId="54586"/>
    <cellStyle name="Migliaia 2 2 4" xfId="9830"/>
    <cellStyle name="Migliaia 2 2 4 2" xfId="26155"/>
    <cellStyle name="Migliaia 2 2 4 3" xfId="41133"/>
    <cellStyle name="Migliaia 2 2 4 4" xfId="55600"/>
    <cellStyle name="Migliaia 2 2 5" xfId="17079"/>
    <cellStyle name="Migliaia 2 2 5 2" xfId="33194"/>
    <cellStyle name="Migliaia 2 2 5 3" xfId="48155"/>
    <cellStyle name="Migliaia 2 2 6" xfId="19136"/>
    <cellStyle name="Migliaia 2 2 7" xfId="34131"/>
    <cellStyle name="Migliaia 2 2 8" xfId="49071"/>
    <cellStyle name="Migliaia 2 2 9" xfId="49476"/>
    <cellStyle name="Migliaia 2 3" xfId="365"/>
    <cellStyle name="Migliaia 2 3 10" xfId="49883"/>
    <cellStyle name="Migliaia 2 3 11" xfId="50291"/>
    <cellStyle name="Migliaia 2 3 12" xfId="50733"/>
    <cellStyle name="Migliaia 2 3 13" xfId="51452"/>
    <cellStyle name="Migliaia 2 3 14" xfId="51864"/>
    <cellStyle name="Migliaia 2 3 15" xfId="52319"/>
    <cellStyle name="Migliaia 2 3 2" xfId="1252"/>
    <cellStyle name="Migliaia 2 3 2 10" xfId="51098"/>
    <cellStyle name="Migliaia 2 3 2 11" xfId="51694"/>
    <cellStyle name="Migliaia 2 3 2 12" xfId="52114"/>
    <cellStyle name="Migliaia 2 3 2 13" xfId="52789"/>
    <cellStyle name="Migliaia 2 3 2 2" xfId="10073"/>
    <cellStyle name="Migliaia 2 3 2 2 2" xfId="26393"/>
    <cellStyle name="Migliaia 2 3 2 2 3" xfId="41361"/>
    <cellStyle name="Migliaia 2 3 2 2 4" xfId="55144"/>
    <cellStyle name="Migliaia 2 3 2 3" xfId="18000"/>
    <cellStyle name="Migliaia 2 3 2 3 2" xfId="33660"/>
    <cellStyle name="Migliaia 2 3 2 3 3" xfId="48621"/>
    <cellStyle name="Migliaia 2 3 2 3 4" xfId="56066"/>
    <cellStyle name="Migliaia 2 3 2 4" xfId="19372"/>
    <cellStyle name="Migliaia 2 3 2 5" xfId="34362"/>
    <cellStyle name="Migliaia 2 3 2 6" xfId="49314"/>
    <cellStyle name="Migliaia 2 3 2 7" xfId="49719"/>
    <cellStyle name="Migliaia 2 3 2 8" xfId="50128"/>
    <cellStyle name="Migliaia 2 3 2 9" xfId="50533"/>
    <cellStyle name="Migliaia 2 3 3" xfId="9170"/>
    <cellStyle name="Migliaia 2 3 3 2" xfId="54587"/>
    <cellStyle name="Migliaia 2 3 4" xfId="9831"/>
    <cellStyle name="Migliaia 2 3 4 2" xfId="26156"/>
    <cellStyle name="Migliaia 2 3 4 3" xfId="41134"/>
    <cellStyle name="Migliaia 2 3 4 4" xfId="55601"/>
    <cellStyle name="Migliaia 2 3 5" xfId="17080"/>
    <cellStyle name="Migliaia 2 3 5 2" xfId="33195"/>
    <cellStyle name="Migliaia 2 3 5 3" xfId="48156"/>
    <cellStyle name="Migliaia 2 3 6" xfId="19137"/>
    <cellStyle name="Migliaia 2 3 7" xfId="34132"/>
    <cellStyle name="Migliaia 2 3 8" xfId="49072"/>
    <cellStyle name="Migliaia 2 3 9" xfId="49477"/>
    <cellStyle name="Migliaia 2 4" xfId="366"/>
    <cellStyle name="Migliaia 2 4 10" xfId="49884"/>
    <cellStyle name="Migliaia 2 4 11" xfId="50292"/>
    <cellStyle name="Migliaia 2 4 12" xfId="50734"/>
    <cellStyle name="Migliaia 2 4 13" xfId="51453"/>
    <cellStyle name="Migliaia 2 4 14" xfId="51865"/>
    <cellStyle name="Migliaia 2 4 15" xfId="52320"/>
    <cellStyle name="Migliaia 2 4 2" xfId="367"/>
    <cellStyle name="Migliaia 2 4 2 10" xfId="50293"/>
    <cellStyle name="Migliaia 2 4 2 11" xfId="50735"/>
    <cellStyle name="Migliaia 2 4 2 12" xfId="51454"/>
    <cellStyle name="Migliaia 2 4 2 13" xfId="51866"/>
    <cellStyle name="Migliaia 2 4 2 14" xfId="52321"/>
    <cellStyle name="Migliaia 2 4 2 2" xfId="9172"/>
    <cellStyle name="Migliaia 2 4 2 2 2" xfId="54775"/>
    <cellStyle name="Migliaia 2 4 2 3" xfId="9833"/>
    <cellStyle name="Migliaia 2 4 2 3 2" xfId="26158"/>
    <cellStyle name="Migliaia 2 4 2 3 3" xfId="41136"/>
    <cellStyle name="Migliaia 2 4 2 3 4" xfId="55603"/>
    <cellStyle name="Migliaia 2 4 2 4" xfId="17082"/>
    <cellStyle name="Migliaia 2 4 2 4 2" xfId="33197"/>
    <cellStyle name="Migliaia 2 4 2 4 3" xfId="48158"/>
    <cellStyle name="Migliaia 2 4 2 5" xfId="19139"/>
    <cellStyle name="Migliaia 2 4 2 6" xfId="34134"/>
    <cellStyle name="Migliaia 2 4 2 7" xfId="49074"/>
    <cellStyle name="Migliaia 2 4 2 8" xfId="49479"/>
    <cellStyle name="Migliaia 2 4 2 9" xfId="49885"/>
    <cellStyle name="Migliaia 2 4 3" xfId="9171"/>
    <cellStyle name="Migliaia 2 4 3 2" xfId="18248"/>
    <cellStyle name="Migliaia 2 4 3 2 2" xfId="33715"/>
    <cellStyle name="Migliaia 2 4 3 2 2 2" xfId="55199"/>
    <cellStyle name="Migliaia 2 4 3 2 3" xfId="48676"/>
    <cellStyle name="Migliaia 2 4 3 2 3 2" xfId="56121"/>
    <cellStyle name="Migliaia 2 4 3 2 4" xfId="52844"/>
    <cellStyle name="Migliaia 2 4 3 3" xfId="17083"/>
    <cellStyle name="Migliaia 2 4 3 3 2" xfId="33198"/>
    <cellStyle name="Migliaia 2 4 3 3 3" xfId="48159"/>
    <cellStyle name="Migliaia 2 4 3 3 4" xfId="54776"/>
    <cellStyle name="Migliaia 2 4 3 4" xfId="55604"/>
    <cellStyle name="Migliaia 2 4 3 5" xfId="52322"/>
    <cellStyle name="Migliaia 2 4 4" xfId="9832"/>
    <cellStyle name="Migliaia 2 4 4 2" xfId="18247"/>
    <cellStyle name="Migliaia 2 4 4 2 2" xfId="33714"/>
    <cellStyle name="Migliaia 2 4 4 2 3" xfId="48675"/>
    <cellStyle name="Migliaia 2 4 4 2 4" xfId="55198"/>
    <cellStyle name="Migliaia 2 4 4 3" xfId="26157"/>
    <cellStyle name="Migliaia 2 4 4 3 2" xfId="56120"/>
    <cellStyle name="Migliaia 2 4 4 4" xfId="41135"/>
    <cellStyle name="Migliaia 2 4 4 5" xfId="52843"/>
    <cellStyle name="Migliaia 2 4 5" xfId="17081"/>
    <cellStyle name="Migliaia 2 4 5 2" xfId="33196"/>
    <cellStyle name="Migliaia 2 4 5 3" xfId="48157"/>
    <cellStyle name="Migliaia 2 4 5 4" xfId="54774"/>
    <cellStyle name="Migliaia 2 4 6" xfId="19138"/>
    <cellStyle name="Migliaia 2 4 6 2" xfId="55602"/>
    <cellStyle name="Migliaia 2 4 7" xfId="34133"/>
    <cellStyle name="Migliaia 2 4 8" xfId="49073"/>
    <cellStyle name="Migliaia 2 4 9" xfId="49478"/>
    <cellStyle name="Migliaia 2 5" xfId="9173"/>
    <cellStyle name="Migliaia 2 5 2" xfId="17085"/>
    <cellStyle name="Migliaia 2 5 2 2" xfId="18250"/>
    <cellStyle name="Migliaia 2 5 2 2 2" xfId="33717"/>
    <cellStyle name="Migliaia 2 5 2 2 2 2" xfId="55201"/>
    <cellStyle name="Migliaia 2 5 2 2 3" xfId="48678"/>
    <cellStyle name="Migliaia 2 5 2 2 3 2" xfId="56123"/>
    <cellStyle name="Migliaia 2 5 2 2 4" xfId="52846"/>
    <cellStyle name="Migliaia 2 5 2 3" xfId="33200"/>
    <cellStyle name="Migliaia 2 5 2 3 2" xfId="54778"/>
    <cellStyle name="Migliaia 2 5 2 4" xfId="48161"/>
    <cellStyle name="Migliaia 2 5 2 4 2" xfId="55606"/>
    <cellStyle name="Migliaia 2 5 2 5" xfId="52324"/>
    <cellStyle name="Migliaia 2 5 3" xfId="18249"/>
    <cellStyle name="Migliaia 2 5 3 2" xfId="33716"/>
    <cellStyle name="Migliaia 2 5 3 2 2" xfId="55200"/>
    <cellStyle name="Migliaia 2 5 3 3" xfId="48677"/>
    <cellStyle name="Migliaia 2 5 3 3 2" xfId="56122"/>
    <cellStyle name="Migliaia 2 5 3 4" xfId="52845"/>
    <cellStyle name="Migliaia 2 5 4" xfId="17084"/>
    <cellStyle name="Migliaia 2 5 4 2" xfId="33199"/>
    <cellStyle name="Migliaia 2 5 4 3" xfId="48160"/>
    <cellStyle name="Migliaia 2 5 4 4" xfId="54777"/>
    <cellStyle name="Migliaia 2 5 5" xfId="51257"/>
    <cellStyle name="Migliaia 2 5 5 2" xfId="55605"/>
    <cellStyle name="Migliaia 2 5 6" xfId="52323"/>
    <cellStyle name="Migliaia 2 6" xfId="9174"/>
    <cellStyle name="Migliaia 2 6 2" xfId="17086"/>
    <cellStyle name="Migliaia 2 6 2 2" xfId="33201"/>
    <cellStyle name="Migliaia 2 6 2 3" xfId="48162"/>
    <cellStyle name="Migliaia 2 6 2 4" xfId="54779"/>
    <cellStyle name="Migliaia 2 6 3" xfId="51044"/>
    <cellStyle name="Migliaia 2 6 3 2" xfId="55607"/>
    <cellStyle name="Migliaia 2 6 4" xfId="52325"/>
    <cellStyle name="Migliaia 2 7" xfId="9168"/>
    <cellStyle name="Migliaia 2 7 2" xfId="50969"/>
    <cellStyle name="Migliaia 2 7 3" xfId="54585"/>
    <cellStyle name="Migliaia 2 8" xfId="9829"/>
    <cellStyle name="Migliaia 2 8 2" xfId="26154"/>
    <cellStyle name="Migliaia 2 8 3" xfId="41132"/>
    <cellStyle name="Migliaia 2 8 4" xfId="55599"/>
    <cellStyle name="Migliaia 2 9" xfId="17078"/>
    <cellStyle name="Migliaia 2 9 2" xfId="33193"/>
    <cellStyle name="Migliaia 2 9 3" xfId="48154"/>
    <cellStyle name="Migliaia 2_Domestico_reg&amp;naz" xfId="368"/>
    <cellStyle name="Migliaia 20" xfId="369"/>
    <cellStyle name="Migliaia 20 10" xfId="34135"/>
    <cellStyle name="Migliaia 20 11" xfId="49075"/>
    <cellStyle name="Migliaia 20 12" xfId="49480"/>
    <cellStyle name="Migliaia 20 13" xfId="49886"/>
    <cellStyle name="Migliaia 20 14" xfId="50294"/>
    <cellStyle name="Migliaia 20 15" xfId="50736"/>
    <cellStyle name="Migliaia 20 16" xfId="51455"/>
    <cellStyle name="Migliaia 20 17" xfId="51867"/>
    <cellStyle name="Migliaia 20 18" xfId="52326"/>
    <cellStyle name="Migliaia 20 2" xfId="370"/>
    <cellStyle name="Migliaia 20 2 10" xfId="49887"/>
    <cellStyle name="Migliaia 20 2 11" xfId="50295"/>
    <cellStyle name="Migliaia 20 2 12" xfId="50737"/>
    <cellStyle name="Migliaia 20 2 13" xfId="51456"/>
    <cellStyle name="Migliaia 20 2 14" xfId="51868"/>
    <cellStyle name="Migliaia 20 2 15" xfId="52327"/>
    <cellStyle name="Migliaia 20 2 2" xfId="1253"/>
    <cellStyle name="Migliaia 20 2 2 10" xfId="51099"/>
    <cellStyle name="Migliaia 20 2 2 11" xfId="51695"/>
    <cellStyle name="Migliaia 20 2 2 12" xfId="52115"/>
    <cellStyle name="Migliaia 20 2 2 13" xfId="52847"/>
    <cellStyle name="Migliaia 20 2 2 2" xfId="10074"/>
    <cellStyle name="Migliaia 20 2 2 2 2" xfId="26394"/>
    <cellStyle name="Migliaia 20 2 2 2 3" xfId="41362"/>
    <cellStyle name="Migliaia 20 2 2 2 4" xfId="55202"/>
    <cellStyle name="Migliaia 20 2 2 3" xfId="18251"/>
    <cellStyle name="Migliaia 20 2 2 3 2" xfId="33718"/>
    <cellStyle name="Migliaia 20 2 2 3 3" xfId="48679"/>
    <cellStyle name="Migliaia 20 2 2 3 4" xfId="56124"/>
    <cellStyle name="Migliaia 20 2 2 4" xfId="19373"/>
    <cellStyle name="Migliaia 20 2 2 5" xfId="34363"/>
    <cellStyle name="Migliaia 20 2 2 6" xfId="49315"/>
    <cellStyle name="Migliaia 20 2 2 7" xfId="49720"/>
    <cellStyle name="Migliaia 20 2 2 8" xfId="50129"/>
    <cellStyle name="Migliaia 20 2 2 9" xfId="50534"/>
    <cellStyle name="Migliaia 20 2 3" xfId="9176"/>
    <cellStyle name="Migliaia 20 2 3 2" xfId="54652"/>
    <cellStyle name="Migliaia 20 2 4" xfId="9835"/>
    <cellStyle name="Migliaia 20 2 4 2" xfId="26160"/>
    <cellStyle name="Migliaia 20 2 4 3" xfId="41138"/>
    <cellStyle name="Migliaia 20 2 4 4" xfId="55609"/>
    <cellStyle name="Migliaia 20 2 5" xfId="17088"/>
    <cellStyle name="Migliaia 20 2 5 2" xfId="33203"/>
    <cellStyle name="Migliaia 20 2 5 3" xfId="48164"/>
    <cellStyle name="Migliaia 20 2 6" xfId="19141"/>
    <cellStyle name="Migliaia 20 2 7" xfId="34136"/>
    <cellStyle name="Migliaia 20 2 8" xfId="49076"/>
    <cellStyle name="Migliaia 20 2 9" xfId="49481"/>
    <cellStyle name="Migliaia 20 3" xfId="371"/>
    <cellStyle name="Migliaia 20 3 10" xfId="49888"/>
    <cellStyle name="Migliaia 20 3 11" xfId="50296"/>
    <cellStyle name="Migliaia 20 3 12" xfId="50738"/>
    <cellStyle name="Migliaia 20 3 13" xfId="51457"/>
    <cellStyle name="Migliaia 20 3 14" xfId="51869"/>
    <cellStyle name="Migliaia 20 3 15" xfId="52328"/>
    <cellStyle name="Migliaia 20 3 2" xfId="372"/>
    <cellStyle name="Migliaia 20 3 2 10" xfId="50297"/>
    <cellStyle name="Migliaia 20 3 2 11" xfId="50739"/>
    <cellStyle name="Migliaia 20 3 2 12" xfId="51458"/>
    <cellStyle name="Migliaia 20 3 2 13" xfId="51870"/>
    <cellStyle name="Migliaia 20 3 2 14" xfId="52329"/>
    <cellStyle name="Migliaia 20 3 2 2" xfId="9178"/>
    <cellStyle name="Migliaia 20 3 2 2 2" xfId="54781"/>
    <cellStyle name="Migliaia 20 3 2 3" xfId="9837"/>
    <cellStyle name="Migliaia 20 3 2 3 2" xfId="26162"/>
    <cellStyle name="Migliaia 20 3 2 3 3" xfId="41140"/>
    <cellStyle name="Migliaia 20 3 2 3 4" xfId="55611"/>
    <cellStyle name="Migliaia 20 3 2 4" xfId="17090"/>
    <cellStyle name="Migliaia 20 3 2 4 2" xfId="33205"/>
    <cellStyle name="Migliaia 20 3 2 4 3" xfId="48166"/>
    <cellStyle name="Migliaia 20 3 2 5" xfId="19143"/>
    <cellStyle name="Migliaia 20 3 2 6" xfId="34138"/>
    <cellStyle name="Migliaia 20 3 2 7" xfId="49078"/>
    <cellStyle name="Migliaia 20 3 2 8" xfId="49483"/>
    <cellStyle name="Migliaia 20 3 2 9" xfId="49889"/>
    <cellStyle name="Migliaia 20 3 3" xfId="9177"/>
    <cellStyle name="Migliaia 20 3 3 2" xfId="18253"/>
    <cellStyle name="Migliaia 20 3 3 2 2" xfId="33720"/>
    <cellStyle name="Migliaia 20 3 3 2 2 2" xfId="55204"/>
    <cellStyle name="Migliaia 20 3 3 2 3" xfId="48681"/>
    <cellStyle name="Migliaia 20 3 3 2 3 2" xfId="56126"/>
    <cellStyle name="Migliaia 20 3 3 2 4" xfId="52849"/>
    <cellStyle name="Migliaia 20 3 3 3" xfId="17091"/>
    <cellStyle name="Migliaia 20 3 3 3 2" xfId="33206"/>
    <cellStyle name="Migliaia 20 3 3 3 3" xfId="48167"/>
    <cellStyle name="Migliaia 20 3 3 3 4" xfId="54782"/>
    <cellStyle name="Migliaia 20 3 3 4" xfId="55612"/>
    <cellStyle name="Migliaia 20 3 3 5" xfId="52330"/>
    <cellStyle name="Migliaia 20 3 4" xfId="9836"/>
    <cellStyle name="Migliaia 20 3 4 2" xfId="18252"/>
    <cellStyle name="Migliaia 20 3 4 2 2" xfId="33719"/>
    <cellStyle name="Migliaia 20 3 4 2 3" xfId="48680"/>
    <cellStyle name="Migliaia 20 3 4 2 4" xfId="55203"/>
    <cellStyle name="Migliaia 20 3 4 3" xfId="26161"/>
    <cellStyle name="Migliaia 20 3 4 3 2" xfId="56125"/>
    <cellStyle name="Migliaia 20 3 4 4" xfId="41139"/>
    <cellStyle name="Migliaia 20 3 4 5" xfId="52848"/>
    <cellStyle name="Migliaia 20 3 5" xfId="17089"/>
    <cellStyle name="Migliaia 20 3 5 2" xfId="33204"/>
    <cellStyle name="Migliaia 20 3 5 3" xfId="48165"/>
    <cellStyle name="Migliaia 20 3 5 4" xfId="54780"/>
    <cellStyle name="Migliaia 20 3 6" xfId="19142"/>
    <cellStyle name="Migliaia 20 3 6 2" xfId="55610"/>
    <cellStyle name="Migliaia 20 3 7" xfId="34137"/>
    <cellStyle name="Migliaia 20 3 8" xfId="49077"/>
    <cellStyle name="Migliaia 20 3 9" xfId="49482"/>
    <cellStyle name="Migliaia 20 4" xfId="9179"/>
    <cellStyle name="Migliaia 20 4 2" xfId="17093"/>
    <cellStyle name="Migliaia 20 4 2 2" xfId="18255"/>
    <cellStyle name="Migliaia 20 4 2 2 2" xfId="33722"/>
    <cellStyle name="Migliaia 20 4 2 2 2 2" xfId="55206"/>
    <cellStyle name="Migliaia 20 4 2 2 3" xfId="48683"/>
    <cellStyle name="Migliaia 20 4 2 2 3 2" xfId="56128"/>
    <cellStyle name="Migliaia 20 4 2 2 4" xfId="52851"/>
    <cellStyle name="Migliaia 20 4 2 3" xfId="33208"/>
    <cellStyle name="Migliaia 20 4 2 3 2" xfId="54784"/>
    <cellStyle name="Migliaia 20 4 2 4" xfId="48169"/>
    <cellStyle name="Migliaia 20 4 2 4 2" xfId="55614"/>
    <cellStyle name="Migliaia 20 4 2 5" xfId="52332"/>
    <cellStyle name="Migliaia 20 4 3" xfId="18254"/>
    <cellStyle name="Migliaia 20 4 3 2" xfId="33721"/>
    <cellStyle name="Migliaia 20 4 3 2 2" xfId="55205"/>
    <cellStyle name="Migliaia 20 4 3 3" xfId="48682"/>
    <cellStyle name="Migliaia 20 4 3 3 2" xfId="56127"/>
    <cellStyle name="Migliaia 20 4 3 4" xfId="52850"/>
    <cellStyle name="Migliaia 20 4 4" xfId="17092"/>
    <cellStyle name="Migliaia 20 4 4 2" xfId="33207"/>
    <cellStyle name="Migliaia 20 4 4 3" xfId="48168"/>
    <cellStyle name="Migliaia 20 4 4 4" xfId="54783"/>
    <cellStyle name="Migliaia 20 4 5" xfId="51215"/>
    <cellStyle name="Migliaia 20 4 5 2" xfId="55613"/>
    <cellStyle name="Migliaia 20 4 6" xfId="52331"/>
    <cellStyle name="Migliaia 20 5" xfId="9180"/>
    <cellStyle name="Migliaia 20 5 2" xfId="17094"/>
    <cellStyle name="Migliaia 20 5 2 2" xfId="33209"/>
    <cellStyle name="Migliaia 20 5 2 3" xfId="48170"/>
    <cellStyle name="Migliaia 20 5 2 4" xfId="54785"/>
    <cellStyle name="Migliaia 20 5 3" xfId="50968"/>
    <cellStyle name="Migliaia 20 5 3 2" xfId="55615"/>
    <cellStyle name="Migliaia 20 5 4" xfId="52333"/>
    <cellStyle name="Migliaia 20 6" xfId="9175"/>
    <cellStyle name="Migliaia 20 6 2" xfId="51258"/>
    <cellStyle name="Migliaia 20 6 3" xfId="54588"/>
    <cellStyle name="Migliaia 20 7" xfId="9834"/>
    <cellStyle name="Migliaia 20 7 2" xfId="26159"/>
    <cellStyle name="Migliaia 20 7 3" xfId="41137"/>
    <cellStyle name="Migliaia 20 7 4" xfId="55608"/>
    <cellStyle name="Migliaia 20 8" xfId="17087"/>
    <cellStyle name="Migliaia 20 8 2" xfId="33202"/>
    <cellStyle name="Migliaia 20 8 3" xfId="48163"/>
    <cellStyle name="Migliaia 20 9" xfId="19140"/>
    <cellStyle name="Migliaia 21" xfId="373"/>
    <cellStyle name="Migliaia 21 10" xfId="34139"/>
    <cellStyle name="Migliaia 21 11" xfId="49079"/>
    <cellStyle name="Migliaia 21 12" xfId="49484"/>
    <cellStyle name="Migliaia 21 13" xfId="49890"/>
    <cellStyle name="Migliaia 21 14" xfId="50298"/>
    <cellStyle name="Migliaia 21 15" xfId="50740"/>
    <cellStyle name="Migliaia 21 16" xfId="51459"/>
    <cellStyle name="Migliaia 21 17" xfId="51871"/>
    <cellStyle name="Migliaia 21 18" xfId="52334"/>
    <cellStyle name="Migliaia 21 2" xfId="374"/>
    <cellStyle name="Migliaia 21 2 10" xfId="49891"/>
    <cellStyle name="Migliaia 21 2 11" xfId="50299"/>
    <cellStyle name="Migliaia 21 2 12" xfId="50741"/>
    <cellStyle name="Migliaia 21 2 13" xfId="51460"/>
    <cellStyle name="Migliaia 21 2 14" xfId="51872"/>
    <cellStyle name="Migliaia 21 2 15" xfId="52335"/>
    <cellStyle name="Migliaia 21 2 2" xfId="1254"/>
    <cellStyle name="Migliaia 21 2 2 10" xfId="51100"/>
    <cellStyle name="Migliaia 21 2 2 11" xfId="51696"/>
    <cellStyle name="Migliaia 21 2 2 12" xfId="52116"/>
    <cellStyle name="Migliaia 21 2 2 13" xfId="52852"/>
    <cellStyle name="Migliaia 21 2 2 2" xfId="10075"/>
    <cellStyle name="Migliaia 21 2 2 2 2" xfId="26395"/>
    <cellStyle name="Migliaia 21 2 2 2 3" xfId="41363"/>
    <cellStyle name="Migliaia 21 2 2 2 4" xfId="55207"/>
    <cellStyle name="Migliaia 21 2 2 3" xfId="18256"/>
    <cellStyle name="Migliaia 21 2 2 3 2" xfId="33723"/>
    <cellStyle name="Migliaia 21 2 2 3 3" xfId="48684"/>
    <cellStyle name="Migliaia 21 2 2 3 4" xfId="56129"/>
    <cellStyle name="Migliaia 21 2 2 4" xfId="19374"/>
    <cellStyle name="Migliaia 21 2 2 5" xfId="34364"/>
    <cellStyle name="Migliaia 21 2 2 6" xfId="49316"/>
    <cellStyle name="Migliaia 21 2 2 7" xfId="49721"/>
    <cellStyle name="Migliaia 21 2 2 8" xfId="50130"/>
    <cellStyle name="Migliaia 21 2 2 9" xfId="50535"/>
    <cellStyle name="Migliaia 21 2 3" xfId="9182"/>
    <cellStyle name="Migliaia 21 2 3 2" xfId="54653"/>
    <cellStyle name="Migliaia 21 2 4" xfId="9839"/>
    <cellStyle name="Migliaia 21 2 4 2" xfId="26164"/>
    <cellStyle name="Migliaia 21 2 4 3" xfId="41142"/>
    <cellStyle name="Migliaia 21 2 4 4" xfId="55617"/>
    <cellStyle name="Migliaia 21 2 5" xfId="17096"/>
    <cellStyle name="Migliaia 21 2 5 2" xfId="33211"/>
    <cellStyle name="Migliaia 21 2 5 3" xfId="48172"/>
    <cellStyle name="Migliaia 21 2 6" xfId="19145"/>
    <cellStyle name="Migliaia 21 2 7" xfId="34140"/>
    <cellStyle name="Migliaia 21 2 8" xfId="49080"/>
    <cellStyle name="Migliaia 21 2 9" xfId="49485"/>
    <cellStyle name="Migliaia 21 3" xfId="375"/>
    <cellStyle name="Migliaia 21 3 10" xfId="49892"/>
    <cellStyle name="Migliaia 21 3 11" xfId="50300"/>
    <cellStyle name="Migliaia 21 3 12" xfId="50742"/>
    <cellStyle name="Migliaia 21 3 13" xfId="51461"/>
    <cellStyle name="Migliaia 21 3 14" xfId="51873"/>
    <cellStyle name="Migliaia 21 3 15" xfId="52336"/>
    <cellStyle name="Migliaia 21 3 2" xfId="376"/>
    <cellStyle name="Migliaia 21 3 2 10" xfId="50301"/>
    <cellStyle name="Migliaia 21 3 2 11" xfId="50743"/>
    <cellStyle name="Migliaia 21 3 2 12" xfId="51462"/>
    <cellStyle name="Migliaia 21 3 2 13" xfId="51874"/>
    <cellStyle name="Migliaia 21 3 2 14" xfId="52337"/>
    <cellStyle name="Migliaia 21 3 2 2" xfId="9184"/>
    <cellStyle name="Migliaia 21 3 2 2 2" xfId="54787"/>
    <cellStyle name="Migliaia 21 3 2 3" xfId="9841"/>
    <cellStyle name="Migliaia 21 3 2 3 2" xfId="26166"/>
    <cellStyle name="Migliaia 21 3 2 3 3" xfId="41144"/>
    <cellStyle name="Migliaia 21 3 2 3 4" xfId="55619"/>
    <cellStyle name="Migliaia 21 3 2 4" xfId="17098"/>
    <cellStyle name="Migliaia 21 3 2 4 2" xfId="33213"/>
    <cellStyle name="Migliaia 21 3 2 4 3" xfId="48174"/>
    <cellStyle name="Migliaia 21 3 2 5" xfId="19147"/>
    <cellStyle name="Migliaia 21 3 2 6" xfId="34142"/>
    <cellStyle name="Migliaia 21 3 2 7" xfId="49082"/>
    <cellStyle name="Migliaia 21 3 2 8" xfId="49487"/>
    <cellStyle name="Migliaia 21 3 2 9" xfId="49893"/>
    <cellStyle name="Migliaia 21 3 3" xfId="9183"/>
    <cellStyle name="Migliaia 21 3 3 2" xfId="18258"/>
    <cellStyle name="Migliaia 21 3 3 2 2" xfId="33725"/>
    <cellStyle name="Migliaia 21 3 3 2 2 2" xfId="55209"/>
    <cellStyle name="Migliaia 21 3 3 2 3" xfId="48686"/>
    <cellStyle name="Migliaia 21 3 3 2 3 2" xfId="56131"/>
    <cellStyle name="Migliaia 21 3 3 2 4" xfId="52854"/>
    <cellStyle name="Migliaia 21 3 3 3" xfId="17099"/>
    <cellStyle name="Migliaia 21 3 3 3 2" xfId="33214"/>
    <cellStyle name="Migliaia 21 3 3 3 3" xfId="48175"/>
    <cellStyle name="Migliaia 21 3 3 3 4" xfId="54788"/>
    <cellStyle name="Migliaia 21 3 3 4" xfId="55620"/>
    <cellStyle name="Migliaia 21 3 3 5" xfId="52338"/>
    <cellStyle name="Migliaia 21 3 4" xfId="9840"/>
    <cellStyle name="Migliaia 21 3 4 2" xfId="18257"/>
    <cellStyle name="Migliaia 21 3 4 2 2" xfId="33724"/>
    <cellStyle name="Migliaia 21 3 4 2 3" xfId="48685"/>
    <cellStyle name="Migliaia 21 3 4 2 4" xfId="55208"/>
    <cellStyle name="Migliaia 21 3 4 3" xfId="26165"/>
    <cellStyle name="Migliaia 21 3 4 3 2" xfId="56130"/>
    <cellStyle name="Migliaia 21 3 4 4" xfId="41143"/>
    <cellStyle name="Migliaia 21 3 4 5" xfId="52853"/>
    <cellStyle name="Migliaia 21 3 5" xfId="17097"/>
    <cellStyle name="Migliaia 21 3 5 2" xfId="33212"/>
    <cellStyle name="Migliaia 21 3 5 3" xfId="48173"/>
    <cellStyle name="Migliaia 21 3 5 4" xfId="54786"/>
    <cellStyle name="Migliaia 21 3 6" xfId="19146"/>
    <cellStyle name="Migliaia 21 3 6 2" xfId="55618"/>
    <cellStyle name="Migliaia 21 3 7" xfId="34141"/>
    <cellStyle name="Migliaia 21 3 8" xfId="49081"/>
    <cellStyle name="Migliaia 21 3 9" xfId="49486"/>
    <cellStyle name="Migliaia 21 4" xfId="9185"/>
    <cellStyle name="Migliaia 21 4 2" xfId="17101"/>
    <cellStyle name="Migliaia 21 4 2 2" xfId="18260"/>
    <cellStyle name="Migliaia 21 4 2 2 2" xfId="33727"/>
    <cellStyle name="Migliaia 21 4 2 2 2 2" xfId="55211"/>
    <cellStyle name="Migliaia 21 4 2 2 3" xfId="48688"/>
    <cellStyle name="Migliaia 21 4 2 2 3 2" xfId="56133"/>
    <cellStyle name="Migliaia 21 4 2 2 4" xfId="52856"/>
    <cellStyle name="Migliaia 21 4 2 3" xfId="33216"/>
    <cellStyle name="Migliaia 21 4 2 3 2" xfId="54790"/>
    <cellStyle name="Migliaia 21 4 2 4" xfId="48177"/>
    <cellStyle name="Migliaia 21 4 2 4 2" xfId="55622"/>
    <cellStyle name="Migliaia 21 4 2 5" xfId="52340"/>
    <cellStyle name="Migliaia 21 4 3" xfId="18259"/>
    <cellStyle name="Migliaia 21 4 3 2" xfId="33726"/>
    <cellStyle name="Migliaia 21 4 3 2 2" xfId="55210"/>
    <cellStyle name="Migliaia 21 4 3 3" xfId="48687"/>
    <cellStyle name="Migliaia 21 4 3 3 2" xfId="56132"/>
    <cellStyle name="Migliaia 21 4 3 4" xfId="52855"/>
    <cellStyle name="Migliaia 21 4 4" xfId="17100"/>
    <cellStyle name="Migliaia 21 4 4 2" xfId="33215"/>
    <cellStyle name="Migliaia 21 4 4 3" xfId="48176"/>
    <cellStyle name="Migliaia 21 4 4 4" xfId="54789"/>
    <cellStyle name="Migliaia 21 4 5" xfId="51043"/>
    <cellStyle name="Migliaia 21 4 5 2" xfId="55621"/>
    <cellStyle name="Migliaia 21 4 6" xfId="52339"/>
    <cellStyle name="Migliaia 21 5" xfId="9186"/>
    <cellStyle name="Migliaia 21 5 2" xfId="17102"/>
    <cellStyle name="Migliaia 21 5 2 2" xfId="33217"/>
    <cellStyle name="Migliaia 21 5 2 3" xfId="48178"/>
    <cellStyle name="Migliaia 21 5 2 4" xfId="54791"/>
    <cellStyle name="Migliaia 21 5 3" xfId="51187"/>
    <cellStyle name="Migliaia 21 5 3 2" xfId="55623"/>
    <cellStyle name="Migliaia 21 5 4" xfId="52341"/>
    <cellStyle name="Migliaia 21 6" xfId="9181"/>
    <cellStyle name="Migliaia 21 6 2" xfId="51042"/>
    <cellStyle name="Migliaia 21 6 3" xfId="54589"/>
    <cellStyle name="Migliaia 21 7" xfId="9838"/>
    <cellStyle name="Migliaia 21 7 2" xfId="26163"/>
    <cellStyle name="Migliaia 21 7 3" xfId="41141"/>
    <cellStyle name="Migliaia 21 7 4" xfId="55616"/>
    <cellStyle name="Migliaia 21 8" xfId="17095"/>
    <cellStyle name="Migliaia 21 8 2" xfId="33210"/>
    <cellStyle name="Migliaia 21 8 3" xfId="48171"/>
    <cellStyle name="Migliaia 21 9" xfId="19144"/>
    <cellStyle name="Migliaia 22" xfId="377"/>
    <cellStyle name="Migliaia 22 10" xfId="34143"/>
    <cellStyle name="Migliaia 22 11" xfId="49083"/>
    <cellStyle name="Migliaia 22 12" xfId="49488"/>
    <cellStyle name="Migliaia 22 13" xfId="49894"/>
    <cellStyle name="Migliaia 22 14" xfId="50302"/>
    <cellStyle name="Migliaia 22 15" xfId="50744"/>
    <cellStyle name="Migliaia 22 16" xfId="51463"/>
    <cellStyle name="Migliaia 22 17" xfId="51875"/>
    <cellStyle name="Migliaia 22 18" xfId="52342"/>
    <cellStyle name="Migliaia 22 2" xfId="378"/>
    <cellStyle name="Migliaia 22 2 10" xfId="49895"/>
    <cellStyle name="Migliaia 22 2 11" xfId="50303"/>
    <cellStyle name="Migliaia 22 2 12" xfId="50745"/>
    <cellStyle name="Migliaia 22 2 13" xfId="51464"/>
    <cellStyle name="Migliaia 22 2 14" xfId="51876"/>
    <cellStyle name="Migliaia 22 2 15" xfId="52343"/>
    <cellStyle name="Migliaia 22 2 2" xfId="1255"/>
    <cellStyle name="Migliaia 22 2 2 10" xfId="51101"/>
    <cellStyle name="Migliaia 22 2 2 11" xfId="51697"/>
    <cellStyle name="Migliaia 22 2 2 12" xfId="52117"/>
    <cellStyle name="Migliaia 22 2 2 13" xfId="52857"/>
    <cellStyle name="Migliaia 22 2 2 2" xfId="10076"/>
    <cellStyle name="Migliaia 22 2 2 2 2" xfId="26396"/>
    <cellStyle name="Migliaia 22 2 2 2 3" xfId="41364"/>
    <cellStyle name="Migliaia 22 2 2 2 4" xfId="55212"/>
    <cellStyle name="Migliaia 22 2 2 3" xfId="18261"/>
    <cellStyle name="Migliaia 22 2 2 3 2" xfId="33728"/>
    <cellStyle name="Migliaia 22 2 2 3 3" xfId="48689"/>
    <cellStyle name="Migliaia 22 2 2 3 4" xfId="56134"/>
    <cellStyle name="Migliaia 22 2 2 4" xfId="19375"/>
    <cellStyle name="Migliaia 22 2 2 5" xfId="34365"/>
    <cellStyle name="Migliaia 22 2 2 6" xfId="49317"/>
    <cellStyle name="Migliaia 22 2 2 7" xfId="49722"/>
    <cellStyle name="Migliaia 22 2 2 8" xfId="50131"/>
    <cellStyle name="Migliaia 22 2 2 9" xfId="50536"/>
    <cellStyle name="Migliaia 22 2 3" xfId="9188"/>
    <cellStyle name="Migliaia 22 2 3 2" xfId="54654"/>
    <cellStyle name="Migliaia 22 2 4" xfId="9843"/>
    <cellStyle name="Migliaia 22 2 4 2" xfId="26168"/>
    <cellStyle name="Migliaia 22 2 4 3" xfId="41146"/>
    <cellStyle name="Migliaia 22 2 4 4" xfId="55625"/>
    <cellStyle name="Migliaia 22 2 5" xfId="17104"/>
    <cellStyle name="Migliaia 22 2 5 2" xfId="33219"/>
    <cellStyle name="Migliaia 22 2 5 3" xfId="48180"/>
    <cellStyle name="Migliaia 22 2 6" xfId="19149"/>
    <cellStyle name="Migliaia 22 2 7" xfId="34144"/>
    <cellStyle name="Migliaia 22 2 8" xfId="49084"/>
    <cellStyle name="Migliaia 22 2 9" xfId="49489"/>
    <cellStyle name="Migliaia 22 3" xfId="379"/>
    <cellStyle name="Migliaia 22 3 10" xfId="49896"/>
    <cellStyle name="Migliaia 22 3 11" xfId="50304"/>
    <cellStyle name="Migliaia 22 3 12" xfId="50746"/>
    <cellStyle name="Migliaia 22 3 13" xfId="51465"/>
    <cellStyle name="Migliaia 22 3 14" xfId="51877"/>
    <cellStyle name="Migliaia 22 3 15" xfId="52344"/>
    <cellStyle name="Migliaia 22 3 2" xfId="380"/>
    <cellStyle name="Migliaia 22 3 2 10" xfId="50305"/>
    <cellStyle name="Migliaia 22 3 2 11" xfId="50747"/>
    <cellStyle name="Migliaia 22 3 2 12" xfId="51466"/>
    <cellStyle name="Migliaia 22 3 2 13" xfId="51878"/>
    <cellStyle name="Migliaia 22 3 2 14" xfId="52345"/>
    <cellStyle name="Migliaia 22 3 2 2" xfId="9190"/>
    <cellStyle name="Migliaia 22 3 2 2 2" xfId="54793"/>
    <cellStyle name="Migliaia 22 3 2 3" xfId="9845"/>
    <cellStyle name="Migliaia 22 3 2 3 2" xfId="26170"/>
    <cellStyle name="Migliaia 22 3 2 3 3" xfId="41148"/>
    <cellStyle name="Migliaia 22 3 2 3 4" xfId="55627"/>
    <cellStyle name="Migliaia 22 3 2 4" xfId="17106"/>
    <cellStyle name="Migliaia 22 3 2 4 2" xfId="33221"/>
    <cellStyle name="Migliaia 22 3 2 4 3" xfId="48182"/>
    <cellStyle name="Migliaia 22 3 2 5" xfId="19151"/>
    <cellStyle name="Migliaia 22 3 2 6" xfId="34146"/>
    <cellStyle name="Migliaia 22 3 2 7" xfId="49086"/>
    <cellStyle name="Migliaia 22 3 2 8" xfId="49491"/>
    <cellStyle name="Migliaia 22 3 2 9" xfId="49897"/>
    <cellStyle name="Migliaia 22 3 3" xfId="9189"/>
    <cellStyle name="Migliaia 22 3 3 2" xfId="18263"/>
    <cellStyle name="Migliaia 22 3 3 2 2" xfId="33730"/>
    <cellStyle name="Migliaia 22 3 3 2 2 2" xfId="55214"/>
    <cellStyle name="Migliaia 22 3 3 2 3" xfId="48691"/>
    <cellStyle name="Migliaia 22 3 3 2 3 2" xfId="56136"/>
    <cellStyle name="Migliaia 22 3 3 2 4" xfId="52859"/>
    <cellStyle name="Migliaia 22 3 3 3" xfId="17107"/>
    <cellStyle name="Migliaia 22 3 3 3 2" xfId="33222"/>
    <cellStyle name="Migliaia 22 3 3 3 3" xfId="48183"/>
    <cellStyle name="Migliaia 22 3 3 3 4" xfId="54794"/>
    <cellStyle name="Migliaia 22 3 3 4" xfId="55628"/>
    <cellStyle name="Migliaia 22 3 3 5" xfId="52346"/>
    <cellStyle name="Migliaia 22 3 4" xfId="9844"/>
    <cellStyle name="Migliaia 22 3 4 2" xfId="18262"/>
    <cellStyle name="Migliaia 22 3 4 2 2" xfId="33729"/>
    <cellStyle name="Migliaia 22 3 4 2 3" xfId="48690"/>
    <cellStyle name="Migliaia 22 3 4 2 4" xfId="55213"/>
    <cellStyle name="Migliaia 22 3 4 3" xfId="26169"/>
    <cellStyle name="Migliaia 22 3 4 3 2" xfId="56135"/>
    <cellStyle name="Migliaia 22 3 4 4" xfId="41147"/>
    <cellStyle name="Migliaia 22 3 4 5" xfId="52858"/>
    <cellStyle name="Migliaia 22 3 5" xfId="17105"/>
    <cellStyle name="Migliaia 22 3 5 2" xfId="33220"/>
    <cellStyle name="Migliaia 22 3 5 3" xfId="48181"/>
    <cellStyle name="Migliaia 22 3 5 4" xfId="54792"/>
    <cellStyle name="Migliaia 22 3 6" xfId="19150"/>
    <cellStyle name="Migliaia 22 3 6 2" xfId="55626"/>
    <cellStyle name="Migliaia 22 3 7" xfId="34145"/>
    <cellStyle name="Migliaia 22 3 8" xfId="49085"/>
    <cellStyle name="Migliaia 22 3 9" xfId="49490"/>
    <cellStyle name="Migliaia 22 4" xfId="9191"/>
    <cellStyle name="Migliaia 22 4 2" xfId="17109"/>
    <cellStyle name="Migliaia 22 4 2 2" xfId="18265"/>
    <cellStyle name="Migliaia 22 4 2 2 2" xfId="33732"/>
    <cellStyle name="Migliaia 22 4 2 2 2 2" xfId="55216"/>
    <cellStyle name="Migliaia 22 4 2 2 3" xfId="48693"/>
    <cellStyle name="Migliaia 22 4 2 2 3 2" xfId="56138"/>
    <cellStyle name="Migliaia 22 4 2 2 4" xfId="52861"/>
    <cellStyle name="Migliaia 22 4 2 3" xfId="33224"/>
    <cellStyle name="Migliaia 22 4 2 3 2" xfId="54796"/>
    <cellStyle name="Migliaia 22 4 2 4" xfId="48185"/>
    <cellStyle name="Migliaia 22 4 2 4 2" xfId="55630"/>
    <cellStyle name="Migliaia 22 4 2 5" xfId="52348"/>
    <cellStyle name="Migliaia 22 4 3" xfId="18264"/>
    <cellStyle name="Migliaia 22 4 3 2" xfId="33731"/>
    <cellStyle name="Migliaia 22 4 3 2 2" xfId="55215"/>
    <cellStyle name="Migliaia 22 4 3 3" xfId="48692"/>
    <cellStyle name="Migliaia 22 4 3 3 2" xfId="56137"/>
    <cellStyle name="Migliaia 22 4 3 4" xfId="52860"/>
    <cellStyle name="Migliaia 22 4 4" xfId="17108"/>
    <cellStyle name="Migliaia 22 4 4 2" xfId="33223"/>
    <cellStyle name="Migliaia 22 4 4 3" xfId="48184"/>
    <cellStyle name="Migliaia 22 4 4 4" xfId="54795"/>
    <cellStyle name="Migliaia 22 4 5" xfId="51259"/>
    <cellStyle name="Migliaia 22 4 5 2" xfId="55629"/>
    <cellStyle name="Migliaia 22 4 6" xfId="52347"/>
    <cellStyle name="Migliaia 22 5" xfId="9192"/>
    <cellStyle name="Migliaia 22 5 2" xfId="17110"/>
    <cellStyle name="Migliaia 22 5 2 2" xfId="33225"/>
    <cellStyle name="Migliaia 22 5 2 3" xfId="48186"/>
    <cellStyle name="Migliaia 22 5 2 4" xfId="54797"/>
    <cellStyle name="Migliaia 22 5 3" xfId="51186"/>
    <cellStyle name="Migliaia 22 5 3 2" xfId="55631"/>
    <cellStyle name="Migliaia 22 5 4" xfId="52349"/>
    <cellStyle name="Migliaia 22 6" xfId="9187"/>
    <cellStyle name="Migliaia 22 6 2" xfId="51041"/>
    <cellStyle name="Migliaia 22 6 3" xfId="54590"/>
    <cellStyle name="Migliaia 22 7" xfId="9842"/>
    <cellStyle name="Migliaia 22 7 2" xfId="26167"/>
    <cellStyle name="Migliaia 22 7 3" xfId="41145"/>
    <cellStyle name="Migliaia 22 7 4" xfId="55624"/>
    <cellStyle name="Migliaia 22 8" xfId="17103"/>
    <cellStyle name="Migliaia 22 8 2" xfId="33218"/>
    <cellStyle name="Migliaia 22 8 3" xfId="48179"/>
    <cellStyle name="Migliaia 22 9" xfId="19148"/>
    <cellStyle name="Migliaia 23" xfId="381"/>
    <cellStyle name="Migliaia 23 10" xfId="34147"/>
    <cellStyle name="Migliaia 23 11" xfId="49087"/>
    <cellStyle name="Migliaia 23 12" xfId="49492"/>
    <cellStyle name="Migliaia 23 13" xfId="49898"/>
    <cellStyle name="Migliaia 23 14" xfId="50306"/>
    <cellStyle name="Migliaia 23 15" xfId="50748"/>
    <cellStyle name="Migliaia 23 16" xfId="51467"/>
    <cellStyle name="Migliaia 23 17" xfId="51879"/>
    <cellStyle name="Migliaia 23 18" xfId="52350"/>
    <cellStyle name="Migliaia 23 2" xfId="382"/>
    <cellStyle name="Migliaia 23 2 10" xfId="49899"/>
    <cellStyle name="Migliaia 23 2 11" xfId="50307"/>
    <cellStyle name="Migliaia 23 2 12" xfId="50749"/>
    <cellStyle name="Migliaia 23 2 13" xfId="51468"/>
    <cellStyle name="Migliaia 23 2 14" xfId="51880"/>
    <cellStyle name="Migliaia 23 2 15" xfId="52351"/>
    <cellStyle name="Migliaia 23 2 2" xfId="1256"/>
    <cellStyle name="Migliaia 23 2 2 10" xfId="51102"/>
    <cellStyle name="Migliaia 23 2 2 11" xfId="51698"/>
    <cellStyle name="Migliaia 23 2 2 12" xfId="52118"/>
    <cellStyle name="Migliaia 23 2 2 13" xfId="52862"/>
    <cellStyle name="Migliaia 23 2 2 2" xfId="10077"/>
    <cellStyle name="Migliaia 23 2 2 2 2" xfId="26397"/>
    <cellStyle name="Migliaia 23 2 2 2 3" xfId="41365"/>
    <cellStyle name="Migliaia 23 2 2 2 4" xfId="55217"/>
    <cellStyle name="Migliaia 23 2 2 3" xfId="18266"/>
    <cellStyle name="Migliaia 23 2 2 3 2" xfId="33733"/>
    <cellStyle name="Migliaia 23 2 2 3 3" xfId="48694"/>
    <cellStyle name="Migliaia 23 2 2 3 4" xfId="56139"/>
    <cellStyle name="Migliaia 23 2 2 4" xfId="19376"/>
    <cellStyle name="Migliaia 23 2 2 5" xfId="34366"/>
    <cellStyle name="Migliaia 23 2 2 6" xfId="49318"/>
    <cellStyle name="Migliaia 23 2 2 7" xfId="49723"/>
    <cellStyle name="Migliaia 23 2 2 8" xfId="50132"/>
    <cellStyle name="Migliaia 23 2 2 9" xfId="50537"/>
    <cellStyle name="Migliaia 23 2 3" xfId="9194"/>
    <cellStyle name="Migliaia 23 2 3 2" xfId="54655"/>
    <cellStyle name="Migliaia 23 2 4" xfId="9847"/>
    <cellStyle name="Migliaia 23 2 4 2" xfId="26172"/>
    <cellStyle name="Migliaia 23 2 4 3" xfId="41150"/>
    <cellStyle name="Migliaia 23 2 4 4" xfId="55633"/>
    <cellStyle name="Migliaia 23 2 5" xfId="17112"/>
    <cellStyle name="Migliaia 23 2 5 2" xfId="33227"/>
    <cellStyle name="Migliaia 23 2 5 3" xfId="48188"/>
    <cellStyle name="Migliaia 23 2 6" xfId="19153"/>
    <cellStyle name="Migliaia 23 2 7" xfId="34148"/>
    <cellStyle name="Migliaia 23 2 8" xfId="49088"/>
    <cellStyle name="Migliaia 23 2 9" xfId="49493"/>
    <cellStyle name="Migliaia 23 3" xfId="383"/>
    <cellStyle name="Migliaia 23 3 10" xfId="49900"/>
    <cellStyle name="Migliaia 23 3 11" xfId="50308"/>
    <cellStyle name="Migliaia 23 3 12" xfId="50750"/>
    <cellStyle name="Migliaia 23 3 13" xfId="51469"/>
    <cellStyle name="Migliaia 23 3 14" xfId="51881"/>
    <cellStyle name="Migliaia 23 3 15" xfId="52352"/>
    <cellStyle name="Migliaia 23 3 2" xfId="384"/>
    <cellStyle name="Migliaia 23 3 2 10" xfId="50309"/>
    <cellStyle name="Migliaia 23 3 2 11" xfId="50751"/>
    <cellStyle name="Migliaia 23 3 2 12" xfId="51470"/>
    <cellStyle name="Migliaia 23 3 2 13" xfId="51882"/>
    <cellStyle name="Migliaia 23 3 2 14" xfId="52353"/>
    <cellStyle name="Migliaia 23 3 2 2" xfId="9196"/>
    <cellStyle name="Migliaia 23 3 2 2 2" xfId="54799"/>
    <cellStyle name="Migliaia 23 3 2 3" xfId="9849"/>
    <cellStyle name="Migliaia 23 3 2 3 2" xfId="26174"/>
    <cellStyle name="Migliaia 23 3 2 3 3" xfId="41152"/>
    <cellStyle name="Migliaia 23 3 2 3 4" xfId="55635"/>
    <cellStyle name="Migliaia 23 3 2 4" xfId="17114"/>
    <cellStyle name="Migliaia 23 3 2 4 2" xfId="33229"/>
    <cellStyle name="Migliaia 23 3 2 4 3" xfId="48190"/>
    <cellStyle name="Migliaia 23 3 2 5" xfId="19155"/>
    <cellStyle name="Migliaia 23 3 2 6" xfId="34150"/>
    <cellStyle name="Migliaia 23 3 2 7" xfId="49090"/>
    <cellStyle name="Migliaia 23 3 2 8" xfId="49495"/>
    <cellStyle name="Migliaia 23 3 2 9" xfId="49901"/>
    <cellStyle name="Migliaia 23 3 3" xfId="9195"/>
    <cellStyle name="Migliaia 23 3 3 2" xfId="18268"/>
    <cellStyle name="Migliaia 23 3 3 2 2" xfId="33735"/>
    <cellStyle name="Migliaia 23 3 3 2 2 2" xfId="55219"/>
    <cellStyle name="Migliaia 23 3 3 2 3" xfId="48696"/>
    <cellStyle name="Migliaia 23 3 3 2 3 2" xfId="56141"/>
    <cellStyle name="Migliaia 23 3 3 2 4" xfId="52864"/>
    <cellStyle name="Migliaia 23 3 3 3" xfId="17115"/>
    <cellStyle name="Migliaia 23 3 3 3 2" xfId="33230"/>
    <cellStyle name="Migliaia 23 3 3 3 3" xfId="48191"/>
    <cellStyle name="Migliaia 23 3 3 3 4" xfId="54800"/>
    <cellStyle name="Migliaia 23 3 3 4" xfId="55636"/>
    <cellStyle name="Migliaia 23 3 3 5" xfId="52354"/>
    <cellStyle name="Migliaia 23 3 4" xfId="9848"/>
    <cellStyle name="Migliaia 23 3 4 2" xfId="18267"/>
    <cellStyle name="Migliaia 23 3 4 2 2" xfId="33734"/>
    <cellStyle name="Migliaia 23 3 4 2 3" xfId="48695"/>
    <cellStyle name="Migliaia 23 3 4 2 4" xfId="55218"/>
    <cellStyle name="Migliaia 23 3 4 3" xfId="26173"/>
    <cellStyle name="Migliaia 23 3 4 3 2" xfId="56140"/>
    <cellStyle name="Migliaia 23 3 4 4" xfId="41151"/>
    <cellStyle name="Migliaia 23 3 4 5" xfId="52863"/>
    <cellStyle name="Migliaia 23 3 5" xfId="17113"/>
    <cellStyle name="Migliaia 23 3 5 2" xfId="33228"/>
    <cellStyle name="Migliaia 23 3 5 3" xfId="48189"/>
    <cellStyle name="Migliaia 23 3 5 4" xfId="54798"/>
    <cellStyle name="Migliaia 23 3 6" xfId="19154"/>
    <cellStyle name="Migliaia 23 3 6 2" xfId="55634"/>
    <cellStyle name="Migliaia 23 3 7" xfId="34149"/>
    <cellStyle name="Migliaia 23 3 8" xfId="49089"/>
    <cellStyle name="Migliaia 23 3 9" xfId="49494"/>
    <cellStyle name="Migliaia 23 4" xfId="9197"/>
    <cellStyle name="Migliaia 23 4 2" xfId="17117"/>
    <cellStyle name="Migliaia 23 4 2 2" xfId="18270"/>
    <cellStyle name="Migliaia 23 4 2 2 2" xfId="33737"/>
    <cellStyle name="Migliaia 23 4 2 2 2 2" xfId="55221"/>
    <cellStyle name="Migliaia 23 4 2 2 3" xfId="48698"/>
    <cellStyle name="Migliaia 23 4 2 2 3 2" xfId="56143"/>
    <cellStyle name="Migliaia 23 4 2 2 4" xfId="52866"/>
    <cellStyle name="Migliaia 23 4 2 3" xfId="33232"/>
    <cellStyle name="Migliaia 23 4 2 3 2" xfId="54802"/>
    <cellStyle name="Migliaia 23 4 2 4" xfId="48193"/>
    <cellStyle name="Migliaia 23 4 2 4 2" xfId="55638"/>
    <cellStyle name="Migliaia 23 4 2 5" xfId="52356"/>
    <cellStyle name="Migliaia 23 4 3" xfId="18269"/>
    <cellStyle name="Migliaia 23 4 3 2" xfId="33736"/>
    <cellStyle name="Migliaia 23 4 3 2 2" xfId="55220"/>
    <cellStyle name="Migliaia 23 4 3 3" xfId="48697"/>
    <cellStyle name="Migliaia 23 4 3 3 2" xfId="56142"/>
    <cellStyle name="Migliaia 23 4 3 4" xfId="52865"/>
    <cellStyle name="Migliaia 23 4 4" xfId="17116"/>
    <cellStyle name="Migliaia 23 4 4 2" xfId="33231"/>
    <cellStyle name="Migliaia 23 4 4 3" xfId="48192"/>
    <cellStyle name="Migliaia 23 4 4 4" xfId="54801"/>
    <cellStyle name="Migliaia 23 4 5" xfId="51185"/>
    <cellStyle name="Migliaia 23 4 5 2" xfId="55637"/>
    <cellStyle name="Migliaia 23 4 6" xfId="52355"/>
    <cellStyle name="Migliaia 23 5" xfId="9198"/>
    <cellStyle name="Migliaia 23 5 2" xfId="17118"/>
    <cellStyle name="Migliaia 23 5 2 2" xfId="33233"/>
    <cellStyle name="Migliaia 23 5 2 3" xfId="48194"/>
    <cellStyle name="Migliaia 23 5 2 4" xfId="54803"/>
    <cellStyle name="Migliaia 23 5 3" xfId="51040"/>
    <cellStyle name="Migliaia 23 5 3 2" xfId="55639"/>
    <cellStyle name="Migliaia 23 5 4" xfId="52357"/>
    <cellStyle name="Migliaia 23 6" xfId="9193"/>
    <cellStyle name="Migliaia 23 6 2" xfId="51260"/>
    <cellStyle name="Migliaia 23 6 3" xfId="54591"/>
    <cellStyle name="Migliaia 23 7" xfId="9846"/>
    <cellStyle name="Migliaia 23 7 2" xfId="26171"/>
    <cellStyle name="Migliaia 23 7 3" xfId="41149"/>
    <cellStyle name="Migliaia 23 7 4" xfId="55632"/>
    <cellStyle name="Migliaia 23 8" xfId="17111"/>
    <cellStyle name="Migliaia 23 8 2" xfId="33226"/>
    <cellStyle name="Migliaia 23 8 3" xfId="48187"/>
    <cellStyle name="Migliaia 23 9" xfId="19152"/>
    <cellStyle name="Migliaia 24" xfId="385"/>
    <cellStyle name="Migliaia 24 10" xfId="34151"/>
    <cellStyle name="Migliaia 24 11" xfId="49091"/>
    <cellStyle name="Migliaia 24 12" xfId="49496"/>
    <cellStyle name="Migliaia 24 13" xfId="49902"/>
    <cellStyle name="Migliaia 24 14" xfId="50310"/>
    <cellStyle name="Migliaia 24 15" xfId="50752"/>
    <cellStyle name="Migliaia 24 16" xfId="51471"/>
    <cellStyle name="Migliaia 24 17" xfId="51883"/>
    <cellStyle name="Migliaia 24 18" xfId="52358"/>
    <cellStyle name="Migliaia 24 2" xfId="386"/>
    <cellStyle name="Migliaia 24 2 10" xfId="49903"/>
    <cellStyle name="Migliaia 24 2 11" xfId="50311"/>
    <cellStyle name="Migliaia 24 2 12" xfId="50753"/>
    <cellStyle name="Migliaia 24 2 13" xfId="51472"/>
    <cellStyle name="Migliaia 24 2 14" xfId="51884"/>
    <cellStyle name="Migliaia 24 2 15" xfId="52359"/>
    <cellStyle name="Migliaia 24 2 2" xfId="1257"/>
    <cellStyle name="Migliaia 24 2 2 10" xfId="51103"/>
    <cellStyle name="Migliaia 24 2 2 11" xfId="51699"/>
    <cellStyle name="Migliaia 24 2 2 12" xfId="52119"/>
    <cellStyle name="Migliaia 24 2 2 13" xfId="52867"/>
    <cellStyle name="Migliaia 24 2 2 2" xfId="10078"/>
    <cellStyle name="Migliaia 24 2 2 2 2" xfId="26398"/>
    <cellStyle name="Migliaia 24 2 2 2 3" xfId="41366"/>
    <cellStyle name="Migliaia 24 2 2 2 4" xfId="55222"/>
    <cellStyle name="Migliaia 24 2 2 3" xfId="18271"/>
    <cellStyle name="Migliaia 24 2 2 3 2" xfId="33738"/>
    <cellStyle name="Migliaia 24 2 2 3 3" xfId="48699"/>
    <cellStyle name="Migliaia 24 2 2 3 4" xfId="56144"/>
    <cellStyle name="Migliaia 24 2 2 4" xfId="19377"/>
    <cellStyle name="Migliaia 24 2 2 5" xfId="34367"/>
    <cellStyle name="Migliaia 24 2 2 6" xfId="49319"/>
    <cellStyle name="Migliaia 24 2 2 7" xfId="49724"/>
    <cellStyle name="Migliaia 24 2 2 8" xfId="50133"/>
    <cellStyle name="Migliaia 24 2 2 9" xfId="50538"/>
    <cellStyle name="Migliaia 24 2 3" xfId="9200"/>
    <cellStyle name="Migliaia 24 2 3 2" xfId="54656"/>
    <cellStyle name="Migliaia 24 2 4" xfId="9851"/>
    <cellStyle name="Migliaia 24 2 4 2" xfId="26176"/>
    <cellStyle name="Migliaia 24 2 4 3" xfId="41154"/>
    <cellStyle name="Migliaia 24 2 4 4" xfId="55641"/>
    <cellStyle name="Migliaia 24 2 5" xfId="17120"/>
    <cellStyle name="Migliaia 24 2 5 2" xfId="33235"/>
    <cellStyle name="Migliaia 24 2 5 3" xfId="48196"/>
    <cellStyle name="Migliaia 24 2 6" xfId="19157"/>
    <cellStyle name="Migliaia 24 2 7" xfId="34152"/>
    <cellStyle name="Migliaia 24 2 8" xfId="49092"/>
    <cellStyle name="Migliaia 24 2 9" xfId="49497"/>
    <cellStyle name="Migliaia 24 3" xfId="387"/>
    <cellStyle name="Migliaia 24 3 10" xfId="49904"/>
    <cellStyle name="Migliaia 24 3 11" xfId="50312"/>
    <cellStyle name="Migliaia 24 3 12" xfId="50754"/>
    <cellStyle name="Migliaia 24 3 13" xfId="51473"/>
    <cellStyle name="Migliaia 24 3 14" xfId="51885"/>
    <cellStyle name="Migliaia 24 3 15" xfId="52360"/>
    <cellStyle name="Migliaia 24 3 2" xfId="388"/>
    <cellStyle name="Migliaia 24 3 2 10" xfId="50313"/>
    <cellStyle name="Migliaia 24 3 2 11" xfId="50755"/>
    <cellStyle name="Migliaia 24 3 2 12" xfId="51474"/>
    <cellStyle name="Migliaia 24 3 2 13" xfId="51886"/>
    <cellStyle name="Migliaia 24 3 2 14" xfId="52361"/>
    <cellStyle name="Migliaia 24 3 2 2" xfId="9202"/>
    <cellStyle name="Migliaia 24 3 2 2 2" xfId="54805"/>
    <cellStyle name="Migliaia 24 3 2 3" xfId="9853"/>
    <cellStyle name="Migliaia 24 3 2 3 2" xfId="26178"/>
    <cellStyle name="Migliaia 24 3 2 3 3" xfId="41156"/>
    <cellStyle name="Migliaia 24 3 2 3 4" xfId="55643"/>
    <cellStyle name="Migliaia 24 3 2 4" xfId="17122"/>
    <cellStyle name="Migliaia 24 3 2 4 2" xfId="33237"/>
    <cellStyle name="Migliaia 24 3 2 4 3" xfId="48198"/>
    <cellStyle name="Migliaia 24 3 2 5" xfId="19159"/>
    <cellStyle name="Migliaia 24 3 2 6" xfId="34154"/>
    <cellStyle name="Migliaia 24 3 2 7" xfId="49094"/>
    <cellStyle name="Migliaia 24 3 2 8" xfId="49499"/>
    <cellStyle name="Migliaia 24 3 2 9" xfId="49905"/>
    <cellStyle name="Migliaia 24 3 3" xfId="9201"/>
    <cellStyle name="Migliaia 24 3 3 2" xfId="18273"/>
    <cellStyle name="Migliaia 24 3 3 2 2" xfId="33740"/>
    <cellStyle name="Migliaia 24 3 3 2 2 2" xfId="55224"/>
    <cellStyle name="Migliaia 24 3 3 2 3" xfId="48701"/>
    <cellStyle name="Migliaia 24 3 3 2 3 2" xfId="56146"/>
    <cellStyle name="Migliaia 24 3 3 2 4" xfId="52869"/>
    <cellStyle name="Migliaia 24 3 3 3" xfId="17123"/>
    <cellStyle name="Migliaia 24 3 3 3 2" xfId="33238"/>
    <cellStyle name="Migliaia 24 3 3 3 3" xfId="48199"/>
    <cellStyle name="Migliaia 24 3 3 3 4" xfId="54806"/>
    <cellStyle name="Migliaia 24 3 3 4" xfId="55644"/>
    <cellStyle name="Migliaia 24 3 3 5" xfId="52362"/>
    <cellStyle name="Migliaia 24 3 4" xfId="9852"/>
    <cellStyle name="Migliaia 24 3 4 2" xfId="18272"/>
    <cellStyle name="Migliaia 24 3 4 2 2" xfId="33739"/>
    <cellStyle name="Migliaia 24 3 4 2 3" xfId="48700"/>
    <cellStyle name="Migliaia 24 3 4 2 4" xfId="55223"/>
    <cellStyle name="Migliaia 24 3 4 3" xfId="26177"/>
    <cellStyle name="Migliaia 24 3 4 3 2" xfId="56145"/>
    <cellStyle name="Migliaia 24 3 4 4" xfId="41155"/>
    <cellStyle name="Migliaia 24 3 4 5" xfId="52868"/>
    <cellStyle name="Migliaia 24 3 5" xfId="17121"/>
    <cellStyle name="Migliaia 24 3 5 2" xfId="33236"/>
    <cellStyle name="Migliaia 24 3 5 3" xfId="48197"/>
    <cellStyle name="Migliaia 24 3 5 4" xfId="54804"/>
    <cellStyle name="Migliaia 24 3 6" xfId="19158"/>
    <cellStyle name="Migliaia 24 3 6 2" xfId="55642"/>
    <cellStyle name="Migliaia 24 3 7" xfId="34153"/>
    <cellStyle name="Migliaia 24 3 8" xfId="49093"/>
    <cellStyle name="Migliaia 24 3 9" xfId="49498"/>
    <cellStyle name="Migliaia 24 4" xfId="9203"/>
    <cellStyle name="Migliaia 24 4 2" xfId="17125"/>
    <cellStyle name="Migliaia 24 4 2 2" xfId="18275"/>
    <cellStyle name="Migliaia 24 4 2 2 2" xfId="33742"/>
    <cellStyle name="Migliaia 24 4 2 2 2 2" xfId="55226"/>
    <cellStyle name="Migliaia 24 4 2 2 3" xfId="48703"/>
    <cellStyle name="Migliaia 24 4 2 2 3 2" xfId="56148"/>
    <cellStyle name="Migliaia 24 4 2 2 4" xfId="52871"/>
    <cellStyle name="Migliaia 24 4 2 3" xfId="33240"/>
    <cellStyle name="Migliaia 24 4 2 3 2" xfId="54808"/>
    <cellStyle name="Migliaia 24 4 2 4" xfId="48201"/>
    <cellStyle name="Migliaia 24 4 2 4 2" xfId="55646"/>
    <cellStyle name="Migliaia 24 4 2 5" xfId="52364"/>
    <cellStyle name="Migliaia 24 4 3" xfId="18274"/>
    <cellStyle name="Migliaia 24 4 3 2" xfId="33741"/>
    <cellStyle name="Migliaia 24 4 3 2 2" xfId="55225"/>
    <cellStyle name="Migliaia 24 4 3 3" xfId="48702"/>
    <cellStyle name="Migliaia 24 4 3 3 2" xfId="56147"/>
    <cellStyle name="Migliaia 24 4 3 4" xfId="52870"/>
    <cellStyle name="Migliaia 24 4 4" xfId="17124"/>
    <cellStyle name="Migliaia 24 4 4 2" xfId="33239"/>
    <cellStyle name="Migliaia 24 4 4 3" xfId="48200"/>
    <cellStyle name="Migliaia 24 4 4 4" xfId="54807"/>
    <cellStyle name="Migliaia 24 4 5" xfId="51039"/>
    <cellStyle name="Migliaia 24 4 5 2" xfId="55645"/>
    <cellStyle name="Migliaia 24 4 6" xfId="52363"/>
    <cellStyle name="Migliaia 24 5" xfId="9204"/>
    <cellStyle name="Migliaia 24 5 2" xfId="17126"/>
    <cellStyle name="Migliaia 24 5 2 2" xfId="33241"/>
    <cellStyle name="Migliaia 24 5 2 3" xfId="48202"/>
    <cellStyle name="Migliaia 24 5 2 4" xfId="54809"/>
    <cellStyle name="Migliaia 24 5 3" xfId="51184"/>
    <cellStyle name="Migliaia 24 5 3 2" xfId="55647"/>
    <cellStyle name="Migliaia 24 5 4" xfId="52365"/>
    <cellStyle name="Migliaia 24 6" xfId="9199"/>
    <cellStyle name="Migliaia 24 6 2" xfId="51038"/>
    <cellStyle name="Migliaia 24 6 3" xfId="54592"/>
    <cellStyle name="Migliaia 24 7" xfId="9850"/>
    <cellStyle name="Migliaia 24 7 2" xfId="26175"/>
    <cellStyle name="Migliaia 24 7 3" xfId="41153"/>
    <cellStyle name="Migliaia 24 7 4" xfId="55640"/>
    <cellStyle name="Migliaia 24 8" xfId="17119"/>
    <cellStyle name="Migliaia 24 8 2" xfId="33234"/>
    <cellStyle name="Migliaia 24 8 3" xfId="48195"/>
    <cellStyle name="Migliaia 24 9" xfId="19156"/>
    <cellStyle name="Migliaia 25" xfId="389"/>
    <cellStyle name="Migliaia 25 10" xfId="34155"/>
    <cellStyle name="Migliaia 25 11" xfId="49095"/>
    <cellStyle name="Migliaia 25 12" xfId="49500"/>
    <cellStyle name="Migliaia 25 13" xfId="49906"/>
    <cellStyle name="Migliaia 25 14" xfId="50314"/>
    <cellStyle name="Migliaia 25 15" xfId="50756"/>
    <cellStyle name="Migliaia 25 16" xfId="51475"/>
    <cellStyle name="Migliaia 25 17" xfId="51887"/>
    <cellStyle name="Migliaia 25 18" xfId="52366"/>
    <cellStyle name="Migliaia 25 2" xfId="390"/>
    <cellStyle name="Migliaia 25 2 10" xfId="49907"/>
    <cellStyle name="Migliaia 25 2 11" xfId="50315"/>
    <cellStyle name="Migliaia 25 2 12" xfId="50757"/>
    <cellStyle name="Migliaia 25 2 13" xfId="51476"/>
    <cellStyle name="Migliaia 25 2 14" xfId="51888"/>
    <cellStyle name="Migliaia 25 2 15" xfId="52367"/>
    <cellStyle name="Migliaia 25 2 2" xfId="1258"/>
    <cellStyle name="Migliaia 25 2 2 10" xfId="51104"/>
    <cellStyle name="Migliaia 25 2 2 11" xfId="51700"/>
    <cellStyle name="Migliaia 25 2 2 12" xfId="52120"/>
    <cellStyle name="Migliaia 25 2 2 13" xfId="52872"/>
    <cellStyle name="Migliaia 25 2 2 2" xfId="10079"/>
    <cellStyle name="Migliaia 25 2 2 2 2" xfId="26399"/>
    <cellStyle name="Migliaia 25 2 2 2 3" xfId="41367"/>
    <cellStyle name="Migliaia 25 2 2 2 4" xfId="55227"/>
    <cellStyle name="Migliaia 25 2 2 3" xfId="18276"/>
    <cellStyle name="Migliaia 25 2 2 3 2" xfId="33743"/>
    <cellStyle name="Migliaia 25 2 2 3 3" xfId="48704"/>
    <cellStyle name="Migliaia 25 2 2 3 4" xfId="56149"/>
    <cellStyle name="Migliaia 25 2 2 4" xfId="19378"/>
    <cellStyle name="Migliaia 25 2 2 5" xfId="34368"/>
    <cellStyle name="Migliaia 25 2 2 6" xfId="49320"/>
    <cellStyle name="Migliaia 25 2 2 7" xfId="49725"/>
    <cellStyle name="Migliaia 25 2 2 8" xfId="50134"/>
    <cellStyle name="Migliaia 25 2 2 9" xfId="50539"/>
    <cellStyle name="Migliaia 25 2 3" xfId="9206"/>
    <cellStyle name="Migliaia 25 2 3 2" xfId="54657"/>
    <cellStyle name="Migliaia 25 2 4" xfId="9855"/>
    <cellStyle name="Migliaia 25 2 4 2" xfId="26180"/>
    <cellStyle name="Migliaia 25 2 4 3" xfId="41158"/>
    <cellStyle name="Migliaia 25 2 4 4" xfId="55649"/>
    <cellStyle name="Migliaia 25 2 5" xfId="17128"/>
    <cellStyle name="Migliaia 25 2 5 2" xfId="33243"/>
    <cellStyle name="Migliaia 25 2 5 3" xfId="48204"/>
    <cellStyle name="Migliaia 25 2 6" xfId="19161"/>
    <cellStyle name="Migliaia 25 2 7" xfId="34156"/>
    <cellStyle name="Migliaia 25 2 8" xfId="49096"/>
    <cellStyle name="Migliaia 25 2 9" xfId="49501"/>
    <cellStyle name="Migliaia 25 3" xfId="391"/>
    <cellStyle name="Migliaia 25 3 10" xfId="49908"/>
    <cellStyle name="Migliaia 25 3 11" xfId="50316"/>
    <cellStyle name="Migliaia 25 3 12" xfId="50758"/>
    <cellStyle name="Migliaia 25 3 13" xfId="51477"/>
    <cellStyle name="Migliaia 25 3 14" xfId="51889"/>
    <cellStyle name="Migliaia 25 3 15" xfId="52368"/>
    <cellStyle name="Migliaia 25 3 2" xfId="392"/>
    <cellStyle name="Migliaia 25 3 2 10" xfId="50317"/>
    <cellStyle name="Migliaia 25 3 2 11" xfId="50759"/>
    <cellStyle name="Migliaia 25 3 2 12" xfId="51478"/>
    <cellStyle name="Migliaia 25 3 2 13" xfId="51890"/>
    <cellStyle name="Migliaia 25 3 2 14" xfId="52369"/>
    <cellStyle name="Migliaia 25 3 2 2" xfId="9208"/>
    <cellStyle name="Migliaia 25 3 2 2 2" xfId="54811"/>
    <cellStyle name="Migliaia 25 3 2 3" xfId="9857"/>
    <cellStyle name="Migliaia 25 3 2 3 2" xfId="26182"/>
    <cellStyle name="Migliaia 25 3 2 3 3" xfId="41160"/>
    <cellStyle name="Migliaia 25 3 2 3 4" xfId="55651"/>
    <cellStyle name="Migliaia 25 3 2 4" xfId="17130"/>
    <cellStyle name="Migliaia 25 3 2 4 2" xfId="33245"/>
    <cellStyle name="Migliaia 25 3 2 4 3" xfId="48206"/>
    <cellStyle name="Migliaia 25 3 2 5" xfId="19163"/>
    <cellStyle name="Migliaia 25 3 2 6" xfId="34158"/>
    <cellStyle name="Migliaia 25 3 2 7" xfId="49098"/>
    <cellStyle name="Migliaia 25 3 2 8" xfId="49503"/>
    <cellStyle name="Migliaia 25 3 2 9" xfId="49909"/>
    <cellStyle name="Migliaia 25 3 3" xfId="9207"/>
    <cellStyle name="Migliaia 25 3 3 2" xfId="18278"/>
    <cellStyle name="Migliaia 25 3 3 2 2" xfId="33745"/>
    <cellStyle name="Migliaia 25 3 3 2 2 2" xfId="55229"/>
    <cellStyle name="Migliaia 25 3 3 2 3" xfId="48706"/>
    <cellStyle name="Migliaia 25 3 3 2 3 2" xfId="56151"/>
    <cellStyle name="Migliaia 25 3 3 2 4" xfId="52874"/>
    <cellStyle name="Migliaia 25 3 3 3" xfId="17131"/>
    <cellStyle name="Migliaia 25 3 3 3 2" xfId="33246"/>
    <cellStyle name="Migliaia 25 3 3 3 3" xfId="48207"/>
    <cellStyle name="Migliaia 25 3 3 3 4" xfId="54812"/>
    <cellStyle name="Migliaia 25 3 3 4" xfId="55652"/>
    <cellStyle name="Migliaia 25 3 3 5" xfId="52370"/>
    <cellStyle name="Migliaia 25 3 4" xfId="9856"/>
    <cellStyle name="Migliaia 25 3 4 2" xfId="18277"/>
    <cellStyle name="Migliaia 25 3 4 2 2" xfId="33744"/>
    <cellStyle name="Migliaia 25 3 4 2 3" xfId="48705"/>
    <cellStyle name="Migliaia 25 3 4 2 4" xfId="55228"/>
    <cellStyle name="Migliaia 25 3 4 3" xfId="26181"/>
    <cellStyle name="Migliaia 25 3 4 3 2" xfId="56150"/>
    <cellStyle name="Migliaia 25 3 4 4" xfId="41159"/>
    <cellStyle name="Migliaia 25 3 4 5" xfId="52873"/>
    <cellStyle name="Migliaia 25 3 5" xfId="17129"/>
    <cellStyle name="Migliaia 25 3 5 2" xfId="33244"/>
    <cellStyle name="Migliaia 25 3 5 3" xfId="48205"/>
    <cellStyle name="Migliaia 25 3 5 4" xfId="54810"/>
    <cellStyle name="Migliaia 25 3 6" xfId="19162"/>
    <cellStyle name="Migliaia 25 3 6 2" xfId="55650"/>
    <cellStyle name="Migliaia 25 3 7" xfId="34157"/>
    <cellStyle name="Migliaia 25 3 8" xfId="49097"/>
    <cellStyle name="Migliaia 25 3 9" xfId="49502"/>
    <cellStyle name="Migliaia 25 4" xfId="9209"/>
    <cellStyle name="Migliaia 25 4 2" xfId="17133"/>
    <cellStyle name="Migliaia 25 4 2 2" xfId="18280"/>
    <cellStyle name="Migliaia 25 4 2 2 2" xfId="33747"/>
    <cellStyle name="Migliaia 25 4 2 2 2 2" xfId="55231"/>
    <cellStyle name="Migliaia 25 4 2 2 3" xfId="48708"/>
    <cellStyle name="Migliaia 25 4 2 2 3 2" xfId="56153"/>
    <cellStyle name="Migliaia 25 4 2 2 4" xfId="52876"/>
    <cellStyle name="Migliaia 25 4 2 3" xfId="33248"/>
    <cellStyle name="Migliaia 25 4 2 3 2" xfId="54814"/>
    <cellStyle name="Migliaia 25 4 2 4" xfId="48209"/>
    <cellStyle name="Migliaia 25 4 2 4 2" xfId="55654"/>
    <cellStyle name="Migliaia 25 4 2 5" xfId="52372"/>
    <cellStyle name="Migliaia 25 4 3" xfId="18279"/>
    <cellStyle name="Migliaia 25 4 3 2" xfId="33746"/>
    <cellStyle name="Migliaia 25 4 3 2 2" xfId="55230"/>
    <cellStyle name="Migliaia 25 4 3 3" xfId="48707"/>
    <cellStyle name="Migliaia 25 4 3 3 2" xfId="56152"/>
    <cellStyle name="Migliaia 25 4 3 4" xfId="52875"/>
    <cellStyle name="Migliaia 25 4 4" xfId="17132"/>
    <cellStyle name="Migliaia 25 4 4 2" xfId="33247"/>
    <cellStyle name="Migliaia 25 4 4 3" xfId="48208"/>
    <cellStyle name="Migliaia 25 4 4 4" xfId="54813"/>
    <cellStyle name="Migliaia 25 4 5" xfId="51261"/>
    <cellStyle name="Migliaia 25 4 5 2" xfId="55653"/>
    <cellStyle name="Migliaia 25 4 6" xfId="52371"/>
    <cellStyle name="Migliaia 25 5" xfId="9210"/>
    <cellStyle name="Migliaia 25 5 2" xfId="17134"/>
    <cellStyle name="Migliaia 25 5 2 2" xfId="33249"/>
    <cellStyle name="Migliaia 25 5 2 3" xfId="48210"/>
    <cellStyle name="Migliaia 25 5 2 4" xfId="54815"/>
    <cellStyle name="Migliaia 25 5 3" xfId="51228"/>
    <cellStyle name="Migliaia 25 5 3 2" xfId="55655"/>
    <cellStyle name="Migliaia 25 5 4" xfId="52373"/>
    <cellStyle name="Migliaia 25 6" xfId="9205"/>
    <cellStyle name="Migliaia 25 6 2" xfId="51183"/>
    <cellStyle name="Migliaia 25 6 3" xfId="54593"/>
    <cellStyle name="Migliaia 25 7" xfId="9854"/>
    <cellStyle name="Migliaia 25 7 2" xfId="26179"/>
    <cellStyle name="Migliaia 25 7 3" xfId="41157"/>
    <cellStyle name="Migliaia 25 7 4" xfId="55648"/>
    <cellStyle name="Migliaia 25 8" xfId="17127"/>
    <cellStyle name="Migliaia 25 8 2" xfId="33242"/>
    <cellStyle name="Migliaia 25 8 3" xfId="48203"/>
    <cellStyle name="Migliaia 25 9" xfId="19160"/>
    <cellStyle name="Migliaia 26" xfId="393"/>
    <cellStyle name="Migliaia 26 10" xfId="34159"/>
    <cellStyle name="Migliaia 26 11" xfId="49099"/>
    <cellStyle name="Migliaia 26 12" xfId="49504"/>
    <cellStyle name="Migliaia 26 13" xfId="49910"/>
    <cellStyle name="Migliaia 26 14" xfId="50318"/>
    <cellStyle name="Migliaia 26 15" xfId="50760"/>
    <cellStyle name="Migliaia 26 16" xfId="51479"/>
    <cellStyle name="Migliaia 26 17" xfId="51891"/>
    <cellStyle name="Migliaia 26 18" xfId="52374"/>
    <cellStyle name="Migliaia 26 2" xfId="394"/>
    <cellStyle name="Migliaia 26 2 10" xfId="49911"/>
    <cellStyle name="Migliaia 26 2 11" xfId="50319"/>
    <cellStyle name="Migliaia 26 2 12" xfId="50761"/>
    <cellStyle name="Migliaia 26 2 13" xfId="51480"/>
    <cellStyle name="Migliaia 26 2 14" xfId="51892"/>
    <cellStyle name="Migliaia 26 2 15" xfId="52375"/>
    <cellStyle name="Migliaia 26 2 2" xfId="1259"/>
    <cellStyle name="Migliaia 26 2 2 10" xfId="51105"/>
    <cellStyle name="Migliaia 26 2 2 11" xfId="51701"/>
    <cellStyle name="Migliaia 26 2 2 12" xfId="52121"/>
    <cellStyle name="Migliaia 26 2 2 13" xfId="52877"/>
    <cellStyle name="Migliaia 26 2 2 2" xfId="10080"/>
    <cellStyle name="Migliaia 26 2 2 2 2" xfId="26400"/>
    <cellStyle name="Migliaia 26 2 2 2 3" xfId="41368"/>
    <cellStyle name="Migliaia 26 2 2 2 4" xfId="55232"/>
    <cellStyle name="Migliaia 26 2 2 3" xfId="18281"/>
    <cellStyle name="Migliaia 26 2 2 3 2" xfId="33748"/>
    <cellStyle name="Migliaia 26 2 2 3 3" xfId="48709"/>
    <cellStyle name="Migliaia 26 2 2 3 4" xfId="56154"/>
    <cellStyle name="Migliaia 26 2 2 4" xfId="19379"/>
    <cellStyle name="Migliaia 26 2 2 5" xfId="34369"/>
    <cellStyle name="Migliaia 26 2 2 6" xfId="49321"/>
    <cellStyle name="Migliaia 26 2 2 7" xfId="49726"/>
    <cellStyle name="Migliaia 26 2 2 8" xfId="50135"/>
    <cellStyle name="Migliaia 26 2 2 9" xfId="50540"/>
    <cellStyle name="Migliaia 26 2 3" xfId="9212"/>
    <cellStyle name="Migliaia 26 2 3 2" xfId="54658"/>
    <cellStyle name="Migliaia 26 2 4" xfId="9859"/>
    <cellStyle name="Migliaia 26 2 4 2" xfId="26184"/>
    <cellStyle name="Migliaia 26 2 4 3" xfId="41162"/>
    <cellStyle name="Migliaia 26 2 4 4" xfId="55657"/>
    <cellStyle name="Migliaia 26 2 5" xfId="17136"/>
    <cellStyle name="Migliaia 26 2 5 2" xfId="33251"/>
    <cellStyle name="Migliaia 26 2 5 3" xfId="48212"/>
    <cellStyle name="Migliaia 26 2 6" xfId="19165"/>
    <cellStyle name="Migliaia 26 2 7" xfId="34160"/>
    <cellStyle name="Migliaia 26 2 8" xfId="49100"/>
    <cellStyle name="Migliaia 26 2 9" xfId="49505"/>
    <cellStyle name="Migliaia 26 3" xfId="395"/>
    <cellStyle name="Migliaia 26 3 10" xfId="49912"/>
    <cellStyle name="Migliaia 26 3 11" xfId="50320"/>
    <cellStyle name="Migliaia 26 3 12" xfId="50762"/>
    <cellStyle name="Migliaia 26 3 13" xfId="51481"/>
    <cellStyle name="Migliaia 26 3 14" xfId="51893"/>
    <cellStyle name="Migliaia 26 3 15" xfId="52376"/>
    <cellStyle name="Migliaia 26 3 2" xfId="396"/>
    <cellStyle name="Migliaia 26 3 2 10" xfId="50321"/>
    <cellStyle name="Migliaia 26 3 2 11" xfId="50763"/>
    <cellStyle name="Migliaia 26 3 2 12" xfId="51482"/>
    <cellStyle name="Migliaia 26 3 2 13" xfId="51894"/>
    <cellStyle name="Migliaia 26 3 2 14" xfId="52377"/>
    <cellStyle name="Migliaia 26 3 2 2" xfId="9214"/>
    <cellStyle name="Migliaia 26 3 2 2 2" xfId="54817"/>
    <cellStyle name="Migliaia 26 3 2 3" xfId="9861"/>
    <cellStyle name="Migliaia 26 3 2 3 2" xfId="26186"/>
    <cellStyle name="Migliaia 26 3 2 3 3" xfId="41164"/>
    <cellStyle name="Migliaia 26 3 2 3 4" xfId="55659"/>
    <cellStyle name="Migliaia 26 3 2 4" xfId="17138"/>
    <cellStyle name="Migliaia 26 3 2 4 2" xfId="33253"/>
    <cellStyle name="Migliaia 26 3 2 4 3" xfId="48214"/>
    <cellStyle name="Migliaia 26 3 2 5" xfId="19167"/>
    <cellStyle name="Migliaia 26 3 2 6" xfId="34162"/>
    <cellStyle name="Migliaia 26 3 2 7" xfId="49102"/>
    <cellStyle name="Migliaia 26 3 2 8" xfId="49507"/>
    <cellStyle name="Migliaia 26 3 2 9" xfId="49913"/>
    <cellStyle name="Migliaia 26 3 3" xfId="9213"/>
    <cellStyle name="Migliaia 26 3 3 2" xfId="18283"/>
    <cellStyle name="Migliaia 26 3 3 2 2" xfId="33750"/>
    <cellStyle name="Migliaia 26 3 3 2 2 2" xfId="55234"/>
    <cellStyle name="Migliaia 26 3 3 2 3" xfId="48711"/>
    <cellStyle name="Migliaia 26 3 3 2 3 2" xfId="56156"/>
    <cellStyle name="Migliaia 26 3 3 2 4" xfId="52879"/>
    <cellStyle name="Migliaia 26 3 3 3" xfId="17139"/>
    <cellStyle name="Migliaia 26 3 3 3 2" xfId="33254"/>
    <cellStyle name="Migliaia 26 3 3 3 3" xfId="48215"/>
    <cellStyle name="Migliaia 26 3 3 3 4" xfId="54818"/>
    <cellStyle name="Migliaia 26 3 3 4" xfId="55660"/>
    <cellStyle name="Migliaia 26 3 3 5" xfId="52378"/>
    <cellStyle name="Migliaia 26 3 4" xfId="9860"/>
    <cellStyle name="Migliaia 26 3 4 2" xfId="18282"/>
    <cellStyle name="Migliaia 26 3 4 2 2" xfId="33749"/>
    <cellStyle name="Migliaia 26 3 4 2 3" xfId="48710"/>
    <cellStyle name="Migliaia 26 3 4 2 4" xfId="55233"/>
    <cellStyle name="Migliaia 26 3 4 3" xfId="26185"/>
    <cellStyle name="Migliaia 26 3 4 3 2" xfId="56155"/>
    <cellStyle name="Migliaia 26 3 4 4" xfId="41163"/>
    <cellStyle name="Migliaia 26 3 4 5" xfId="52878"/>
    <cellStyle name="Migliaia 26 3 5" xfId="17137"/>
    <cellStyle name="Migliaia 26 3 5 2" xfId="33252"/>
    <cellStyle name="Migliaia 26 3 5 3" xfId="48213"/>
    <cellStyle name="Migliaia 26 3 5 4" xfId="54816"/>
    <cellStyle name="Migliaia 26 3 6" xfId="19166"/>
    <cellStyle name="Migliaia 26 3 6 2" xfId="55658"/>
    <cellStyle name="Migliaia 26 3 7" xfId="34161"/>
    <cellStyle name="Migliaia 26 3 8" xfId="49101"/>
    <cellStyle name="Migliaia 26 3 9" xfId="49506"/>
    <cellStyle name="Migliaia 26 4" xfId="9215"/>
    <cellStyle name="Migliaia 26 4 2" xfId="17141"/>
    <cellStyle name="Migliaia 26 4 2 2" xfId="18285"/>
    <cellStyle name="Migliaia 26 4 2 2 2" xfId="33752"/>
    <cellStyle name="Migliaia 26 4 2 2 2 2" xfId="55236"/>
    <cellStyle name="Migliaia 26 4 2 2 3" xfId="48713"/>
    <cellStyle name="Migliaia 26 4 2 2 3 2" xfId="56158"/>
    <cellStyle name="Migliaia 26 4 2 2 4" xfId="52881"/>
    <cellStyle name="Migliaia 26 4 2 3" xfId="33256"/>
    <cellStyle name="Migliaia 26 4 2 3 2" xfId="54820"/>
    <cellStyle name="Migliaia 26 4 2 4" xfId="48217"/>
    <cellStyle name="Migliaia 26 4 2 4 2" xfId="55662"/>
    <cellStyle name="Migliaia 26 4 2 5" xfId="52380"/>
    <cellStyle name="Migliaia 26 4 3" xfId="18284"/>
    <cellStyle name="Migliaia 26 4 3 2" xfId="33751"/>
    <cellStyle name="Migliaia 26 4 3 2 2" xfId="55235"/>
    <cellStyle name="Migliaia 26 4 3 3" xfId="48712"/>
    <cellStyle name="Migliaia 26 4 3 3 2" xfId="56157"/>
    <cellStyle name="Migliaia 26 4 3 4" xfId="52880"/>
    <cellStyle name="Migliaia 26 4 4" xfId="17140"/>
    <cellStyle name="Migliaia 26 4 4 2" xfId="33255"/>
    <cellStyle name="Migliaia 26 4 4 3" xfId="48216"/>
    <cellStyle name="Migliaia 26 4 4 4" xfId="54819"/>
    <cellStyle name="Migliaia 26 4 5" xfId="51262"/>
    <cellStyle name="Migliaia 26 4 5 2" xfId="55661"/>
    <cellStyle name="Migliaia 26 4 6" xfId="52379"/>
    <cellStyle name="Migliaia 26 5" xfId="9216"/>
    <cellStyle name="Migliaia 26 5 2" xfId="17142"/>
    <cellStyle name="Migliaia 26 5 2 2" xfId="33257"/>
    <cellStyle name="Migliaia 26 5 2 3" xfId="48218"/>
    <cellStyle name="Migliaia 26 5 2 4" xfId="54821"/>
    <cellStyle name="Migliaia 26 5 3" xfId="51229"/>
    <cellStyle name="Migliaia 26 5 3 2" xfId="55663"/>
    <cellStyle name="Migliaia 26 5 4" xfId="52381"/>
    <cellStyle name="Migliaia 26 6" xfId="9211"/>
    <cellStyle name="Migliaia 26 6 2" xfId="51037"/>
    <cellStyle name="Migliaia 26 6 3" xfId="54594"/>
    <cellStyle name="Migliaia 26 7" xfId="9858"/>
    <cellStyle name="Migliaia 26 7 2" xfId="26183"/>
    <cellStyle name="Migliaia 26 7 3" xfId="41161"/>
    <cellStyle name="Migliaia 26 7 4" xfId="55656"/>
    <cellStyle name="Migliaia 26 8" xfId="17135"/>
    <cellStyle name="Migliaia 26 8 2" xfId="33250"/>
    <cellStyle name="Migliaia 26 8 3" xfId="48211"/>
    <cellStyle name="Migliaia 26 9" xfId="19164"/>
    <cellStyle name="Migliaia 27" xfId="397"/>
    <cellStyle name="Migliaia 27 10" xfId="34163"/>
    <cellStyle name="Migliaia 27 11" xfId="49103"/>
    <cellStyle name="Migliaia 27 12" xfId="49508"/>
    <cellStyle name="Migliaia 27 13" xfId="49914"/>
    <cellStyle name="Migliaia 27 14" xfId="50322"/>
    <cellStyle name="Migliaia 27 15" xfId="50764"/>
    <cellStyle name="Migliaia 27 16" xfId="51483"/>
    <cellStyle name="Migliaia 27 17" xfId="51895"/>
    <cellStyle name="Migliaia 27 18" xfId="52382"/>
    <cellStyle name="Migliaia 27 2" xfId="398"/>
    <cellStyle name="Migliaia 27 2 10" xfId="49915"/>
    <cellStyle name="Migliaia 27 2 11" xfId="50323"/>
    <cellStyle name="Migliaia 27 2 12" xfId="50765"/>
    <cellStyle name="Migliaia 27 2 13" xfId="51484"/>
    <cellStyle name="Migliaia 27 2 14" xfId="51896"/>
    <cellStyle name="Migliaia 27 2 15" xfId="52383"/>
    <cellStyle name="Migliaia 27 2 2" xfId="1260"/>
    <cellStyle name="Migliaia 27 2 2 10" xfId="51106"/>
    <cellStyle name="Migliaia 27 2 2 11" xfId="51702"/>
    <cellStyle name="Migliaia 27 2 2 12" xfId="52122"/>
    <cellStyle name="Migliaia 27 2 2 13" xfId="52882"/>
    <cellStyle name="Migliaia 27 2 2 2" xfId="10081"/>
    <cellStyle name="Migliaia 27 2 2 2 2" xfId="26401"/>
    <cellStyle name="Migliaia 27 2 2 2 3" xfId="41369"/>
    <cellStyle name="Migliaia 27 2 2 2 4" xfId="55237"/>
    <cellStyle name="Migliaia 27 2 2 3" xfId="18286"/>
    <cellStyle name="Migliaia 27 2 2 3 2" xfId="33753"/>
    <cellStyle name="Migliaia 27 2 2 3 3" xfId="48714"/>
    <cellStyle name="Migliaia 27 2 2 3 4" xfId="56159"/>
    <cellStyle name="Migliaia 27 2 2 4" xfId="19380"/>
    <cellStyle name="Migliaia 27 2 2 5" xfId="34370"/>
    <cellStyle name="Migliaia 27 2 2 6" xfId="49322"/>
    <cellStyle name="Migliaia 27 2 2 7" xfId="49727"/>
    <cellStyle name="Migliaia 27 2 2 8" xfId="50136"/>
    <cellStyle name="Migliaia 27 2 2 9" xfId="50541"/>
    <cellStyle name="Migliaia 27 2 3" xfId="9218"/>
    <cellStyle name="Migliaia 27 2 3 2" xfId="54659"/>
    <cellStyle name="Migliaia 27 2 4" xfId="9863"/>
    <cellStyle name="Migliaia 27 2 4 2" xfId="26188"/>
    <cellStyle name="Migliaia 27 2 4 3" xfId="41166"/>
    <cellStyle name="Migliaia 27 2 4 4" xfId="55665"/>
    <cellStyle name="Migliaia 27 2 5" xfId="17144"/>
    <cellStyle name="Migliaia 27 2 5 2" xfId="33259"/>
    <cellStyle name="Migliaia 27 2 5 3" xfId="48220"/>
    <cellStyle name="Migliaia 27 2 6" xfId="19169"/>
    <cellStyle name="Migliaia 27 2 7" xfId="34164"/>
    <cellStyle name="Migliaia 27 2 8" xfId="49104"/>
    <cellStyle name="Migliaia 27 2 9" xfId="49509"/>
    <cellStyle name="Migliaia 27 3" xfId="399"/>
    <cellStyle name="Migliaia 27 3 10" xfId="49916"/>
    <cellStyle name="Migliaia 27 3 11" xfId="50324"/>
    <cellStyle name="Migliaia 27 3 12" xfId="50766"/>
    <cellStyle name="Migliaia 27 3 13" xfId="51485"/>
    <cellStyle name="Migliaia 27 3 14" xfId="51897"/>
    <cellStyle name="Migliaia 27 3 15" xfId="52384"/>
    <cellStyle name="Migliaia 27 3 2" xfId="400"/>
    <cellStyle name="Migliaia 27 3 2 10" xfId="50325"/>
    <cellStyle name="Migliaia 27 3 2 11" xfId="50767"/>
    <cellStyle name="Migliaia 27 3 2 12" xfId="51486"/>
    <cellStyle name="Migliaia 27 3 2 13" xfId="51898"/>
    <cellStyle name="Migliaia 27 3 2 14" xfId="52385"/>
    <cellStyle name="Migliaia 27 3 2 2" xfId="9220"/>
    <cellStyle name="Migliaia 27 3 2 2 2" xfId="54823"/>
    <cellStyle name="Migliaia 27 3 2 3" xfId="9865"/>
    <cellStyle name="Migliaia 27 3 2 3 2" xfId="26190"/>
    <cellStyle name="Migliaia 27 3 2 3 3" xfId="41168"/>
    <cellStyle name="Migliaia 27 3 2 3 4" xfId="55667"/>
    <cellStyle name="Migliaia 27 3 2 4" xfId="17146"/>
    <cellStyle name="Migliaia 27 3 2 4 2" xfId="33261"/>
    <cellStyle name="Migliaia 27 3 2 4 3" xfId="48222"/>
    <cellStyle name="Migliaia 27 3 2 5" xfId="19171"/>
    <cellStyle name="Migliaia 27 3 2 6" xfId="34166"/>
    <cellStyle name="Migliaia 27 3 2 7" xfId="49106"/>
    <cellStyle name="Migliaia 27 3 2 8" xfId="49511"/>
    <cellStyle name="Migliaia 27 3 2 9" xfId="49917"/>
    <cellStyle name="Migliaia 27 3 3" xfId="9219"/>
    <cellStyle name="Migliaia 27 3 3 2" xfId="18288"/>
    <cellStyle name="Migliaia 27 3 3 2 2" xfId="33755"/>
    <cellStyle name="Migliaia 27 3 3 2 2 2" xfId="55239"/>
    <cellStyle name="Migliaia 27 3 3 2 3" xfId="48716"/>
    <cellStyle name="Migliaia 27 3 3 2 3 2" xfId="56161"/>
    <cellStyle name="Migliaia 27 3 3 2 4" xfId="52884"/>
    <cellStyle name="Migliaia 27 3 3 3" xfId="17147"/>
    <cellStyle name="Migliaia 27 3 3 3 2" xfId="33262"/>
    <cellStyle name="Migliaia 27 3 3 3 3" xfId="48223"/>
    <cellStyle name="Migliaia 27 3 3 3 4" xfId="54824"/>
    <cellStyle name="Migliaia 27 3 3 4" xfId="55668"/>
    <cellStyle name="Migliaia 27 3 3 5" xfId="52386"/>
    <cellStyle name="Migliaia 27 3 4" xfId="9864"/>
    <cellStyle name="Migliaia 27 3 4 2" xfId="18287"/>
    <cellStyle name="Migliaia 27 3 4 2 2" xfId="33754"/>
    <cellStyle name="Migliaia 27 3 4 2 3" xfId="48715"/>
    <cellStyle name="Migliaia 27 3 4 2 4" xfId="55238"/>
    <cellStyle name="Migliaia 27 3 4 3" xfId="26189"/>
    <cellStyle name="Migliaia 27 3 4 3 2" xfId="56160"/>
    <cellStyle name="Migliaia 27 3 4 4" xfId="41167"/>
    <cellStyle name="Migliaia 27 3 4 5" xfId="52883"/>
    <cellStyle name="Migliaia 27 3 5" xfId="17145"/>
    <cellStyle name="Migliaia 27 3 5 2" xfId="33260"/>
    <cellStyle name="Migliaia 27 3 5 3" xfId="48221"/>
    <cellStyle name="Migliaia 27 3 5 4" xfId="54822"/>
    <cellStyle name="Migliaia 27 3 6" xfId="19170"/>
    <cellStyle name="Migliaia 27 3 6 2" xfId="55666"/>
    <cellStyle name="Migliaia 27 3 7" xfId="34165"/>
    <cellStyle name="Migliaia 27 3 8" xfId="49105"/>
    <cellStyle name="Migliaia 27 3 9" xfId="49510"/>
    <cellStyle name="Migliaia 27 4" xfId="9221"/>
    <cellStyle name="Migliaia 27 4 2" xfId="17149"/>
    <cellStyle name="Migliaia 27 4 2 2" xfId="18290"/>
    <cellStyle name="Migliaia 27 4 2 2 2" xfId="33757"/>
    <cellStyle name="Migliaia 27 4 2 2 2 2" xfId="55241"/>
    <cellStyle name="Migliaia 27 4 2 2 3" xfId="48718"/>
    <cellStyle name="Migliaia 27 4 2 2 3 2" xfId="56163"/>
    <cellStyle name="Migliaia 27 4 2 2 4" xfId="52886"/>
    <cellStyle name="Migliaia 27 4 2 3" xfId="33264"/>
    <cellStyle name="Migliaia 27 4 2 3 2" xfId="54826"/>
    <cellStyle name="Migliaia 27 4 2 4" xfId="48225"/>
    <cellStyle name="Migliaia 27 4 2 4 2" xfId="55670"/>
    <cellStyle name="Migliaia 27 4 2 5" xfId="52388"/>
    <cellStyle name="Migliaia 27 4 3" xfId="18289"/>
    <cellStyle name="Migliaia 27 4 3 2" xfId="33756"/>
    <cellStyle name="Migliaia 27 4 3 2 2" xfId="55240"/>
    <cellStyle name="Migliaia 27 4 3 3" xfId="48717"/>
    <cellStyle name="Migliaia 27 4 3 3 2" xfId="56162"/>
    <cellStyle name="Migliaia 27 4 3 4" xfId="52885"/>
    <cellStyle name="Migliaia 27 4 4" xfId="17148"/>
    <cellStyle name="Migliaia 27 4 4 2" xfId="33263"/>
    <cellStyle name="Migliaia 27 4 4 3" xfId="48224"/>
    <cellStyle name="Migliaia 27 4 4 4" xfId="54825"/>
    <cellStyle name="Migliaia 27 4 5" xfId="51036"/>
    <cellStyle name="Migliaia 27 4 5 2" xfId="55669"/>
    <cellStyle name="Migliaia 27 4 6" xfId="52387"/>
    <cellStyle name="Migliaia 27 5" xfId="9222"/>
    <cellStyle name="Migliaia 27 5 2" xfId="17150"/>
    <cellStyle name="Migliaia 27 5 2 2" xfId="33265"/>
    <cellStyle name="Migliaia 27 5 2 3" xfId="48226"/>
    <cellStyle name="Migliaia 27 5 2 4" xfId="54827"/>
    <cellStyle name="Migliaia 27 5 3" xfId="51263"/>
    <cellStyle name="Migliaia 27 5 3 2" xfId="55671"/>
    <cellStyle name="Migliaia 27 5 4" xfId="52389"/>
    <cellStyle name="Migliaia 27 6" xfId="9217"/>
    <cellStyle name="Migliaia 27 6 2" xfId="51214"/>
    <cellStyle name="Migliaia 27 6 3" xfId="54595"/>
    <cellStyle name="Migliaia 27 7" xfId="9862"/>
    <cellStyle name="Migliaia 27 7 2" xfId="26187"/>
    <cellStyle name="Migliaia 27 7 3" xfId="41165"/>
    <cellStyle name="Migliaia 27 7 4" xfId="55664"/>
    <cellStyle name="Migliaia 27 8" xfId="17143"/>
    <cellStyle name="Migliaia 27 8 2" xfId="33258"/>
    <cellStyle name="Migliaia 27 8 3" xfId="48219"/>
    <cellStyle name="Migliaia 27 9" xfId="19168"/>
    <cellStyle name="Migliaia 28" xfId="401"/>
    <cellStyle name="Migliaia 28 10" xfId="34167"/>
    <cellStyle name="Migliaia 28 11" xfId="49107"/>
    <cellStyle name="Migliaia 28 12" xfId="49512"/>
    <cellStyle name="Migliaia 28 13" xfId="49918"/>
    <cellStyle name="Migliaia 28 14" xfId="50326"/>
    <cellStyle name="Migliaia 28 15" xfId="50768"/>
    <cellStyle name="Migliaia 28 16" xfId="51487"/>
    <cellStyle name="Migliaia 28 17" xfId="51899"/>
    <cellStyle name="Migliaia 28 18" xfId="52390"/>
    <cellStyle name="Migliaia 28 2" xfId="402"/>
    <cellStyle name="Migliaia 28 2 10" xfId="49919"/>
    <cellStyle name="Migliaia 28 2 11" xfId="50327"/>
    <cellStyle name="Migliaia 28 2 12" xfId="50769"/>
    <cellStyle name="Migliaia 28 2 13" xfId="51488"/>
    <cellStyle name="Migliaia 28 2 14" xfId="51900"/>
    <cellStyle name="Migliaia 28 2 15" xfId="52391"/>
    <cellStyle name="Migliaia 28 2 2" xfId="1261"/>
    <cellStyle name="Migliaia 28 2 2 10" xfId="51107"/>
    <cellStyle name="Migliaia 28 2 2 11" xfId="51703"/>
    <cellStyle name="Migliaia 28 2 2 12" xfId="52123"/>
    <cellStyle name="Migliaia 28 2 2 13" xfId="52887"/>
    <cellStyle name="Migliaia 28 2 2 2" xfId="10082"/>
    <cellStyle name="Migliaia 28 2 2 2 2" xfId="26402"/>
    <cellStyle name="Migliaia 28 2 2 2 3" xfId="41370"/>
    <cellStyle name="Migliaia 28 2 2 2 4" xfId="55242"/>
    <cellStyle name="Migliaia 28 2 2 3" xfId="18291"/>
    <cellStyle name="Migliaia 28 2 2 3 2" xfId="33758"/>
    <cellStyle name="Migliaia 28 2 2 3 3" xfId="48719"/>
    <cellStyle name="Migliaia 28 2 2 3 4" xfId="56164"/>
    <cellStyle name="Migliaia 28 2 2 4" xfId="19381"/>
    <cellStyle name="Migliaia 28 2 2 5" xfId="34371"/>
    <cellStyle name="Migliaia 28 2 2 6" xfId="49323"/>
    <cellStyle name="Migliaia 28 2 2 7" xfId="49728"/>
    <cellStyle name="Migliaia 28 2 2 8" xfId="50137"/>
    <cellStyle name="Migliaia 28 2 2 9" xfId="50542"/>
    <cellStyle name="Migliaia 28 2 3" xfId="9224"/>
    <cellStyle name="Migliaia 28 2 3 2" xfId="54660"/>
    <cellStyle name="Migliaia 28 2 4" xfId="9867"/>
    <cellStyle name="Migliaia 28 2 4 2" xfId="26192"/>
    <cellStyle name="Migliaia 28 2 4 3" xfId="41170"/>
    <cellStyle name="Migliaia 28 2 4 4" xfId="55673"/>
    <cellStyle name="Migliaia 28 2 5" xfId="17152"/>
    <cellStyle name="Migliaia 28 2 5 2" xfId="33267"/>
    <cellStyle name="Migliaia 28 2 5 3" xfId="48228"/>
    <cellStyle name="Migliaia 28 2 6" xfId="19173"/>
    <cellStyle name="Migliaia 28 2 7" xfId="34168"/>
    <cellStyle name="Migliaia 28 2 8" xfId="49108"/>
    <cellStyle name="Migliaia 28 2 9" xfId="49513"/>
    <cellStyle name="Migliaia 28 3" xfId="403"/>
    <cellStyle name="Migliaia 28 3 10" xfId="49920"/>
    <cellStyle name="Migliaia 28 3 11" xfId="50328"/>
    <cellStyle name="Migliaia 28 3 12" xfId="50770"/>
    <cellStyle name="Migliaia 28 3 13" xfId="51489"/>
    <cellStyle name="Migliaia 28 3 14" xfId="51901"/>
    <cellStyle name="Migliaia 28 3 15" xfId="52392"/>
    <cellStyle name="Migliaia 28 3 2" xfId="404"/>
    <cellStyle name="Migliaia 28 3 2 10" xfId="50329"/>
    <cellStyle name="Migliaia 28 3 2 11" xfId="50771"/>
    <cellStyle name="Migliaia 28 3 2 12" xfId="51490"/>
    <cellStyle name="Migliaia 28 3 2 13" xfId="51902"/>
    <cellStyle name="Migliaia 28 3 2 14" xfId="52393"/>
    <cellStyle name="Migliaia 28 3 2 2" xfId="9226"/>
    <cellStyle name="Migliaia 28 3 2 2 2" xfId="54829"/>
    <cellStyle name="Migliaia 28 3 2 3" xfId="9869"/>
    <cellStyle name="Migliaia 28 3 2 3 2" xfId="26194"/>
    <cellStyle name="Migliaia 28 3 2 3 3" xfId="41172"/>
    <cellStyle name="Migliaia 28 3 2 3 4" xfId="55675"/>
    <cellStyle name="Migliaia 28 3 2 4" xfId="17154"/>
    <cellStyle name="Migliaia 28 3 2 4 2" xfId="33269"/>
    <cellStyle name="Migliaia 28 3 2 4 3" xfId="48230"/>
    <cellStyle name="Migliaia 28 3 2 5" xfId="19175"/>
    <cellStyle name="Migliaia 28 3 2 6" xfId="34170"/>
    <cellStyle name="Migliaia 28 3 2 7" xfId="49110"/>
    <cellStyle name="Migliaia 28 3 2 8" xfId="49515"/>
    <cellStyle name="Migliaia 28 3 2 9" xfId="49921"/>
    <cellStyle name="Migliaia 28 3 3" xfId="9225"/>
    <cellStyle name="Migliaia 28 3 3 2" xfId="18293"/>
    <cellStyle name="Migliaia 28 3 3 2 2" xfId="33760"/>
    <cellStyle name="Migliaia 28 3 3 2 2 2" xfId="55244"/>
    <cellStyle name="Migliaia 28 3 3 2 3" xfId="48721"/>
    <cellStyle name="Migliaia 28 3 3 2 3 2" xfId="56166"/>
    <cellStyle name="Migliaia 28 3 3 2 4" xfId="52889"/>
    <cellStyle name="Migliaia 28 3 3 3" xfId="17155"/>
    <cellStyle name="Migliaia 28 3 3 3 2" xfId="33270"/>
    <cellStyle name="Migliaia 28 3 3 3 3" xfId="48231"/>
    <cellStyle name="Migliaia 28 3 3 3 4" xfId="54830"/>
    <cellStyle name="Migliaia 28 3 3 4" xfId="55676"/>
    <cellStyle name="Migliaia 28 3 3 5" xfId="52394"/>
    <cellStyle name="Migliaia 28 3 4" xfId="9868"/>
    <cellStyle name="Migliaia 28 3 4 2" xfId="18292"/>
    <cellStyle name="Migliaia 28 3 4 2 2" xfId="33759"/>
    <cellStyle name="Migliaia 28 3 4 2 3" xfId="48720"/>
    <cellStyle name="Migliaia 28 3 4 2 4" xfId="55243"/>
    <cellStyle name="Migliaia 28 3 4 3" xfId="26193"/>
    <cellStyle name="Migliaia 28 3 4 3 2" xfId="56165"/>
    <cellStyle name="Migliaia 28 3 4 4" xfId="41171"/>
    <cellStyle name="Migliaia 28 3 4 5" xfId="52888"/>
    <cellStyle name="Migliaia 28 3 5" xfId="17153"/>
    <cellStyle name="Migliaia 28 3 5 2" xfId="33268"/>
    <cellStyle name="Migliaia 28 3 5 3" xfId="48229"/>
    <cellStyle name="Migliaia 28 3 5 4" xfId="54828"/>
    <cellStyle name="Migliaia 28 3 6" xfId="19174"/>
    <cellStyle name="Migliaia 28 3 6 2" xfId="55674"/>
    <cellStyle name="Migliaia 28 3 7" xfId="34169"/>
    <cellStyle name="Migliaia 28 3 8" xfId="49109"/>
    <cellStyle name="Migliaia 28 3 9" xfId="49514"/>
    <cellStyle name="Migliaia 28 4" xfId="9227"/>
    <cellStyle name="Migliaia 28 4 2" xfId="17157"/>
    <cellStyle name="Migliaia 28 4 2 2" xfId="18295"/>
    <cellStyle name="Migliaia 28 4 2 2 2" xfId="33762"/>
    <cellStyle name="Migliaia 28 4 2 2 2 2" xfId="55246"/>
    <cellStyle name="Migliaia 28 4 2 2 3" xfId="48723"/>
    <cellStyle name="Migliaia 28 4 2 2 3 2" xfId="56168"/>
    <cellStyle name="Migliaia 28 4 2 2 4" xfId="52891"/>
    <cellStyle name="Migliaia 28 4 2 3" xfId="33272"/>
    <cellStyle name="Migliaia 28 4 2 3 2" xfId="54832"/>
    <cellStyle name="Migliaia 28 4 2 4" xfId="48233"/>
    <cellStyle name="Migliaia 28 4 2 4 2" xfId="55678"/>
    <cellStyle name="Migliaia 28 4 2 5" xfId="52396"/>
    <cellStyle name="Migliaia 28 4 3" xfId="18294"/>
    <cellStyle name="Migliaia 28 4 3 2" xfId="33761"/>
    <cellStyle name="Migliaia 28 4 3 2 2" xfId="55245"/>
    <cellStyle name="Migliaia 28 4 3 3" xfId="48722"/>
    <cellStyle name="Migliaia 28 4 3 3 2" xfId="56167"/>
    <cellStyle name="Migliaia 28 4 3 4" xfId="52890"/>
    <cellStyle name="Migliaia 28 4 4" xfId="17156"/>
    <cellStyle name="Migliaia 28 4 4 2" xfId="33271"/>
    <cellStyle name="Migliaia 28 4 4 3" xfId="48232"/>
    <cellStyle name="Migliaia 28 4 4 4" xfId="54831"/>
    <cellStyle name="Migliaia 28 4 5" xfId="50967"/>
    <cellStyle name="Migliaia 28 4 5 2" xfId="55677"/>
    <cellStyle name="Migliaia 28 4 6" xfId="52395"/>
    <cellStyle name="Migliaia 28 5" xfId="9228"/>
    <cellStyle name="Migliaia 28 5 2" xfId="17158"/>
    <cellStyle name="Migliaia 28 5 2 2" xfId="33273"/>
    <cellStyle name="Migliaia 28 5 2 3" xfId="48234"/>
    <cellStyle name="Migliaia 28 5 2 4" xfId="54833"/>
    <cellStyle name="Migliaia 28 5 3" xfId="51230"/>
    <cellStyle name="Migliaia 28 5 3 2" xfId="55679"/>
    <cellStyle name="Migliaia 28 5 4" xfId="52397"/>
    <cellStyle name="Migliaia 28 6" xfId="9223"/>
    <cellStyle name="Migliaia 28 6 2" xfId="51264"/>
    <cellStyle name="Migliaia 28 6 3" xfId="54596"/>
    <cellStyle name="Migliaia 28 7" xfId="9866"/>
    <cellStyle name="Migliaia 28 7 2" xfId="26191"/>
    <cellStyle name="Migliaia 28 7 3" xfId="41169"/>
    <cellStyle name="Migliaia 28 7 4" xfId="55672"/>
    <cellStyle name="Migliaia 28 8" xfId="17151"/>
    <cellStyle name="Migliaia 28 8 2" xfId="33266"/>
    <cellStyle name="Migliaia 28 8 3" xfId="48227"/>
    <cellStyle name="Migliaia 28 9" xfId="19172"/>
    <cellStyle name="Migliaia 29" xfId="405"/>
    <cellStyle name="Migliaia 29 10" xfId="34171"/>
    <cellStyle name="Migliaia 29 11" xfId="49111"/>
    <cellStyle name="Migliaia 29 12" xfId="49516"/>
    <cellStyle name="Migliaia 29 13" xfId="49922"/>
    <cellStyle name="Migliaia 29 14" xfId="50330"/>
    <cellStyle name="Migliaia 29 15" xfId="50772"/>
    <cellStyle name="Migliaia 29 16" xfId="51491"/>
    <cellStyle name="Migliaia 29 17" xfId="51903"/>
    <cellStyle name="Migliaia 29 18" xfId="52398"/>
    <cellStyle name="Migliaia 29 2" xfId="406"/>
    <cellStyle name="Migliaia 29 2 10" xfId="49923"/>
    <cellStyle name="Migliaia 29 2 11" xfId="50331"/>
    <cellStyle name="Migliaia 29 2 12" xfId="50773"/>
    <cellStyle name="Migliaia 29 2 13" xfId="51492"/>
    <cellStyle name="Migliaia 29 2 14" xfId="51904"/>
    <cellStyle name="Migliaia 29 2 15" xfId="52399"/>
    <cellStyle name="Migliaia 29 2 2" xfId="1262"/>
    <cellStyle name="Migliaia 29 2 2 10" xfId="51108"/>
    <cellStyle name="Migliaia 29 2 2 11" xfId="51704"/>
    <cellStyle name="Migliaia 29 2 2 12" xfId="52124"/>
    <cellStyle name="Migliaia 29 2 2 13" xfId="52892"/>
    <cellStyle name="Migliaia 29 2 2 2" xfId="10083"/>
    <cellStyle name="Migliaia 29 2 2 2 2" xfId="26403"/>
    <cellStyle name="Migliaia 29 2 2 2 3" xfId="41371"/>
    <cellStyle name="Migliaia 29 2 2 2 4" xfId="55247"/>
    <cellStyle name="Migliaia 29 2 2 3" xfId="18296"/>
    <cellStyle name="Migliaia 29 2 2 3 2" xfId="33763"/>
    <cellStyle name="Migliaia 29 2 2 3 3" xfId="48724"/>
    <cellStyle name="Migliaia 29 2 2 3 4" xfId="56169"/>
    <cellStyle name="Migliaia 29 2 2 4" xfId="19382"/>
    <cellStyle name="Migliaia 29 2 2 5" xfId="34372"/>
    <cellStyle name="Migliaia 29 2 2 6" xfId="49324"/>
    <cellStyle name="Migliaia 29 2 2 7" xfId="49729"/>
    <cellStyle name="Migliaia 29 2 2 8" xfId="50138"/>
    <cellStyle name="Migliaia 29 2 2 9" xfId="50543"/>
    <cellStyle name="Migliaia 29 2 3" xfId="9230"/>
    <cellStyle name="Migliaia 29 2 3 2" xfId="54661"/>
    <cellStyle name="Migliaia 29 2 4" xfId="9871"/>
    <cellStyle name="Migliaia 29 2 4 2" xfId="26196"/>
    <cellStyle name="Migliaia 29 2 4 3" xfId="41174"/>
    <cellStyle name="Migliaia 29 2 4 4" xfId="55681"/>
    <cellStyle name="Migliaia 29 2 5" xfId="17160"/>
    <cellStyle name="Migliaia 29 2 5 2" xfId="33275"/>
    <cellStyle name="Migliaia 29 2 5 3" xfId="48236"/>
    <cellStyle name="Migliaia 29 2 6" xfId="19177"/>
    <cellStyle name="Migliaia 29 2 7" xfId="34172"/>
    <cellStyle name="Migliaia 29 2 8" xfId="49112"/>
    <cellStyle name="Migliaia 29 2 9" xfId="49517"/>
    <cellStyle name="Migliaia 29 3" xfId="407"/>
    <cellStyle name="Migliaia 29 3 10" xfId="49924"/>
    <cellStyle name="Migliaia 29 3 11" xfId="50332"/>
    <cellStyle name="Migliaia 29 3 12" xfId="50774"/>
    <cellStyle name="Migliaia 29 3 13" xfId="51493"/>
    <cellStyle name="Migliaia 29 3 14" xfId="51905"/>
    <cellStyle name="Migliaia 29 3 15" xfId="52400"/>
    <cellStyle name="Migliaia 29 3 2" xfId="408"/>
    <cellStyle name="Migliaia 29 3 2 10" xfId="50333"/>
    <cellStyle name="Migliaia 29 3 2 11" xfId="50775"/>
    <cellStyle name="Migliaia 29 3 2 12" xfId="51494"/>
    <cellStyle name="Migliaia 29 3 2 13" xfId="51906"/>
    <cellStyle name="Migliaia 29 3 2 14" xfId="52401"/>
    <cellStyle name="Migliaia 29 3 2 2" xfId="9232"/>
    <cellStyle name="Migliaia 29 3 2 2 2" xfId="54835"/>
    <cellStyle name="Migliaia 29 3 2 3" xfId="9873"/>
    <cellStyle name="Migliaia 29 3 2 3 2" xfId="26198"/>
    <cellStyle name="Migliaia 29 3 2 3 3" xfId="41176"/>
    <cellStyle name="Migliaia 29 3 2 3 4" xfId="55683"/>
    <cellStyle name="Migliaia 29 3 2 4" xfId="17162"/>
    <cellStyle name="Migliaia 29 3 2 4 2" xfId="33277"/>
    <cellStyle name="Migliaia 29 3 2 4 3" xfId="48238"/>
    <cellStyle name="Migliaia 29 3 2 5" xfId="19179"/>
    <cellStyle name="Migliaia 29 3 2 6" xfId="34174"/>
    <cellStyle name="Migliaia 29 3 2 7" xfId="49114"/>
    <cellStyle name="Migliaia 29 3 2 8" xfId="49519"/>
    <cellStyle name="Migliaia 29 3 2 9" xfId="49925"/>
    <cellStyle name="Migliaia 29 3 3" xfId="9231"/>
    <cellStyle name="Migliaia 29 3 3 2" xfId="18298"/>
    <cellStyle name="Migliaia 29 3 3 2 2" xfId="33765"/>
    <cellStyle name="Migliaia 29 3 3 2 2 2" xfId="55249"/>
    <cellStyle name="Migliaia 29 3 3 2 3" xfId="48726"/>
    <cellStyle name="Migliaia 29 3 3 2 3 2" xfId="56171"/>
    <cellStyle name="Migliaia 29 3 3 2 4" xfId="52894"/>
    <cellStyle name="Migliaia 29 3 3 3" xfId="17163"/>
    <cellStyle name="Migliaia 29 3 3 3 2" xfId="33278"/>
    <cellStyle name="Migliaia 29 3 3 3 3" xfId="48239"/>
    <cellStyle name="Migliaia 29 3 3 3 4" xfId="54836"/>
    <cellStyle name="Migliaia 29 3 3 4" xfId="55684"/>
    <cellStyle name="Migliaia 29 3 3 5" xfId="52402"/>
    <cellStyle name="Migliaia 29 3 4" xfId="9872"/>
    <cellStyle name="Migliaia 29 3 4 2" xfId="18297"/>
    <cellStyle name="Migliaia 29 3 4 2 2" xfId="33764"/>
    <cellStyle name="Migliaia 29 3 4 2 3" xfId="48725"/>
    <cellStyle name="Migliaia 29 3 4 2 4" xfId="55248"/>
    <cellStyle name="Migliaia 29 3 4 3" xfId="26197"/>
    <cellStyle name="Migliaia 29 3 4 3 2" xfId="56170"/>
    <cellStyle name="Migliaia 29 3 4 4" xfId="41175"/>
    <cellStyle name="Migliaia 29 3 4 5" xfId="52893"/>
    <cellStyle name="Migliaia 29 3 5" xfId="17161"/>
    <cellStyle name="Migliaia 29 3 5 2" xfId="33276"/>
    <cellStyle name="Migliaia 29 3 5 3" xfId="48237"/>
    <cellStyle name="Migliaia 29 3 5 4" xfId="54834"/>
    <cellStyle name="Migliaia 29 3 6" xfId="19178"/>
    <cellStyle name="Migliaia 29 3 6 2" xfId="55682"/>
    <cellStyle name="Migliaia 29 3 7" xfId="34173"/>
    <cellStyle name="Migliaia 29 3 8" xfId="49113"/>
    <cellStyle name="Migliaia 29 3 9" xfId="49518"/>
    <cellStyle name="Migliaia 29 4" xfId="9233"/>
    <cellStyle name="Migliaia 29 4 2" xfId="17165"/>
    <cellStyle name="Migliaia 29 4 2 2" xfId="18300"/>
    <cellStyle name="Migliaia 29 4 2 2 2" xfId="33767"/>
    <cellStyle name="Migliaia 29 4 2 2 2 2" xfId="55251"/>
    <cellStyle name="Migliaia 29 4 2 2 3" xfId="48728"/>
    <cellStyle name="Migliaia 29 4 2 2 3 2" xfId="56173"/>
    <cellStyle name="Migliaia 29 4 2 2 4" xfId="52896"/>
    <cellStyle name="Migliaia 29 4 2 3" xfId="33280"/>
    <cellStyle name="Migliaia 29 4 2 3 2" xfId="54838"/>
    <cellStyle name="Migliaia 29 4 2 4" xfId="48241"/>
    <cellStyle name="Migliaia 29 4 2 4 2" xfId="55686"/>
    <cellStyle name="Migliaia 29 4 2 5" xfId="52404"/>
    <cellStyle name="Migliaia 29 4 3" xfId="18299"/>
    <cellStyle name="Migliaia 29 4 3 2" xfId="33766"/>
    <cellStyle name="Migliaia 29 4 3 2 2" xfId="55250"/>
    <cellStyle name="Migliaia 29 4 3 3" xfId="48727"/>
    <cellStyle name="Migliaia 29 4 3 3 2" xfId="56172"/>
    <cellStyle name="Migliaia 29 4 3 4" xfId="52895"/>
    <cellStyle name="Migliaia 29 4 4" xfId="17164"/>
    <cellStyle name="Migliaia 29 4 4 2" xfId="33279"/>
    <cellStyle name="Migliaia 29 4 4 3" xfId="48240"/>
    <cellStyle name="Migliaia 29 4 4 4" xfId="54837"/>
    <cellStyle name="Migliaia 29 4 5" xfId="51213"/>
    <cellStyle name="Migliaia 29 4 5 2" xfId="55685"/>
    <cellStyle name="Migliaia 29 4 6" xfId="52403"/>
    <cellStyle name="Migliaia 29 5" xfId="9234"/>
    <cellStyle name="Migliaia 29 5 2" xfId="17166"/>
    <cellStyle name="Migliaia 29 5 2 2" xfId="33281"/>
    <cellStyle name="Migliaia 29 5 2 3" xfId="48242"/>
    <cellStyle name="Migliaia 29 5 2 4" xfId="54839"/>
    <cellStyle name="Migliaia 29 5 3" xfId="50966"/>
    <cellStyle name="Migliaia 29 5 3 2" xfId="55687"/>
    <cellStyle name="Migliaia 29 5 4" xfId="52405"/>
    <cellStyle name="Migliaia 29 6" xfId="9229"/>
    <cellStyle name="Migliaia 29 6 2" xfId="51035"/>
    <cellStyle name="Migliaia 29 6 3" xfId="54597"/>
    <cellStyle name="Migliaia 29 7" xfId="9870"/>
    <cellStyle name="Migliaia 29 7 2" xfId="26195"/>
    <cellStyle name="Migliaia 29 7 3" xfId="41173"/>
    <cellStyle name="Migliaia 29 7 4" xfId="55680"/>
    <cellStyle name="Migliaia 29 8" xfId="17159"/>
    <cellStyle name="Migliaia 29 8 2" xfId="33274"/>
    <cellStyle name="Migliaia 29 8 3" xfId="48235"/>
    <cellStyle name="Migliaia 29 9" xfId="19176"/>
    <cellStyle name="Migliaia 3" xfId="409"/>
    <cellStyle name="Migliaia 3 10" xfId="34175"/>
    <cellStyle name="Migliaia 3 11" xfId="49115"/>
    <cellStyle name="Migliaia 3 12" xfId="49520"/>
    <cellStyle name="Migliaia 3 13" xfId="49926"/>
    <cellStyle name="Migliaia 3 14" xfId="50334"/>
    <cellStyle name="Migliaia 3 15" xfId="50776"/>
    <cellStyle name="Migliaia 3 16" xfId="51495"/>
    <cellStyle name="Migliaia 3 17" xfId="51907"/>
    <cellStyle name="Migliaia 3 18" xfId="52406"/>
    <cellStyle name="Migliaia 3 2" xfId="410"/>
    <cellStyle name="Migliaia 3 2 10" xfId="49927"/>
    <cellStyle name="Migliaia 3 2 11" xfId="50335"/>
    <cellStyle name="Migliaia 3 2 12" xfId="50777"/>
    <cellStyle name="Migliaia 3 2 13" xfId="51496"/>
    <cellStyle name="Migliaia 3 2 14" xfId="51908"/>
    <cellStyle name="Migliaia 3 2 15" xfId="52407"/>
    <cellStyle name="Migliaia 3 2 2" xfId="1263"/>
    <cellStyle name="Migliaia 3 2 2 10" xfId="51109"/>
    <cellStyle name="Migliaia 3 2 2 11" xfId="51705"/>
    <cellStyle name="Migliaia 3 2 2 12" xfId="52125"/>
    <cellStyle name="Migliaia 3 2 2 13" xfId="52897"/>
    <cellStyle name="Migliaia 3 2 2 2" xfId="10084"/>
    <cellStyle name="Migliaia 3 2 2 2 2" xfId="26404"/>
    <cellStyle name="Migliaia 3 2 2 2 3" xfId="41372"/>
    <cellStyle name="Migliaia 3 2 2 2 4" xfId="55252"/>
    <cellStyle name="Migliaia 3 2 2 3" xfId="18301"/>
    <cellStyle name="Migliaia 3 2 2 3 2" xfId="33768"/>
    <cellStyle name="Migliaia 3 2 2 3 3" xfId="48729"/>
    <cellStyle name="Migliaia 3 2 2 3 4" xfId="56174"/>
    <cellStyle name="Migliaia 3 2 2 4" xfId="19383"/>
    <cellStyle name="Migliaia 3 2 2 5" xfId="34373"/>
    <cellStyle name="Migliaia 3 2 2 6" xfId="49325"/>
    <cellStyle name="Migliaia 3 2 2 7" xfId="49730"/>
    <cellStyle name="Migliaia 3 2 2 8" xfId="50139"/>
    <cellStyle name="Migliaia 3 2 2 9" xfId="50544"/>
    <cellStyle name="Migliaia 3 2 3" xfId="9236"/>
    <cellStyle name="Migliaia 3 2 3 2" xfId="54662"/>
    <cellStyle name="Migliaia 3 2 4" xfId="9875"/>
    <cellStyle name="Migliaia 3 2 4 2" xfId="26200"/>
    <cellStyle name="Migliaia 3 2 4 3" xfId="41178"/>
    <cellStyle name="Migliaia 3 2 4 4" xfId="55689"/>
    <cellStyle name="Migliaia 3 2 5" xfId="17168"/>
    <cellStyle name="Migliaia 3 2 5 2" xfId="33283"/>
    <cellStyle name="Migliaia 3 2 5 3" xfId="48244"/>
    <cellStyle name="Migliaia 3 2 6" xfId="19181"/>
    <cellStyle name="Migliaia 3 2 7" xfId="34176"/>
    <cellStyle name="Migliaia 3 2 8" xfId="49116"/>
    <cellStyle name="Migliaia 3 2 9" xfId="49521"/>
    <cellStyle name="Migliaia 3 3" xfId="411"/>
    <cellStyle name="Migliaia 3 3 10" xfId="49928"/>
    <cellStyle name="Migliaia 3 3 11" xfId="50336"/>
    <cellStyle name="Migliaia 3 3 12" xfId="50778"/>
    <cellStyle name="Migliaia 3 3 13" xfId="51497"/>
    <cellStyle name="Migliaia 3 3 14" xfId="51909"/>
    <cellStyle name="Migliaia 3 3 15" xfId="52408"/>
    <cellStyle name="Migliaia 3 3 2" xfId="412"/>
    <cellStyle name="Migliaia 3 3 2 10" xfId="50337"/>
    <cellStyle name="Migliaia 3 3 2 11" xfId="50779"/>
    <cellStyle name="Migliaia 3 3 2 12" xfId="51498"/>
    <cellStyle name="Migliaia 3 3 2 13" xfId="51910"/>
    <cellStyle name="Migliaia 3 3 2 14" xfId="52409"/>
    <cellStyle name="Migliaia 3 3 2 2" xfId="9238"/>
    <cellStyle name="Migliaia 3 3 2 2 2" xfId="54841"/>
    <cellStyle name="Migliaia 3 3 2 3" xfId="9877"/>
    <cellStyle name="Migliaia 3 3 2 3 2" xfId="26202"/>
    <cellStyle name="Migliaia 3 3 2 3 3" xfId="41180"/>
    <cellStyle name="Migliaia 3 3 2 3 4" xfId="55691"/>
    <cellStyle name="Migliaia 3 3 2 4" xfId="17170"/>
    <cellStyle name="Migliaia 3 3 2 4 2" xfId="33285"/>
    <cellStyle name="Migliaia 3 3 2 4 3" xfId="48246"/>
    <cellStyle name="Migliaia 3 3 2 5" xfId="19183"/>
    <cellStyle name="Migliaia 3 3 2 6" xfId="34178"/>
    <cellStyle name="Migliaia 3 3 2 7" xfId="49118"/>
    <cellStyle name="Migliaia 3 3 2 8" xfId="49523"/>
    <cellStyle name="Migliaia 3 3 2 9" xfId="49929"/>
    <cellStyle name="Migliaia 3 3 3" xfId="9237"/>
    <cellStyle name="Migliaia 3 3 3 2" xfId="18303"/>
    <cellStyle name="Migliaia 3 3 3 2 2" xfId="33770"/>
    <cellStyle name="Migliaia 3 3 3 2 2 2" xfId="55254"/>
    <cellStyle name="Migliaia 3 3 3 2 3" xfId="48731"/>
    <cellStyle name="Migliaia 3 3 3 2 3 2" xfId="56176"/>
    <cellStyle name="Migliaia 3 3 3 2 4" xfId="52899"/>
    <cellStyle name="Migliaia 3 3 3 3" xfId="17171"/>
    <cellStyle name="Migliaia 3 3 3 3 2" xfId="33286"/>
    <cellStyle name="Migliaia 3 3 3 3 3" xfId="48247"/>
    <cellStyle name="Migliaia 3 3 3 3 4" xfId="54842"/>
    <cellStyle name="Migliaia 3 3 3 4" xfId="55692"/>
    <cellStyle name="Migliaia 3 3 3 5" xfId="52410"/>
    <cellStyle name="Migliaia 3 3 4" xfId="9876"/>
    <cellStyle name="Migliaia 3 3 4 2" xfId="18302"/>
    <cellStyle name="Migliaia 3 3 4 2 2" xfId="33769"/>
    <cellStyle name="Migliaia 3 3 4 2 3" xfId="48730"/>
    <cellStyle name="Migliaia 3 3 4 2 4" xfId="55253"/>
    <cellStyle name="Migliaia 3 3 4 3" xfId="26201"/>
    <cellStyle name="Migliaia 3 3 4 3 2" xfId="56175"/>
    <cellStyle name="Migliaia 3 3 4 4" xfId="41179"/>
    <cellStyle name="Migliaia 3 3 4 5" xfId="52898"/>
    <cellStyle name="Migliaia 3 3 5" xfId="17169"/>
    <cellStyle name="Migliaia 3 3 5 2" xfId="33284"/>
    <cellStyle name="Migliaia 3 3 5 3" xfId="48245"/>
    <cellStyle name="Migliaia 3 3 5 4" xfId="54840"/>
    <cellStyle name="Migliaia 3 3 6" xfId="19182"/>
    <cellStyle name="Migliaia 3 3 6 2" xfId="55690"/>
    <cellStyle name="Migliaia 3 3 7" xfId="34177"/>
    <cellStyle name="Migliaia 3 3 8" xfId="49117"/>
    <cellStyle name="Migliaia 3 3 9" xfId="49522"/>
    <cellStyle name="Migliaia 3 4" xfId="9239"/>
    <cellStyle name="Migliaia 3 4 2" xfId="17173"/>
    <cellStyle name="Migliaia 3 4 2 2" xfId="18305"/>
    <cellStyle name="Migliaia 3 4 2 2 2" xfId="33772"/>
    <cellStyle name="Migliaia 3 4 2 2 2 2" xfId="55256"/>
    <cellStyle name="Migliaia 3 4 2 2 3" xfId="48733"/>
    <cellStyle name="Migliaia 3 4 2 2 3 2" xfId="56178"/>
    <cellStyle name="Migliaia 3 4 2 2 4" xfId="52901"/>
    <cellStyle name="Migliaia 3 4 2 3" xfId="33288"/>
    <cellStyle name="Migliaia 3 4 2 3 2" xfId="54844"/>
    <cellStyle name="Migliaia 3 4 2 4" xfId="48249"/>
    <cellStyle name="Migliaia 3 4 2 4 2" xfId="55694"/>
    <cellStyle name="Migliaia 3 4 2 5" xfId="52412"/>
    <cellStyle name="Migliaia 3 4 3" xfId="18304"/>
    <cellStyle name="Migliaia 3 4 3 2" xfId="33771"/>
    <cellStyle name="Migliaia 3 4 3 2 2" xfId="55255"/>
    <cellStyle name="Migliaia 3 4 3 3" xfId="48732"/>
    <cellStyle name="Migliaia 3 4 3 3 2" xfId="56177"/>
    <cellStyle name="Migliaia 3 4 3 4" xfId="52900"/>
    <cellStyle name="Migliaia 3 4 4" xfId="17172"/>
    <cellStyle name="Migliaia 3 4 4 2" xfId="33287"/>
    <cellStyle name="Migliaia 3 4 4 3" xfId="48248"/>
    <cellStyle name="Migliaia 3 4 4 4" xfId="54843"/>
    <cellStyle name="Migliaia 3 4 5" xfId="51033"/>
    <cellStyle name="Migliaia 3 4 5 2" xfId="55693"/>
    <cellStyle name="Migliaia 3 4 6" xfId="52411"/>
    <cellStyle name="Migliaia 3 5" xfId="9240"/>
    <cellStyle name="Migliaia 3 5 2" xfId="17174"/>
    <cellStyle name="Migliaia 3 5 2 2" xfId="33289"/>
    <cellStyle name="Migliaia 3 5 2 3" xfId="48250"/>
    <cellStyle name="Migliaia 3 5 2 4" xfId="54845"/>
    <cellStyle name="Migliaia 3 5 3" xfId="51034"/>
    <cellStyle name="Migliaia 3 5 3 2" xfId="55695"/>
    <cellStyle name="Migliaia 3 5 4" xfId="52413"/>
    <cellStyle name="Migliaia 3 6" xfId="9235"/>
    <cellStyle name="Migliaia 3 6 2" xfId="51266"/>
    <cellStyle name="Migliaia 3 6 3" xfId="54598"/>
    <cellStyle name="Migliaia 3 7" xfId="9874"/>
    <cellStyle name="Migliaia 3 7 2" xfId="26199"/>
    <cellStyle name="Migliaia 3 7 3" xfId="41177"/>
    <cellStyle name="Migliaia 3 7 4" xfId="55688"/>
    <cellStyle name="Migliaia 3 8" xfId="17167"/>
    <cellStyle name="Migliaia 3 8 2" xfId="33282"/>
    <cellStyle name="Migliaia 3 8 3" xfId="48243"/>
    <cellStyle name="Migliaia 3 9" xfId="19180"/>
    <cellStyle name="Migliaia 30" xfId="413"/>
    <cellStyle name="Migliaia 30 10" xfId="34179"/>
    <cellStyle name="Migliaia 30 11" xfId="49119"/>
    <cellStyle name="Migliaia 30 12" xfId="49524"/>
    <cellStyle name="Migliaia 30 13" xfId="49930"/>
    <cellStyle name="Migliaia 30 14" xfId="50338"/>
    <cellStyle name="Migliaia 30 15" xfId="50780"/>
    <cellStyle name="Migliaia 30 16" xfId="51499"/>
    <cellStyle name="Migliaia 30 17" xfId="51911"/>
    <cellStyle name="Migliaia 30 18" xfId="52414"/>
    <cellStyle name="Migliaia 30 2" xfId="414"/>
    <cellStyle name="Migliaia 30 2 10" xfId="49931"/>
    <cellStyle name="Migliaia 30 2 11" xfId="50339"/>
    <cellStyle name="Migliaia 30 2 12" xfId="50781"/>
    <cellStyle name="Migliaia 30 2 13" xfId="51500"/>
    <cellStyle name="Migliaia 30 2 14" xfId="51912"/>
    <cellStyle name="Migliaia 30 2 15" xfId="52415"/>
    <cellStyle name="Migliaia 30 2 2" xfId="1264"/>
    <cellStyle name="Migliaia 30 2 2 10" xfId="51110"/>
    <cellStyle name="Migliaia 30 2 2 11" xfId="51706"/>
    <cellStyle name="Migliaia 30 2 2 12" xfId="52126"/>
    <cellStyle name="Migliaia 30 2 2 13" xfId="52902"/>
    <cellStyle name="Migliaia 30 2 2 2" xfId="10085"/>
    <cellStyle name="Migliaia 30 2 2 2 2" xfId="26405"/>
    <cellStyle name="Migliaia 30 2 2 2 3" xfId="41373"/>
    <cellStyle name="Migliaia 30 2 2 2 4" xfId="55257"/>
    <cellStyle name="Migliaia 30 2 2 3" xfId="18306"/>
    <cellStyle name="Migliaia 30 2 2 3 2" xfId="33773"/>
    <cellStyle name="Migliaia 30 2 2 3 3" xfId="48734"/>
    <cellStyle name="Migliaia 30 2 2 3 4" xfId="56179"/>
    <cellStyle name="Migliaia 30 2 2 4" xfId="19384"/>
    <cellStyle name="Migliaia 30 2 2 5" xfId="34374"/>
    <cellStyle name="Migliaia 30 2 2 6" xfId="49326"/>
    <cellStyle name="Migliaia 30 2 2 7" xfId="49731"/>
    <cellStyle name="Migliaia 30 2 2 8" xfId="50140"/>
    <cellStyle name="Migliaia 30 2 2 9" xfId="50545"/>
    <cellStyle name="Migliaia 30 2 3" xfId="9242"/>
    <cellStyle name="Migliaia 30 2 3 2" xfId="54663"/>
    <cellStyle name="Migliaia 30 2 4" xfId="9879"/>
    <cellStyle name="Migliaia 30 2 4 2" xfId="26204"/>
    <cellStyle name="Migliaia 30 2 4 3" xfId="41182"/>
    <cellStyle name="Migliaia 30 2 4 4" xfId="55697"/>
    <cellStyle name="Migliaia 30 2 5" xfId="17176"/>
    <cellStyle name="Migliaia 30 2 5 2" xfId="33291"/>
    <cellStyle name="Migliaia 30 2 5 3" xfId="48252"/>
    <cellStyle name="Migliaia 30 2 6" xfId="19185"/>
    <cellStyle name="Migliaia 30 2 7" xfId="34180"/>
    <cellStyle name="Migliaia 30 2 8" xfId="49120"/>
    <cellStyle name="Migliaia 30 2 9" xfId="49525"/>
    <cellStyle name="Migliaia 30 3" xfId="415"/>
    <cellStyle name="Migliaia 30 3 10" xfId="49932"/>
    <cellStyle name="Migliaia 30 3 11" xfId="50340"/>
    <cellStyle name="Migliaia 30 3 12" xfId="50782"/>
    <cellStyle name="Migliaia 30 3 13" xfId="51501"/>
    <cellStyle name="Migliaia 30 3 14" xfId="51913"/>
    <cellStyle name="Migliaia 30 3 15" xfId="52416"/>
    <cellStyle name="Migliaia 30 3 2" xfId="416"/>
    <cellStyle name="Migliaia 30 3 2 10" xfId="50341"/>
    <cellStyle name="Migliaia 30 3 2 11" xfId="50783"/>
    <cellStyle name="Migliaia 30 3 2 12" xfId="51502"/>
    <cellStyle name="Migliaia 30 3 2 13" xfId="51914"/>
    <cellStyle name="Migliaia 30 3 2 14" xfId="52417"/>
    <cellStyle name="Migliaia 30 3 2 2" xfId="9244"/>
    <cellStyle name="Migliaia 30 3 2 2 2" xfId="54847"/>
    <cellStyle name="Migliaia 30 3 2 3" xfId="9881"/>
    <cellStyle name="Migliaia 30 3 2 3 2" xfId="26206"/>
    <cellStyle name="Migliaia 30 3 2 3 3" xfId="41184"/>
    <cellStyle name="Migliaia 30 3 2 3 4" xfId="55699"/>
    <cellStyle name="Migliaia 30 3 2 4" xfId="17178"/>
    <cellStyle name="Migliaia 30 3 2 4 2" xfId="33293"/>
    <cellStyle name="Migliaia 30 3 2 4 3" xfId="48254"/>
    <cellStyle name="Migliaia 30 3 2 5" xfId="19187"/>
    <cellStyle name="Migliaia 30 3 2 6" xfId="34182"/>
    <cellStyle name="Migliaia 30 3 2 7" xfId="49122"/>
    <cellStyle name="Migliaia 30 3 2 8" xfId="49527"/>
    <cellStyle name="Migliaia 30 3 2 9" xfId="49933"/>
    <cellStyle name="Migliaia 30 3 3" xfId="9243"/>
    <cellStyle name="Migliaia 30 3 3 2" xfId="18308"/>
    <cellStyle name="Migliaia 30 3 3 2 2" xfId="33775"/>
    <cellStyle name="Migliaia 30 3 3 2 2 2" xfId="55259"/>
    <cellStyle name="Migliaia 30 3 3 2 3" xfId="48736"/>
    <cellStyle name="Migliaia 30 3 3 2 3 2" xfId="56181"/>
    <cellStyle name="Migliaia 30 3 3 2 4" xfId="52904"/>
    <cellStyle name="Migliaia 30 3 3 3" xfId="17179"/>
    <cellStyle name="Migliaia 30 3 3 3 2" xfId="33294"/>
    <cellStyle name="Migliaia 30 3 3 3 3" xfId="48255"/>
    <cellStyle name="Migliaia 30 3 3 3 4" xfId="54848"/>
    <cellStyle name="Migliaia 30 3 3 4" xfId="55700"/>
    <cellStyle name="Migliaia 30 3 3 5" xfId="52418"/>
    <cellStyle name="Migliaia 30 3 4" xfId="9880"/>
    <cellStyle name="Migliaia 30 3 4 2" xfId="18307"/>
    <cellStyle name="Migliaia 30 3 4 2 2" xfId="33774"/>
    <cellStyle name="Migliaia 30 3 4 2 3" xfId="48735"/>
    <cellStyle name="Migliaia 30 3 4 2 4" xfId="55258"/>
    <cellStyle name="Migliaia 30 3 4 3" xfId="26205"/>
    <cellStyle name="Migliaia 30 3 4 3 2" xfId="56180"/>
    <cellStyle name="Migliaia 30 3 4 4" xfId="41183"/>
    <cellStyle name="Migliaia 30 3 4 5" xfId="52903"/>
    <cellStyle name="Migliaia 30 3 5" xfId="17177"/>
    <cellStyle name="Migliaia 30 3 5 2" xfId="33292"/>
    <cellStyle name="Migliaia 30 3 5 3" xfId="48253"/>
    <cellStyle name="Migliaia 30 3 5 4" xfId="54846"/>
    <cellStyle name="Migliaia 30 3 6" xfId="19186"/>
    <cellStyle name="Migliaia 30 3 6 2" xfId="55698"/>
    <cellStyle name="Migliaia 30 3 7" xfId="34181"/>
    <cellStyle name="Migliaia 30 3 8" xfId="49121"/>
    <cellStyle name="Migliaia 30 3 9" xfId="49526"/>
    <cellStyle name="Migliaia 30 4" xfId="9245"/>
    <cellStyle name="Migliaia 30 4 2" xfId="17181"/>
    <cellStyle name="Migliaia 30 4 2 2" xfId="18310"/>
    <cellStyle name="Migliaia 30 4 2 2 2" xfId="33777"/>
    <cellStyle name="Migliaia 30 4 2 2 2 2" xfId="55261"/>
    <cellStyle name="Migliaia 30 4 2 2 3" xfId="48738"/>
    <cellStyle name="Migliaia 30 4 2 2 3 2" xfId="56183"/>
    <cellStyle name="Migliaia 30 4 2 2 4" xfId="52906"/>
    <cellStyle name="Migliaia 30 4 2 3" xfId="33296"/>
    <cellStyle name="Migliaia 30 4 2 3 2" xfId="54850"/>
    <cellStyle name="Migliaia 30 4 2 4" xfId="48257"/>
    <cellStyle name="Migliaia 30 4 2 4 2" xfId="55702"/>
    <cellStyle name="Migliaia 30 4 2 5" xfId="52420"/>
    <cellStyle name="Migliaia 30 4 3" xfId="18309"/>
    <cellStyle name="Migliaia 30 4 3 2" xfId="33776"/>
    <cellStyle name="Migliaia 30 4 3 2 2" xfId="55260"/>
    <cellStyle name="Migliaia 30 4 3 3" xfId="48737"/>
    <cellStyle name="Migliaia 30 4 3 3 2" xfId="56182"/>
    <cellStyle name="Migliaia 30 4 3 4" xfId="52905"/>
    <cellStyle name="Migliaia 30 4 4" xfId="17180"/>
    <cellStyle name="Migliaia 30 4 4 2" xfId="33295"/>
    <cellStyle name="Migliaia 30 4 4 3" xfId="48256"/>
    <cellStyle name="Migliaia 30 4 4 4" xfId="54849"/>
    <cellStyle name="Migliaia 30 4 5" xfId="51265"/>
    <cellStyle name="Migliaia 30 4 5 2" xfId="55701"/>
    <cellStyle name="Migliaia 30 4 6" xfId="52419"/>
    <cellStyle name="Migliaia 30 5" xfId="9246"/>
    <cellStyle name="Migliaia 30 5 2" xfId="17182"/>
    <cellStyle name="Migliaia 30 5 2 2" xfId="33297"/>
    <cellStyle name="Migliaia 30 5 2 3" xfId="48258"/>
    <cellStyle name="Migliaia 30 5 2 4" xfId="54851"/>
    <cellStyle name="Migliaia 30 5 3" xfId="51231"/>
    <cellStyle name="Migliaia 30 5 3 2" xfId="55703"/>
    <cellStyle name="Migliaia 30 5 4" xfId="52421"/>
    <cellStyle name="Migliaia 30 6" xfId="9241"/>
    <cellStyle name="Migliaia 30 6 2" xfId="50965"/>
    <cellStyle name="Migliaia 30 6 3" xfId="54599"/>
    <cellStyle name="Migliaia 30 7" xfId="9878"/>
    <cellStyle name="Migliaia 30 7 2" xfId="26203"/>
    <cellStyle name="Migliaia 30 7 3" xfId="41181"/>
    <cellStyle name="Migliaia 30 7 4" xfId="55696"/>
    <cellStyle name="Migliaia 30 8" xfId="17175"/>
    <cellStyle name="Migliaia 30 8 2" xfId="33290"/>
    <cellStyle name="Migliaia 30 8 3" xfId="48251"/>
    <cellStyle name="Migliaia 30 9" xfId="19184"/>
    <cellStyle name="Migliaia 31" xfId="417"/>
    <cellStyle name="Migliaia 31 10" xfId="34183"/>
    <cellStyle name="Migliaia 31 11" xfId="49123"/>
    <cellStyle name="Migliaia 31 12" xfId="49528"/>
    <cellStyle name="Migliaia 31 13" xfId="49934"/>
    <cellStyle name="Migliaia 31 14" xfId="50342"/>
    <cellStyle name="Migliaia 31 15" xfId="50784"/>
    <cellStyle name="Migliaia 31 16" xfId="51503"/>
    <cellStyle name="Migliaia 31 17" xfId="51915"/>
    <cellStyle name="Migliaia 31 18" xfId="52422"/>
    <cellStyle name="Migliaia 31 2" xfId="418"/>
    <cellStyle name="Migliaia 31 2 10" xfId="49935"/>
    <cellStyle name="Migliaia 31 2 11" xfId="50343"/>
    <cellStyle name="Migliaia 31 2 12" xfId="50785"/>
    <cellStyle name="Migliaia 31 2 13" xfId="51504"/>
    <cellStyle name="Migliaia 31 2 14" xfId="51916"/>
    <cellStyle name="Migliaia 31 2 15" xfId="52423"/>
    <cellStyle name="Migliaia 31 2 2" xfId="1265"/>
    <cellStyle name="Migliaia 31 2 2 10" xfId="51111"/>
    <cellStyle name="Migliaia 31 2 2 11" xfId="51707"/>
    <cellStyle name="Migliaia 31 2 2 12" xfId="52127"/>
    <cellStyle name="Migliaia 31 2 2 13" xfId="52907"/>
    <cellStyle name="Migliaia 31 2 2 2" xfId="10086"/>
    <cellStyle name="Migliaia 31 2 2 2 2" xfId="26406"/>
    <cellStyle name="Migliaia 31 2 2 2 3" xfId="41374"/>
    <cellStyle name="Migliaia 31 2 2 2 4" xfId="55262"/>
    <cellStyle name="Migliaia 31 2 2 3" xfId="18311"/>
    <cellStyle name="Migliaia 31 2 2 3 2" xfId="33778"/>
    <cellStyle name="Migliaia 31 2 2 3 3" xfId="48739"/>
    <cellStyle name="Migliaia 31 2 2 3 4" xfId="56184"/>
    <cellStyle name="Migliaia 31 2 2 4" xfId="19385"/>
    <cellStyle name="Migliaia 31 2 2 5" xfId="34375"/>
    <cellStyle name="Migliaia 31 2 2 6" xfId="49327"/>
    <cellStyle name="Migliaia 31 2 2 7" xfId="49732"/>
    <cellStyle name="Migliaia 31 2 2 8" xfId="50141"/>
    <cellStyle name="Migliaia 31 2 2 9" xfId="50546"/>
    <cellStyle name="Migliaia 31 2 3" xfId="9248"/>
    <cellStyle name="Migliaia 31 2 3 2" xfId="54664"/>
    <cellStyle name="Migliaia 31 2 4" xfId="9883"/>
    <cellStyle name="Migliaia 31 2 4 2" xfId="26208"/>
    <cellStyle name="Migliaia 31 2 4 3" xfId="41186"/>
    <cellStyle name="Migliaia 31 2 4 4" xfId="55705"/>
    <cellStyle name="Migliaia 31 2 5" xfId="17184"/>
    <cellStyle name="Migliaia 31 2 5 2" xfId="33299"/>
    <cellStyle name="Migliaia 31 2 5 3" xfId="48260"/>
    <cellStyle name="Migliaia 31 2 6" xfId="19189"/>
    <cellStyle name="Migliaia 31 2 7" xfId="34184"/>
    <cellStyle name="Migliaia 31 2 8" xfId="49124"/>
    <cellStyle name="Migliaia 31 2 9" xfId="49529"/>
    <cellStyle name="Migliaia 31 3" xfId="419"/>
    <cellStyle name="Migliaia 31 3 10" xfId="49936"/>
    <cellStyle name="Migliaia 31 3 11" xfId="50344"/>
    <cellStyle name="Migliaia 31 3 12" xfId="50786"/>
    <cellStyle name="Migliaia 31 3 13" xfId="51505"/>
    <cellStyle name="Migliaia 31 3 14" xfId="51917"/>
    <cellStyle name="Migliaia 31 3 15" xfId="52424"/>
    <cellStyle name="Migliaia 31 3 2" xfId="420"/>
    <cellStyle name="Migliaia 31 3 2 10" xfId="50345"/>
    <cellStyle name="Migliaia 31 3 2 11" xfId="50787"/>
    <cellStyle name="Migliaia 31 3 2 12" xfId="51506"/>
    <cellStyle name="Migliaia 31 3 2 13" xfId="51918"/>
    <cellStyle name="Migliaia 31 3 2 14" xfId="52425"/>
    <cellStyle name="Migliaia 31 3 2 2" xfId="9250"/>
    <cellStyle name="Migliaia 31 3 2 2 2" xfId="54853"/>
    <cellStyle name="Migliaia 31 3 2 3" xfId="9885"/>
    <cellStyle name="Migliaia 31 3 2 3 2" xfId="26210"/>
    <cellStyle name="Migliaia 31 3 2 3 3" xfId="41188"/>
    <cellStyle name="Migliaia 31 3 2 3 4" xfId="55707"/>
    <cellStyle name="Migliaia 31 3 2 4" xfId="17186"/>
    <cellStyle name="Migliaia 31 3 2 4 2" xfId="33301"/>
    <cellStyle name="Migliaia 31 3 2 4 3" xfId="48262"/>
    <cellStyle name="Migliaia 31 3 2 5" xfId="19191"/>
    <cellStyle name="Migliaia 31 3 2 6" xfId="34186"/>
    <cellStyle name="Migliaia 31 3 2 7" xfId="49126"/>
    <cellStyle name="Migliaia 31 3 2 8" xfId="49531"/>
    <cellStyle name="Migliaia 31 3 2 9" xfId="49937"/>
    <cellStyle name="Migliaia 31 3 3" xfId="9249"/>
    <cellStyle name="Migliaia 31 3 3 2" xfId="18313"/>
    <cellStyle name="Migliaia 31 3 3 2 2" xfId="33780"/>
    <cellStyle name="Migliaia 31 3 3 2 2 2" xfId="55264"/>
    <cellStyle name="Migliaia 31 3 3 2 3" xfId="48741"/>
    <cellStyle name="Migliaia 31 3 3 2 3 2" xfId="56186"/>
    <cellStyle name="Migliaia 31 3 3 2 4" xfId="52909"/>
    <cellStyle name="Migliaia 31 3 3 3" xfId="17187"/>
    <cellStyle name="Migliaia 31 3 3 3 2" xfId="33302"/>
    <cellStyle name="Migliaia 31 3 3 3 3" xfId="48263"/>
    <cellStyle name="Migliaia 31 3 3 3 4" xfId="54854"/>
    <cellStyle name="Migliaia 31 3 3 4" xfId="55708"/>
    <cellStyle name="Migliaia 31 3 3 5" xfId="52426"/>
    <cellStyle name="Migliaia 31 3 4" xfId="9884"/>
    <cellStyle name="Migliaia 31 3 4 2" xfId="18312"/>
    <cellStyle name="Migliaia 31 3 4 2 2" xfId="33779"/>
    <cellStyle name="Migliaia 31 3 4 2 3" xfId="48740"/>
    <cellStyle name="Migliaia 31 3 4 2 4" xfId="55263"/>
    <cellStyle name="Migliaia 31 3 4 3" xfId="26209"/>
    <cellStyle name="Migliaia 31 3 4 3 2" xfId="56185"/>
    <cellStyle name="Migliaia 31 3 4 4" xfId="41187"/>
    <cellStyle name="Migliaia 31 3 4 5" xfId="52908"/>
    <cellStyle name="Migliaia 31 3 5" xfId="17185"/>
    <cellStyle name="Migliaia 31 3 5 2" xfId="33300"/>
    <cellStyle name="Migliaia 31 3 5 3" xfId="48261"/>
    <cellStyle name="Migliaia 31 3 5 4" xfId="54852"/>
    <cellStyle name="Migliaia 31 3 6" xfId="19190"/>
    <cellStyle name="Migliaia 31 3 6 2" xfId="55706"/>
    <cellStyle name="Migliaia 31 3 7" xfId="34185"/>
    <cellStyle name="Migliaia 31 3 8" xfId="49125"/>
    <cellStyle name="Migliaia 31 3 9" xfId="49530"/>
    <cellStyle name="Migliaia 31 4" xfId="9251"/>
    <cellStyle name="Migliaia 31 4 2" xfId="17189"/>
    <cellStyle name="Migliaia 31 4 2 2" xfId="18315"/>
    <cellStyle name="Migliaia 31 4 2 2 2" xfId="33782"/>
    <cellStyle name="Migliaia 31 4 2 2 2 2" xfId="55266"/>
    <cellStyle name="Migliaia 31 4 2 2 3" xfId="48743"/>
    <cellStyle name="Migliaia 31 4 2 2 3 2" xfId="56188"/>
    <cellStyle name="Migliaia 31 4 2 2 4" xfId="52911"/>
    <cellStyle name="Migliaia 31 4 2 3" xfId="33304"/>
    <cellStyle name="Migliaia 31 4 2 3 2" xfId="54856"/>
    <cellStyle name="Migliaia 31 4 2 4" xfId="48265"/>
    <cellStyle name="Migliaia 31 4 2 4 2" xfId="55710"/>
    <cellStyle name="Migliaia 31 4 2 5" xfId="52428"/>
    <cellStyle name="Migliaia 31 4 3" xfId="18314"/>
    <cellStyle name="Migliaia 31 4 3 2" xfId="33781"/>
    <cellStyle name="Migliaia 31 4 3 2 2" xfId="55265"/>
    <cellStyle name="Migliaia 31 4 3 3" xfId="48742"/>
    <cellStyle name="Migliaia 31 4 3 3 2" xfId="56187"/>
    <cellStyle name="Migliaia 31 4 3 4" xfId="52910"/>
    <cellStyle name="Migliaia 31 4 4" xfId="17188"/>
    <cellStyle name="Migliaia 31 4 4 2" xfId="33303"/>
    <cellStyle name="Migliaia 31 4 4 3" xfId="48264"/>
    <cellStyle name="Migliaia 31 4 4 4" xfId="54855"/>
    <cellStyle name="Migliaia 31 4 5" xfId="51032"/>
    <cellStyle name="Migliaia 31 4 5 2" xfId="55709"/>
    <cellStyle name="Migliaia 31 4 6" xfId="52427"/>
    <cellStyle name="Migliaia 31 5" xfId="9252"/>
    <cellStyle name="Migliaia 31 5 2" xfId="17190"/>
    <cellStyle name="Migliaia 31 5 2 2" xfId="33305"/>
    <cellStyle name="Migliaia 31 5 2 3" xfId="48266"/>
    <cellStyle name="Migliaia 31 5 2 4" xfId="54857"/>
    <cellStyle name="Migliaia 31 5 3" xfId="51182"/>
    <cellStyle name="Migliaia 31 5 3 2" xfId="55711"/>
    <cellStyle name="Migliaia 31 5 4" xfId="52429"/>
    <cellStyle name="Migliaia 31 6" xfId="9247"/>
    <cellStyle name="Migliaia 31 6 2" xfId="51031"/>
    <cellStyle name="Migliaia 31 6 3" xfId="54600"/>
    <cellStyle name="Migliaia 31 7" xfId="9882"/>
    <cellStyle name="Migliaia 31 7 2" xfId="26207"/>
    <cellStyle name="Migliaia 31 7 3" xfId="41185"/>
    <cellStyle name="Migliaia 31 7 4" xfId="55704"/>
    <cellStyle name="Migliaia 31 8" xfId="17183"/>
    <cellStyle name="Migliaia 31 8 2" xfId="33298"/>
    <cellStyle name="Migliaia 31 8 3" xfId="48259"/>
    <cellStyle name="Migliaia 31 9" xfId="19188"/>
    <cellStyle name="Migliaia 32" xfId="421"/>
    <cellStyle name="Migliaia 32 10" xfId="34187"/>
    <cellStyle name="Migliaia 32 11" xfId="49127"/>
    <cellStyle name="Migliaia 32 12" xfId="49532"/>
    <cellStyle name="Migliaia 32 13" xfId="49938"/>
    <cellStyle name="Migliaia 32 14" xfId="50346"/>
    <cellStyle name="Migliaia 32 15" xfId="50788"/>
    <cellStyle name="Migliaia 32 16" xfId="51507"/>
    <cellStyle name="Migliaia 32 17" xfId="51919"/>
    <cellStyle name="Migliaia 32 18" xfId="52430"/>
    <cellStyle name="Migliaia 32 2" xfId="422"/>
    <cellStyle name="Migliaia 32 2 10" xfId="49939"/>
    <cellStyle name="Migliaia 32 2 11" xfId="50347"/>
    <cellStyle name="Migliaia 32 2 12" xfId="50789"/>
    <cellStyle name="Migliaia 32 2 13" xfId="51508"/>
    <cellStyle name="Migliaia 32 2 14" xfId="51920"/>
    <cellStyle name="Migliaia 32 2 15" xfId="52431"/>
    <cellStyle name="Migliaia 32 2 2" xfId="1266"/>
    <cellStyle name="Migliaia 32 2 2 10" xfId="51112"/>
    <cellStyle name="Migliaia 32 2 2 11" xfId="51708"/>
    <cellStyle name="Migliaia 32 2 2 12" xfId="52128"/>
    <cellStyle name="Migliaia 32 2 2 13" xfId="52912"/>
    <cellStyle name="Migliaia 32 2 2 2" xfId="10087"/>
    <cellStyle name="Migliaia 32 2 2 2 2" xfId="26407"/>
    <cellStyle name="Migliaia 32 2 2 2 3" xfId="41375"/>
    <cellStyle name="Migliaia 32 2 2 2 4" xfId="55267"/>
    <cellStyle name="Migliaia 32 2 2 3" xfId="18316"/>
    <cellStyle name="Migliaia 32 2 2 3 2" xfId="33783"/>
    <cellStyle name="Migliaia 32 2 2 3 3" xfId="48744"/>
    <cellStyle name="Migliaia 32 2 2 3 4" xfId="56189"/>
    <cellStyle name="Migliaia 32 2 2 4" xfId="19386"/>
    <cellStyle name="Migliaia 32 2 2 5" xfId="34376"/>
    <cellStyle name="Migliaia 32 2 2 6" xfId="49328"/>
    <cellStyle name="Migliaia 32 2 2 7" xfId="49733"/>
    <cellStyle name="Migliaia 32 2 2 8" xfId="50142"/>
    <cellStyle name="Migliaia 32 2 2 9" xfId="50547"/>
    <cellStyle name="Migliaia 32 2 3" xfId="9254"/>
    <cellStyle name="Migliaia 32 2 3 2" xfId="54665"/>
    <cellStyle name="Migliaia 32 2 4" xfId="9887"/>
    <cellStyle name="Migliaia 32 2 4 2" xfId="26212"/>
    <cellStyle name="Migliaia 32 2 4 3" xfId="41190"/>
    <cellStyle name="Migliaia 32 2 4 4" xfId="55713"/>
    <cellStyle name="Migliaia 32 2 5" xfId="17192"/>
    <cellStyle name="Migliaia 32 2 5 2" xfId="33307"/>
    <cellStyle name="Migliaia 32 2 5 3" xfId="48268"/>
    <cellStyle name="Migliaia 32 2 6" xfId="19193"/>
    <cellStyle name="Migliaia 32 2 7" xfId="34188"/>
    <cellStyle name="Migliaia 32 2 8" xfId="49128"/>
    <cellStyle name="Migliaia 32 2 9" xfId="49533"/>
    <cellStyle name="Migliaia 32 3" xfId="423"/>
    <cellStyle name="Migliaia 32 3 10" xfId="49940"/>
    <cellStyle name="Migliaia 32 3 11" xfId="50348"/>
    <cellStyle name="Migliaia 32 3 12" xfId="50790"/>
    <cellStyle name="Migliaia 32 3 13" xfId="51509"/>
    <cellStyle name="Migliaia 32 3 14" xfId="51921"/>
    <cellStyle name="Migliaia 32 3 15" xfId="52432"/>
    <cellStyle name="Migliaia 32 3 2" xfId="424"/>
    <cellStyle name="Migliaia 32 3 2 10" xfId="50349"/>
    <cellStyle name="Migliaia 32 3 2 11" xfId="50791"/>
    <cellStyle name="Migliaia 32 3 2 12" xfId="51510"/>
    <cellStyle name="Migliaia 32 3 2 13" xfId="51922"/>
    <cellStyle name="Migliaia 32 3 2 14" xfId="52433"/>
    <cellStyle name="Migliaia 32 3 2 2" xfId="9256"/>
    <cellStyle name="Migliaia 32 3 2 2 2" xfId="54859"/>
    <cellStyle name="Migliaia 32 3 2 3" xfId="9889"/>
    <cellStyle name="Migliaia 32 3 2 3 2" xfId="26214"/>
    <cellStyle name="Migliaia 32 3 2 3 3" xfId="41192"/>
    <cellStyle name="Migliaia 32 3 2 3 4" xfId="55715"/>
    <cellStyle name="Migliaia 32 3 2 4" xfId="17194"/>
    <cellStyle name="Migliaia 32 3 2 4 2" xfId="33309"/>
    <cellStyle name="Migliaia 32 3 2 4 3" xfId="48270"/>
    <cellStyle name="Migliaia 32 3 2 5" xfId="19195"/>
    <cellStyle name="Migliaia 32 3 2 6" xfId="34190"/>
    <cellStyle name="Migliaia 32 3 2 7" xfId="49130"/>
    <cellStyle name="Migliaia 32 3 2 8" xfId="49535"/>
    <cellStyle name="Migliaia 32 3 2 9" xfId="49941"/>
    <cellStyle name="Migliaia 32 3 3" xfId="9255"/>
    <cellStyle name="Migliaia 32 3 3 2" xfId="18318"/>
    <cellStyle name="Migliaia 32 3 3 2 2" xfId="33785"/>
    <cellStyle name="Migliaia 32 3 3 2 2 2" xfId="55269"/>
    <cellStyle name="Migliaia 32 3 3 2 3" xfId="48746"/>
    <cellStyle name="Migliaia 32 3 3 2 3 2" xfId="56191"/>
    <cellStyle name="Migliaia 32 3 3 2 4" xfId="52914"/>
    <cellStyle name="Migliaia 32 3 3 3" xfId="17195"/>
    <cellStyle name="Migliaia 32 3 3 3 2" xfId="33310"/>
    <cellStyle name="Migliaia 32 3 3 3 3" xfId="48271"/>
    <cellStyle name="Migliaia 32 3 3 3 4" xfId="54860"/>
    <cellStyle name="Migliaia 32 3 3 4" xfId="55716"/>
    <cellStyle name="Migliaia 32 3 3 5" xfId="52434"/>
    <cellStyle name="Migliaia 32 3 4" xfId="9888"/>
    <cellStyle name="Migliaia 32 3 4 2" xfId="18317"/>
    <cellStyle name="Migliaia 32 3 4 2 2" xfId="33784"/>
    <cellStyle name="Migliaia 32 3 4 2 3" xfId="48745"/>
    <cellStyle name="Migliaia 32 3 4 2 4" xfId="55268"/>
    <cellStyle name="Migliaia 32 3 4 3" xfId="26213"/>
    <cellStyle name="Migliaia 32 3 4 3 2" xfId="56190"/>
    <cellStyle name="Migliaia 32 3 4 4" xfId="41191"/>
    <cellStyle name="Migliaia 32 3 4 5" xfId="52913"/>
    <cellStyle name="Migliaia 32 3 5" xfId="17193"/>
    <cellStyle name="Migliaia 32 3 5 2" xfId="33308"/>
    <cellStyle name="Migliaia 32 3 5 3" xfId="48269"/>
    <cellStyle name="Migliaia 32 3 5 4" xfId="54858"/>
    <cellStyle name="Migliaia 32 3 6" xfId="19194"/>
    <cellStyle name="Migliaia 32 3 6 2" xfId="55714"/>
    <cellStyle name="Migliaia 32 3 7" xfId="34189"/>
    <cellStyle name="Migliaia 32 3 8" xfId="49129"/>
    <cellStyle name="Migliaia 32 3 9" xfId="49534"/>
    <cellStyle name="Migliaia 32 4" xfId="9257"/>
    <cellStyle name="Migliaia 32 4 2" xfId="17197"/>
    <cellStyle name="Migliaia 32 4 2 2" xfId="18320"/>
    <cellStyle name="Migliaia 32 4 2 2 2" xfId="33787"/>
    <cellStyle name="Migliaia 32 4 2 2 2 2" xfId="55271"/>
    <cellStyle name="Migliaia 32 4 2 2 3" xfId="48748"/>
    <cellStyle name="Migliaia 32 4 2 2 3 2" xfId="56193"/>
    <cellStyle name="Migliaia 32 4 2 2 4" xfId="52916"/>
    <cellStyle name="Migliaia 32 4 2 3" xfId="33312"/>
    <cellStyle name="Migliaia 32 4 2 3 2" xfId="54862"/>
    <cellStyle name="Migliaia 32 4 2 4" xfId="48273"/>
    <cellStyle name="Migliaia 32 4 2 4 2" xfId="55718"/>
    <cellStyle name="Migliaia 32 4 2 5" xfId="52436"/>
    <cellStyle name="Migliaia 32 4 3" xfId="18319"/>
    <cellStyle name="Migliaia 32 4 3 2" xfId="33786"/>
    <cellStyle name="Migliaia 32 4 3 2 2" xfId="55270"/>
    <cellStyle name="Migliaia 32 4 3 3" xfId="48747"/>
    <cellStyle name="Migliaia 32 4 3 3 2" xfId="56192"/>
    <cellStyle name="Migliaia 32 4 3 4" xfId="52915"/>
    <cellStyle name="Migliaia 32 4 4" xfId="17196"/>
    <cellStyle name="Migliaia 32 4 4 2" xfId="33311"/>
    <cellStyle name="Migliaia 32 4 4 3" xfId="48272"/>
    <cellStyle name="Migliaia 32 4 4 4" xfId="54861"/>
    <cellStyle name="Migliaia 32 4 5" xfId="51267"/>
    <cellStyle name="Migliaia 32 4 5 2" xfId="55717"/>
    <cellStyle name="Migliaia 32 4 6" xfId="52435"/>
    <cellStyle name="Migliaia 32 5" xfId="9258"/>
    <cellStyle name="Migliaia 32 5 2" xfId="17198"/>
    <cellStyle name="Migliaia 32 5 2 2" xfId="33313"/>
    <cellStyle name="Migliaia 32 5 2 3" xfId="48274"/>
    <cellStyle name="Migliaia 32 5 2 4" xfId="54863"/>
    <cellStyle name="Migliaia 32 5 3" xfId="51030"/>
    <cellStyle name="Migliaia 32 5 3 2" xfId="55719"/>
    <cellStyle name="Migliaia 32 5 4" xfId="52437"/>
    <cellStyle name="Migliaia 32 6" xfId="9253"/>
    <cellStyle name="Migliaia 32 6 2" xfId="50964"/>
    <cellStyle name="Migliaia 32 6 3" xfId="54601"/>
    <cellStyle name="Migliaia 32 7" xfId="9886"/>
    <cellStyle name="Migliaia 32 7 2" xfId="26211"/>
    <cellStyle name="Migliaia 32 7 3" xfId="41189"/>
    <cellStyle name="Migliaia 32 7 4" xfId="55712"/>
    <cellStyle name="Migliaia 32 8" xfId="17191"/>
    <cellStyle name="Migliaia 32 8 2" xfId="33306"/>
    <cellStyle name="Migliaia 32 8 3" xfId="48267"/>
    <cellStyle name="Migliaia 32 9" xfId="19192"/>
    <cellStyle name="Migliaia 33" xfId="425"/>
    <cellStyle name="Migliaia 33 10" xfId="34191"/>
    <cellStyle name="Migliaia 33 11" xfId="49131"/>
    <cellStyle name="Migliaia 33 12" xfId="49536"/>
    <cellStyle name="Migliaia 33 13" xfId="49942"/>
    <cellStyle name="Migliaia 33 14" xfId="50350"/>
    <cellStyle name="Migliaia 33 15" xfId="50792"/>
    <cellStyle name="Migliaia 33 16" xfId="51511"/>
    <cellStyle name="Migliaia 33 17" xfId="51923"/>
    <cellStyle name="Migliaia 33 18" xfId="52438"/>
    <cellStyle name="Migliaia 33 2" xfId="426"/>
    <cellStyle name="Migliaia 33 2 10" xfId="49943"/>
    <cellStyle name="Migliaia 33 2 11" xfId="50351"/>
    <cellStyle name="Migliaia 33 2 12" xfId="50793"/>
    <cellStyle name="Migliaia 33 2 13" xfId="51512"/>
    <cellStyle name="Migliaia 33 2 14" xfId="51924"/>
    <cellStyle name="Migliaia 33 2 15" xfId="52439"/>
    <cellStyle name="Migliaia 33 2 2" xfId="1267"/>
    <cellStyle name="Migliaia 33 2 2 10" xfId="51113"/>
    <cellStyle name="Migliaia 33 2 2 11" xfId="51709"/>
    <cellStyle name="Migliaia 33 2 2 12" xfId="52129"/>
    <cellStyle name="Migliaia 33 2 2 13" xfId="52917"/>
    <cellStyle name="Migliaia 33 2 2 2" xfId="10088"/>
    <cellStyle name="Migliaia 33 2 2 2 2" xfId="26408"/>
    <cellStyle name="Migliaia 33 2 2 2 3" xfId="41376"/>
    <cellStyle name="Migliaia 33 2 2 2 4" xfId="55272"/>
    <cellStyle name="Migliaia 33 2 2 3" xfId="18321"/>
    <cellStyle name="Migliaia 33 2 2 3 2" xfId="33788"/>
    <cellStyle name="Migliaia 33 2 2 3 3" xfId="48749"/>
    <cellStyle name="Migliaia 33 2 2 3 4" xfId="56194"/>
    <cellStyle name="Migliaia 33 2 2 4" xfId="19387"/>
    <cellStyle name="Migliaia 33 2 2 5" xfId="34377"/>
    <cellStyle name="Migliaia 33 2 2 6" xfId="49329"/>
    <cellStyle name="Migliaia 33 2 2 7" xfId="49734"/>
    <cellStyle name="Migliaia 33 2 2 8" xfId="50143"/>
    <cellStyle name="Migliaia 33 2 2 9" xfId="50548"/>
    <cellStyle name="Migliaia 33 2 3" xfId="9260"/>
    <cellStyle name="Migliaia 33 2 3 2" xfId="54666"/>
    <cellStyle name="Migliaia 33 2 4" xfId="9891"/>
    <cellStyle name="Migliaia 33 2 4 2" xfId="26216"/>
    <cellStyle name="Migliaia 33 2 4 3" xfId="41194"/>
    <cellStyle name="Migliaia 33 2 4 4" xfId="55721"/>
    <cellStyle name="Migliaia 33 2 5" xfId="17200"/>
    <cellStyle name="Migliaia 33 2 5 2" xfId="33315"/>
    <cellStyle name="Migliaia 33 2 5 3" xfId="48276"/>
    <cellStyle name="Migliaia 33 2 6" xfId="19197"/>
    <cellStyle name="Migliaia 33 2 7" xfId="34192"/>
    <cellStyle name="Migliaia 33 2 8" xfId="49132"/>
    <cellStyle name="Migliaia 33 2 9" xfId="49537"/>
    <cellStyle name="Migliaia 33 3" xfId="427"/>
    <cellStyle name="Migliaia 33 3 10" xfId="49944"/>
    <cellStyle name="Migliaia 33 3 11" xfId="50352"/>
    <cellStyle name="Migliaia 33 3 12" xfId="50794"/>
    <cellStyle name="Migliaia 33 3 13" xfId="51513"/>
    <cellStyle name="Migliaia 33 3 14" xfId="51925"/>
    <cellStyle name="Migliaia 33 3 15" xfId="52440"/>
    <cellStyle name="Migliaia 33 3 2" xfId="428"/>
    <cellStyle name="Migliaia 33 3 2 10" xfId="50353"/>
    <cellStyle name="Migliaia 33 3 2 11" xfId="50795"/>
    <cellStyle name="Migliaia 33 3 2 12" xfId="51514"/>
    <cellStyle name="Migliaia 33 3 2 13" xfId="51926"/>
    <cellStyle name="Migliaia 33 3 2 14" xfId="52441"/>
    <cellStyle name="Migliaia 33 3 2 2" xfId="9262"/>
    <cellStyle name="Migliaia 33 3 2 2 2" xfId="54865"/>
    <cellStyle name="Migliaia 33 3 2 3" xfId="9893"/>
    <cellStyle name="Migliaia 33 3 2 3 2" xfId="26218"/>
    <cellStyle name="Migliaia 33 3 2 3 3" xfId="41196"/>
    <cellStyle name="Migliaia 33 3 2 3 4" xfId="55723"/>
    <cellStyle name="Migliaia 33 3 2 4" xfId="17202"/>
    <cellStyle name="Migliaia 33 3 2 4 2" xfId="33317"/>
    <cellStyle name="Migliaia 33 3 2 4 3" xfId="48278"/>
    <cellStyle name="Migliaia 33 3 2 5" xfId="19199"/>
    <cellStyle name="Migliaia 33 3 2 6" xfId="34194"/>
    <cellStyle name="Migliaia 33 3 2 7" xfId="49134"/>
    <cellStyle name="Migliaia 33 3 2 8" xfId="49539"/>
    <cellStyle name="Migliaia 33 3 2 9" xfId="49945"/>
    <cellStyle name="Migliaia 33 3 3" xfId="9261"/>
    <cellStyle name="Migliaia 33 3 3 2" xfId="18323"/>
    <cellStyle name="Migliaia 33 3 3 2 2" xfId="33790"/>
    <cellStyle name="Migliaia 33 3 3 2 2 2" xfId="55274"/>
    <cellStyle name="Migliaia 33 3 3 2 3" xfId="48751"/>
    <cellStyle name="Migliaia 33 3 3 2 3 2" xfId="56196"/>
    <cellStyle name="Migliaia 33 3 3 2 4" xfId="52919"/>
    <cellStyle name="Migliaia 33 3 3 3" xfId="17203"/>
    <cellStyle name="Migliaia 33 3 3 3 2" xfId="33318"/>
    <cellStyle name="Migliaia 33 3 3 3 3" xfId="48279"/>
    <cellStyle name="Migliaia 33 3 3 3 4" xfId="54866"/>
    <cellStyle name="Migliaia 33 3 3 4" xfId="55724"/>
    <cellStyle name="Migliaia 33 3 3 5" xfId="52442"/>
    <cellStyle name="Migliaia 33 3 4" xfId="9892"/>
    <cellStyle name="Migliaia 33 3 4 2" xfId="18322"/>
    <cellStyle name="Migliaia 33 3 4 2 2" xfId="33789"/>
    <cellStyle name="Migliaia 33 3 4 2 3" xfId="48750"/>
    <cellStyle name="Migliaia 33 3 4 2 4" xfId="55273"/>
    <cellStyle name="Migliaia 33 3 4 3" xfId="26217"/>
    <cellStyle name="Migliaia 33 3 4 3 2" xfId="56195"/>
    <cellStyle name="Migliaia 33 3 4 4" xfId="41195"/>
    <cellStyle name="Migliaia 33 3 4 5" xfId="52918"/>
    <cellStyle name="Migliaia 33 3 5" xfId="17201"/>
    <cellStyle name="Migliaia 33 3 5 2" xfId="33316"/>
    <cellStyle name="Migliaia 33 3 5 3" xfId="48277"/>
    <cellStyle name="Migliaia 33 3 5 4" xfId="54864"/>
    <cellStyle name="Migliaia 33 3 6" xfId="19198"/>
    <cellStyle name="Migliaia 33 3 6 2" xfId="55722"/>
    <cellStyle name="Migliaia 33 3 7" xfId="34193"/>
    <cellStyle name="Migliaia 33 3 8" xfId="49133"/>
    <cellStyle name="Migliaia 33 3 9" xfId="49538"/>
    <cellStyle name="Migliaia 33 4" xfId="9263"/>
    <cellStyle name="Migliaia 33 4 2" xfId="17205"/>
    <cellStyle name="Migliaia 33 4 2 2" xfId="18325"/>
    <cellStyle name="Migliaia 33 4 2 2 2" xfId="33792"/>
    <cellStyle name="Migliaia 33 4 2 2 2 2" xfId="55276"/>
    <cellStyle name="Migliaia 33 4 2 2 3" xfId="48753"/>
    <cellStyle name="Migliaia 33 4 2 2 3 2" xfId="56198"/>
    <cellStyle name="Migliaia 33 4 2 2 4" xfId="52921"/>
    <cellStyle name="Migliaia 33 4 2 3" xfId="33320"/>
    <cellStyle name="Migliaia 33 4 2 3 2" xfId="54868"/>
    <cellStyle name="Migliaia 33 4 2 4" xfId="48281"/>
    <cellStyle name="Migliaia 33 4 2 4 2" xfId="55726"/>
    <cellStyle name="Migliaia 33 4 2 5" xfId="52444"/>
    <cellStyle name="Migliaia 33 4 3" xfId="18324"/>
    <cellStyle name="Migliaia 33 4 3 2" xfId="33791"/>
    <cellStyle name="Migliaia 33 4 3 2 2" xfId="55275"/>
    <cellStyle name="Migliaia 33 4 3 3" xfId="48752"/>
    <cellStyle name="Migliaia 33 4 3 3 2" xfId="56197"/>
    <cellStyle name="Migliaia 33 4 3 4" xfId="52920"/>
    <cellStyle name="Migliaia 33 4 4" xfId="17204"/>
    <cellStyle name="Migliaia 33 4 4 2" xfId="33319"/>
    <cellStyle name="Migliaia 33 4 4 3" xfId="48280"/>
    <cellStyle name="Migliaia 33 4 4 4" xfId="54867"/>
    <cellStyle name="Migliaia 33 4 5" xfId="51029"/>
    <cellStyle name="Migliaia 33 4 5 2" xfId="55725"/>
    <cellStyle name="Migliaia 33 4 6" xfId="52443"/>
    <cellStyle name="Migliaia 33 5" xfId="9264"/>
    <cellStyle name="Migliaia 33 5 2" xfId="17206"/>
    <cellStyle name="Migliaia 33 5 2 2" xfId="33321"/>
    <cellStyle name="Migliaia 33 5 2 3" xfId="48282"/>
    <cellStyle name="Migliaia 33 5 2 4" xfId="54869"/>
    <cellStyle name="Migliaia 33 5 3" xfId="51268"/>
    <cellStyle name="Migliaia 33 5 3 2" xfId="55727"/>
    <cellStyle name="Migliaia 33 5 4" xfId="52445"/>
    <cellStyle name="Migliaia 33 6" xfId="9259"/>
    <cellStyle name="Migliaia 33 6 2" xfId="51232"/>
    <cellStyle name="Migliaia 33 6 3" xfId="54602"/>
    <cellStyle name="Migliaia 33 7" xfId="9890"/>
    <cellStyle name="Migliaia 33 7 2" xfId="26215"/>
    <cellStyle name="Migliaia 33 7 3" xfId="41193"/>
    <cellStyle name="Migliaia 33 7 4" xfId="55720"/>
    <cellStyle name="Migliaia 33 8" xfId="17199"/>
    <cellStyle name="Migliaia 33 8 2" xfId="33314"/>
    <cellStyle name="Migliaia 33 8 3" xfId="48275"/>
    <cellStyle name="Migliaia 33 9" xfId="19196"/>
    <cellStyle name="Migliaia 34" xfId="429"/>
    <cellStyle name="Migliaia 34 10" xfId="34195"/>
    <cellStyle name="Migliaia 34 11" xfId="49135"/>
    <cellStyle name="Migliaia 34 12" xfId="49540"/>
    <cellStyle name="Migliaia 34 13" xfId="49946"/>
    <cellStyle name="Migliaia 34 14" xfId="50354"/>
    <cellStyle name="Migliaia 34 15" xfId="50796"/>
    <cellStyle name="Migliaia 34 16" xfId="51515"/>
    <cellStyle name="Migliaia 34 17" xfId="51927"/>
    <cellStyle name="Migliaia 34 18" xfId="52446"/>
    <cellStyle name="Migliaia 34 2" xfId="430"/>
    <cellStyle name="Migliaia 34 2 10" xfId="49947"/>
    <cellStyle name="Migliaia 34 2 11" xfId="50355"/>
    <cellStyle name="Migliaia 34 2 12" xfId="50797"/>
    <cellStyle name="Migliaia 34 2 13" xfId="51516"/>
    <cellStyle name="Migliaia 34 2 14" xfId="51928"/>
    <cellStyle name="Migliaia 34 2 15" xfId="52447"/>
    <cellStyle name="Migliaia 34 2 2" xfId="1268"/>
    <cellStyle name="Migliaia 34 2 2 10" xfId="51114"/>
    <cellStyle name="Migliaia 34 2 2 11" xfId="51710"/>
    <cellStyle name="Migliaia 34 2 2 12" xfId="52130"/>
    <cellStyle name="Migliaia 34 2 2 13" xfId="52922"/>
    <cellStyle name="Migliaia 34 2 2 2" xfId="10089"/>
    <cellStyle name="Migliaia 34 2 2 2 2" xfId="26409"/>
    <cellStyle name="Migliaia 34 2 2 2 3" xfId="41377"/>
    <cellStyle name="Migliaia 34 2 2 2 4" xfId="55277"/>
    <cellStyle name="Migliaia 34 2 2 3" xfId="18326"/>
    <cellStyle name="Migliaia 34 2 2 3 2" xfId="33793"/>
    <cellStyle name="Migliaia 34 2 2 3 3" xfId="48754"/>
    <cellStyle name="Migliaia 34 2 2 3 4" xfId="56199"/>
    <cellStyle name="Migliaia 34 2 2 4" xfId="19388"/>
    <cellStyle name="Migliaia 34 2 2 5" xfId="34378"/>
    <cellStyle name="Migliaia 34 2 2 6" xfId="49330"/>
    <cellStyle name="Migliaia 34 2 2 7" xfId="49735"/>
    <cellStyle name="Migliaia 34 2 2 8" xfId="50144"/>
    <cellStyle name="Migliaia 34 2 2 9" xfId="50549"/>
    <cellStyle name="Migliaia 34 2 3" xfId="9266"/>
    <cellStyle name="Migliaia 34 2 3 2" xfId="54667"/>
    <cellStyle name="Migliaia 34 2 4" xfId="9895"/>
    <cellStyle name="Migliaia 34 2 4 2" xfId="26220"/>
    <cellStyle name="Migliaia 34 2 4 3" xfId="41198"/>
    <cellStyle name="Migliaia 34 2 4 4" xfId="55729"/>
    <cellStyle name="Migliaia 34 2 5" xfId="17208"/>
    <cellStyle name="Migliaia 34 2 5 2" xfId="33323"/>
    <cellStyle name="Migliaia 34 2 5 3" xfId="48284"/>
    <cellStyle name="Migliaia 34 2 6" xfId="19201"/>
    <cellStyle name="Migliaia 34 2 7" xfId="34196"/>
    <cellStyle name="Migliaia 34 2 8" xfId="49136"/>
    <cellStyle name="Migliaia 34 2 9" xfId="49541"/>
    <cellStyle name="Migliaia 34 3" xfId="431"/>
    <cellStyle name="Migliaia 34 3 10" xfId="49948"/>
    <cellStyle name="Migliaia 34 3 11" xfId="50356"/>
    <cellStyle name="Migliaia 34 3 12" xfId="50798"/>
    <cellStyle name="Migliaia 34 3 13" xfId="51517"/>
    <cellStyle name="Migliaia 34 3 14" xfId="51929"/>
    <cellStyle name="Migliaia 34 3 15" xfId="52448"/>
    <cellStyle name="Migliaia 34 3 2" xfId="432"/>
    <cellStyle name="Migliaia 34 3 2 10" xfId="50357"/>
    <cellStyle name="Migliaia 34 3 2 11" xfId="50799"/>
    <cellStyle name="Migliaia 34 3 2 12" xfId="51518"/>
    <cellStyle name="Migliaia 34 3 2 13" xfId="51930"/>
    <cellStyle name="Migliaia 34 3 2 14" xfId="52449"/>
    <cellStyle name="Migliaia 34 3 2 2" xfId="9268"/>
    <cellStyle name="Migliaia 34 3 2 2 2" xfId="54871"/>
    <cellStyle name="Migliaia 34 3 2 3" xfId="9897"/>
    <cellStyle name="Migliaia 34 3 2 3 2" xfId="26222"/>
    <cellStyle name="Migliaia 34 3 2 3 3" xfId="41200"/>
    <cellStyle name="Migliaia 34 3 2 3 4" xfId="55731"/>
    <cellStyle name="Migliaia 34 3 2 4" xfId="17210"/>
    <cellStyle name="Migliaia 34 3 2 4 2" xfId="33325"/>
    <cellStyle name="Migliaia 34 3 2 4 3" xfId="48286"/>
    <cellStyle name="Migliaia 34 3 2 5" xfId="19203"/>
    <cellStyle name="Migliaia 34 3 2 6" xfId="34198"/>
    <cellStyle name="Migliaia 34 3 2 7" xfId="49138"/>
    <cellStyle name="Migliaia 34 3 2 8" xfId="49543"/>
    <cellStyle name="Migliaia 34 3 2 9" xfId="49949"/>
    <cellStyle name="Migliaia 34 3 3" xfId="9267"/>
    <cellStyle name="Migliaia 34 3 3 2" xfId="18328"/>
    <cellStyle name="Migliaia 34 3 3 2 2" xfId="33795"/>
    <cellStyle name="Migliaia 34 3 3 2 2 2" xfId="55279"/>
    <cellStyle name="Migliaia 34 3 3 2 3" xfId="48756"/>
    <cellStyle name="Migliaia 34 3 3 2 3 2" xfId="56201"/>
    <cellStyle name="Migliaia 34 3 3 2 4" xfId="52924"/>
    <cellStyle name="Migliaia 34 3 3 3" xfId="17211"/>
    <cellStyle name="Migliaia 34 3 3 3 2" xfId="33326"/>
    <cellStyle name="Migliaia 34 3 3 3 3" xfId="48287"/>
    <cellStyle name="Migliaia 34 3 3 3 4" xfId="54872"/>
    <cellStyle name="Migliaia 34 3 3 4" xfId="55732"/>
    <cellStyle name="Migliaia 34 3 3 5" xfId="52450"/>
    <cellStyle name="Migliaia 34 3 4" xfId="9896"/>
    <cellStyle name="Migliaia 34 3 4 2" xfId="18327"/>
    <cellStyle name="Migliaia 34 3 4 2 2" xfId="33794"/>
    <cellStyle name="Migliaia 34 3 4 2 3" xfId="48755"/>
    <cellStyle name="Migliaia 34 3 4 2 4" xfId="55278"/>
    <cellStyle name="Migliaia 34 3 4 3" xfId="26221"/>
    <cellStyle name="Migliaia 34 3 4 3 2" xfId="56200"/>
    <cellStyle name="Migliaia 34 3 4 4" xfId="41199"/>
    <cellStyle name="Migliaia 34 3 4 5" xfId="52923"/>
    <cellStyle name="Migliaia 34 3 5" xfId="17209"/>
    <cellStyle name="Migliaia 34 3 5 2" xfId="33324"/>
    <cellStyle name="Migliaia 34 3 5 3" xfId="48285"/>
    <cellStyle name="Migliaia 34 3 5 4" xfId="54870"/>
    <cellStyle name="Migliaia 34 3 6" xfId="19202"/>
    <cellStyle name="Migliaia 34 3 6 2" xfId="55730"/>
    <cellStyle name="Migliaia 34 3 7" xfId="34197"/>
    <cellStyle name="Migliaia 34 3 8" xfId="49137"/>
    <cellStyle name="Migliaia 34 3 9" xfId="49542"/>
    <cellStyle name="Migliaia 34 4" xfId="9269"/>
    <cellStyle name="Migliaia 34 4 2" xfId="17213"/>
    <cellStyle name="Migliaia 34 4 2 2" xfId="18330"/>
    <cellStyle name="Migliaia 34 4 2 2 2" xfId="33797"/>
    <cellStyle name="Migliaia 34 4 2 2 2 2" xfId="55281"/>
    <cellStyle name="Migliaia 34 4 2 2 3" xfId="48758"/>
    <cellStyle name="Migliaia 34 4 2 2 3 2" xfId="56203"/>
    <cellStyle name="Migliaia 34 4 2 2 4" xfId="52926"/>
    <cellStyle name="Migliaia 34 4 2 3" xfId="33328"/>
    <cellStyle name="Migliaia 34 4 2 3 2" xfId="54874"/>
    <cellStyle name="Migliaia 34 4 2 4" xfId="48289"/>
    <cellStyle name="Migliaia 34 4 2 4 2" xfId="55734"/>
    <cellStyle name="Migliaia 34 4 2 5" xfId="52452"/>
    <cellStyle name="Migliaia 34 4 3" xfId="18329"/>
    <cellStyle name="Migliaia 34 4 3 2" xfId="33796"/>
    <cellStyle name="Migliaia 34 4 3 2 2" xfId="55280"/>
    <cellStyle name="Migliaia 34 4 3 3" xfId="48757"/>
    <cellStyle name="Migliaia 34 4 3 3 2" xfId="56202"/>
    <cellStyle name="Migliaia 34 4 3 4" xfId="52925"/>
    <cellStyle name="Migliaia 34 4 4" xfId="17212"/>
    <cellStyle name="Migliaia 34 4 4 2" xfId="33327"/>
    <cellStyle name="Migliaia 34 4 4 3" xfId="48288"/>
    <cellStyle name="Migliaia 34 4 4 4" xfId="54873"/>
    <cellStyle name="Migliaia 34 4 5" xfId="51028"/>
    <cellStyle name="Migliaia 34 4 5 2" xfId="55733"/>
    <cellStyle name="Migliaia 34 4 6" xfId="52451"/>
    <cellStyle name="Migliaia 34 5" xfId="9270"/>
    <cellStyle name="Migliaia 34 5 2" xfId="17214"/>
    <cellStyle name="Migliaia 34 5 2 2" xfId="33329"/>
    <cellStyle name="Migliaia 34 5 2 3" xfId="48290"/>
    <cellStyle name="Migliaia 34 5 2 4" xfId="54875"/>
    <cellStyle name="Migliaia 34 5 3" xfId="51181"/>
    <cellStyle name="Migliaia 34 5 3 2" xfId="55735"/>
    <cellStyle name="Migliaia 34 5 4" xfId="52453"/>
    <cellStyle name="Migliaia 34 6" xfId="9265"/>
    <cellStyle name="Migliaia 34 6 2" xfId="51027"/>
    <cellStyle name="Migliaia 34 6 3" xfId="54603"/>
    <cellStyle name="Migliaia 34 7" xfId="9894"/>
    <cellStyle name="Migliaia 34 7 2" xfId="26219"/>
    <cellStyle name="Migliaia 34 7 3" xfId="41197"/>
    <cellStyle name="Migliaia 34 7 4" xfId="55728"/>
    <cellStyle name="Migliaia 34 8" xfId="17207"/>
    <cellStyle name="Migliaia 34 8 2" xfId="33322"/>
    <cellStyle name="Migliaia 34 8 3" xfId="48283"/>
    <cellStyle name="Migliaia 34 9" xfId="19200"/>
    <cellStyle name="Migliaia 35" xfId="433"/>
    <cellStyle name="Migliaia 35 10" xfId="34199"/>
    <cellStyle name="Migliaia 35 11" xfId="49139"/>
    <cellStyle name="Migliaia 35 12" xfId="49544"/>
    <cellStyle name="Migliaia 35 13" xfId="49950"/>
    <cellStyle name="Migliaia 35 14" xfId="50358"/>
    <cellStyle name="Migliaia 35 15" xfId="50800"/>
    <cellStyle name="Migliaia 35 16" xfId="51519"/>
    <cellStyle name="Migliaia 35 17" xfId="51931"/>
    <cellStyle name="Migliaia 35 18" xfId="52454"/>
    <cellStyle name="Migliaia 35 2" xfId="434"/>
    <cellStyle name="Migliaia 35 2 10" xfId="49951"/>
    <cellStyle name="Migliaia 35 2 11" xfId="50359"/>
    <cellStyle name="Migliaia 35 2 12" xfId="50801"/>
    <cellStyle name="Migliaia 35 2 13" xfId="51520"/>
    <cellStyle name="Migliaia 35 2 14" xfId="51932"/>
    <cellStyle name="Migliaia 35 2 15" xfId="52455"/>
    <cellStyle name="Migliaia 35 2 2" xfId="1269"/>
    <cellStyle name="Migliaia 35 2 2 10" xfId="51115"/>
    <cellStyle name="Migliaia 35 2 2 11" xfId="51711"/>
    <cellStyle name="Migliaia 35 2 2 12" xfId="52131"/>
    <cellStyle name="Migliaia 35 2 2 13" xfId="52927"/>
    <cellStyle name="Migliaia 35 2 2 2" xfId="10090"/>
    <cellStyle name="Migliaia 35 2 2 2 2" xfId="26410"/>
    <cellStyle name="Migliaia 35 2 2 2 3" xfId="41378"/>
    <cellStyle name="Migliaia 35 2 2 2 4" xfId="55282"/>
    <cellStyle name="Migliaia 35 2 2 3" xfId="18331"/>
    <cellStyle name="Migliaia 35 2 2 3 2" xfId="33798"/>
    <cellStyle name="Migliaia 35 2 2 3 3" xfId="48759"/>
    <cellStyle name="Migliaia 35 2 2 3 4" xfId="56204"/>
    <cellStyle name="Migliaia 35 2 2 4" xfId="19389"/>
    <cellStyle name="Migliaia 35 2 2 5" xfId="34379"/>
    <cellStyle name="Migliaia 35 2 2 6" xfId="49331"/>
    <cellStyle name="Migliaia 35 2 2 7" xfId="49736"/>
    <cellStyle name="Migliaia 35 2 2 8" xfId="50145"/>
    <cellStyle name="Migliaia 35 2 2 9" xfId="50550"/>
    <cellStyle name="Migliaia 35 2 3" xfId="9272"/>
    <cellStyle name="Migliaia 35 2 3 2" xfId="54668"/>
    <cellStyle name="Migliaia 35 2 4" xfId="9899"/>
    <cellStyle name="Migliaia 35 2 4 2" xfId="26224"/>
    <cellStyle name="Migliaia 35 2 4 3" xfId="41202"/>
    <cellStyle name="Migliaia 35 2 4 4" xfId="55737"/>
    <cellStyle name="Migliaia 35 2 5" xfId="17216"/>
    <cellStyle name="Migliaia 35 2 5 2" xfId="33331"/>
    <cellStyle name="Migliaia 35 2 5 3" xfId="48292"/>
    <cellStyle name="Migliaia 35 2 6" xfId="19205"/>
    <cellStyle name="Migliaia 35 2 7" xfId="34200"/>
    <cellStyle name="Migliaia 35 2 8" xfId="49140"/>
    <cellStyle name="Migliaia 35 2 9" xfId="49545"/>
    <cellStyle name="Migliaia 35 3" xfId="435"/>
    <cellStyle name="Migliaia 35 3 10" xfId="49952"/>
    <cellStyle name="Migliaia 35 3 11" xfId="50360"/>
    <cellStyle name="Migliaia 35 3 12" xfId="50802"/>
    <cellStyle name="Migliaia 35 3 13" xfId="51521"/>
    <cellStyle name="Migliaia 35 3 14" xfId="51933"/>
    <cellStyle name="Migliaia 35 3 15" xfId="52456"/>
    <cellStyle name="Migliaia 35 3 2" xfId="436"/>
    <cellStyle name="Migliaia 35 3 2 10" xfId="50361"/>
    <cellStyle name="Migliaia 35 3 2 11" xfId="50803"/>
    <cellStyle name="Migliaia 35 3 2 12" xfId="51522"/>
    <cellStyle name="Migliaia 35 3 2 13" xfId="51934"/>
    <cellStyle name="Migliaia 35 3 2 14" xfId="52457"/>
    <cellStyle name="Migliaia 35 3 2 2" xfId="9274"/>
    <cellStyle name="Migliaia 35 3 2 2 2" xfId="54877"/>
    <cellStyle name="Migliaia 35 3 2 3" xfId="9901"/>
    <cellStyle name="Migliaia 35 3 2 3 2" xfId="26226"/>
    <cellStyle name="Migliaia 35 3 2 3 3" xfId="41204"/>
    <cellStyle name="Migliaia 35 3 2 3 4" xfId="55739"/>
    <cellStyle name="Migliaia 35 3 2 4" xfId="17218"/>
    <cellStyle name="Migliaia 35 3 2 4 2" xfId="33333"/>
    <cellStyle name="Migliaia 35 3 2 4 3" xfId="48294"/>
    <cellStyle name="Migliaia 35 3 2 5" xfId="19207"/>
    <cellStyle name="Migliaia 35 3 2 6" xfId="34202"/>
    <cellStyle name="Migliaia 35 3 2 7" xfId="49142"/>
    <cellStyle name="Migliaia 35 3 2 8" xfId="49547"/>
    <cellStyle name="Migliaia 35 3 2 9" xfId="49953"/>
    <cellStyle name="Migliaia 35 3 3" xfId="9273"/>
    <cellStyle name="Migliaia 35 3 3 2" xfId="18333"/>
    <cellStyle name="Migliaia 35 3 3 2 2" xfId="33800"/>
    <cellStyle name="Migliaia 35 3 3 2 2 2" xfId="55284"/>
    <cellStyle name="Migliaia 35 3 3 2 3" xfId="48761"/>
    <cellStyle name="Migliaia 35 3 3 2 3 2" xfId="56206"/>
    <cellStyle name="Migliaia 35 3 3 2 4" xfId="52929"/>
    <cellStyle name="Migliaia 35 3 3 3" xfId="17219"/>
    <cellStyle name="Migliaia 35 3 3 3 2" xfId="33334"/>
    <cellStyle name="Migliaia 35 3 3 3 3" xfId="48295"/>
    <cellStyle name="Migliaia 35 3 3 3 4" xfId="54878"/>
    <cellStyle name="Migliaia 35 3 3 4" xfId="55740"/>
    <cellStyle name="Migliaia 35 3 3 5" xfId="52458"/>
    <cellStyle name="Migliaia 35 3 4" xfId="9900"/>
    <cellStyle name="Migliaia 35 3 4 2" xfId="18332"/>
    <cellStyle name="Migliaia 35 3 4 2 2" xfId="33799"/>
    <cellStyle name="Migliaia 35 3 4 2 3" xfId="48760"/>
    <cellStyle name="Migliaia 35 3 4 2 4" xfId="55283"/>
    <cellStyle name="Migliaia 35 3 4 3" xfId="26225"/>
    <cellStyle name="Migliaia 35 3 4 3 2" xfId="56205"/>
    <cellStyle name="Migliaia 35 3 4 4" xfId="41203"/>
    <cellStyle name="Migliaia 35 3 4 5" xfId="52928"/>
    <cellStyle name="Migliaia 35 3 5" xfId="17217"/>
    <cellStyle name="Migliaia 35 3 5 2" xfId="33332"/>
    <cellStyle name="Migliaia 35 3 5 3" xfId="48293"/>
    <cellStyle name="Migliaia 35 3 5 4" xfId="54876"/>
    <cellStyle name="Migliaia 35 3 6" xfId="19206"/>
    <cellStyle name="Migliaia 35 3 6 2" xfId="55738"/>
    <cellStyle name="Migliaia 35 3 7" xfId="34201"/>
    <cellStyle name="Migliaia 35 3 8" xfId="49141"/>
    <cellStyle name="Migliaia 35 3 9" xfId="49546"/>
    <cellStyle name="Migliaia 35 4" xfId="9275"/>
    <cellStyle name="Migliaia 35 4 2" xfId="17221"/>
    <cellStyle name="Migliaia 35 4 2 2" xfId="18335"/>
    <cellStyle name="Migliaia 35 4 2 2 2" xfId="33802"/>
    <cellStyle name="Migliaia 35 4 2 2 2 2" xfId="55286"/>
    <cellStyle name="Migliaia 35 4 2 2 3" xfId="48763"/>
    <cellStyle name="Migliaia 35 4 2 2 3 2" xfId="56208"/>
    <cellStyle name="Migliaia 35 4 2 2 4" xfId="52931"/>
    <cellStyle name="Migliaia 35 4 2 3" xfId="33336"/>
    <cellStyle name="Migliaia 35 4 2 3 2" xfId="54880"/>
    <cellStyle name="Migliaia 35 4 2 4" xfId="48297"/>
    <cellStyle name="Migliaia 35 4 2 4 2" xfId="55742"/>
    <cellStyle name="Migliaia 35 4 2 5" xfId="52460"/>
    <cellStyle name="Migliaia 35 4 3" xfId="18334"/>
    <cellStyle name="Migliaia 35 4 3 2" xfId="33801"/>
    <cellStyle name="Migliaia 35 4 3 2 2" xfId="55285"/>
    <cellStyle name="Migliaia 35 4 3 3" xfId="48762"/>
    <cellStyle name="Migliaia 35 4 3 3 2" xfId="56207"/>
    <cellStyle name="Migliaia 35 4 3 4" xfId="52930"/>
    <cellStyle name="Migliaia 35 4 4" xfId="17220"/>
    <cellStyle name="Migliaia 35 4 4 2" xfId="33335"/>
    <cellStyle name="Migliaia 35 4 4 3" xfId="48296"/>
    <cellStyle name="Migliaia 35 4 4 4" xfId="54879"/>
    <cellStyle name="Migliaia 35 4 5" xfId="51270"/>
    <cellStyle name="Migliaia 35 4 5 2" xfId="55741"/>
    <cellStyle name="Migliaia 35 4 6" xfId="52459"/>
    <cellStyle name="Migliaia 35 5" xfId="9276"/>
    <cellStyle name="Migliaia 35 5 2" xfId="17222"/>
    <cellStyle name="Migliaia 35 5 2 2" xfId="33337"/>
    <cellStyle name="Migliaia 35 5 2 3" xfId="48298"/>
    <cellStyle name="Migliaia 35 5 2 4" xfId="54881"/>
    <cellStyle name="Migliaia 35 5 3" xfId="51026"/>
    <cellStyle name="Migliaia 35 5 3 2" xfId="55743"/>
    <cellStyle name="Migliaia 35 5 4" xfId="52461"/>
    <cellStyle name="Migliaia 35 6" xfId="9271"/>
    <cellStyle name="Migliaia 35 6 2" xfId="51269"/>
    <cellStyle name="Migliaia 35 6 3" xfId="54604"/>
    <cellStyle name="Migliaia 35 7" xfId="9898"/>
    <cellStyle name="Migliaia 35 7 2" xfId="26223"/>
    <cellStyle name="Migliaia 35 7 3" xfId="41201"/>
    <cellStyle name="Migliaia 35 7 4" xfId="55736"/>
    <cellStyle name="Migliaia 35 8" xfId="17215"/>
    <cellStyle name="Migliaia 35 8 2" xfId="33330"/>
    <cellStyle name="Migliaia 35 8 3" xfId="48291"/>
    <cellStyle name="Migliaia 35 9" xfId="19204"/>
    <cellStyle name="Migliaia 36" xfId="437"/>
    <cellStyle name="Migliaia 36 10" xfId="34203"/>
    <cellStyle name="Migliaia 36 11" xfId="49143"/>
    <cellStyle name="Migliaia 36 12" xfId="49548"/>
    <cellStyle name="Migliaia 36 13" xfId="49954"/>
    <cellStyle name="Migliaia 36 14" xfId="50362"/>
    <cellStyle name="Migliaia 36 15" xfId="50804"/>
    <cellStyle name="Migliaia 36 16" xfId="51523"/>
    <cellStyle name="Migliaia 36 17" xfId="51935"/>
    <cellStyle name="Migliaia 36 18" xfId="52462"/>
    <cellStyle name="Migliaia 36 2" xfId="438"/>
    <cellStyle name="Migliaia 36 2 10" xfId="49955"/>
    <cellStyle name="Migliaia 36 2 11" xfId="50363"/>
    <cellStyle name="Migliaia 36 2 12" xfId="50805"/>
    <cellStyle name="Migliaia 36 2 13" xfId="51524"/>
    <cellStyle name="Migliaia 36 2 14" xfId="51936"/>
    <cellStyle name="Migliaia 36 2 15" xfId="52463"/>
    <cellStyle name="Migliaia 36 2 2" xfId="1270"/>
    <cellStyle name="Migliaia 36 2 2 10" xfId="51116"/>
    <cellStyle name="Migliaia 36 2 2 11" xfId="51712"/>
    <cellStyle name="Migliaia 36 2 2 12" xfId="52132"/>
    <cellStyle name="Migliaia 36 2 2 13" xfId="52932"/>
    <cellStyle name="Migliaia 36 2 2 2" xfId="10091"/>
    <cellStyle name="Migliaia 36 2 2 2 2" xfId="26411"/>
    <cellStyle name="Migliaia 36 2 2 2 3" xfId="41379"/>
    <cellStyle name="Migliaia 36 2 2 2 4" xfId="55287"/>
    <cellStyle name="Migliaia 36 2 2 3" xfId="18336"/>
    <cellStyle name="Migliaia 36 2 2 3 2" xfId="33803"/>
    <cellStyle name="Migliaia 36 2 2 3 3" xfId="48764"/>
    <cellStyle name="Migliaia 36 2 2 3 4" xfId="56209"/>
    <cellStyle name="Migliaia 36 2 2 4" xfId="19390"/>
    <cellStyle name="Migliaia 36 2 2 5" xfId="34380"/>
    <cellStyle name="Migliaia 36 2 2 6" xfId="49332"/>
    <cellStyle name="Migliaia 36 2 2 7" xfId="49737"/>
    <cellStyle name="Migliaia 36 2 2 8" xfId="50146"/>
    <cellStyle name="Migliaia 36 2 2 9" xfId="50551"/>
    <cellStyle name="Migliaia 36 2 3" xfId="9278"/>
    <cellStyle name="Migliaia 36 2 3 2" xfId="54669"/>
    <cellStyle name="Migliaia 36 2 4" xfId="9903"/>
    <cellStyle name="Migliaia 36 2 4 2" xfId="26228"/>
    <cellStyle name="Migliaia 36 2 4 3" xfId="41206"/>
    <cellStyle name="Migliaia 36 2 4 4" xfId="55745"/>
    <cellStyle name="Migliaia 36 2 5" xfId="17224"/>
    <cellStyle name="Migliaia 36 2 5 2" xfId="33339"/>
    <cellStyle name="Migliaia 36 2 5 3" xfId="48300"/>
    <cellStyle name="Migliaia 36 2 6" xfId="19209"/>
    <cellStyle name="Migliaia 36 2 7" xfId="34204"/>
    <cellStyle name="Migliaia 36 2 8" xfId="49144"/>
    <cellStyle name="Migliaia 36 2 9" xfId="49549"/>
    <cellStyle name="Migliaia 36 3" xfId="439"/>
    <cellStyle name="Migliaia 36 3 10" xfId="49956"/>
    <cellStyle name="Migliaia 36 3 11" xfId="50364"/>
    <cellStyle name="Migliaia 36 3 12" xfId="50806"/>
    <cellStyle name="Migliaia 36 3 13" xfId="51525"/>
    <cellStyle name="Migliaia 36 3 14" xfId="51937"/>
    <cellStyle name="Migliaia 36 3 15" xfId="52464"/>
    <cellStyle name="Migliaia 36 3 2" xfId="440"/>
    <cellStyle name="Migliaia 36 3 2 10" xfId="50365"/>
    <cellStyle name="Migliaia 36 3 2 11" xfId="50807"/>
    <cellStyle name="Migliaia 36 3 2 12" xfId="51526"/>
    <cellStyle name="Migliaia 36 3 2 13" xfId="51938"/>
    <cellStyle name="Migliaia 36 3 2 14" xfId="52465"/>
    <cellStyle name="Migliaia 36 3 2 2" xfId="9280"/>
    <cellStyle name="Migliaia 36 3 2 2 2" xfId="54883"/>
    <cellStyle name="Migliaia 36 3 2 3" xfId="9905"/>
    <cellStyle name="Migliaia 36 3 2 3 2" xfId="26230"/>
    <cellStyle name="Migliaia 36 3 2 3 3" xfId="41208"/>
    <cellStyle name="Migliaia 36 3 2 3 4" xfId="55747"/>
    <cellStyle name="Migliaia 36 3 2 4" xfId="17226"/>
    <cellStyle name="Migliaia 36 3 2 4 2" xfId="33341"/>
    <cellStyle name="Migliaia 36 3 2 4 3" xfId="48302"/>
    <cellStyle name="Migliaia 36 3 2 5" xfId="19211"/>
    <cellStyle name="Migliaia 36 3 2 6" xfId="34206"/>
    <cellStyle name="Migliaia 36 3 2 7" xfId="49146"/>
    <cellStyle name="Migliaia 36 3 2 8" xfId="49551"/>
    <cellStyle name="Migliaia 36 3 2 9" xfId="49957"/>
    <cellStyle name="Migliaia 36 3 3" xfId="9279"/>
    <cellStyle name="Migliaia 36 3 3 2" xfId="18338"/>
    <cellStyle name="Migliaia 36 3 3 2 2" xfId="33805"/>
    <cellStyle name="Migliaia 36 3 3 2 2 2" xfId="55289"/>
    <cellStyle name="Migliaia 36 3 3 2 3" xfId="48766"/>
    <cellStyle name="Migliaia 36 3 3 2 3 2" xfId="56211"/>
    <cellStyle name="Migliaia 36 3 3 2 4" xfId="52934"/>
    <cellStyle name="Migliaia 36 3 3 3" xfId="17227"/>
    <cellStyle name="Migliaia 36 3 3 3 2" xfId="33342"/>
    <cellStyle name="Migliaia 36 3 3 3 3" xfId="48303"/>
    <cellStyle name="Migliaia 36 3 3 3 4" xfId="54884"/>
    <cellStyle name="Migliaia 36 3 3 4" xfId="55748"/>
    <cellStyle name="Migliaia 36 3 3 5" xfId="52466"/>
    <cellStyle name="Migliaia 36 3 4" xfId="9904"/>
    <cellStyle name="Migliaia 36 3 4 2" xfId="18337"/>
    <cellStyle name="Migliaia 36 3 4 2 2" xfId="33804"/>
    <cellStyle name="Migliaia 36 3 4 2 3" xfId="48765"/>
    <cellStyle name="Migliaia 36 3 4 2 4" xfId="55288"/>
    <cellStyle name="Migliaia 36 3 4 3" xfId="26229"/>
    <cellStyle name="Migliaia 36 3 4 3 2" xfId="56210"/>
    <cellStyle name="Migliaia 36 3 4 4" xfId="41207"/>
    <cellStyle name="Migliaia 36 3 4 5" xfId="52933"/>
    <cellStyle name="Migliaia 36 3 5" xfId="17225"/>
    <cellStyle name="Migliaia 36 3 5 2" xfId="33340"/>
    <cellStyle name="Migliaia 36 3 5 3" xfId="48301"/>
    <cellStyle name="Migliaia 36 3 5 4" xfId="54882"/>
    <cellStyle name="Migliaia 36 3 6" xfId="19210"/>
    <cellStyle name="Migliaia 36 3 6 2" xfId="55746"/>
    <cellStyle name="Migliaia 36 3 7" xfId="34205"/>
    <cellStyle name="Migliaia 36 3 8" xfId="49145"/>
    <cellStyle name="Migliaia 36 3 9" xfId="49550"/>
    <cellStyle name="Migliaia 36 4" xfId="9281"/>
    <cellStyle name="Migliaia 36 4 2" xfId="17229"/>
    <cellStyle name="Migliaia 36 4 2 2" xfId="18340"/>
    <cellStyle name="Migliaia 36 4 2 2 2" xfId="33807"/>
    <cellStyle name="Migliaia 36 4 2 2 2 2" xfId="55291"/>
    <cellStyle name="Migliaia 36 4 2 2 3" xfId="48768"/>
    <cellStyle name="Migliaia 36 4 2 2 3 2" xfId="56213"/>
    <cellStyle name="Migliaia 36 4 2 2 4" xfId="52936"/>
    <cellStyle name="Migliaia 36 4 2 3" xfId="33344"/>
    <cellStyle name="Migliaia 36 4 2 3 2" xfId="54886"/>
    <cellStyle name="Migliaia 36 4 2 4" xfId="48305"/>
    <cellStyle name="Migliaia 36 4 2 4 2" xfId="55750"/>
    <cellStyle name="Migliaia 36 4 2 5" xfId="52468"/>
    <cellStyle name="Migliaia 36 4 3" xfId="18339"/>
    <cellStyle name="Migliaia 36 4 3 2" xfId="33806"/>
    <cellStyle name="Migliaia 36 4 3 2 2" xfId="55290"/>
    <cellStyle name="Migliaia 36 4 3 3" xfId="48767"/>
    <cellStyle name="Migliaia 36 4 3 3 2" xfId="56212"/>
    <cellStyle name="Migliaia 36 4 3 4" xfId="52935"/>
    <cellStyle name="Migliaia 36 4 4" xfId="17228"/>
    <cellStyle name="Migliaia 36 4 4 2" xfId="33343"/>
    <cellStyle name="Migliaia 36 4 4 3" xfId="48304"/>
    <cellStyle name="Migliaia 36 4 4 4" xfId="54885"/>
    <cellStyle name="Migliaia 36 4 5" xfId="51233"/>
    <cellStyle name="Migliaia 36 4 5 2" xfId="55749"/>
    <cellStyle name="Migliaia 36 4 6" xfId="52467"/>
    <cellStyle name="Migliaia 36 5" xfId="9282"/>
    <cellStyle name="Migliaia 36 5 2" xfId="17230"/>
    <cellStyle name="Migliaia 36 5 2 2" xfId="33345"/>
    <cellStyle name="Migliaia 36 5 2 3" xfId="48306"/>
    <cellStyle name="Migliaia 36 5 2 4" xfId="54887"/>
    <cellStyle name="Migliaia 36 5 3" xfId="51180"/>
    <cellStyle name="Migliaia 36 5 3 2" xfId="55751"/>
    <cellStyle name="Migliaia 36 5 4" xfId="52469"/>
    <cellStyle name="Migliaia 36 6" xfId="9277"/>
    <cellStyle name="Migliaia 36 6 2" xfId="51025"/>
    <cellStyle name="Migliaia 36 6 3" xfId="54605"/>
    <cellStyle name="Migliaia 36 7" xfId="9902"/>
    <cellStyle name="Migliaia 36 7 2" xfId="26227"/>
    <cellStyle name="Migliaia 36 7 3" xfId="41205"/>
    <cellStyle name="Migliaia 36 7 4" xfId="55744"/>
    <cellStyle name="Migliaia 36 8" xfId="17223"/>
    <cellStyle name="Migliaia 36 8 2" xfId="33338"/>
    <cellStyle name="Migliaia 36 8 3" xfId="48299"/>
    <cellStyle name="Migliaia 36 9" xfId="19208"/>
    <cellStyle name="Migliaia 37" xfId="441"/>
    <cellStyle name="Migliaia 37 10" xfId="34207"/>
    <cellStyle name="Migliaia 37 11" xfId="49147"/>
    <cellStyle name="Migliaia 37 12" xfId="49552"/>
    <cellStyle name="Migliaia 37 13" xfId="49958"/>
    <cellStyle name="Migliaia 37 14" xfId="50366"/>
    <cellStyle name="Migliaia 37 15" xfId="50808"/>
    <cellStyle name="Migliaia 37 16" xfId="51527"/>
    <cellStyle name="Migliaia 37 17" xfId="51939"/>
    <cellStyle name="Migliaia 37 18" xfId="52470"/>
    <cellStyle name="Migliaia 37 2" xfId="442"/>
    <cellStyle name="Migliaia 37 2 10" xfId="49959"/>
    <cellStyle name="Migliaia 37 2 11" xfId="50367"/>
    <cellStyle name="Migliaia 37 2 12" xfId="50809"/>
    <cellStyle name="Migliaia 37 2 13" xfId="51528"/>
    <cellStyle name="Migliaia 37 2 14" xfId="51940"/>
    <cellStyle name="Migliaia 37 2 15" xfId="52471"/>
    <cellStyle name="Migliaia 37 2 2" xfId="1271"/>
    <cellStyle name="Migliaia 37 2 2 10" xfId="51117"/>
    <cellStyle name="Migliaia 37 2 2 11" xfId="51713"/>
    <cellStyle name="Migliaia 37 2 2 12" xfId="52133"/>
    <cellStyle name="Migliaia 37 2 2 13" xfId="52937"/>
    <cellStyle name="Migliaia 37 2 2 2" xfId="10092"/>
    <cellStyle name="Migliaia 37 2 2 2 2" xfId="26412"/>
    <cellStyle name="Migliaia 37 2 2 2 3" xfId="41380"/>
    <cellStyle name="Migliaia 37 2 2 2 4" xfId="55292"/>
    <cellStyle name="Migliaia 37 2 2 3" xfId="18341"/>
    <cellStyle name="Migliaia 37 2 2 3 2" xfId="33808"/>
    <cellStyle name="Migliaia 37 2 2 3 3" xfId="48769"/>
    <cellStyle name="Migliaia 37 2 2 3 4" xfId="56214"/>
    <cellStyle name="Migliaia 37 2 2 4" xfId="19391"/>
    <cellStyle name="Migliaia 37 2 2 5" xfId="34381"/>
    <cellStyle name="Migliaia 37 2 2 6" xfId="49333"/>
    <cellStyle name="Migliaia 37 2 2 7" xfId="49738"/>
    <cellStyle name="Migliaia 37 2 2 8" xfId="50147"/>
    <cellStyle name="Migliaia 37 2 2 9" xfId="50552"/>
    <cellStyle name="Migliaia 37 2 3" xfId="9284"/>
    <cellStyle name="Migliaia 37 2 3 2" xfId="54670"/>
    <cellStyle name="Migliaia 37 2 4" xfId="9907"/>
    <cellStyle name="Migliaia 37 2 4 2" xfId="26232"/>
    <cellStyle name="Migliaia 37 2 4 3" xfId="41210"/>
    <cellStyle name="Migliaia 37 2 4 4" xfId="55753"/>
    <cellStyle name="Migliaia 37 2 5" xfId="17232"/>
    <cellStyle name="Migliaia 37 2 5 2" xfId="33347"/>
    <cellStyle name="Migliaia 37 2 5 3" xfId="48308"/>
    <cellStyle name="Migliaia 37 2 6" xfId="19213"/>
    <cellStyle name="Migliaia 37 2 7" xfId="34208"/>
    <cellStyle name="Migliaia 37 2 8" xfId="49148"/>
    <cellStyle name="Migliaia 37 2 9" xfId="49553"/>
    <cellStyle name="Migliaia 37 3" xfId="443"/>
    <cellStyle name="Migliaia 37 3 10" xfId="49960"/>
    <cellStyle name="Migliaia 37 3 11" xfId="50368"/>
    <cellStyle name="Migliaia 37 3 12" xfId="50810"/>
    <cellStyle name="Migliaia 37 3 13" xfId="51529"/>
    <cellStyle name="Migliaia 37 3 14" xfId="51941"/>
    <cellStyle name="Migliaia 37 3 15" xfId="52472"/>
    <cellStyle name="Migliaia 37 3 2" xfId="444"/>
    <cellStyle name="Migliaia 37 3 2 10" xfId="50369"/>
    <cellStyle name="Migliaia 37 3 2 11" xfId="50811"/>
    <cellStyle name="Migliaia 37 3 2 12" xfId="51530"/>
    <cellStyle name="Migliaia 37 3 2 13" xfId="51942"/>
    <cellStyle name="Migliaia 37 3 2 14" xfId="52473"/>
    <cellStyle name="Migliaia 37 3 2 2" xfId="9286"/>
    <cellStyle name="Migliaia 37 3 2 2 2" xfId="54889"/>
    <cellStyle name="Migliaia 37 3 2 3" xfId="9909"/>
    <cellStyle name="Migliaia 37 3 2 3 2" xfId="26234"/>
    <cellStyle name="Migliaia 37 3 2 3 3" xfId="41212"/>
    <cellStyle name="Migliaia 37 3 2 3 4" xfId="55755"/>
    <cellStyle name="Migliaia 37 3 2 4" xfId="17234"/>
    <cellStyle name="Migliaia 37 3 2 4 2" xfId="33349"/>
    <cellStyle name="Migliaia 37 3 2 4 3" xfId="48310"/>
    <cellStyle name="Migliaia 37 3 2 5" xfId="19215"/>
    <cellStyle name="Migliaia 37 3 2 6" xfId="34210"/>
    <cellStyle name="Migliaia 37 3 2 7" xfId="49150"/>
    <cellStyle name="Migliaia 37 3 2 8" xfId="49555"/>
    <cellStyle name="Migliaia 37 3 2 9" xfId="49961"/>
    <cellStyle name="Migliaia 37 3 3" xfId="9285"/>
    <cellStyle name="Migliaia 37 3 3 2" xfId="18343"/>
    <cellStyle name="Migliaia 37 3 3 2 2" xfId="33810"/>
    <cellStyle name="Migliaia 37 3 3 2 2 2" xfId="55294"/>
    <cellStyle name="Migliaia 37 3 3 2 3" xfId="48771"/>
    <cellStyle name="Migliaia 37 3 3 2 3 2" xfId="56216"/>
    <cellStyle name="Migliaia 37 3 3 2 4" xfId="52939"/>
    <cellStyle name="Migliaia 37 3 3 3" xfId="17235"/>
    <cellStyle name="Migliaia 37 3 3 3 2" xfId="33350"/>
    <cellStyle name="Migliaia 37 3 3 3 3" xfId="48311"/>
    <cellStyle name="Migliaia 37 3 3 3 4" xfId="54890"/>
    <cellStyle name="Migliaia 37 3 3 4" xfId="55756"/>
    <cellStyle name="Migliaia 37 3 3 5" xfId="52474"/>
    <cellStyle name="Migliaia 37 3 4" xfId="9908"/>
    <cellStyle name="Migliaia 37 3 4 2" xfId="18342"/>
    <cellStyle name="Migliaia 37 3 4 2 2" xfId="33809"/>
    <cellStyle name="Migliaia 37 3 4 2 3" xfId="48770"/>
    <cellStyle name="Migliaia 37 3 4 2 4" xfId="55293"/>
    <cellStyle name="Migliaia 37 3 4 3" xfId="26233"/>
    <cellStyle name="Migliaia 37 3 4 3 2" xfId="56215"/>
    <cellStyle name="Migliaia 37 3 4 4" xfId="41211"/>
    <cellStyle name="Migliaia 37 3 4 5" xfId="52938"/>
    <cellStyle name="Migliaia 37 3 5" xfId="17233"/>
    <cellStyle name="Migliaia 37 3 5 2" xfId="33348"/>
    <cellStyle name="Migliaia 37 3 5 3" xfId="48309"/>
    <cellStyle name="Migliaia 37 3 5 4" xfId="54888"/>
    <cellStyle name="Migliaia 37 3 6" xfId="19214"/>
    <cellStyle name="Migliaia 37 3 6 2" xfId="55754"/>
    <cellStyle name="Migliaia 37 3 7" xfId="34209"/>
    <cellStyle name="Migliaia 37 3 8" xfId="49149"/>
    <cellStyle name="Migliaia 37 3 9" xfId="49554"/>
    <cellStyle name="Migliaia 37 4" xfId="9287"/>
    <cellStyle name="Migliaia 37 4 2" xfId="17237"/>
    <cellStyle name="Migliaia 37 4 2 2" xfId="18345"/>
    <cellStyle name="Migliaia 37 4 2 2 2" xfId="33812"/>
    <cellStyle name="Migliaia 37 4 2 2 2 2" xfId="55296"/>
    <cellStyle name="Migliaia 37 4 2 2 3" xfId="48773"/>
    <cellStyle name="Migliaia 37 4 2 2 3 2" xfId="56218"/>
    <cellStyle name="Migliaia 37 4 2 2 4" xfId="52941"/>
    <cellStyle name="Migliaia 37 4 2 3" xfId="33352"/>
    <cellStyle name="Migliaia 37 4 2 3 2" xfId="54892"/>
    <cellStyle name="Migliaia 37 4 2 4" xfId="48313"/>
    <cellStyle name="Migliaia 37 4 2 4 2" xfId="55758"/>
    <cellStyle name="Migliaia 37 4 2 5" xfId="52476"/>
    <cellStyle name="Migliaia 37 4 3" xfId="18344"/>
    <cellStyle name="Migliaia 37 4 3 2" xfId="33811"/>
    <cellStyle name="Migliaia 37 4 3 2 2" xfId="55295"/>
    <cellStyle name="Migliaia 37 4 3 3" xfId="48772"/>
    <cellStyle name="Migliaia 37 4 3 3 2" xfId="56217"/>
    <cellStyle name="Migliaia 37 4 3 4" xfId="52940"/>
    <cellStyle name="Migliaia 37 4 4" xfId="17236"/>
    <cellStyle name="Migliaia 37 4 4 2" xfId="33351"/>
    <cellStyle name="Migliaia 37 4 4 3" xfId="48312"/>
    <cellStyle name="Migliaia 37 4 4 4" xfId="54891"/>
    <cellStyle name="Migliaia 37 4 5" xfId="51272"/>
    <cellStyle name="Migliaia 37 4 5 2" xfId="55757"/>
    <cellStyle name="Migliaia 37 4 6" xfId="52475"/>
    <cellStyle name="Migliaia 37 5" xfId="9288"/>
    <cellStyle name="Migliaia 37 5 2" xfId="17238"/>
    <cellStyle name="Migliaia 37 5 2 2" xfId="33353"/>
    <cellStyle name="Migliaia 37 5 2 3" xfId="48314"/>
    <cellStyle name="Migliaia 37 5 2 4" xfId="54893"/>
    <cellStyle name="Migliaia 37 5 3" xfId="51271"/>
    <cellStyle name="Migliaia 37 5 3 2" xfId="55759"/>
    <cellStyle name="Migliaia 37 5 4" xfId="52477"/>
    <cellStyle name="Migliaia 37 6" xfId="9283"/>
    <cellStyle name="Migliaia 37 6 2" xfId="51179"/>
    <cellStyle name="Migliaia 37 6 3" xfId="54606"/>
    <cellStyle name="Migliaia 37 7" xfId="9906"/>
    <cellStyle name="Migliaia 37 7 2" xfId="26231"/>
    <cellStyle name="Migliaia 37 7 3" xfId="41209"/>
    <cellStyle name="Migliaia 37 7 4" xfId="55752"/>
    <cellStyle name="Migliaia 37 8" xfId="17231"/>
    <cellStyle name="Migliaia 37 8 2" xfId="33346"/>
    <cellStyle name="Migliaia 37 8 3" xfId="48307"/>
    <cellStyle name="Migliaia 37 9" xfId="19212"/>
    <cellStyle name="Migliaia 38" xfId="445"/>
    <cellStyle name="Migliaia 38 10" xfId="34211"/>
    <cellStyle name="Migliaia 38 11" xfId="49151"/>
    <cellStyle name="Migliaia 38 12" xfId="49556"/>
    <cellStyle name="Migliaia 38 13" xfId="49962"/>
    <cellStyle name="Migliaia 38 14" xfId="50370"/>
    <cellStyle name="Migliaia 38 15" xfId="50812"/>
    <cellStyle name="Migliaia 38 16" xfId="51531"/>
    <cellStyle name="Migliaia 38 17" xfId="51943"/>
    <cellStyle name="Migliaia 38 18" xfId="52478"/>
    <cellStyle name="Migliaia 38 2" xfId="446"/>
    <cellStyle name="Migliaia 38 2 10" xfId="49963"/>
    <cellStyle name="Migliaia 38 2 11" xfId="50371"/>
    <cellStyle name="Migliaia 38 2 12" xfId="50813"/>
    <cellStyle name="Migliaia 38 2 13" xfId="51532"/>
    <cellStyle name="Migliaia 38 2 14" xfId="51944"/>
    <cellStyle name="Migliaia 38 2 15" xfId="52479"/>
    <cellStyle name="Migliaia 38 2 2" xfId="1272"/>
    <cellStyle name="Migliaia 38 2 2 10" xfId="51118"/>
    <cellStyle name="Migliaia 38 2 2 11" xfId="51714"/>
    <cellStyle name="Migliaia 38 2 2 12" xfId="52134"/>
    <cellStyle name="Migliaia 38 2 2 13" xfId="52942"/>
    <cellStyle name="Migliaia 38 2 2 2" xfId="10093"/>
    <cellStyle name="Migliaia 38 2 2 2 2" xfId="26413"/>
    <cellStyle name="Migliaia 38 2 2 2 3" xfId="41381"/>
    <cellStyle name="Migliaia 38 2 2 2 4" xfId="55297"/>
    <cellStyle name="Migliaia 38 2 2 3" xfId="18346"/>
    <cellStyle name="Migliaia 38 2 2 3 2" xfId="33813"/>
    <cellStyle name="Migliaia 38 2 2 3 3" xfId="48774"/>
    <cellStyle name="Migliaia 38 2 2 3 4" xfId="56219"/>
    <cellStyle name="Migliaia 38 2 2 4" xfId="19392"/>
    <cellStyle name="Migliaia 38 2 2 5" xfId="34382"/>
    <cellStyle name="Migliaia 38 2 2 6" xfId="49334"/>
    <cellStyle name="Migliaia 38 2 2 7" xfId="49739"/>
    <cellStyle name="Migliaia 38 2 2 8" xfId="50148"/>
    <cellStyle name="Migliaia 38 2 2 9" xfId="50553"/>
    <cellStyle name="Migliaia 38 2 3" xfId="9290"/>
    <cellStyle name="Migliaia 38 2 3 2" xfId="54671"/>
    <cellStyle name="Migliaia 38 2 4" xfId="9911"/>
    <cellStyle name="Migliaia 38 2 4 2" xfId="26236"/>
    <cellStyle name="Migliaia 38 2 4 3" xfId="41214"/>
    <cellStyle name="Migliaia 38 2 4 4" xfId="55761"/>
    <cellStyle name="Migliaia 38 2 5" xfId="17240"/>
    <cellStyle name="Migliaia 38 2 5 2" xfId="33355"/>
    <cellStyle name="Migliaia 38 2 5 3" xfId="48316"/>
    <cellStyle name="Migliaia 38 2 6" xfId="19217"/>
    <cellStyle name="Migliaia 38 2 7" xfId="34212"/>
    <cellStyle name="Migliaia 38 2 8" xfId="49152"/>
    <cellStyle name="Migliaia 38 2 9" xfId="49557"/>
    <cellStyle name="Migliaia 38 3" xfId="447"/>
    <cellStyle name="Migliaia 38 3 10" xfId="49964"/>
    <cellStyle name="Migliaia 38 3 11" xfId="50372"/>
    <cellStyle name="Migliaia 38 3 12" xfId="50814"/>
    <cellStyle name="Migliaia 38 3 13" xfId="51533"/>
    <cellStyle name="Migliaia 38 3 14" xfId="51945"/>
    <cellStyle name="Migliaia 38 3 15" xfId="52480"/>
    <cellStyle name="Migliaia 38 3 2" xfId="448"/>
    <cellStyle name="Migliaia 38 3 2 10" xfId="50373"/>
    <cellStyle name="Migliaia 38 3 2 11" xfId="50815"/>
    <cellStyle name="Migliaia 38 3 2 12" xfId="51534"/>
    <cellStyle name="Migliaia 38 3 2 13" xfId="51946"/>
    <cellStyle name="Migliaia 38 3 2 14" xfId="52481"/>
    <cellStyle name="Migliaia 38 3 2 2" xfId="9292"/>
    <cellStyle name="Migliaia 38 3 2 2 2" xfId="54895"/>
    <cellStyle name="Migliaia 38 3 2 3" xfId="9913"/>
    <cellStyle name="Migliaia 38 3 2 3 2" xfId="26238"/>
    <cellStyle name="Migliaia 38 3 2 3 3" xfId="41216"/>
    <cellStyle name="Migliaia 38 3 2 3 4" xfId="55763"/>
    <cellStyle name="Migliaia 38 3 2 4" xfId="17242"/>
    <cellStyle name="Migliaia 38 3 2 4 2" xfId="33357"/>
    <cellStyle name="Migliaia 38 3 2 4 3" xfId="48318"/>
    <cellStyle name="Migliaia 38 3 2 5" xfId="19219"/>
    <cellStyle name="Migliaia 38 3 2 6" xfId="34214"/>
    <cellStyle name="Migliaia 38 3 2 7" xfId="49154"/>
    <cellStyle name="Migliaia 38 3 2 8" xfId="49559"/>
    <cellStyle name="Migliaia 38 3 2 9" xfId="49965"/>
    <cellStyle name="Migliaia 38 3 3" xfId="9291"/>
    <cellStyle name="Migliaia 38 3 3 2" xfId="18348"/>
    <cellStyle name="Migliaia 38 3 3 2 2" xfId="33815"/>
    <cellStyle name="Migliaia 38 3 3 2 2 2" xfId="55299"/>
    <cellStyle name="Migliaia 38 3 3 2 3" xfId="48776"/>
    <cellStyle name="Migliaia 38 3 3 2 3 2" xfId="56221"/>
    <cellStyle name="Migliaia 38 3 3 2 4" xfId="52944"/>
    <cellStyle name="Migliaia 38 3 3 3" xfId="17243"/>
    <cellStyle name="Migliaia 38 3 3 3 2" xfId="33358"/>
    <cellStyle name="Migliaia 38 3 3 3 3" xfId="48319"/>
    <cellStyle name="Migliaia 38 3 3 3 4" xfId="54896"/>
    <cellStyle name="Migliaia 38 3 3 4" xfId="55764"/>
    <cellStyle name="Migliaia 38 3 3 5" xfId="52482"/>
    <cellStyle name="Migliaia 38 3 4" xfId="9912"/>
    <cellStyle name="Migliaia 38 3 4 2" xfId="18347"/>
    <cellStyle name="Migliaia 38 3 4 2 2" xfId="33814"/>
    <cellStyle name="Migliaia 38 3 4 2 3" xfId="48775"/>
    <cellStyle name="Migliaia 38 3 4 2 4" xfId="55298"/>
    <cellStyle name="Migliaia 38 3 4 3" xfId="26237"/>
    <cellStyle name="Migliaia 38 3 4 3 2" xfId="56220"/>
    <cellStyle name="Migliaia 38 3 4 4" xfId="41215"/>
    <cellStyle name="Migliaia 38 3 4 5" xfId="52943"/>
    <cellStyle name="Migliaia 38 3 5" xfId="17241"/>
    <cellStyle name="Migliaia 38 3 5 2" xfId="33356"/>
    <cellStyle name="Migliaia 38 3 5 3" xfId="48317"/>
    <cellStyle name="Migliaia 38 3 5 4" xfId="54894"/>
    <cellStyle name="Migliaia 38 3 6" xfId="19218"/>
    <cellStyle name="Migliaia 38 3 6 2" xfId="55762"/>
    <cellStyle name="Migliaia 38 3 7" xfId="34213"/>
    <cellStyle name="Migliaia 38 3 8" xfId="49153"/>
    <cellStyle name="Migliaia 38 3 9" xfId="49558"/>
    <cellStyle name="Migliaia 38 4" xfId="9293"/>
    <cellStyle name="Migliaia 38 4 2" xfId="17245"/>
    <cellStyle name="Migliaia 38 4 2 2" xfId="18350"/>
    <cellStyle name="Migliaia 38 4 2 2 2" xfId="33817"/>
    <cellStyle name="Migliaia 38 4 2 2 2 2" xfId="55301"/>
    <cellStyle name="Migliaia 38 4 2 2 3" xfId="48778"/>
    <cellStyle name="Migliaia 38 4 2 2 3 2" xfId="56223"/>
    <cellStyle name="Migliaia 38 4 2 2 4" xfId="52946"/>
    <cellStyle name="Migliaia 38 4 2 3" xfId="33360"/>
    <cellStyle name="Migliaia 38 4 2 3 2" xfId="54898"/>
    <cellStyle name="Migliaia 38 4 2 4" xfId="48321"/>
    <cellStyle name="Migliaia 38 4 2 4 2" xfId="55766"/>
    <cellStyle name="Migliaia 38 4 2 5" xfId="52484"/>
    <cellStyle name="Migliaia 38 4 3" xfId="18349"/>
    <cellStyle name="Migliaia 38 4 3 2" xfId="33816"/>
    <cellStyle name="Migliaia 38 4 3 2 2" xfId="55300"/>
    <cellStyle name="Migliaia 38 4 3 3" xfId="48777"/>
    <cellStyle name="Migliaia 38 4 3 3 2" xfId="56222"/>
    <cellStyle name="Migliaia 38 4 3 4" xfId="52945"/>
    <cellStyle name="Migliaia 38 4 4" xfId="17244"/>
    <cellStyle name="Migliaia 38 4 4 2" xfId="33359"/>
    <cellStyle name="Migliaia 38 4 4 3" xfId="48320"/>
    <cellStyle name="Migliaia 38 4 4 4" xfId="54897"/>
    <cellStyle name="Migliaia 38 4 5" xfId="51273"/>
    <cellStyle name="Migliaia 38 4 5 2" xfId="55765"/>
    <cellStyle name="Migliaia 38 4 6" xfId="52483"/>
    <cellStyle name="Migliaia 38 5" xfId="9294"/>
    <cellStyle name="Migliaia 38 5 2" xfId="17246"/>
    <cellStyle name="Migliaia 38 5 2 2" xfId="33361"/>
    <cellStyle name="Migliaia 38 5 2 3" xfId="48322"/>
    <cellStyle name="Migliaia 38 5 2 4" xfId="54899"/>
    <cellStyle name="Migliaia 38 5 3" xfId="50963"/>
    <cellStyle name="Migliaia 38 5 3 2" xfId="55767"/>
    <cellStyle name="Migliaia 38 5 4" xfId="52485"/>
    <cellStyle name="Migliaia 38 6" xfId="9289"/>
    <cellStyle name="Migliaia 38 6 2" xfId="51024"/>
    <cellStyle name="Migliaia 38 6 3" xfId="54607"/>
    <cellStyle name="Migliaia 38 7" xfId="9910"/>
    <cellStyle name="Migliaia 38 7 2" xfId="26235"/>
    <cellStyle name="Migliaia 38 7 3" xfId="41213"/>
    <cellStyle name="Migliaia 38 7 4" xfId="55760"/>
    <cellStyle name="Migliaia 38 8" xfId="17239"/>
    <cellStyle name="Migliaia 38 8 2" xfId="33354"/>
    <cellStyle name="Migliaia 38 8 3" xfId="48315"/>
    <cellStyle name="Migliaia 38 9" xfId="19216"/>
    <cellStyle name="Migliaia 39" xfId="449"/>
    <cellStyle name="Migliaia 39 10" xfId="34215"/>
    <cellStyle name="Migliaia 39 11" xfId="49155"/>
    <cellStyle name="Migliaia 39 12" xfId="49560"/>
    <cellStyle name="Migliaia 39 13" xfId="49966"/>
    <cellStyle name="Migliaia 39 14" xfId="50374"/>
    <cellStyle name="Migliaia 39 15" xfId="50816"/>
    <cellStyle name="Migliaia 39 16" xfId="51535"/>
    <cellStyle name="Migliaia 39 17" xfId="51947"/>
    <cellStyle name="Migliaia 39 18" xfId="52486"/>
    <cellStyle name="Migliaia 39 2" xfId="450"/>
    <cellStyle name="Migliaia 39 2 10" xfId="49967"/>
    <cellStyle name="Migliaia 39 2 11" xfId="50375"/>
    <cellStyle name="Migliaia 39 2 12" xfId="50817"/>
    <cellStyle name="Migliaia 39 2 13" xfId="51536"/>
    <cellStyle name="Migliaia 39 2 14" xfId="51948"/>
    <cellStyle name="Migliaia 39 2 15" xfId="52487"/>
    <cellStyle name="Migliaia 39 2 2" xfId="1273"/>
    <cellStyle name="Migliaia 39 2 2 10" xfId="51119"/>
    <cellStyle name="Migliaia 39 2 2 11" xfId="51715"/>
    <cellStyle name="Migliaia 39 2 2 12" xfId="52135"/>
    <cellStyle name="Migliaia 39 2 2 13" xfId="52947"/>
    <cellStyle name="Migliaia 39 2 2 2" xfId="10094"/>
    <cellStyle name="Migliaia 39 2 2 2 2" xfId="26414"/>
    <cellStyle name="Migliaia 39 2 2 2 3" xfId="41382"/>
    <cellStyle name="Migliaia 39 2 2 2 4" xfId="55302"/>
    <cellStyle name="Migliaia 39 2 2 3" xfId="18351"/>
    <cellStyle name="Migliaia 39 2 2 3 2" xfId="33818"/>
    <cellStyle name="Migliaia 39 2 2 3 3" xfId="48779"/>
    <cellStyle name="Migliaia 39 2 2 3 4" xfId="56224"/>
    <cellStyle name="Migliaia 39 2 2 4" xfId="19393"/>
    <cellStyle name="Migliaia 39 2 2 5" xfId="34383"/>
    <cellStyle name="Migliaia 39 2 2 6" xfId="49335"/>
    <cellStyle name="Migliaia 39 2 2 7" xfId="49740"/>
    <cellStyle name="Migliaia 39 2 2 8" xfId="50149"/>
    <cellStyle name="Migliaia 39 2 2 9" xfId="50554"/>
    <cellStyle name="Migliaia 39 2 3" xfId="9296"/>
    <cellStyle name="Migliaia 39 2 3 2" xfId="54672"/>
    <cellStyle name="Migliaia 39 2 4" xfId="9915"/>
    <cellStyle name="Migliaia 39 2 4 2" xfId="26240"/>
    <cellStyle name="Migliaia 39 2 4 3" xfId="41218"/>
    <cellStyle name="Migliaia 39 2 4 4" xfId="55769"/>
    <cellStyle name="Migliaia 39 2 5" xfId="17248"/>
    <cellStyle name="Migliaia 39 2 5 2" xfId="33363"/>
    <cellStyle name="Migliaia 39 2 5 3" xfId="48324"/>
    <cellStyle name="Migliaia 39 2 6" xfId="19221"/>
    <cellStyle name="Migliaia 39 2 7" xfId="34216"/>
    <cellStyle name="Migliaia 39 2 8" xfId="49156"/>
    <cellStyle name="Migliaia 39 2 9" xfId="49561"/>
    <cellStyle name="Migliaia 39 3" xfId="451"/>
    <cellStyle name="Migliaia 39 3 10" xfId="49968"/>
    <cellStyle name="Migliaia 39 3 11" xfId="50376"/>
    <cellStyle name="Migliaia 39 3 12" xfId="50818"/>
    <cellStyle name="Migliaia 39 3 13" xfId="51537"/>
    <cellStyle name="Migliaia 39 3 14" xfId="51949"/>
    <cellStyle name="Migliaia 39 3 15" xfId="52488"/>
    <cellStyle name="Migliaia 39 3 2" xfId="452"/>
    <cellStyle name="Migliaia 39 3 2 10" xfId="50377"/>
    <cellStyle name="Migliaia 39 3 2 11" xfId="50819"/>
    <cellStyle name="Migliaia 39 3 2 12" xfId="51538"/>
    <cellStyle name="Migliaia 39 3 2 13" xfId="51950"/>
    <cellStyle name="Migliaia 39 3 2 14" xfId="52489"/>
    <cellStyle name="Migliaia 39 3 2 2" xfId="9298"/>
    <cellStyle name="Migliaia 39 3 2 2 2" xfId="54901"/>
    <cellStyle name="Migliaia 39 3 2 3" xfId="9917"/>
    <cellStyle name="Migliaia 39 3 2 3 2" xfId="26242"/>
    <cellStyle name="Migliaia 39 3 2 3 3" xfId="41220"/>
    <cellStyle name="Migliaia 39 3 2 3 4" xfId="55771"/>
    <cellStyle name="Migliaia 39 3 2 4" xfId="17250"/>
    <cellStyle name="Migliaia 39 3 2 4 2" xfId="33365"/>
    <cellStyle name="Migliaia 39 3 2 4 3" xfId="48326"/>
    <cellStyle name="Migliaia 39 3 2 5" xfId="19223"/>
    <cellStyle name="Migliaia 39 3 2 6" xfId="34218"/>
    <cellStyle name="Migliaia 39 3 2 7" xfId="49158"/>
    <cellStyle name="Migliaia 39 3 2 8" xfId="49563"/>
    <cellStyle name="Migliaia 39 3 2 9" xfId="49969"/>
    <cellStyle name="Migliaia 39 3 3" xfId="9297"/>
    <cellStyle name="Migliaia 39 3 3 2" xfId="18353"/>
    <cellStyle name="Migliaia 39 3 3 2 2" xfId="33820"/>
    <cellStyle name="Migliaia 39 3 3 2 2 2" xfId="55304"/>
    <cellStyle name="Migliaia 39 3 3 2 3" xfId="48781"/>
    <cellStyle name="Migliaia 39 3 3 2 3 2" xfId="56226"/>
    <cellStyle name="Migliaia 39 3 3 2 4" xfId="52949"/>
    <cellStyle name="Migliaia 39 3 3 3" xfId="17251"/>
    <cellStyle name="Migliaia 39 3 3 3 2" xfId="33366"/>
    <cellStyle name="Migliaia 39 3 3 3 3" xfId="48327"/>
    <cellStyle name="Migliaia 39 3 3 3 4" xfId="54902"/>
    <cellStyle name="Migliaia 39 3 3 4" xfId="55772"/>
    <cellStyle name="Migliaia 39 3 3 5" xfId="52490"/>
    <cellStyle name="Migliaia 39 3 4" xfId="9916"/>
    <cellStyle name="Migliaia 39 3 4 2" xfId="18352"/>
    <cellStyle name="Migliaia 39 3 4 2 2" xfId="33819"/>
    <cellStyle name="Migliaia 39 3 4 2 3" xfId="48780"/>
    <cellStyle name="Migliaia 39 3 4 2 4" xfId="55303"/>
    <cellStyle name="Migliaia 39 3 4 3" xfId="26241"/>
    <cellStyle name="Migliaia 39 3 4 3 2" xfId="56225"/>
    <cellStyle name="Migliaia 39 3 4 4" xfId="41219"/>
    <cellStyle name="Migliaia 39 3 4 5" xfId="52948"/>
    <cellStyle name="Migliaia 39 3 5" xfId="17249"/>
    <cellStyle name="Migliaia 39 3 5 2" xfId="33364"/>
    <cellStyle name="Migliaia 39 3 5 3" xfId="48325"/>
    <cellStyle name="Migliaia 39 3 5 4" xfId="54900"/>
    <cellStyle name="Migliaia 39 3 6" xfId="19222"/>
    <cellStyle name="Migliaia 39 3 6 2" xfId="55770"/>
    <cellStyle name="Migliaia 39 3 7" xfId="34217"/>
    <cellStyle name="Migliaia 39 3 8" xfId="49157"/>
    <cellStyle name="Migliaia 39 3 9" xfId="49562"/>
    <cellStyle name="Migliaia 39 4" xfId="9299"/>
    <cellStyle name="Migliaia 39 4 2" xfId="17253"/>
    <cellStyle name="Migliaia 39 4 2 2" xfId="18355"/>
    <cellStyle name="Migliaia 39 4 2 2 2" xfId="33822"/>
    <cellStyle name="Migliaia 39 4 2 2 2 2" xfId="55306"/>
    <cellStyle name="Migliaia 39 4 2 2 3" xfId="48783"/>
    <cellStyle name="Migliaia 39 4 2 2 3 2" xfId="56228"/>
    <cellStyle name="Migliaia 39 4 2 2 4" xfId="52951"/>
    <cellStyle name="Migliaia 39 4 2 3" xfId="33368"/>
    <cellStyle name="Migliaia 39 4 2 3 2" xfId="54904"/>
    <cellStyle name="Migliaia 39 4 2 4" xfId="48329"/>
    <cellStyle name="Migliaia 39 4 2 4 2" xfId="55774"/>
    <cellStyle name="Migliaia 39 4 2 5" xfId="52492"/>
    <cellStyle name="Migliaia 39 4 3" xfId="18354"/>
    <cellStyle name="Migliaia 39 4 3 2" xfId="33821"/>
    <cellStyle name="Migliaia 39 4 3 2 2" xfId="55305"/>
    <cellStyle name="Migliaia 39 4 3 3" xfId="48782"/>
    <cellStyle name="Migliaia 39 4 3 3 2" xfId="56227"/>
    <cellStyle name="Migliaia 39 4 3 4" xfId="52950"/>
    <cellStyle name="Migliaia 39 4 4" xfId="17252"/>
    <cellStyle name="Migliaia 39 4 4 2" xfId="33367"/>
    <cellStyle name="Migliaia 39 4 4 3" xfId="48328"/>
    <cellStyle name="Migliaia 39 4 4 4" xfId="54903"/>
    <cellStyle name="Migliaia 39 4 5" xfId="51178"/>
    <cellStyle name="Migliaia 39 4 5 2" xfId="55773"/>
    <cellStyle name="Migliaia 39 4 6" xfId="52491"/>
    <cellStyle name="Migliaia 39 5" xfId="9300"/>
    <cellStyle name="Migliaia 39 5 2" xfId="17254"/>
    <cellStyle name="Migliaia 39 5 2 2" xfId="33369"/>
    <cellStyle name="Migliaia 39 5 2 3" xfId="48330"/>
    <cellStyle name="Migliaia 39 5 2 4" xfId="54905"/>
    <cellStyle name="Migliaia 39 5 3" xfId="50962"/>
    <cellStyle name="Migliaia 39 5 3 2" xfId="55775"/>
    <cellStyle name="Migliaia 39 5 4" xfId="52493"/>
    <cellStyle name="Migliaia 39 6" xfId="9295"/>
    <cellStyle name="Migliaia 39 6 2" xfId="51212"/>
    <cellStyle name="Migliaia 39 6 3" xfId="54608"/>
    <cellStyle name="Migliaia 39 7" xfId="9914"/>
    <cellStyle name="Migliaia 39 7 2" xfId="26239"/>
    <cellStyle name="Migliaia 39 7 3" xfId="41217"/>
    <cellStyle name="Migliaia 39 7 4" xfId="55768"/>
    <cellStyle name="Migliaia 39 8" xfId="17247"/>
    <cellStyle name="Migliaia 39 8 2" xfId="33362"/>
    <cellStyle name="Migliaia 39 8 3" xfId="48323"/>
    <cellStyle name="Migliaia 39 9" xfId="19220"/>
    <cellStyle name="Migliaia 4" xfId="453"/>
    <cellStyle name="Migliaia 4 10" xfId="34219"/>
    <cellStyle name="Migliaia 4 11" xfId="49159"/>
    <cellStyle name="Migliaia 4 12" xfId="49564"/>
    <cellStyle name="Migliaia 4 13" xfId="49970"/>
    <cellStyle name="Migliaia 4 14" xfId="50378"/>
    <cellStyle name="Migliaia 4 15" xfId="50820"/>
    <cellStyle name="Migliaia 4 16" xfId="51539"/>
    <cellStyle name="Migliaia 4 17" xfId="51951"/>
    <cellStyle name="Migliaia 4 18" xfId="52494"/>
    <cellStyle name="Migliaia 4 2" xfId="454"/>
    <cellStyle name="Migliaia 4 2 10" xfId="49971"/>
    <cellStyle name="Migliaia 4 2 11" xfId="50379"/>
    <cellStyle name="Migliaia 4 2 12" xfId="50821"/>
    <cellStyle name="Migliaia 4 2 13" xfId="51540"/>
    <cellStyle name="Migliaia 4 2 14" xfId="51952"/>
    <cellStyle name="Migliaia 4 2 15" xfId="52495"/>
    <cellStyle name="Migliaia 4 2 2" xfId="1274"/>
    <cellStyle name="Migliaia 4 2 2 10" xfId="51120"/>
    <cellStyle name="Migliaia 4 2 2 11" xfId="51716"/>
    <cellStyle name="Migliaia 4 2 2 12" xfId="52136"/>
    <cellStyle name="Migliaia 4 2 2 13" xfId="52952"/>
    <cellStyle name="Migliaia 4 2 2 2" xfId="10095"/>
    <cellStyle name="Migliaia 4 2 2 2 2" xfId="26415"/>
    <cellStyle name="Migliaia 4 2 2 2 3" xfId="41383"/>
    <cellStyle name="Migliaia 4 2 2 2 4" xfId="55307"/>
    <cellStyle name="Migliaia 4 2 2 3" xfId="18356"/>
    <cellStyle name="Migliaia 4 2 2 3 2" xfId="33823"/>
    <cellStyle name="Migliaia 4 2 2 3 3" xfId="48784"/>
    <cellStyle name="Migliaia 4 2 2 3 4" xfId="56229"/>
    <cellStyle name="Migliaia 4 2 2 4" xfId="19394"/>
    <cellStyle name="Migliaia 4 2 2 5" xfId="34384"/>
    <cellStyle name="Migliaia 4 2 2 6" xfId="49336"/>
    <cellStyle name="Migliaia 4 2 2 7" xfId="49741"/>
    <cellStyle name="Migliaia 4 2 2 8" xfId="50150"/>
    <cellStyle name="Migliaia 4 2 2 9" xfId="50555"/>
    <cellStyle name="Migliaia 4 2 3" xfId="9302"/>
    <cellStyle name="Migliaia 4 2 3 2" xfId="54673"/>
    <cellStyle name="Migliaia 4 2 4" xfId="9919"/>
    <cellStyle name="Migliaia 4 2 4 2" xfId="26244"/>
    <cellStyle name="Migliaia 4 2 4 3" xfId="41222"/>
    <cellStyle name="Migliaia 4 2 4 4" xfId="55777"/>
    <cellStyle name="Migliaia 4 2 5" xfId="17256"/>
    <cellStyle name="Migliaia 4 2 5 2" xfId="33371"/>
    <cellStyle name="Migliaia 4 2 5 3" xfId="48332"/>
    <cellStyle name="Migliaia 4 2 6" xfId="19225"/>
    <cellStyle name="Migliaia 4 2 7" xfId="34220"/>
    <cellStyle name="Migliaia 4 2 8" xfId="49160"/>
    <cellStyle name="Migliaia 4 2 9" xfId="49565"/>
    <cellStyle name="Migliaia 4 3" xfId="455"/>
    <cellStyle name="Migliaia 4 3 10" xfId="49972"/>
    <cellStyle name="Migliaia 4 3 11" xfId="50380"/>
    <cellStyle name="Migliaia 4 3 12" xfId="50822"/>
    <cellStyle name="Migliaia 4 3 13" xfId="51541"/>
    <cellStyle name="Migliaia 4 3 14" xfId="51953"/>
    <cellStyle name="Migliaia 4 3 15" xfId="52496"/>
    <cellStyle name="Migliaia 4 3 2" xfId="456"/>
    <cellStyle name="Migliaia 4 3 2 10" xfId="50381"/>
    <cellStyle name="Migliaia 4 3 2 11" xfId="50823"/>
    <cellStyle name="Migliaia 4 3 2 12" xfId="51542"/>
    <cellStyle name="Migliaia 4 3 2 13" xfId="51954"/>
    <cellStyle name="Migliaia 4 3 2 14" xfId="52497"/>
    <cellStyle name="Migliaia 4 3 2 2" xfId="9304"/>
    <cellStyle name="Migliaia 4 3 2 2 2" xfId="54907"/>
    <cellStyle name="Migliaia 4 3 2 3" xfId="9921"/>
    <cellStyle name="Migliaia 4 3 2 3 2" xfId="26246"/>
    <cellStyle name="Migliaia 4 3 2 3 3" xfId="41224"/>
    <cellStyle name="Migliaia 4 3 2 3 4" xfId="55779"/>
    <cellStyle name="Migliaia 4 3 2 4" xfId="17258"/>
    <cellStyle name="Migliaia 4 3 2 4 2" xfId="33373"/>
    <cellStyle name="Migliaia 4 3 2 4 3" xfId="48334"/>
    <cellStyle name="Migliaia 4 3 2 5" xfId="19227"/>
    <cellStyle name="Migliaia 4 3 2 6" xfId="34222"/>
    <cellStyle name="Migliaia 4 3 2 7" xfId="49162"/>
    <cellStyle name="Migliaia 4 3 2 8" xfId="49567"/>
    <cellStyle name="Migliaia 4 3 2 9" xfId="49973"/>
    <cellStyle name="Migliaia 4 3 3" xfId="9303"/>
    <cellStyle name="Migliaia 4 3 3 2" xfId="18358"/>
    <cellStyle name="Migliaia 4 3 3 2 2" xfId="33825"/>
    <cellStyle name="Migliaia 4 3 3 2 2 2" xfId="55309"/>
    <cellStyle name="Migliaia 4 3 3 2 3" xfId="48786"/>
    <cellStyle name="Migliaia 4 3 3 2 3 2" xfId="56231"/>
    <cellStyle name="Migliaia 4 3 3 2 4" xfId="52954"/>
    <cellStyle name="Migliaia 4 3 3 3" xfId="17259"/>
    <cellStyle name="Migliaia 4 3 3 3 2" xfId="33374"/>
    <cellStyle name="Migliaia 4 3 3 3 3" xfId="48335"/>
    <cellStyle name="Migliaia 4 3 3 3 4" xfId="54908"/>
    <cellStyle name="Migliaia 4 3 3 4" xfId="55780"/>
    <cellStyle name="Migliaia 4 3 3 5" xfId="52498"/>
    <cellStyle name="Migliaia 4 3 4" xfId="9920"/>
    <cellStyle name="Migliaia 4 3 4 2" xfId="18357"/>
    <cellStyle name="Migliaia 4 3 4 2 2" xfId="33824"/>
    <cellStyle name="Migliaia 4 3 4 2 3" xfId="48785"/>
    <cellStyle name="Migliaia 4 3 4 2 4" xfId="55308"/>
    <cellStyle name="Migliaia 4 3 4 3" xfId="26245"/>
    <cellStyle name="Migliaia 4 3 4 3 2" xfId="56230"/>
    <cellStyle name="Migliaia 4 3 4 4" xfId="41223"/>
    <cellStyle name="Migliaia 4 3 4 5" xfId="52953"/>
    <cellStyle name="Migliaia 4 3 5" xfId="17257"/>
    <cellStyle name="Migliaia 4 3 5 2" xfId="33372"/>
    <cellStyle name="Migliaia 4 3 5 3" xfId="48333"/>
    <cellStyle name="Migliaia 4 3 5 4" xfId="54906"/>
    <cellStyle name="Migliaia 4 3 6" xfId="19226"/>
    <cellStyle name="Migliaia 4 3 6 2" xfId="55778"/>
    <cellStyle name="Migliaia 4 3 7" xfId="34221"/>
    <cellStyle name="Migliaia 4 3 8" xfId="49161"/>
    <cellStyle name="Migliaia 4 3 9" xfId="49566"/>
    <cellStyle name="Migliaia 4 4" xfId="9305"/>
    <cellStyle name="Migliaia 4 4 2" xfId="17261"/>
    <cellStyle name="Migliaia 4 4 2 2" xfId="18360"/>
    <cellStyle name="Migliaia 4 4 2 2 2" xfId="33827"/>
    <cellStyle name="Migliaia 4 4 2 2 2 2" xfId="55311"/>
    <cellStyle name="Migliaia 4 4 2 2 3" xfId="48788"/>
    <cellStyle name="Migliaia 4 4 2 2 3 2" xfId="56233"/>
    <cellStyle name="Migliaia 4 4 2 2 4" xfId="52956"/>
    <cellStyle name="Migliaia 4 4 2 3" xfId="33376"/>
    <cellStyle name="Migliaia 4 4 2 3 2" xfId="54910"/>
    <cellStyle name="Migliaia 4 4 2 4" xfId="48337"/>
    <cellStyle name="Migliaia 4 4 2 4 2" xfId="55782"/>
    <cellStyle name="Migliaia 4 4 2 5" xfId="52500"/>
    <cellStyle name="Migliaia 4 4 3" xfId="18359"/>
    <cellStyle name="Migliaia 4 4 3 2" xfId="33826"/>
    <cellStyle name="Migliaia 4 4 3 2 2" xfId="55310"/>
    <cellStyle name="Migliaia 4 4 3 3" xfId="48787"/>
    <cellStyle name="Migliaia 4 4 3 3 2" xfId="56232"/>
    <cellStyle name="Migliaia 4 4 3 4" xfId="52955"/>
    <cellStyle name="Migliaia 4 4 4" xfId="17260"/>
    <cellStyle name="Migliaia 4 4 4 2" xfId="33375"/>
    <cellStyle name="Migliaia 4 4 4 3" xfId="48336"/>
    <cellStyle name="Migliaia 4 4 4 4" xfId="54909"/>
    <cellStyle name="Migliaia 4 4 5" xfId="51274"/>
    <cellStyle name="Migliaia 4 4 5 2" xfId="55781"/>
    <cellStyle name="Migliaia 4 4 6" xfId="52499"/>
    <cellStyle name="Migliaia 4 5" xfId="9306"/>
    <cellStyle name="Migliaia 4 5 2" xfId="17262"/>
    <cellStyle name="Migliaia 4 5 2 2" xfId="33377"/>
    <cellStyle name="Migliaia 4 5 2 3" xfId="48338"/>
    <cellStyle name="Migliaia 4 5 2 4" xfId="54911"/>
    <cellStyle name="Migliaia 4 5 3" xfId="51177"/>
    <cellStyle name="Migliaia 4 5 3 2" xfId="55783"/>
    <cellStyle name="Migliaia 4 5 4" xfId="52501"/>
    <cellStyle name="Migliaia 4 6" xfId="9301"/>
    <cellStyle name="Migliaia 4 6 2" xfId="51023"/>
    <cellStyle name="Migliaia 4 6 3" xfId="54609"/>
    <cellStyle name="Migliaia 4 7" xfId="9918"/>
    <cellStyle name="Migliaia 4 7 2" xfId="26243"/>
    <cellStyle name="Migliaia 4 7 3" xfId="41221"/>
    <cellStyle name="Migliaia 4 7 4" xfId="55776"/>
    <cellStyle name="Migliaia 4 8" xfId="17255"/>
    <cellStyle name="Migliaia 4 8 2" xfId="33370"/>
    <cellStyle name="Migliaia 4 8 3" xfId="48331"/>
    <cellStyle name="Migliaia 4 9" xfId="19224"/>
    <cellStyle name="Migliaia 40" xfId="457"/>
    <cellStyle name="Migliaia 40 10" xfId="34223"/>
    <cellStyle name="Migliaia 40 11" xfId="49163"/>
    <cellStyle name="Migliaia 40 12" xfId="49568"/>
    <cellStyle name="Migliaia 40 13" xfId="49974"/>
    <cellStyle name="Migliaia 40 14" xfId="50382"/>
    <cellStyle name="Migliaia 40 15" xfId="50824"/>
    <cellStyle name="Migliaia 40 16" xfId="51543"/>
    <cellStyle name="Migliaia 40 17" xfId="51955"/>
    <cellStyle name="Migliaia 40 18" xfId="52502"/>
    <cellStyle name="Migliaia 40 2" xfId="458"/>
    <cellStyle name="Migliaia 40 2 10" xfId="49975"/>
    <cellStyle name="Migliaia 40 2 11" xfId="50383"/>
    <cellStyle name="Migliaia 40 2 12" xfId="50825"/>
    <cellStyle name="Migliaia 40 2 13" xfId="51544"/>
    <cellStyle name="Migliaia 40 2 14" xfId="51956"/>
    <cellStyle name="Migliaia 40 2 15" xfId="52503"/>
    <cellStyle name="Migliaia 40 2 2" xfId="1275"/>
    <cellStyle name="Migliaia 40 2 2 10" xfId="51121"/>
    <cellStyle name="Migliaia 40 2 2 11" xfId="51717"/>
    <cellStyle name="Migliaia 40 2 2 12" xfId="52137"/>
    <cellStyle name="Migliaia 40 2 2 13" xfId="52957"/>
    <cellStyle name="Migliaia 40 2 2 2" xfId="10096"/>
    <cellStyle name="Migliaia 40 2 2 2 2" xfId="26416"/>
    <cellStyle name="Migliaia 40 2 2 2 3" xfId="41384"/>
    <cellStyle name="Migliaia 40 2 2 2 4" xfId="55312"/>
    <cellStyle name="Migliaia 40 2 2 3" xfId="18361"/>
    <cellStyle name="Migliaia 40 2 2 3 2" xfId="33828"/>
    <cellStyle name="Migliaia 40 2 2 3 3" xfId="48789"/>
    <cellStyle name="Migliaia 40 2 2 3 4" xfId="56234"/>
    <cellStyle name="Migliaia 40 2 2 4" xfId="19395"/>
    <cellStyle name="Migliaia 40 2 2 5" xfId="34385"/>
    <cellStyle name="Migliaia 40 2 2 6" xfId="49337"/>
    <cellStyle name="Migliaia 40 2 2 7" xfId="49742"/>
    <cellStyle name="Migliaia 40 2 2 8" xfId="50151"/>
    <cellStyle name="Migliaia 40 2 2 9" xfId="50556"/>
    <cellStyle name="Migliaia 40 2 3" xfId="9308"/>
    <cellStyle name="Migliaia 40 2 3 2" xfId="54674"/>
    <cellStyle name="Migliaia 40 2 4" xfId="9923"/>
    <cellStyle name="Migliaia 40 2 4 2" xfId="26248"/>
    <cellStyle name="Migliaia 40 2 4 3" xfId="41226"/>
    <cellStyle name="Migliaia 40 2 4 4" xfId="55785"/>
    <cellStyle name="Migliaia 40 2 5" xfId="17264"/>
    <cellStyle name="Migliaia 40 2 5 2" xfId="33379"/>
    <cellStyle name="Migliaia 40 2 5 3" xfId="48340"/>
    <cellStyle name="Migliaia 40 2 6" xfId="19229"/>
    <cellStyle name="Migliaia 40 2 7" xfId="34224"/>
    <cellStyle name="Migliaia 40 2 8" xfId="49164"/>
    <cellStyle name="Migliaia 40 2 9" xfId="49569"/>
    <cellStyle name="Migliaia 40 3" xfId="459"/>
    <cellStyle name="Migliaia 40 3 10" xfId="49976"/>
    <cellStyle name="Migliaia 40 3 11" xfId="50384"/>
    <cellStyle name="Migliaia 40 3 12" xfId="50826"/>
    <cellStyle name="Migliaia 40 3 13" xfId="51545"/>
    <cellStyle name="Migliaia 40 3 14" xfId="51957"/>
    <cellStyle name="Migliaia 40 3 15" xfId="52504"/>
    <cellStyle name="Migliaia 40 3 2" xfId="460"/>
    <cellStyle name="Migliaia 40 3 2 10" xfId="50385"/>
    <cellStyle name="Migliaia 40 3 2 11" xfId="50827"/>
    <cellStyle name="Migliaia 40 3 2 12" xfId="51546"/>
    <cellStyle name="Migliaia 40 3 2 13" xfId="51958"/>
    <cellStyle name="Migliaia 40 3 2 14" xfId="52505"/>
    <cellStyle name="Migliaia 40 3 2 2" xfId="9310"/>
    <cellStyle name="Migliaia 40 3 2 2 2" xfId="54913"/>
    <cellStyle name="Migliaia 40 3 2 3" xfId="9925"/>
    <cellStyle name="Migliaia 40 3 2 3 2" xfId="26250"/>
    <cellStyle name="Migliaia 40 3 2 3 3" xfId="41228"/>
    <cellStyle name="Migliaia 40 3 2 3 4" xfId="55787"/>
    <cellStyle name="Migliaia 40 3 2 4" xfId="17266"/>
    <cellStyle name="Migliaia 40 3 2 4 2" xfId="33381"/>
    <cellStyle name="Migliaia 40 3 2 4 3" xfId="48342"/>
    <cellStyle name="Migliaia 40 3 2 5" xfId="19231"/>
    <cellStyle name="Migliaia 40 3 2 6" xfId="34226"/>
    <cellStyle name="Migliaia 40 3 2 7" xfId="49166"/>
    <cellStyle name="Migliaia 40 3 2 8" xfId="49571"/>
    <cellStyle name="Migliaia 40 3 2 9" xfId="49977"/>
    <cellStyle name="Migliaia 40 3 3" xfId="9309"/>
    <cellStyle name="Migliaia 40 3 3 2" xfId="18363"/>
    <cellStyle name="Migliaia 40 3 3 2 2" xfId="33830"/>
    <cellStyle name="Migliaia 40 3 3 2 2 2" xfId="55314"/>
    <cellStyle name="Migliaia 40 3 3 2 3" xfId="48791"/>
    <cellStyle name="Migliaia 40 3 3 2 3 2" xfId="56236"/>
    <cellStyle name="Migliaia 40 3 3 2 4" xfId="52959"/>
    <cellStyle name="Migliaia 40 3 3 3" xfId="17267"/>
    <cellStyle name="Migliaia 40 3 3 3 2" xfId="33382"/>
    <cellStyle name="Migliaia 40 3 3 3 3" xfId="48343"/>
    <cellStyle name="Migliaia 40 3 3 3 4" xfId="54914"/>
    <cellStyle name="Migliaia 40 3 3 4" xfId="55788"/>
    <cellStyle name="Migliaia 40 3 3 5" xfId="52506"/>
    <cellStyle name="Migliaia 40 3 4" xfId="9924"/>
    <cellStyle name="Migliaia 40 3 4 2" xfId="18362"/>
    <cellStyle name="Migliaia 40 3 4 2 2" xfId="33829"/>
    <cellStyle name="Migliaia 40 3 4 2 3" xfId="48790"/>
    <cellStyle name="Migliaia 40 3 4 2 4" xfId="55313"/>
    <cellStyle name="Migliaia 40 3 4 3" xfId="26249"/>
    <cellStyle name="Migliaia 40 3 4 3 2" xfId="56235"/>
    <cellStyle name="Migliaia 40 3 4 4" xfId="41227"/>
    <cellStyle name="Migliaia 40 3 4 5" xfId="52958"/>
    <cellStyle name="Migliaia 40 3 5" xfId="17265"/>
    <cellStyle name="Migliaia 40 3 5 2" xfId="33380"/>
    <cellStyle name="Migliaia 40 3 5 3" xfId="48341"/>
    <cellStyle name="Migliaia 40 3 5 4" xfId="54912"/>
    <cellStyle name="Migliaia 40 3 6" xfId="19230"/>
    <cellStyle name="Migliaia 40 3 6 2" xfId="55786"/>
    <cellStyle name="Migliaia 40 3 7" xfId="34225"/>
    <cellStyle name="Migliaia 40 3 8" xfId="49165"/>
    <cellStyle name="Migliaia 40 3 9" xfId="49570"/>
    <cellStyle name="Migliaia 40 4" xfId="9311"/>
    <cellStyle name="Migliaia 40 4 2" xfId="17269"/>
    <cellStyle name="Migliaia 40 4 2 2" xfId="18365"/>
    <cellStyle name="Migliaia 40 4 2 2 2" xfId="33832"/>
    <cellStyle name="Migliaia 40 4 2 2 2 2" xfId="55316"/>
    <cellStyle name="Migliaia 40 4 2 2 3" xfId="48793"/>
    <cellStyle name="Migliaia 40 4 2 2 3 2" xfId="56238"/>
    <cellStyle name="Migliaia 40 4 2 2 4" xfId="52961"/>
    <cellStyle name="Migliaia 40 4 2 3" xfId="33384"/>
    <cellStyle name="Migliaia 40 4 2 3 2" xfId="54916"/>
    <cellStyle name="Migliaia 40 4 2 4" xfId="48345"/>
    <cellStyle name="Migliaia 40 4 2 4 2" xfId="55790"/>
    <cellStyle name="Migliaia 40 4 2 5" xfId="52508"/>
    <cellStyle name="Migliaia 40 4 3" xfId="18364"/>
    <cellStyle name="Migliaia 40 4 3 2" xfId="33831"/>
    <cellStyle name="Migliaia 40 4 3 2 2" xfId="55315"/>
    <cellStyle name="Migliaia 40 4 3 3" xfId="48792"/>
    <cellStyle name="Migliaia 40 4 3 3 2" xfId="56237"/>
    <cellStyle name="Migliaia 40 4 3 4" xfId="52960"/>
    <cellStyle name="Migliaia 40 4 4" xfId="17268"/>
    <cellStyle name="Migliaia 40 4 4 2" xfId="33383"/>
    <cellStyle name="Migliaia 40 4 4 3" xfId="48344"/>
    <cellStyle name="Migliaia 40 4 4 4" xfId="54915"/>
    <cellStyle name="Migliaia 40 4 5" xfId="51222"/>
    <cellStyle name="Migliaia 40 4 5 2" xfId="55789"/>
    <cellStyle name="Migliaia 40 4 6" xfId="52507"/>
    <cellStyle name="Migliaia 40 5" xfId="9312"/>
    <cellStyle name="Migliaia 40 5 2" xfId="17270"/>
    <cellStyle name="Migliaia 40 5 2 2" xfId="33385"/>
    <cellStyle name="Migliaia 40 5 2 3" xfId="48346"/>
    <cellStyle name="Migliaia 40 5 2 4" xfId="54917"/>
    <cellStyle name="Migliaia 40 5 3" xfId="51176"/>
    <cellStyle name="Migliaia 40 5 3 2" xfId="55791"/>
    <cellStyle name="Migliaia 40 5 4" xfId="52509"/>
    <cellStyle name="Migliaia 40 6" xfId="9307"/>
    <cellStyle name="Migliaia 40 6 2" xfId="51211"/>
    <cellStyle name="Migliaia 40 6 3" xfId="54610"/>
    <cellStyle name="Migliaia 40 7" xfId="9922"/>
    <cellStyle name="Migliaia 40 7 2" xfId="26247"/>
    <cellStyle name="Migliaia 40 7 3" xfId="41225"/>
    <cellStyle name="Migliaia 40 7 4" xfId="55784"/>
    <cellStyle name="Migliaia 40 8" xfId="17263"/>
    <cellStyle name="Migliaia 40 8 2" xfId="33378"/>
    <cellStyle name="Migliaia 40 8 3" xfId="48339"/>
    <cellStyle name="Migliaia 40 9" xfId="19228"/>
    <cellStyle name="Migliaia 41" xfId="461"/>
    <cellStyle name="Migliaia 41 10" xfId="34227"/>
    <cellStyle name="Migliaia 41 11" xfId="49167"/>
    <cellStyle name="Migliaia 41 12" xfId="49572"/>
    <cellStyle name="Migliaia 41 13" xfId="49978"/>
    <cellStyle name="Migliaia 41 14" xfId="50386"/>
    <cellStyle name="Migliaia 41 15" xfId="50828"/>
    <cellStyle name="Migliaia 41 16" xfId="51547"/>
    <cellStyle name="Migliaia 41 17" xfId="51959"/>
    <cellStyle name="Migliaia 41 18" xfId="52510"/>
    <cellStyle name="Migliaia 41 2" xfId="462"/>
    <cellStyle name="Migliaia 41 2 10" xfId="49979"/>
    <cellStyle name="Migliaia 41 2 11" xfId="50387"/>
    <cellStyle name="Migliaia 41 2 12" xfId="50829"/>
    <cellStyle name="Migliaia 41 2 13" xfId="51548"/>
    <cellStyle name="Migliaia 41 2 14" xfId="51960"/>
    <cellStyle name="Migliaia 41 2 15" xfId="52511"/>
    <cellStyle name="Migliaia 41 2 2" xfId="1276"/>
    <cellStyle name="Migliaia 41 2 2 10" xfId="51122"/>
    <cellStyle name="Migliaia 41 2 2 11" xfId="51718"/>
    <cellStyle name="Migliaia 41 2 2 12" xfId="52138"/>
    <cellStyle name="Migliaia 41 2 2 13" xfId="52962"/>
    <cellStyle name="Migliaia 41 2 2 2" xfId="10097"/>
    <cellStyle name="Migliaia 41 2 2 2 2" xfId="26417"/>
    <cellStyle name="Migliaia 41 2 2 2 3" xfId="41385"/>
    <cellStyle name="Migliaia 41 2 2 2 4" xfId="55317"/>
    <cellStyle name="Migliaia 41 2 2 3" xfId="18366"/>
    <cellStyle name="Migliaia 41 2 2 3 2" xfId="33833"/>
    <cellStyle name="Migliaia 41 2 2 3 3" xfId="48794"/>
    <cellStyle name="Migliaia 41 2 2 3 4" xfId="56239"/>
    <cellStyle name="Migliaia 41 2 2 4" xfId="19396"/>
    <cellStyle name="Migliaia 41 2 2 5" xfId="34386"/>
    <cellStyle name="Migliaia 41 2 2 6" xfId="49338"/>
    <cellStyle name="Migliaia 41 2 2 7" xfId="49743"/>
    <cellStyle name="Migliaia 41 2 2 8" xfId="50152"/>
    <cellStyle name="Migliaia 41 2 2 9" xfId="50557"/>
    <cellStyle name="Migliaia 41 2 3" xfId="9314"/>
    <cellStyle name="Migliaia 41 2 3 2" xfId="54675"/>
    <cellStyle name="Migliaia 41 2 4" xfId="9927"/>
    <cellStyle name="Migliaia 41 2 4 2" xfId="26252"/>
    <cellStyle name="Migliaia 41 2 4 3" xfId="41230"/>
    <cellStyle name="Migliaia 41 2 4 4" xfId="55793"/>
    <cellStyle name="Migliaia 41 2 5" xfId="17272"/>
    <cellStyle name="Migliaia 41 2 5 2" xfId="33387"/>
    <cellStyle name="Migliaia 41 2 5 3" xfId="48348"/>
    <cellStyle name="Migliaia 41 2 6" xfId="19233"/>
    <cellStyle name="Migliaia 41 2 7" xfId="34228"/>
    <cellStyle name="Migliaia 41 2 8" xfId="49168"/>
    <cellStyle name="Migliaia 41 2 9" xfId="49573"/>
    <cellStyle name="Migliaia 41 3" xfId="463"/>
    <cellStyle name="Migliaia 41 3 10" xfId="49980"/>
    <cellStyle name="Migliaia 41 3 11" xfId="50388"/>
    <cellStyle name="Migliaia 41 3 12" xfId="50830"/>
    <cellStyle name="Migliaia 41 3 13" xfId="51549"/>
    <cellStyle name="Migliaia 41 3 14" xfId="51961"/>
    <cellStyle name="Migliaia 41 3 15" xfId="52512"/>
    <cellStyle name="Migliaia 41 3 2" xfId="464"/>
    <cellStyle name="Migliaia 41 3 2 10" xfId="50389"/>
    <cellStyle name="Migliaia 41 3 2 11" xfId="50831"/>
    <cellStyle name="Migliaia 41 3 2 12" xfId="51550"/>
    <cellStyle name="Migliaia 41 3 2 13" xfId="51962"/>
    <cellStyle name="Migliaia 41 3 2 14" xfId="52513"/>
    <cellStyle name="Migliaia 41 3 2 2" xfId="9316"/>
    <cellStyle name="Migliaia 41 3 2 2 2" xfId="54919"/>
    <cellStyle name="Migliaia 41 3 2 3" xfId="9929"/>
    <cellStyle name="Migliaia 41 3 2 3 2" xfId="26254"/>
    <cellStyle name="Migliaia 41 3 2 3 3" xfId="41232"/>
    <cellStyle name="Migliaia 41 3 2 3 4" xfId="55795"/>
    <cellStyle name="Migliaia 41 3 2 4" xfId="17274"/>
    <cellStyle name="Migliaia 41 3 2 4 2" xfId="33389"/>
    <cellStyle name="Migliaia 41 3 2 4 3" xfId="48350"/>
    <cellStyle name="Migliaia 41 3 2 5" xfId="19235"/>
    <cellStyle name="Migliaia 41 3 2 6" xfId="34230"/>
    <cellStyle name="Migliaia 41 3 2 7" xfId="49170"/>
    <cellStyle name="Migliaia 41 3 2 8" xfId="49575"/>
    <cellStyle name="Migliaia 41 3 2 9" xfId="49981"/>
    <cellStyle name="Migliaia 41 3 3" xfId="9315"/>
    <cellStyle name="Migliaia 41 3 3 2" xfId="18368"/>
    <cellStyle name="Migliaia 41 3 3 2 2" xfId="33835"/>
    <cellStyle name="Migliaia 41 3 3 2 2 2" xfId="55319"/>
    <cellStyle name="Migliaia 41 3 3 2 3" xfId="48796"/>
    <cellStyle name="Migliaia 41 3 3 2 3 2" xfId="56241"/>
    <cellStyle name="Migliaia 41 3 3 2 4" xfId="52964"/>
    <cellStyle name="Migliaia 41 3 3 3" xfId="17275"/>
    <cellStyle name="Migliaia 41 3 3 3 2" xfId="33390"/>
    <cellStyle name="Migliaia 41 3 3 3 3" xfId="48351"/>
    <cellStyle name="Migliaia 41 3 3 3 4" xfId="54920"/>
    <cellStyle name="Migliaia 41 3 3 4" xfId="55796"/>
    <cellStyle name="Migliaia 41 3 3 5" xfId="52514"/>
    <cellStyle name="Migliaia 41 3 4" xfId="9928"/>
    <cellStyle name="Migliaia 41 3 4 2" xfId="18367"/>
    <cellStyle name="Migliaia 41 3 4 2 2" xfId="33834"/>
    <cellStyle name="Migliaia 41 3 4 2 3" xfId="48795"/>
    <cellStyle name="Migliaia 41 3 4 2 4" xfId="55318"/>
    <cellStyle name="Migliaia 41 3 4 3" xfId="26253"/>
    <cellStyle name="Migliaia 41 3 4 3 2" xfId="56240"/>
    <cellStyle name="Migliaia 41 3 4 4" xfId="41231"/>
    <cellStyle name="Migliaia 41 3 4 5" xfId="52963"/>
    <cellStyle name="Migliaia 41 3 5" xfId="17273"/>
    <cellStyle name="Migliaia 41 3 5 2" xfId="33388"/>
    <cellStyle name="Migliaia 41 3 5 3" xfId="48349"/>
    <cellStyle name="Migliaia 41 3 5 4" xfId="54918"/>
    <cellStyle name="Migliaia 41 3 6" xfId="19234"/>
    <cellStyle name="Migliaia 41 3 6 2" xfId="55794"/>
    <cellStyle name="Migliaia 41 3 7" xfId="34229"/>
    <cellStyle name="Migliaia 41 3 8" xfId="49169"/>
    <cellStyle name="Migliaia 41 3 9" xfId="49574"/>
    <cellStyle name="Migliaia 41 4" xfId="9317"/>
    <cellStyle name="Migliaia 41 4 2" xfId="17277"/>
    <cellStyle name="Migliaia 41 4 2 2" xfId="18370"/>
    <cellStyle name="Migliaia 41 4 2 2 2" xfId="33837"/>
    <cellStyle name="Migliaia 41 4 2 2 2 2" xfId="55321"/>
    <cellStyle name="Migliaia 41 4 2 2 3" xfId="48798"/>
    <cellStyle name="Migliaia 41 4 2 2 3 2" xfId="56243"/>
    <cellStyle name="Migliaia 41 4 2 2 4" xfId="52966"/>
    <cellStyle name="Migliaia 41 4 2 3" xfId="33392"/>
    <cellStyle name="Migliaia 41 4 2 3 2" xfId="54922"/>
    <cellStyle name="Migliaia 41 4 2 4" xfId="48353"/>
    <cellStyle name="Migliaia 41 4 2 4 2" xfId="55798"/>
    <cellStyle name="Migliaia 41 4 2 5" xfId="52516"/>
    <cellStyle name="Migliaia 41 4 3" xfId="18369"/>
    <cellStyle name="Migliaia 41 4 3 2" xfId="33836"/>
    <cellStyle name="Migliaia 41 4 3 2 2" xfId="55320"/>
    <cellStyle name="Migliaia 41 4 3 3" xfId="48797"/>
    <cellStyle name="Migliaia 41 4 3 3 2" xfId="56242"/>
    <cellStyle name="Migliaia 41 4 3 4" xfId="52965"/>
    <cellStyle name="Migliaia 41 4 4" xfId="17276"/>
    <cellStyle name="Migliaia 41 4 4 2" xfId="33391"/>
    <cellStyle name="Migliaia 41 4 4 3" xfId="48352"/>
    <cellStyle name="Migliaia 41 4 4 4" xfId="54921"/>
    <cellStyle name="Migliaia 41 4 5" xfId="51275"/>
    <cellStyle name="Migliaia 41 4 5 2" xfId="55797"/>
    <cellStyle name="Migliaia 41 4 6" xfId="52515"/>
    <cellStyle name="Migliaia 41 5" xfId="9318"/>
    <cellStyle name="Migliaia 41 5 2" xfId="17278"/>
    <cellStyle name="Migliaia 41 5 2 2" xfId="33393"/>
    <cellStyle name="Migliaia 41 5 2 3" xfId="48354"/>
    <cellStyle name="Migliaia 41 5 2 4" xfId="54923"/>
    <cellStyle name="Migliaia 41 5 3" xfId="50961"/>
    <cellStyle name="Migliaia 41 5 3 2" xfId="55799"/>
    <cellStyle name="Migliaia 41 5 4" xfId="52517"/>
    <cellStyle name="Migliaia 41 6" xfId="9313"/>
    <cellStyle name="Migliaia 41 6 2" xfId="51234"/>
    <cellStyle name="Migliaia 41 6 3" xfId="54611"/>
    <cellStyle name="Migliaia 41 7" xfId="9926"/>
    <cellStyle name="Migliaia 41 7 2" xfId="26251"/>
    <cellStyle name="Migliaia 41 7 3" xfId="41229"/>
    <cellStyle name="Migliaia 41 7 4" xfId="55792"/>
    <cellStyle name="Migliaia 41 8" xfId="17271"/>
    <cellStyle name="Migliaia 41 8 2" xfId="33386"/>
    <cellStyle name="Migliaia 41 8 3" xfId="48347"/>
    <cellStyle name="Migliaia 41 9" xfId="19232"/>
    <cellStyle name="Migliaia 42" xfId="465"/>
    <cellStyle name="Migliaia 42 10" xfId="34231"/>
    <cellStyle name="Migliaia 42 11" xfId="49171"/>
    <cellStyle name="Migliaia 42 12" xfId="49576"/>
    <cellStyle name="Migliaia 42 13" xfId="49982"/>
    <cellStyle name="Migliaia 42 14" xfId="50390"/>
    <cellStyle name="Migliaia 42 15" xfId="50832"/>
    <cellStyle name="Migliaia 42 16" xfId="51551"/>
    <cellStyle name="Migliaia 42 17" xfId="51963"/>
    <cellStyle name="Migliaia 42 18" xfId="52518"/>
    <cellStyle name="Migliaia 42 2" xfId="466"/>
    <cellStyle name="Migliaia 42 2 10" xfId="49983"/>
    <cellStyle name="Migliaia 42 2 11" xfId="50391"/>
    <cellStyle name="Migliaia 42 2 12" xfId="50833"/>
    <cellStyle name="Migliaia 42 2 13" xfId="51552"/>
    <cellStyle name="Migliaia 42 2 14" xfId="51964"/>
    <cellStyle name="Migliaia 42 2 15" xfId="52519"/>
    <cellStyle name="Migliaia 42 2 2" xfId="1277"/>
    <cellStyle name="Migliaia 42 2 2 10" xfId="51123"/>
    <cellStyle name="Migliaia 42 2 2 11" xfId="51719"/>
    <cellStyle name="Migliaia 42 2 2 12" xfId="52139"/>
    <cellStyle name="Migliaia 42 2 2 13" xfId="52967"/>
    <cellStyle name="Migliaia 42 2 2 2" xfId="10098"/>
    <cellStyle name="Migliaia 42 2 2 2 2" xfId="26418"/>
    <cellStyle name="Migliaia 42 2 2 2 3" xfId="41386"/>
    <cellStyle name="Migliaia 42 2 2 2 4" xfId="55322"/>
    <cellStyle name="Migliaia 42 2 2 3" xfId="18371"/>
    <cellStyle name="Migliaia 42 2 2 3 2" xfId="33838"/>
    <cellStyle name="Migliaia 42 2 2 3 3" xfId="48799"/>
    <cellStyle name="Migliaia 42 2 2 3 4" xfId="56244"/>
    <cellStyle name="Migliaia 42 2 2 4" xfId="19397"/>
    <cellStyle name="Migliaia 42 2 2 5" xfId="34387"/>
    <cellStyle name="Migliaia 42 2 2 6" xfId="49339"/>
    <cellStyle name="Migliaia 42 2 2 7" xfId="49744"/>
    <cellStyle name="Migliaia 42 2 2 8" xfId="50153"/>
    <cellStyle name="Migliaia 42 2 2 9" xfId="50558"/>
    <cellStyle name="Migliaia 42 2 3" xfId="9320"/>
    <cellStyle name="Migliaia 42 2 3 2" xfId="54676"/>
    <cellStyle name="Migliaia 42 2 4" xfId="9931"/>
    <cellStyle name="Migliaia 42 2 4 2" xfId="26256"/>
    <cellStyle name="Migliaia 42 2 4 3" xfId="41234"/>
    <cellStyle name="Migliaia 42 2 4 4" xfId="55801"/>
    <cellStyle name="Migliaia 42 2 5" xfId="17280"/>
    <cellStyle name="Migliaia 42 2 5 2" xfId="33395"/>
    <cellStyle name="Migliaia 42 2 5 3" xfId="48356"/>
    <cellStyle name="Migliaia 42 2 6" xfId="19237"/>
    <cellStyle name="Migliaia 42 2 7" xfId="34232"/>
    <cellStyle name="Migliaia 42 2 8" xfId="49172"/>
    <cellStyle name="Migliaia 42 2 9" xfId="49577"/>
    <cellStyle name="Migliaia 42 3" xfId="467"/>
    <cellStyle name="Migliaia 42 3 10" xfId="49984"/>
    <cellStyle name="Migliaia 42 3 11" xfId="50392"/>
    <cellStyle name="Migliaia 42 3 12" xfId="50834"/>
    <cellStyle name="Migliaia 42 3 13" xfId="51553"/>
    <cellStyle name="Migliaia 42 3 14" xfId="51965"/>
    <cellStyle name="Migliaia 42 3 15" xfId="52520"/>
    <cellStyle name="Migliaia 42 3 2" xfId="468"/>
    <cellStyle name="Migliaia 42 3 2 10" xfId="50393"/>
    <cellStyle name="Migliaia 42 3 2 11" xfId="50835"/>
    <cellStyle name="Migliaia 42 3 2 12" xfId="51554"/>
    <cellStyle name="Migliaia 42 3 2 13" xfId="51966"/>
    <cellStyle name="Migliaia 42 3 2 14" xfId="52521"/>
    <cellStyle name="Migliaia 42 3 2 2" xfId="9322"/>
    <cellStyle name="Migliaia 42 3 2 2 2" xfId="54925"/>
    <cellStyle name="Migliaia 42 3 2 3" xfId="9933"/>
    <cellStyle name="Migliaia 42 3 2 3 2" xfId="26258"/>
    <cellStyle name="Migliaia 42 3 2 3 3" xfId="41236"/>
    <cellStyle name="Migliaia 42 3 2 3 4" xfId="55803"/>
    <cellStyle name="Migliaia 42 3 2 4" xfId="17282"/>
    <cellStyle name="Migliaia 42 3 2 4 2" xfId="33397"/>
    <cellStyle name="Migliaia 42 3 2 4 3" xfId="48358"/>
    <cellStyle name="Migliaia 42 3 2 5" xfId="19239"/>
    <cellStyle name="Migliaia 42 3 2 6" xfId="34234"/>
    <cellStyle name="Migliaia 42 3 2 7" xfId="49174"/>
    <cellStyle name="Migliaia 42 3 2 8" xfId="49579"/>
    <cellStyle name="Migliaia 42 3 2 9" xfId="49985"/>
    <cellStyle name="Migliaia 42 3 3" xfId="9321"/>
    <cellStyle name="Migliaia 42 3 3 2" xfId="18373"/>
    <cellStyle name="Migliaia 42 3 3 2 2" xfId="33840"/>
    <cellStyle name="Migliaia 42 3 3 2 2 2" xfId="55324"/>
    <cellStyle name="Migliaia 42 3 3 2 3" xfId="48801"/>
    <cellStyle name="Migliaia 42 3 3 2 3 2" xfId="56246"/>
    <cellStyle name="Migliaia 42 3 3 2 4" xfId="52969"/>
    <cellStyle name="Migliaia 42 3 3 3" xfId="17283"/>
    <cellStyle name="Migliaia 42 3 3 3 2" xfId="33398"/>
    <cellStyle name="Migliaia 42 3 3 3 3" xfId="48359"/>
    <cellStyle name="Migliaia 42 3 3 3 4" xfId="54926"/>
    <cellStyle name="Migliaia 42 3 3 4" xfId="55804"/>
    <cellStyle name="Migliaia 42 3 3 5" xfId="52522"/>
    <cellStyle name="Migliaia 42 3 4" xfId="9932"/>
    <cellStyle name="Migliaia 42 3 4 2" xfId="18372"/>
    <cellStyle name="Migliaia 42 3 4 2 2" xfId="33839"/>
    <cellStyle name="Migliaia 42 3 4 2 3" xfId="48800"/>
    <cellStyle name="Migliaia 42 3 4 2 4" xfId="55323"/>
    <cellStyle name="Migliaia 42 3 4 3" xfId="26257"/>
    <cellStyle name="Migliaia 42 3 4 3 2" xfId="56245"/>
    <cellStyle name="Migliaia 42 3 4 4" xfId="41235"/>
    <cellStyle name="Migliaia 42 3 4 5" xfId="52968"/>
    <cellStyle name="Migliaia 42 3 5" xfId="17281"/>
    <cellStyle name="Migliaia 42 3 5 2" xfId="33396"/>
    <cellStyle name="Migliaia 42 3 5 3" xfId="48357"/>
    <cellStyle name="Migliaia 42 3 5 4" xfId="54924"/>
    <cellStyle name="Migliaia 42 3 6" xfId="19238"/>
    <cellStyle name="Migliaia 42 3 6 2" xfId="55802"/>
    <cellStyle name="Migliaia 42 3 7" xfId="34233"/>
    <cellStyle name="Migliaia 42 3 8" xfId="49173"/>
    <cellStyle name="Migliaia 42 3 9" xfId="49578"/>
    <cellStyle name="Migliaia 42 4" xfId="9323"/>
    <cellStyle name="Migliaia 42 4 2" xfId="17285"/>
    <cellStyle name="Migliaia 42 4 2 2" xfId="18375"/>
    <cellStyle name="Migliaia 42 4 2 2 2" xfId="33842"/>
    <cellStyle name="Migliaia 42 4 2 2 2 2" xfId="55326"/>
    <cellStyle name="Migliaia 42 4 2 2 3" xfId="48803"/>
    <cellStyle name="Migliaia 42 4 2 2 3 2" xfId="56248"/>
    <cellStyle name="Migliaia 42 4 2 2 4" xfId="52971"/>
    <cellStyle name="Migliaia 42 4 2 3" xfId="33400"/>
    <cellStyle name="Migliaia 42 4 2 3 2" xfId="54928"/>
    <cellStyle name="Migliaia 42 4 2 4" xfId="48361"/>
    <cellStyle name="Migliaia 42 4 2 4 2" xfId="55806"/>
    <cellStyle name="Migliaia 42 4 2 5" xfId="52524"/>
    <cellStyle name="Migliaia 42 4 3" xfId="18374"/>
    <cellStyle name="Migliaia 42 4 3 2" xfId="33841"/>
    <cellStyle name="Migliaia 42 4 3 2 2" xfId="55325"/>
    <cellStyle name="Migliaia 42 4 3 3" xfId="48802"/>
    <cellStyle name="Migliaia 42 4 3 3 2" xfId="56247"/>
    <cellStyle name="Migliaia 42 4 3 4" xfId="52970"/>
    <cellStyle name="Migliaia 42 4 4" xfId="17284"/>
    <cellStyle name="Migliaia 42 4 4 2" xfId="33399"/>
    <cellStyle name="Migliaia 42 4 4 3" xfId="48360"/>
    <cellStyle name="Migliaia 42 4 4 4" xfId="54927"/>
    <cellStyle name="Migliaia 42 4 5" xfId="51175"/>
    <cellStyle name="Migliaia 42 4 5 2" xfId="55805"/>
    <cellStyle name="Migliaia 42 4 6" xfId="52523"/>
    <cellStyle name="Migliaia 42 5" xfId="9324"/>
    <cellStyle name="Migliaia 42 5 2" xfId="17286"/>
    <cellStyle name="Migliaia 42 5 2 2" xfId="33401"/>
    <cellStyle name="Migliaia 42 5 2 3" xfId="48362"/>
    <cellStyle name="Migliaia 42 5 2 4" xfId="54929"/>
    <cellStyle name="Migliaia 42 5 3" xfId="51276"/>
    <cellStyle name="Migliaia 42 5 3 2" xfId="55807"/>
    <cellStyle name="Migliaia 42 5 4" xfId="52525"/>
    <cellStyle name="Migliaia 42 6" xfId="9319"/>
    <cellStyle name="Migliaia 42 6 2" xfId="51210"/>
    <cellStyle name="Migliaia 42 6 3" xfId="54612"/>
    <cellStyle name="Migliaia 42 7" xfId="9930"/>
    <cellStyle name="Migliaia 42 7 2" xfId="26255"/>
    <cellStyle name="Migliaia 42 7 3" xfId="41233"/>
    <cellStyle name="Migliaia 42 7 4" xfId="55800"/>
    <cellStyle name="Migliaia 42 8" xfId="17279"/>
    <cellStyle name="Migliaia 42 8 2" xfId="33394"/>
    <cellStyle name="Migliaia 42 8 3" xfId="48355"/>
    <cellStyle name="Migliaia 42 9" xfId="19236"/>
    <cellStyle name="Migliaia 43" xfId="469"/>
    <cellStyle name="Migliaia 43 10" xfId="34235"/>
    <cellStyle name="Migliaia 43 11" xfId="49175"/>
    <cellStyle name="Migliaia 43 12" xfId="49580"/>
    <cellStyle name="Migliaia 43 13" xfId="49986"/>
    <cellStyle name="Migliaia 43 14" xfId="50394"/>
    <cellStyle name="Migliaia 43 15" xfId="50836"/>
    <cellStyle name="Migliaia 43 16" xfId="51555"/>
    <cellStyle name="Migliaia 43 17" xfId="51967"/>
    <cellStyle name="Migliaia 43 18" xfId="52526"/>
    <cellStyle name="Migliaia 43 2" xfId="470"/>
    <cellStyle name="Migliaia 43 2 10" xfId="49987"/>
    <cellStyle name="Migliaia 43 2 11" xfId="50395"/>
    <cellStyle name="Migliaia 43 2 12" xfId="50837"/>
    <cellStyle name="Migliaia 43 2 13" xfId="51556"/>
    <cellStyle name="Migliaia 43 2 14" xfId="51968"/>
    <cellStyle name="Migliaia 43 2 15" xfId="52527"/>
    <cellStyle name="Migliaia 43 2 2" xfId="1278"/>
    <cellStyle name="Migliaia 43 2 2 10" xfId="51124"/>
    <cellStyle name="Migliaia 43 2 2 11" xfId="51720"/>
    <cellStyle name="Migliaia 43 2 2 12" xfId="52140"/>
    <cellStyle name="Migliaia 43 2 2 13" xfId="52972"/>
    <cellStyle name="Migliaia 43 2 2 2" xfId="10099"/>
    <cellStyle name="Migliaia 43 2 2 2 2" xfId="26419"/>
    <cellStyle name="Migliaia 43 2 2 2 3" xfId="41387"/>
    <cellStyle name="Migliaia 43 2 2 2 4" xfId="55327"/>
    <cellStyle name="Migliaia 43 2 2 3" xfId="18376"/>
    <cellStyle name="Migliaia 43 2 2 3 2" xfId="33843"/>
    <cellStyle name="Migliaia 43 2 2 3 3" xfId="48804"/>
    <cellStyle name="Migliaia 43 2 2 3 4" xfId="56249"/>
    <cellStyle name="Migliaia 43 2 2 4" xfId="19398"/>
    <cellStyle name="Migliaia 43 2 2 5" xfId="34388"/>
    <cellStyle name="Migliaia 43 2 2 6" xfId="49340"/>
    <cellStyle name="Migliaia 43 2 2 7" xfId="49745"/>
    <cellStyle name="Migliaia 43 2 2 8" xfId="50154"/>
    <cellStyle name="Migliaia 43 2 2 9" xfId="50559"/>
    <cellStyle name="Migliaia 43 2 3" xfId="9326"/>
    <cellStyle name="Migliaia 43 2 3 2" xfId="54677"/>
    <cellStyle name="Migliaia 43 2 4" xfId="9935"/>
    <cellStyle name="Migliaia 43 2 4 2" xfId="26260"/>
    <cellStyle name="Migliaia 43 2 4 3" xfId="41238"/>
    <cellStyle name="Migliaia 43 2 4 4" xfId="55809"/>
    <cellStyle name="Migliaia 43 2 5" xfId="17288"/>
    <cellStyle name="Migliaia 43 2 5 2" xfId="33403"/>
    <cellStyle name="Migliaia 43 2 5 3" xfId="48364"/>
    <cellStyle name="Migliaia 43 2 6" xfId="19241"/>
    <cellStyle name="Migliaia 43 2 7" xfId="34236"/>
    <cellStyle name="Migliaia 43 2 8" xfId="49176"/>
    <cellStyle name="Migliaia 43 2 9" xfId="49581"/>
    <cellStyle name="Migliaia 43 3" xfId="471"/>
    <cellStyle name="Migliaia 43 3 10" xfId="49988"/>
    <cellStyle name="Migliaia 43 3 11" xfId="50396"/>
    <cellStyle name="Migliaia 43 3 12" xfId="50838"/>
    <cellStyle name="Migliaia 43 3 13" xfId="51557"/>
    <cellStyle name="Migliaia 43 3 14" xfId="51969"/>
    <cellStyle name="Migliaia 43 3 15" xfId="52528"/>
    <cellStyle name="Migliaia 43 3 2" xfId="472"/>
    <cellStyle name="Migliaia 43 3 2 10" xfId="50397"/>
    <cellStyle name="Migliaia 43 3 2 11" xfId="50839"/>
    <cellStyle name="Migliaia 43 3 2 12" xfId="51558"/>
    <cellStyle name="Migliaia 43 3 2 13" xfId="51970"/>
    <cellStyle name="Migliaia 43 3 2 14" xfId="52529"/>
    <cellStyle name="Migliaia 43 3 2 2" xfId="9328"/>
    <cellStyle name="Migliaia 43 3 2 2 2" xfId="54931"/>
    <cellStyle name="Migliaia 43 3 2 3" xfId="9937"/>
    <cellStyle name="Migliaia 43 3 2 3 2" xfId="26262"/>
    <cellStyle name="Migliaia 43 3 2 3 3" xfId="41240"/>
    <cellStyle name="Migliaia 43 3 2 3 4" xfId="55811"/>
    <cellStyle name="Migliaia 43 3 2 4" xfId="17290"/>
    <cellStyle name="Migliaia 43 3 2 4 2" xfId="33405"/>
    <cellStyle name="Migliaia 43 3 2 4 3" xfId="48366"/>
    <cellStyle name="Migliaia 43 3 2 5" xfId="19243"/>
    <cellStyle name="Migliaia 43 3 2 6" xfId="34238"/>
    <cellStyle name="Migliaia 43 3 2 7" xfId="49178"/>
    <cellStyle name="Migliaia 43 3 2 8" xfId="49583"/>
    <cellStyle name="Migliaia 43 3 2 9" xfId="49989"/>
    <cellStyle name="Migliaia 43 3 3" xfId="9327"/>
    <cellStyle name="Migliaia 43 3 3 2" xfId="18378"/>
    <cellStyle name="Migliaia 43 3 3 2 2" xfId="33845"/>
    <cellStyle name="Migliaia 43 3 3 2 2 2" xfId="55329"/>
    <cellStyle name="Migliaia 43 3 3 2 3" xfId="48806"/>
    <cellStyle name="Migliaia 43 3 3 2 3 2" xfId="56251"/>
    <cellStyle name="Migliaia 43 3 3 2 4" xfId="52974"/>
    <cellStyle name="Migliaia 43 3 3 3" xfId="17291"/>
    <cellStyle name="Migliaia 43 3 3 3 2" xfId="33406"/>
    <cellStyle name="Migliaia 43 3 3 3 3" xfId="48367"/>
    <cellStyle name="Migliaia 43 3 3 3 4" xfId="54932"/>
    <cellStyle name="Migliaia 43 3 3 4" xfId="55812"/>
    <cellStyle name="Migliaia 43 3 3 5" xfId="52530"/>
    <cellStyle name="Migliaia 43 3 4" xfId="9936"/>
    <cellStyle name="Migliaia 43 3 4 2" xfId="18377"/>
    <cellStyle name="Migliaia 43 3 4 2 2" xfId="33844"/>
    <cellStyle name="Migliaia 43 3 4 2 3" xfId="48805"/>
    <cellStyle name="Migliaia 43 3 4 2 4" xfId="55328"/>
    <cellStyle name="Migliaia 43 3 4 3" xfId="26261"/>
    <cellStyle name="Migliaia 43 3 4 3 2" xfId="56250"/>
    <cellStyle name="Migliaia 43 3 4 4" xfId="41239"/>
    <cellStyle name="Migliaia 43 3 4 5" xfId="52973"/>
    <cellStyle name="Migliaia 43 3 5" xfId="17289"/>
    <cellStyle name="Migliaia 43 3 5 2" xfId="33404"/>
    <cellStyle name="Migliaia 43 3 5 3" xfId="48365"/>
    <cellStyle name="Migliaia 43 3 5 4" xfId="54930"/>
    <cellStyle name="Migliaia 43 3 6" xfId="19242"/>
    <cellStyle name="Migliaia 43 3 6 2" xfId="55810"/>
    <cellStyle name="Migliaia 43 3 7" xfId="34237"/>
    <cellStyle name="Migliaia 43 3 8" xfId="49177"/>
    <cellStyle name="Migliaia 43 3 9" xfId="49582"/>
    <cellStyle name="Migliaia 43 4" xfId="9329"/>
    <cellStyle name="Migliaia 43 4 2" xfId="17293"/>
    <cellStyle name="Migliaia 43 4 2 2" xfId="18380"/>
    <cellStyle name="Migliaia 43 4 2 2 2" xfId="33847"/>
    <cellStyle name="Migliaia 43 4 2 2 2 2" xfId="55331"/>
    <cellStyle name="Migliaia 43 4 2 2 3" xfId="48808"/>
    <cellStyle name="Migliaia 43 4 2 2 3 2" xfId="56253"/>
    <cellStyle name="Migliaia 43 4 2 2 4" xfId="52976"/>
    <cellStyle name="Migliaia 43 4 2 3" xfId="33408"/>
    <cellStyle name="Migliaia 43 4 2 3 2" xfId="54934"/>
    <cellStyle name="Migliaia 43 4 2 4" xfId="48369"/>
    <cellStyle name="Migliaia 43 4 2 4 2" xfId="55814"/>
    <cellStyle name="Migliaia 43 4 2 5" xfId="52532"/>
    <cellStyle name="Migliaia 43 4 3" xfId="18379"/>
    <cellStyle name="Migliaia 43 4 3 2" xfId="33846"/>
    <cellStyle name="Migliaia 43 4 3 2 2" xfId="55330"/>
    <cellStyle name="Migliaia 43 4 3 3" xfId="48807"/>
    <cellStyle name="Migliaia 43 4 3 3 2" xfId="56252"/>
    <cellStyle name="Migliaia 43 4 3 4" xfId="52975"/>
    <cellStyle name="Migliaia 43 4 4" xfId="17292"/>
    <cellStyle name="Migliaia 43 4 4 2" xfId="33407"/>
    <cellStyle name="Migliaia 43 4 4 3" xfId="48368"/>
    <cellStyle name="Migliaia 43 4 4 4" xfId="54933"/>
    <cellStyle name="Migliaia 43 4 5" xfId="50960"/>
    <cellStyle name="Migliaia 43 4 5 2" xfId="55813"/>
    <cellStyle name="Migliaia 43 4 6" xfId="52531"/>
    <cellStyle name="Migliaia 43 5" xfId="9330"/>
    <cellStyle name="Migliaia 43 5 2" xfId="17294"/>
    <cellStyle name="Migliaia 43 5 2 2" xfId="33409"/>
    <cellStyle name="Migliaia 43 5 2 3" xfId="48370"/>
    <cellStyle name="Migliaia 43 5 2 4" xfId="54935"/>
    <cellStyle name="Migliaia 43 5 3" xfId="50959"/>
    <cellStyle name="Migliaia 43 5 3 2" xfId="55815"/>
    <cellStyle name="Migliaia 43 5 4" xfId="52533"/>
    <cellStyle name="Migliaia 43 6" xfId="9325"/>
    <cellStyle name="Migliaia 43 6 2" xfId="51277"/>
    <cellStyle name="Migliaia 43 6 3" xfId="54613"/>
    <cellStyle name="Migliaia 43 7" xfId="9934"/>
    <cellStyle name="Migliaia 43 7 2" xfId="26259"/>
    <cellStyle name="Migliaia 43 7 3" xfId="41237"/>
    <cellStyle name="Migliaia 43 7 4" xfId="55808"/>
    <cellStyle name="Migliaia 43 8" xfId="17287"/>
    <cellStyle name="Migliaia 43 8 2" xfId="33402"/>
    <cellStyle name="Migliaia 43 8 3" xfId="48363"/>
    <cellStyle name="Migliaia 43 9" xfId="19240"/>
    <cellStyle name="Migliaia 44" xfId="473"/>
    <cellStyle name="Migliaia 44 10" xfId="34239"/>
    <cellStyle name="Migliaia 44 11" xfId="49179"/>
    <cellStyle name="Migliaia 44 12" xfId="49584"/>
    <cellStyle name="Migliaia 44 13" xfId="49990"/>
    <cellStyle name="Migliaia 44 14" xfId="50398"/>
    <cellStyle name="Migliaia 44 15" xfId="50840"/>
    <cellStyle name="Migliaia 44 16" xfId="51559"/>
    <cellStyle name="Migliaia 44 17" xfId="51971"/>
    <cellStyle name="Migliaia 44 18" xfId="52534"/>
    <cellStyle name="Migliaia 44 2" xfId="474"/>
    <cellStyle name="Migliaia 44 2 10" xfId="49991"/>
    <cellStyle name="Migliaia 44 2 11" xfId="50399"/>
    <cellStyle name="Migliaia 44 2 12" xfId="50841"/>
    <cellStyle name="Migliaia 44 2 13" xfId="51560"/>
    <cellStyle name="Migliaia 44 2 14" xfId="51972"/>
    <cellStyle name="Migliaia 44 2 15" xfId="52535"/>
    <cellStyle name="Migliaia 44 2 2" xfId="1279"/>
    <cellStyle name="Migliaia 44 2 2 10" xfId="51125"/>
    <cellStyle name="Migliaia 44 2 2 11" xfId="51721"/>
    <cellStyle name="Migliaia 44 2 2 12" xfId="52141"/>
    <cellStyle name="Migliaia 44 2 2 13" xfId="52977"/>
    <cellStyle name="Migliaia 44 2 2 2" xfId="10100"/>
    <cellStyle name="Migliaia 44 2 2 2 2" xfId="26420"/>
    <cellStyle name="Migliaia 44 2 2 2 3" xfId="41388"/>
    <cellStyle name="Migliaia 44 2 2 2 4" xfId="55332"/>
    <cellStyle name="Migliaia 44 2 2 3" xfId="18381"/>
    <cellStyle name="Migliaia 44 2 2 3 2" xfId="33848"/>
    <cellStyle name="Migliaia 44 2 2 3 3" xfId="48809"/>
    <cellStyle name="Migliaia 44 2 2 3 4" xfId="56254"/>
    <cellStyle name="Migliaia 44 2 2 4" xfId="19399"/>
    <cellStyle name="Migliaia 44 2 2 5" xfId="34389"/>
    <cellStyle name="Migliaia 44 2 2 6" xfId="49341"/>
    <cellStyle name="Migliaia 44 2 2 7" xfId="49746"/>
    <cellStyle name="Migliaia 44 2 2 8" xfId="50155"/>
    <cellStyle name="Migliaia 44 2 2 9" xfId="50560"/>
    <cellStyle name="Migliaia 44 2 3" xfId="9332"/>
    <cellStyle name="Migliaia 44 2 3 2" xfId="54678"/>
    <cellStyle name="Migliaia 44 2 4" xfId="9939"/>
    <cellStyle name="Migliaia 44 2 4 2" xfId="26264"/>
    <cellStyle name="Migliaia 44 2 4 3" xfId="41242"/>
    <cellStyle name="Migliaia 44 2 4 4" xfId="55817"/>
    <cellStyle name="Migliaia 44 2 5" xfId="17296"/>
    <cellStyle name="Migliaia 44 2 5 2" xfId="33411"/>
    <cellStyle name="Migliaia 44 2 5 3" xfId="48372"/>
    <cellStyle name="Migliaia 44 2 6" xfId="19245"/>
    <cellStyle name="Migliaia 44 2 7" xfId="34240"/>
    <cellStyle name="Migliaia 44 2 8" xfId="49180"/>
    <cellStyle name="Migliaia 44 2 9" xfId="49585"/>
    <cellStyle name="Migliaia 44 3" xfId="475"/>
    <cellStyle name="Migliaia 44 3 10" xfId="49992"/>
    <cellStyle name="Migliaia 44 3 11" xfId="50400"/>
    <cellStyle name="Migliaia 44 3 12" xfId="50842"/>
    <cellStyle name="Migliaia 44 3 13" xfId="51561"/>
    <cellStyle name="Migliaia 44 3 14" xfId="51973"/>
    <cellStyle name="Migliaia 44 3 15" xfId="52536"/>
    <cellStyle name="Migliaia 44 3 2" xfId="476"/>
    <cellStyle name="Migliaia 44 3 2 10" xfId="50401"/>
    <cellStyle name="Migliaia 44 3 2 11" xfId="50843"/>
    <cellStyle name="Migliaia 44 3 2 12" xfId="51562"/>
    <cellStyle name="Migliaia 44 3 2 13" xfId="51974"/>
    <cellStyle name="Migliaia 44 3 2 14" xfId="52537"/>
    <cellStyle name="Migliaia 44 3 2 2" xfId="9334"/>
    <cellStyle name="Migliaia 44 3 2 2 2" xfId="54937"/>
    <cellStyle name="Migliaia 44 3 2 3" xfId="9941"/>
    <cellStyle name="Migliaia 44 3 2 3 2" xfId="26266"/>
    <cellStyle name="Migliaia 44 3 2 3 3" xfId="41244"/>
    <cellStyle name="Migliaia 44 3 2 3 4" xfId="55819"/>
    <cellStyle name="Migliaia 44 3 2 4" xfId="17298"/>
    <cellStyle name="Migliaia 44 3 2 4 2" xfId="33413"/>
    <cellStyle name="Migliaia 44 3 2 4 3" xfId="48374"/>
    <cellStyle name="Migliaia 44 3 2 5" xfId="19247"/>
    <cellStyle name="Migliaia 44 3 2 6" xfId="34242"/>
    <cellStyle name="Migliaia 44 3 2 7" xfId="49182"/>
    <cellStyle name="Migliaia 44 3 2 8" xfId="49587"/>
    <cellStyle name="Migliaia 44 3 2 9" xfId="49993"/>
    <cellStyle name="Migliaia 44 3 3" xfId="9333"/>
    <cellStyle name="Migliaia 44 3 3 2" xfId="18383"/>
    <cellStyle name="Migliaia 44 3 3 2 2" xfId="33850"/>
    <cellStyle name="Migliaia 44 3 3 2 2 2" xfId="55334"/>
    <cellStyle name="Migliaia 44 3 3 2 3" xfId="48811"/>
    <cellStyle name="Migliaia 44 3 3 2 3 2" xfId="56256"/>
    <cellStyle name="Migliaia 44 3 3 2 4" xfId="52979"/>
    <cellStyle name="Migliaia 44 3 3 3" xfId="17299"/>
    <cellStyle name="Migliaia 44 3 3 3 2" xfId="33414"/>
    <cellStyle name="Migliaia 44 3 3 3 3" xfId="48375"/>
    <cellStyle name="Migliaia 44 3 3 3 4" xfId="54938"/>
    <cellStyle name="Migliaia 44 3 3 4" xfId="55820"/>
    <cellStyle name="Migliaia 44 3 3 5" xfId="52538"/>
    <cellStyle name="Migliaia 44 3 4" xfId="9940"/>
    <cellStyle name="Migliaia 44 3 4 2" xfId="18382"/>
    <cellStyle name="Migliaia 44 3 4 2 2" xfId="33849"/>
    <cellStyle name="Migliaia 44 3 4 2 3" xfId="48810"/>
    <cellStyle name="Migliaia 44 3 4 2 4" xfId="55333"/>
    <cellStyle name="Migliaia 44 3 4 3" xfId="26265"/>
    <cellStyle name="Migliaia 44 3 4 3 2" xfId="56255"/>
    <cellStyle name="Migliaia 44 3 4 4" xfId="41243"/>
    <cellStyle name="Migliaia 44 3 4 5" xfId="52978"/>
    <cellStyle name="Migliaia 44 3 5" xfId="17297"/>
    <cellStyle name="Migliaia 44 3 5 2" xfId="33412"/>
    <cellStyle name="Migliaia 44 3 5 3" xfId="48373"/>
    <cellStyle name="Migliaia 44 3 5 4" xfId="54936"/>
    <cellStyle name="Migliaia 44 3 6" xfId="19246"/>
    <cellStyle name="Migliaia 44 3 6 2" xfId="55818"/>
    <cellStyle name="Migliaia 44 3 7" xfId="34241"/>
    <cellStyle name="Migliaia 44 3 8" xfId="49181"/>
    <cellStyle name="Migliaia 44 3 9" xfId="49586"/>
    <cellStyle name="Migliaia 44 4" xfId="9335"/>
    <cellStyle name="Migliaia 44 4 2" xfId="17301"/>
    <cellStyle name="Migliaia 44 4 2 2" xfId="18385"/>
    <cellStyle name="Migliaia 44 4 2 2 2" xfId="33852"/>
    <cellStyle name="Migliaia 44 4 2 2 2 2" xfId="55336"/>
    <cellStyle name="Migliaia 44 4 2 2 3" xfId="48813"/>
    <cellStyle name="Migliaia 44 4 2 2 3 2" xfId="56258"/>
    <cellStyle name="Migliaia 44 4 2 2 4" xfId="52981"/>
    <cellStyle name="Migliaia 44 4 2 3" xfId="33416"/>
    <cellStyle name="Migliaia 44 4 2 3 2" xfId="54940"/>
    <cellStyle name="Migliaia 44 4 2 4" xfId="48377"/>
    <cellStyle name="Migliaia 44 4 2 4 2" xfId="55822"/>
    <cellStyle name="Migliaia 44 4 2 5" xfId="52540"/>
    <cellStyle name="Migliaia 44 4 3" xfId="18384"/>
    <cellStyle name="Migliaia 44 4 3 2" xfId="33851"/>
    <cellStyle name="Migliaia 44 4 3 2 2" xfId="55335"/>
    <cellStyle name="Migliaia 44 4 3 3" xfId="48812"/>
    <cellStyle name="Migliaia 44 4 3 3 2" xfId="56257"/>
    <cellStyle name="Migliaia 44 4 3 4" xfId="52980"/>
    <cellStyle name="Migliaia 44 4 4" xfId="17300"/>
    <cellStyle name="Migliaia 44 4 4 2" xfId="33415"/>
    <cellStyle name="Migliaia 44 4 4 3" xfId="48376"/>
    <cellStyle name="Migliaia 44 4 4 4" xfId="54939"/>
    <cellStyle name="Migliaia 44 4 5" xfId="51174"/>
    <cellStyle name="Migliaia 44 4 5 2" xfId="55821"/>
    <cellStyle name="Migliaia 44 4 6" xfId="52539"/>
    <cellStyle name="Migliaia 44 5" xfId="9336"/>
    <cellStyle name="Migliaia 44 5 2" xfId="17302"/>
    <cellStyle name="Migliaia 44 5 2 2" xfId="33417"/>
    <cellStyle name="Migliaia 44 5 2 3" xfId="48378"/>
    <cellStyle name="Migliaia 44 5 2 4" xfId="54941"/>
    <cellStyle name="Migliaia 44 5 3" xfId="50958"/>
    <cellStyle name="Migliaia 44 5 3 2" xfId="55823"/>
    <cellStyle name="Migliaia 44 5 4" xfId="52541"/>
    <cellStyle name="Migliaia 44 6" xfId="9331"/>
    <cellStyle name="Migliaia 44 6 2" xfId="51278"/>
    <cellStyle name="Migliaia 44 6 3" xfId="54614"/>
    <cellStyle name="Migliaia 44 7" xfId="9938"/>
    <cellStyle name="Migliaia 44 7 2" xfId="26263"/>
    <cellStyle name="Migliaia 44 7 3" xfId="41241"/>
    <cellStyle name="Migliaia 44 7 4" xfId="55816"/>
    <cellStyle name="Migliaia 44 8" xfId="17295"/>
    <cellStyle name="Migliaia 44 8 2" xfId="33410"/>
    <cellStyle name="Migliaia 44 8 3" xfId="48371"/>
    <cellStyle name="Migliaia 44 9" xfId="19244"/>
    <cellStyle name="Migliaia 45" xfId="477"/>
    <cellStyle name="Migliaia 45 10" xfId="34243"/>
    <cellStyle name="Migliaia 45 11" xfId="49183"/>
    <cellStyle name="Migliaia 45 12" xfId="49588"/>
    <cellStyle name="Migliaia 45 13" xfId="49994"/>
    <cellStyle name="Migliaia 45 14" xfId="50402"/>
    <cellStyle name="Migliaia 45 15" xfId="50844"/>
    <cellStyle name="Migliaia 45 16" xfId="51563"/>
    <cellStyle name="Migliaia 45 17" xfId="51975"/>
    <cellStyle name="Migliaia 45 18" xfId="52542"/>
    <cellStyle name="Migliaia 45 2" xfId="478"/>
    <cellStyle name="Migliaia 45 2 10" xfId="49995"/>
    <cellStyle name="Migliaia 45 2 11" xfId="50403"/>
    <cellStyle name="Migliaia 45 2 12" xfId="50845"/>
    <cellStyle name="Migliaia 45 2 13" xfId="51564"/>
    <cellStyle name="Migliaia 45 2 14" xfId="51976"/>
    <cellStyle name="Migliaia 45 2 15" xfId="52543"/>
    <cellStyle name="Migliaia 45 2 2" xfId="1280"/>
    <cellStyle name="Migliaia 45 2 2 10" xfId="51126"/>
    <cellStyle name="Migliaia 45 2 2 11" xfId="51722"/>
    <cellStyle name="Migliaia 45 2 2 12" xfId="52142"/>
    <cellStyle name="Migliaia 45 2 2 13" xfId="52982"/>
    <cellStyle name="Migliaia 45 2 2 2" xfId="10101"/>
    <cellStyle name="Migliaia 45 2 2 2 2" xfId="26421"/>
    <cellStyle name="Migliaia 45 2 2 2 3" xfId="41389"/>
    <cellStyle name="Migliaia 45 2 2 2 4" xfId="55337"/>
    <cellStyle name="Migliaia 45 2 2 3" xfId="18386"/>
    <cellStyle name="Migliaia 45 2 2 3 2" xfId="33853"/>
    <cellStyle name="Migliaia 45 2 2 3 3" xfId="48814"/>
    <cellStyle name="Migliaia 45 2 2 3 4" xfId="56259"/>
    <cellStyle name="Migliaia 45 2 2 4" xfId="19400"/>
    <cellStyle name="Migliaia 45 2 2 5" xfId="34390"/>
    <cellStyle name="Migliaia 45 2 2 6" xfId="49342"/>
    <cellStyle name="Migliaia 45 2 2 7" xfId="49747"/>
    <cellStyle name="Migliaia 45 2 2 8" xfId="50156"/>
    <cellStyle name="Migliaia 45 2 2 9" xfId="50561"/>
    <cellStyle name="Migliaia 45 2 3" xfId="9338"/>
    <cellStyle name="Migliaia 45 2 3 2" xfId="54679"/>
    <cellStyle name="Migliaia 45 2 4" xfId="9943"/>
    <cellStyle name="Migliaia 45 2 4 2" xfId="26268"/>
    <cellStyle name="Migliaia 45 2 4 3" xfId="41246"/>
    <cellStyle name="Migliaia 45 2 4 4" xfId="55825"/>
    <cellStyle name="Migliaia 45 2 5" xfId="17304"/>
    <cellStyle name="Migliaia 45 2 5 2" xfId="33419"/>
    <cellStyle name="Migliaia 45 2 5 3" xfId="48380"/>
    <cellStyle name="Migliaia 45 2 6" xfId="19249"/>
    <cellStyle name="Migliaia 45 2 7" xfId="34244"/>
    <cellStyle name="Migliaia 45 2 8" xfId="49184"/>
    <cellStyle name="Migliaia 45 2 9" xfId="49589"/>
    <cellStyle name="Migliaia 45 3" xfId="479"/>
    <cellStyle name="Migliaia 45 3 10" xfId="49996"/>
    <cellStyle name="Migliaia 45 3 11" xfId="50404"/>
    <cellStyle name="Migliaia 45 3 12" xfId="50846"/>
    <cellStyle name="Migliaia 45 3 13" xfId="51565"/>
    <cellStyle name="Migliaia 45 3 14" xfId="51977"/>
    <cellStyle name="Migliaia 45 3 15" xfId="52544"/>
    <cellStyle name="Migliaia 45 3 2" xfId="480"/>
    <cellStyle name="Migliaia 45 3 2 10" xfId="50405"/>
    <cellStyle name="Migliaia 45 3 2 11" xfId="50847"/>
    <cellStyle name="Migliaia 45 3 2 12" xfId="51566"/>
    <cellStyle name="Migliaia 45 3 2 13" xfId="51978"/>
    <cellStyle name="Migliaia 45 3 2 14" xfId="52545"/>
    <cellStyle name="Migliaia 45 3 2 2" xfId="9340"/>
    <cellStyle name="Migliaia 45 3 2 2 2" xfId="54943"/>
    <cellStyle name="Migliaia 45 3 2 3" xfId="9945"/>
    <cellStyle name="Migliaia 45 3 2 3 2" xfId="26270"/>
    <cellStyle name="Migliaia 45 3 2 3 3" xfId="41248"/>
    <cellStyle name="Migliaia 45 3 2 3 4" xfId="55827"/>
    <cellStyle name="Migliaia 45 3 2 4" xfId="17306"/>
    <cellStyle name="Migliaia 45 3 2 4 2" xfId="33421"/>
    <cellStyle name="Migliaia 45 3 2 4 3" xfId="48382"/>
    <cellStyle name="Migliaia 45 3 2 5" xfId="19251"/>
    <cellStyle name="Migliaia 45 3 2 6" xfId="34246"/>
    <cellStyle name="Migliaia 45 3 2 7" xfId="49186"/>
    <cellStyle name="Migliaia 45 3 2 8" xfId="49591"/>
    <cellStyle name="Migliaia 45 3 2 9" xfId="49997"/>
    <cellStyle name="Migliaia 45 3 3" xfId="9339"/>
    <cellStyle name="Migliaia 45 3 3 2" xfId="18388"/>
    <cellStyle name="Migliaia 45 3 3 2 2" xfId="33855"/>
    <cellStyle name="Migliaia 45 3 3 2 2 2" xfId="55339"/>
    <cellStyle name="Migliaia 45 3 3 2 3" xfId="48816"/>
    <cellStyle name="Migliaia 45 3 3 2 3 2" xfId="56261"/>
    <cellStyle name="Migliaia 45 3 3 2 4" xfId="52984"/>
    <cellStyle name="Migliaia 45 3 3 3" xfId="17307"/>
    <cellStyle name="Migliaia 45 3 3 3 2" xfId="33422"/>
    <cellStyle name="Migliaia 45 3 3 3 3" xfId="48383"/>
    <cellStyle name="Migliaia 45 3 3 3 4" xfId="54944"/>
    <cellStyle name="Migliaia 45 3 3 4" xfId="55828"/>
    <cellStyle name="Migliaia 45 3 3 5" xfId="52546"/>
    <cellStyle name="Migliaia 45 3 4" xfId="9944"/>
    <cellStyle name="Migliaia 45 3 4 2" xfId="18387"/>
    <cellStyle name="Migliaia 45 3 4 2 2" xfId="33854"/>
    <cellStyle name="Migliaia 45 3 4 2 3" xfId="48815"/>
    <cellStyle name="Migliaia 45 3 4 2 4" xfId="55338"/>
    <cellStyle name="Migliaia 45 3 4 3" xfId="26269"/>
    <cellStyle name="Migliaia 45 3 4 3 2" xfId="56260"/>
    <cellStyle name="Migliaia 45 3 4 4" xfId="41247"/>
    <cellStyle name="Migliaia 45 3 4 5" xfId="52983"/>
    <cellStyle name="Migliaia 45 3 5" xfId="17305"/>
    <cellStyle name="Migliaia 45 3 5 2" xfId="33420"/>
    <cellStyle name="Migliaia 45 3 5 3" xfId="48381"/>
    <cellStyle name="Migliaia 45 3 5 4" xfId="54942"/>
    <cellStyle name="Migliaia 45 3 6" xfId="19250"/>
    <cellStyle name="Migliaia 45 3 6 2" xfId="55826"/>
    <cellStyle name="Migliaia 45 3 7" xfId="34245"/>
    <cellStyle name="Migliaia 45 3 8" xfId="49185"/>
    <cellStyle name="Migliaia 45 3 9" xfId="49590"/>
    <cellStyle name="Migliaia 45 4" xfId="9341"/>
    <cellStyle name="Migliaia 45 4 2" xfId="17309"/>
    <cellStyle name="Migliaia 45 4 2 2" xfId="18390"/>
    <cellStyle name="Migliaia 45 4 2 2 2" xfId="33857"/>
    <cellStyle name="Migliaia 45 4 2 2 2 2" xfId="55341"/>
    <cellStyle name="Migliaia 45 4 2 2 3" xfId="48818"/>
    <cellStyle name="Migliaia 45 4 2 2 3 2" xfId="56263"/>
    <cellStyle name="Migliaia 45 4 2 2 4" xfId="52986"/>
    <cellStyle name="Migliaia 45 4 2 3" xfId="33424"/>
    <cellStyle name="Migliaia 45 4 2 3 2" xfId="54946"/>
    <cellStyle name="Migliaia 45 4 2 4" xfId="48385"/>
    <cellStyle name="Migliaia 45 4 2 4 2" xfId="55830"/>
    <cellStyle name="Migliaia 45 4 2 5" xfId="52548"/>
    <cellStyle name="Migliaia 45 4 3" xfId="18389"/>
    <cellStyle name="Migliaia 45 4 3 2" xfId="33856"/>
    <cellStyle name="Migliaia 45 4 3 2 2" xfId="55340"/>
    <cellStyle name="Migliaia 45 4 3 3" xfId="48817"/>
    <cellStyle name="Migliaia 45 4 3 3 2" xfId="56262"/>
    <cellStyle name="Migliaia 45 4 3 4" xfId="52985"/>
    <cellStyle name="Migliaia 45 4 4" xfId="17308"/>
    <cellStyle name="Migliaia 45 4 4 2" xfId="33423"/>
    <cellStyle name="Migliaia 45 4 4 3" xfId="48384"/>
    <cellStyle name="Migliaia 45 4 4 4" xfId="54945"/>
    <cellStyle name="Migliaia 45 4 5" xfId="50957"/>
    <cellStyle name="Migliaia 45 4 5 2" xfId="55829"/>
    <cellStyle name="Migliaia 45 4 6" xfId="52547"/>
    <cellStyle name="Migliaia 45 5" xfId="9342"/>
    <cellStyle name="Migliaia 45 5 2" xfId="17310"/>
    <cellStyle name="Migliaia 45 5 2 2" xfId="33425"/>
    <cellStyle name="Migliaia 45 5 2 3" xfId="48386"/>
    <cellStyle name="Migliaia 45 5 2 4" xfId="54947"/>
    <cellStyle name="Migliaia 45 5 3" xfId="51204"/>
    <cellStyle name="Migliaia 45 5 3 2" xfId="55831"/>
    <cellStyle name="Migliaia 45 5 4" xfId="52549"/>
    <cellStyle name="Migliaia 45 6" xfId="9337"/>
    <cellStyle name="Migliaia 45 6 2" xfId="51173"/>
    <cellStyle name="Migliaia 45 6 3" xfId="54615"/>
    <cellStyle name="Migliaia 45 7" xfId="9942"/>
    <cellStyle name="Migliaia 45 7 2" xfId="26267"/>
    <cellStyle name="Migliaia 45 7 3" xfId="41245"/>
    <cellStyle name="Migliaia 45 7 4" xfId="55824"/>
    <cellStyle name="Migliaia 45 8" xfId="17303"/>
    <cellStyle name="Migliaia 45 8 2" xfId="33418"/>
    <cellStyle name="Migliaia 45 8 3" xfId="48379"/>
    <cellStyle name="Migliaia 45 9" xfId="19248"/>
    <cellStyle name="Migliaia 46" xfId="481"/>
    <cellStyle name="Migliaia 46 10" xfId="34247"/>
    <cellStyle name="Migliaia 46 11" xfId="49187"/>
    <cellStyle name="Migliaia 46 12" xfId="49592"/>
    <cellStyle name="Migliaia 46 13" xfId="49998"/>
    <cellStyle name="Migliaia 46 14" xfId="50406"/>
    <cellStyle name="Migliaia 46 15" xfId="50848"/>
    <cellStyle name="Migliaia 46 16" xfId="51567"/>
    <cellStyle name="Migliaia 46 17" xfId="51979"/>
    <cellStyle name="Migliaia 46 18" xfId="52550"/>
    <cellStyle name="Migliaia 46 2" xfId="482"/>
    <cellStyle name="Migliaia 46 2 10" xfId="49999"/>
    <cellStyle name="Migliaia 46 2 11" xfId="50407"/>
    <cellStyle name="Migliaia 46 2 12" xfId="50849"/>
    <cellStyle name="Migliaia 46 2 13" xfId="51568"/>
    <cellStyle name="Migliaia 46 2 14" xfId="51980"/>
    <cellStyle name="Migliaia 46 2 15" xfId="52551"/>
    <cellStyle name="Migliaia 46 2 2" xfId="1281"/>
    <cellStyle name="Migliaia 46 2 2 10" xfId="51127"/>
    <cellStyle name="Migliaia 46 2 2 11" xfId="51723"/>
    <cellStyle name="Migliaia 46 2 2 12" xfId="52143"/>
    <cellStyle name="Migliaia 46 2 2 13" xfId="52987"/>
    <cellStyle name="Migliaia 46 2 2 2" xfId="10102"/>
    <cellStyle name="Migliaia 46 2 2 2 2" xfId="26422"/>
    <cellStyle name="Migliaia 46 2 2 2 3" xfId="41390"/>
    <cellStyle name="Migliaia 46 2 2 2 4" xfId="55342"/>
    <cellStyle name="Migliaia 46 2 2 3" xfId="18391"/>
    <cellStyle name="Migliaia 46 2 2 3 2" xfId="33858"/>
    <cellStyle name="Migliaia 46 2 2 3 3" xfId="48819"/>
    <cellStyle name="Migliaia 46 2 2 3 4" xfId="56264"/>
    <cellStyle name="Migliaia 46 2 2 4" xfId="19401"/>
    <cellStyle name="Migliaia 46 2 2 5" xfId="34391"/>
    <cellStyle name="Migliaia 46 2 2 6" xfId="49343"/>
    <cellStyle name="Migliaia 46 2 2 7" xfId="49748"/>
    <cellStyle name="Migliaia 46 2 2 8" xfId="50157"/>
    <cellStyle name="Migliaia 46 2 2 9" xfId="50562"/>
    <cellStyle name="Migliaia 46 2 3" xfId="9344"/>
    <cellStyle name="Migliaia 46 2 3 2" xfId="54680"/>
    <cellStyle name="Migliaia 46 2 4" xfId="9947"/>
    <cellStyle name="Migliaia 46 2 4 2" xfId="26272"/>
    <cellStyle name="Migliaia 46 2 4 3" xfId="41250"/>
    <cellStyle name="Migliaia 46 2 4 4" xfId="55833"/>
    <cellStyle name="Migliaia 46 2 5" xfId="17312"/>
    <cellStyle name="Migliaia 46 2 5 2" xfId="33427"/>
    <cellStyle name="Migliaia 46 2 5 3" xfId="48388"/>
    <cellStyle name="Migliaia 46 2 6" xfId="19253"/>
    <cellStyle name="Migliaia 46 2 7" xfId="34248"/>
    <cellStyle name="Migliaia 46 2 8" xfId="49188"/>
    <cellStyle name="Migliaia 46 2 9" xfId="49593"/>
    <cellStyle name="Migliaia 46 3" xfId="483"/>
    <cellStyle name="Migliaia 46 3 10" xfId="50000"/>
    <cellStyle name="Migliaia 46 3 11" xfId="50408"/>
    <cellStyle name="Migliaia 46 3 12" xfId="50850"/>
    <cellStyle name="Migliaia 46 3 13" xfId="51569"/>
    <cellStyle name="Migliaia 46 3 14" xfId="51981"/>
    <cellStyle name="Migliaia 46 3 15" xfId="52552"/>
    <cellStyle name="Migliaia 46 3 2" xfId="484"/>
    <cellStyle name="Migliaia 46 3 2 10" xfId="50409"/>
    <cellStyle name="Migliaia 46 3 2 11" xfId="50851"/>
    <cellStyle name="Migliaia 46 3 2 12" xfId="51570"/>
    <cellStyle name="Migliaia 46 3 2 13" xfId="51982"/>
    <cellStyle name="Migliaia 46 3 2 14" xfId="52553"/>
    <cellStyle name="Migliaia 46 3 2 2" xfId="9346"/>
    <cellStyle name="Migliaia 46 3 2 2 2" xfId="54949"/>
    <cellStyle name="Migliaia 46 3 2 3" xfId="9949"/>
    <cellStyle name="Migliaia 46 3 2 3 2" xfId="26274"/>
    <cellStyle name="Migliaia 46 3 2 3 3" xfId="41252"/>
    <cellStyle name="Migliaia 46 3 2 3 4" xfId="55835"/>
    <cellStyle name="Migliaia 46 3 2 4" xfId="17314"/>
    <cellStyle name="Migliaia 46 3 2 4 2" xfId="33429"/>
    <cellStyle name="Migliaia 46 3 2 4 3" xfId="48390"/>
    <cellStyle name="Migliaia 46 3 2 5" xfId="19255"/>
    <cellStyle name="Migliaia 46 3 2 6" xfId="34250"/>
    <cellStyle name="Migliaia 46 3 2 7" xfId="49190"/>
    <cellStyle name="Migliaia 46 3 2 8" xfId="49595"/>
    <cellStyle name="Migliaia 46 3 2 9" xfId="50001"/>
    <cellStyle name="Migliaia 46 3 3" xfId="9345"/>
    <cellStyle name="Migliaia 46 3 3 2" xfId="18393"/>
    <cellStyle name="Migliaia 46 3 3 2 2" xfId="33860"/>
    <cellStyle name="Migliaia 46 3 3 2 2 2" xfId="55344"/>
    <cellStyle name="Migliaia 46 3 3 2 3" xfId="48821"/>
    <cellStyle name="Migliaia 46 3 3 2 3 2" xfId="56266"/>
    <cellStyle name="Migliaia 46 3 3 2 4" xfId="52989"/>
    <cellStyle name="Migliaia 46 3 3 3" xfId="17315"/>
    <cellStyle name="Migliaia 46 3 3 3 2" xfId="33430"/>
    <cellStyle name="Migliaia 46 3 3 3 3" xfId="48391"/>
    <cellStyle name="Migliaia 46 3 3 3 4" xfId="54950"/>
    <cellStyle name="Migliaia 46 3 3 4" xfId="55836"/>
    <cellStyle name="Migliaia 46 3 3 5" xfId="52554"/>
    <cellStyle name="Migliaia 46 3 4" xfId="9948"/>
    <cellStyle name="Migliaia 46 3 4 2" xfId="18392"/>
    <cellStyle name="Migliaia 46 3 4 2 2" xfId="33859"/>
    <cellStyle name="Migliaia 46 3 4 2 3" xfId="48820"/>
    <cellStyle name="Migliaia 46 3 4 2 4" xfId="55343"/>
    <cellStyle name="Migliaia 46 3 4 3" xfId="26273"/>
    <cellStyle name="Migliaia 46 3 4 3 2" xfId="56265"/>
    <cellStyle name="Migliaia 46 3 4 4" xfId="41251"/>
    <cellStyle name="Migliaia 46 3 4 5" xfId="52988"/>
    <cellStyle name="Migliaia 46 3 5" xfId="17313"/>
    <cellStyle name="Migliaia 46 3 5 2" xfId="33428"/>
    <cellStyle name="Migliaia 46 3 5 3" xfId="48389"/>
    <cellStyle name="Migliaia 46 3 5 4" xfId="54948"/>
    <cellStyle name="Migliaia 46 3 6" xfId="19254"/>
    <cellStyle name="Migliaia 46 3 6 2" xfId="55834"/>
    <cellStyle name="Migliaia 46 3 7" xfId="34249"/>
    <cellStyle name="Migliaia 46 3 8" xfId="49189"/>
    <cellStyle name="Migliaia 46 3 9" xfId="49594"/>
    <cellStyle name="Migliaia 46 4" xfId="9347"/>
    <cellStyle name="Migliaia 46 4 2" xfId="17317"/>
    <cellStyle name="Migliaia 46 4 2 2" xfId="18395"/>
    <cellStyle name="Migliaia 46 4 2 2 2" xfId="33862"/>
    <cellStyle name="Migliaia 46 4 2 2 2 2" xfId="55346"/>
    <cellStyle name="Migliaia 46 4 2 2 3" xfId="48823"/>
    <cellStyle name="Migliaia 46 4 2 2 3 2" xfId="56268"/>
    <cellStyle name="Migliaia 46 4 2 2 4" xfId="52991"/>
    <cellStyle name="Migliaia 46 4 2 3" xfId="33432"/>
    <cellStyle name="Migliaia 46 4 2 3 2" xfId="54952"/>
    <cellStyle name="Migliaia 46 4 2 4" xfId="48393"/>
    <cellStyle name="Migliaia 46 4 2 4 2" xfId="55838"/>
    <cellStyle name="Migliaia 46 4 2 5" xfId="52556"/>
    <cellStyle name="Migliaia 46 4 3" xfId="18394"/>
    <cellStyle name="Migliaia 46 4 3 2" xfId="33861"/>
    <cellStyle name="Migliaia 46 4 3 2 2" xfId="55345"/>
    <cellStyle name="Migliaia 46 4 3 3" xfId="48822"/>
    <cellStyle name="Migliaia 46 4 3 3 2" xfId="56267"/>
    <cellStyle name="Migliaia 46 4 3 4" xfId="52990"/>
    <cellStyle name="Migliaia 46 4 4" xfId="17316"/>
    <cellStyle name="Migliaia 46 4 4 2" xfId="33431"/>
    <cellStyle name="Migliaia 46 4 4 3" xfId="48392"/>
    <cellStyle name="Migliaia 46 4 4 4" xfId="54951"/>
    <cellStyle name="Migliaia 46 4 5" xfId="51172"/>
    <cellStyle name="Migliaia 46 4 5 2" xfId="55837"/>
    <cellStyle name="Migliaia 46 4 6" xfId="52555"/>
    <cellStyle name="Migliaia 46 5" xfId="9348"/>
    <cellStyle name="Migliaia 46 5 2" xfId="17318"/>
    <cellStyle name="Migliaia 46 5 2 2" xfId="33433"/>
    <cellStyle name="Migliaia 46 5 2 3" xfId="48394"/>
    <cellStyle name="Migliaia 46 5 2 4" xfId="54953"/>
    <cellStyle name="Migliaia 46 5 3" xfId="51010"/>
    <cellStyle name="Migliaia 46 5 3 2" xfId="55839"/>
    <cellStyle name="Migliaia 46 5 4" xfId="52557"/>
    <cellStyle name="Migliaia 46 6" xfId="9343"/>
    <cellStyle name="Migliaia 46 6 2" xfId="51008"/>
    <cellStyle name="Migliaia 46 6 3" xfId="54616"/>
    <cellStyle name="Migliaia 46 7" xfId="9946"/>
    <cellStyle name="Migliaia 46 7 2" xfId="26271"/>
    <cellStyle name="Migliaia 46 7 3" xfId="41249"/>
    <cellStyle name="Migliaia 46 7 4" xfId="55832"/>
    <cellStyle name="Migliaia 46 8" xfId="17311"/>
    <cellStyle name="Migliaia 46 8 2" xfId="33426"/>
    <cellStyle name="Migliaia 46 8 3" xfId="48387"/>
    <cellStyle name="Migliaia 46 9" xfId="19252"/>
    <cellStyle name="Migliaia 47" xfId="485"/>
    <cellStyle name="Migliaia 47 10" xfId="34251"/>
    <cellStyle name="Migliaia 47 11" xfId="49191"/>
    <cellStyle name="Migliaia 47 12" xfId="49596"/>
    <cellStyle name="Migliaia 47 13" xfId="50002"/>
    <cellStyle name="Migliaia 47 14" xfId="50410"/>
    <cellStyle name="Migliaia 47 15" xfId="50852"/>
    <cellStyle name="Migliaia 47 16" xfId="51571"/>
    <cellStyle name="Migliaia 47 17" xfId="51983"/>
    <cellStyle name="Migliaia 47 18" xfId="52558"/>
    <cellStyle name="Migliaia 47 2" xfId="486"/>
    <cellStyle name="Migliaia 47 2 10" xfId="50003"/>
    <cellStyle name="Migliaia 47 2 11" xfId="50411"/>
    <cellStyle name="Migliaia 47 2 12" xfId="50853"/>
    <cellStyle name="Migliaia 47 2 13" xfId="51572"/>
    <cellStyle name="Migliaia 47 2 14" xfId="51984"/>
    <cellStyle name="Migliaia 47 2 15" xfId="52559"/>
    <cellStyle name="Migliaia 47 2 2" xfId="1282"/>
    <cellStyle name="Migliaia 47 2 2 10" xfId="51128"/>
    <cellStyle name="Migliaia 47 2 2 11" xfId="51724"/>
    <cellStyle name="Migliaia 47 2 2 12" xfId="52144"/>
    <cellStyle name="Migliaia 47 2 2 13" xfId="52992"/>
    <cellStyle name="Migliaia 47 2 2 2" xfId="10103"/>
    <cellStyle name="Migliaia 47 2 2 2 2" xfId="26423"/>
    <cellStyle name="Migliaia 47 2 2 2 3" xfId="41391"/>
    <cellStyle name="Migliaia 47 2 2 2 4" xfId="55347"/>
    <cellStyle name="Migliaia 47 2 2 3" xfId="18396"/>
    <cellStyle name="Migliaia 47 2 2 3 2" xfId="33863"/>
    <cellStyle name="Migliaia 47 2 2 3 3" xfId="48824"/>
    <cellStyle name="Migliaia 47 2 2 3 4" xfId="56269"/>
    <cellStyle name="Migliaia 47 2 2 4" xfId="19402"/>
    <cellStyle name="Migliaia 47 2 2 5" xfId="34392"/>
    <cellStyle name="Migliaia 47 2 2 6" xfId="49344"/>
    <cellStyle name="Migliaia 47 2 2 7" xfId="49749"/>
    <cellStyle name="Migliaia 47 2 2 8" xfId="50158"/>
    <cellStyle name="Migliaia 47 2 2 9" xfId="50563"/>
    <cellStyle name="Migliaia 47 2 3" xfId="9350"/>
    <cellStyle name="Migliaia 47 2 3 2" xfId="54681"/>
    <cellStyle name="Migliaia 47 2 4" xfId="9951"/>
    <cellStyle name="Migliaia 47 2 4 2" xfId="26276"/>
    <cellStyle name="Migliaia 47 2 4 3" xfId="41254"/>
    <cellStyle name="Migliaia 47 2 4 4" xfId="55841"/>
    <cellStyle name="Migliaia 47 2 5" xfId="17320"/>
    <cellStyle name="Migliaia 47 2 5 2" xfId="33435"/>
    <cellStyle name="Migliaia 47 2 5 3" xfId="48396"/>
    <cellStyle name="Migliaia 47 2 6" xfId="19257"/>
    <cellStyle name="Migliaia 47 2 7" xfId="34252"/>
    <cellStyle name="Migliaia 47 2 8" xfId="49192"/>
    <cellStyle name="Migliaia 47 2 9" xfId="49597"/>
    <cellStyle name="Migliaia 47 3" xfId="487"/>
    <cellStyle name="Migliaia 47 3 10" xfId="50004"/>
    <cellStyle name="Migliaia 47 3 11" xfId="50412"/>
    <cellStyle name="Migliaia 47 3 12" xfId="50854"/>
    <cellStyle name="Migliaia 47 3 13" xfId="51573"/>
    <cellStyle name="Migliaia 47 3 14" xfId="51985"/>
    <cellStyle name="Migliaia 47 3 15" xfId="52560"/>
    <cellStyle name="Migliaia 47 3 2" xfId="488"/>
    <cellStyle name="Migliaia 47 3 2 10" xfId="50413"/>
    <cellStyle name="Migliaia 47 3 2 11" xfId="50855"/>
    <cellStyle name="Migliaia 47 3 2 12" xfId="51574"/>
    <cellStyle name="Migliaia 47 3 2 13" xfId="51986"/>
    <cellStyle name="Migliaia 47 3 2 14" xfId="52561"/>
    <cellStyle name="Migliaia 47 3 2 2" xfId="9352"/>
    <cellStyle name="Migliaia 47 3 2 2 2" xfId="54955"/>
    <cellStyle name="Migliaia 47 3 2 3" xfId="9953"/>
    <cellStyle name="Migliaia 47 3 2 3 2" xfId="26278"/>
    <cellStyle name="Migliaia 47 3 2 3 3" xfId="41256"/>
    <cellStyle name="Migliaia 47 3 2 3 4" xfId="55843"/>
    <cellStyle name="Migliaia 47 3 2 4" xfId="17322"/>
    <cellStyle name="Migliaia 47 3 2 4 2" xfId="33437"/>
    <cellStyle name="Migliaia 47 3 2 4 3" xfId="48398"/>
    <cellStyle name="Migliaia 47 3 2 5" xfId="19259"/>
    <cellStyle name="Migliaia 47 3 2 6" xfId="34254"/>
    <cellStyle name="Migliaia 47 3 2 7" xfId="49194"/>
    <cellStyle name="Migliaia 47 3 2 8" xfId="49599"/>
    <cellStyle name="Migliaia 47 3 2 9" xfId="50005"/>
    <cellStyle name="Migliaia 47 3 3" xfId="9351"/>
    <cellStyle name="Migliaia 47 3 3 2" xfId="18398"/>
    <cellStyle name="Migliaia 47 3 3 2 2" xfId="33865"/>
    <cellStyle name="Migliaia 47 3 3 2 2 2" xfId="55349"/>
    <cellStyle name="Migliaia 47 3 3 2 3" xfId="48826"/>
    <cellStyle name="Migliaia 47 3 3 2 3 2" xfId="56271"/>
    <cellStyle name="Migliaia 47 3 3 2 4" xfId="52994"/>
    <cellStyle name="Migliaia 47 3 3 3" xfId="17323"/>
    <cellStyle name="Migliaia 47 3 3 3 2" xfId="33438"/>
    <cellStyle name="Migliaia 47 3 3 3 3" xfId="48399"/>
    <cellStyle name="Migliaia 47 3 3 3 4" xfId="54956"/>
    <cellStyle name="Migliaia 47 3 3 4" xfId="55844"/>
    <cellStyle name="Migliaia 47 3 3 5" xfId="52562"/>
    <cellStyle name="Migliaia 47 3 4" xfId="9952"/>
    <cellStyle name="Migliaia 47 3 4 2" xfId="18397"/>
    <cellStyle name="Migliaia 47 3 4 2 2" xfId="33864"/>
    <cellStyle name="Migliaia 47 3 4 2 3" xfId="48825"/>
    <cellStyle name="Migliaia 47 3 4 2 4" xfId="55348"/>
    <cellStyle name="Migliaia 47 3 4 3" xfId="26277"/>
    <cellStyle name="Migliaia 47 3 4 3 2" xfId="56270"/>
    <cellStyle name="Migliaia 47 3 4 4" xfId="41255"/>
    <cellStyle name="Migliaia 47 3 4 5" xfId="52993"/>
    <cellStyle name="Migliaia 47 3 5" xfId="17321"/>
    <cellStyle name="Migliaia 47 3 5 2" xfId="33436"/>
    <cellStyle name="Migliaia 47 3 5 3" xfId="48397"/>
    <cellStyle name="Migliaia 47 3 5 4" xfId="54954"/>
    <cellStyle name="Migliaia 47 3 6" xfId="19258"/>
    <cellStyle name="Migliaia 47 3 6 2" xfId="55842"/>
    <cellStyle name="Migliaia 47 3 7" xfId="34253"/>
    <cellStyle name="Migliaia 47 3 8" xfId="49193"/>
    <cellStyle name="Migliaia 47 3 9" xfId="49598"/>
    <cellStyle name="Migliaia 47 4" xfId="9353"/>
    <cellStyle name="Migliaia 47 4 2" xfId="17325"/>
    <cellStyle name="Migliaia 47 4 2 2" xfId="18400"/>
    <cellStyle name="Migliaia 47 4 2 2 2" xfId="33867"/>
    <cellStyle name="Migliaia 47 4 2 2 2 2" xfId="55351"/>
    <cellStyle name="Migliaia 47 4 2 2 3" xfId="48828"/>
    <cellStyle name="Migliaia 47 4 2 2 3 2" xfId="56273"/>
    <cellStyle name="Migliaia 47 4 2 2 4" xfId="52996"/>
    <cellStyle name="Migliaia 47 4 2 3" xfId="33440"/>
    <cellStyle name="Migliaia 47 4 2 3 2" xfId="54958"/>
    <cellStyle name="Migliaia 47 4 2 4" xfId="48401"/>
    <cellStyle name="Migliaia 47 4 2 4 2" xfId="55846"/>
    <cellStyle name="Migliaia 47 4 2 5" xfId="52564"/>
    <cellStyle name="Migliaia 47 4 3" xfId="18399"/>
    <cellStyle name="Migliaia 47 4 3 2" xfId="33866"/>
    <cellStyle name="Migliaia 47 4 3 2 2" xfId="55350"/>
    <cellStyle name="Migliaia 47 4 3 3" xfId="48827"/>
    <cellStyle name="Migliaia 47 4 3 3 2" xfId="56272"/>
    <cellStyle name="Migliaia 47 4 3 4" xfId="52995"/>
    <cellStyle name="Migliaia 47 4 4" xfId="17324"/>
    <cellStyle name="Migliaia 47 4 4 2" xfId="33439"/>
    <cellStyle name="Migliaia 47 4 4 3" xfId="48400"/>
    <cellStyle name="Migliaia 47 4 4 4" xfId="54957"/>
    <cellStyle name="Migliaia 47 4 5" xfId="50956"/>
    <cellStyle name="Migliaia 47 4 5 2" xfId="55845"/>
    <cellStyle name="Migliaia 47 4 6" xfId="52563"/>
    <cellStyle name="Migliaia 47 5" xfId="9354"/>
    <cellStyle name="Migliaia 47 5 2" xfId="17326"/>
    <cellStyle name="Migliaia 47 5 2 2" xfId="33441"/>
    <cellStyle name="Migliaia 47 5 2 3" xfId="48402"/>
    <cellStyle name="Migliaia 47 5 2 4" xfId="54959"/>
    <cellStyle name="Migliaia 47 5 3" xfId="51279"/>
    <cellStyle name="Migliaia 47 5 3 2" xfId="55847"/>
    <cellStyle name="Migliaia 47 5 4" xfId="52565"/>
    <cellStyle name="Migliaia 47 6" xfId="9349"/>
    <cellStyle name="Migliaia 47 6 2" xfId="51209"/>
    <cellStyle name="Migliaia 47 6 3" xfId="54617"/>
    <cellStyle name="Migliaia 47 7" xfId="9950"/>
    <cellStyle name="Migliaia 47 7 2" xfId="26275"/>
    <cellStyle name="Migliaia 47 7 3" xfId="41253"/>
    <cellStyle name="Migliaia 47 7 4" xfId="55840"/>
    <cellStyle name="Migliaia 47 8" xfId="17319"/>
    <cellStyle name="Migliaia 47 8 2" xfId="33434"/>
    <cellStyle name="Migliaia 47 8 3" xfId="48395"/>
    <cellStyle name="Migliaia 47 9" xfId="19256"/>
    <cellStyle name="Migliaia 48" xfId="489"/>
    <cellStyle name="Migliaia 48 10" xfId="34255"/>
    <cellStyle name="Migliaia 48 11" xfId="49195"/>
    <cellStyle name="Migliaia 48 12" xfId="49600"/>
    <cellStyle name="Migliaia 48 13" xfId="50006"/>
    <cellStyle name="Migliaia 48 14" xfId="50414"/>
    <cellStyle name="Migliaia 48 15" xfId="50856"/>
    <cellStyle name="Migliaia 48 16" xfId="51575"/>
    <cellStyle name="Migliaia 48 17" xfId="51987"/>
    <cellStyle name="Migliaia 48 18" xfId="52566"/>
    <cellStyle name="Migliaia 48 2" xfId="490"/>
    <cellStyle name="Migliaia 48 2 10" xfId="50007"/>
    <cellStyle name="Migliaia 48 2 11" xfId="50415"/>
    <cellStyle name="Migliaia 48 2 12" xfId="50857"/>
    <cellStyle name="Migliaia 48 2 13" xfId="51576"/>
    <cellStyle name="Migliaia 48 2 14" xfId="51988"/>
    <cellStyle name="Migliaia 48 2 15" xfId="52567"/>
    <cellStyle name="Migliaia 48 2 2" xfId="1283"/>
    <cellStyle name="Migliaia 48 2 2 10" xfId="51129"/>
    <cellStyle name="Migliaia 48 2 2 11" xfId="51725"/>
    <cellStyle name="Migliaia 48 2 2 12" xfId="52145"/>
    <cellStyle name="Migliaia 48 2 2 13" xfId="52997"/>
    <cellStyle name="Migliaia 48 2 2 2" xfId="10104"/>
    <cellStyle name="Migliaia 48 2 2 2 2" xfId="26424"/>
    <cellStyle name="Migliaia 48 2 2 2 3" xfId="41392"/>
    <cellStyle name="Migliaia 48 2 2 2 4" xfId="55352"/>
    <cellStyle name="Migliaia 48 2 2 3" xfId="18401"/>
    <cellStyle name="Migliaia 48 2 2 3 2" xfId="33868"/>
    <cellStyle name="Migliaia 48 2 2 3 3" xfId="48829"/>
    <cellStyle name="Migliaia 48 2 2 3 4" xfId="56274"/>
    <cellStyle name="Migliaia 48 2 2 4" xfId="19403"/>
    <cellStyle name="Migliaia 48 2 2 5" xfId="34393"/>
    <cellStyle name="Migliaia 48 2 2 6" xfId="49345"/>
    <cellStyle name="Migliaia 48 2 2 7" xfId="49750"/>
    <cellStyle name="Migliaia 48 2 2 8" xfId="50159"/>
    <cellStyle name="Migliaia 48 2 2 9" xfId="50564"/>
    <cellStyle name="Migliaia 48 2 3" xfId="9356"/>
    <cellStyle name="Migliaia 48 2 3 2" xfId="54682"/>
    <cellStyle name="Migliaia 48 2 4" xfId="9955"/>
    <cellStyle name="Migliaia 48 2 4 2" xfId="26280"/>
    <cellStyle name="Migliaia 48 2 4 3" xfId="41258"/>
    <cellStyle name="Migliaia 48 2 4 4" xfId="55849"/>
    <cellStyle name="Migliaia 48 2 5" xfId="17328"/>
    <cellStyle name="Migliaia 48 2 5 2" xfId="33443"/>
    <cellStyle name="Migliaia 48 2 5 3" xfId="48404"/>
    <cellStyle name="Migliaia 48 2 6" xfId="19261"/>
    <cellStyle name="Migliaia 48 2 7" xfId="34256"/>
    <cellStyle name="Migliaia 48 2 8" xfId="49196"/>
    <cellStyle name="Migliaia 48 2 9" xfId="49601"/>
    <cellStyle name="Migliaia 48 3" xfId="491"/>
    <cellStyle name="Migliaia 48 3 10" xfId="50008"/>
    <cellStyle name="Migliaia 48 3 11" xfId="50416"/>
    <cellStyle name="Migliaia 48 3 12" xfId="50858"/>
    <cellStyle name="Migliaia 48 3 13" xfId="51577"/>
    <cellStyle name="Migliaia 48 3 14" xfId="51989"/>
    <cellStyle name="Migliaia 48 3 15" xfId="52568"/>
    <cellStyle name="Migliaia 48 3 2" xfId="492"/>
    <cellStyle name="Migliaia 48 3 2 10" xfId="50417"/>
    <cellStyle name="Migliaia 48 3 2 11" xfId="50859"/>
    <cellStyle name="Migliaia 48 3 2 12" xfId="51578"/>
    <cellStyle name="Migliaia 48 3 2 13" xfId="51990"/>
    <cellStyle name="Migliaia 48 3 2 14" xfId="52569"/>
    <cellStyle name="Migliaia 48 3 2 2" xfId="9358"/>
    <cellStyle name="Migliaia 48 3 2 2 2" xfId="54961"/>
    <cellStyle name="Migliaia 48 3 2 3" xfId="9957"/>
    <cellStyle name="Migliaia 48 3 2 3 2" xfId="26282"/>
    <cellStyle name="Migliaia 48 3 2 3 3" xfId="41260"/>
    <cellStyle name="Migliaia 48 3 2 3 4" xfId="55851"/>
    <cellStyle name="Migliaia 48 3 2 4" xfId="17330"/>
    <cellStyle name="Migliaia 48 3 2 4 2" xfId="33445"/>
    <cellStyle name="Migliaia 48 3 2 4 3" xfId="48406"/>
    <cellStyle name="Migliaia 48 3 2 5" xfId="19263"/>
    <cellStyle name="Migliaia 48 3 2 6" xfId="34258"/>
    <cellStyle name="Migliaia 48 3 2 7" xfId="49198"/>
    <cellStyle name="Migliaia 48 3 2 8" xfId="49603"/>
    <cellStyle name="Migliaia 48 3 2 9" xfId="50009"/>
    <cellStyle name="Migliaia 48 3 3" xfId="9357"/>
    <cellStyle name="Migliaia 48 3 3 2" xfId="18403"/>
    <cellStyle name="Migliaia 48 3 3 2 2" xfId="33870"/>
    <cellStyle name="Migliaia 48 3 3 2 2 2" xfId="55354"/>
    <cellStyle name="Migliaia 48 3 3 2 3" xfId="48831"/>
    <cellStyle name="Migliaia 48 3 3 2 3 2" xfId="56276"/>
    <cellStyle name="Migliaia 48 3 3 2 4" xfId="52999"/>
    <cellStyle name="Migliaia 48 3 3 3" xfId="17331"/>
    <cellStyle name="Migliaia 48 3 3 3 2" xfId="33446"/>
    <cellStyle name="Migliaia 48 3 3 3 3" xfId="48407"/>
    <cellStyle name="Migliaia 48 3 3 3 4" xfId="54962"/>
    <cellStyle name="Migliaia 48 3 3 4" xfId="55852"/>
    <cellStyle name="Migliaia 48 3 3 5" xfId="52570"/>
    <cellStyle name="Migliaia 48 3 4" xfId="9956"/>
    <cellStyle name="Migliaia 48 3 4 2" xfId="18402"/>
    <cellStyle name="Migliaia 48 3 4 2 2" xfId="33869"/>
    <cellStyle name="Migliaia 48 3 4 2 3" xfId="48830"/>
    <cellStyle name="Migliaia 48 3 4 2 4" xfId="55353"/>
    <cellStyle name="Migliaia 48 3 4 3" xfId="26281"/>
    <cellStyle name="Migliaia 48 3 4 3 2" xfId="56275"/>
    <cellStyle name="Migliaia 48 3 4 4" xfId="41259"/>
    <cellStyle name="Migliaia 48 3 4 5" xfId="52998"/>
    <cellStyle name="Migliaia 48 3 5" xfId="17329"/>
    <cellStyle name="Migliaia 48 3 5 2" xfId="33444"/>
    <cellStyle name="Migliaia 48 3 5 3" xfId="48405"/>
    <cellStyle name="Migliaia 48 3 5 4" xfId="54960"/>
    <cellStyle name="Migliaia 48 3 6" xfId="19262"/>
    <cellStyle name="Migliaia 48 3 6 2" xfId="55850"/>
    <cellStyle name="Migliaia 48 3 7" xfId="34257"/>
    <cellStyle name="Migliaia 48 3 8" xfId="49197"/>
    <cellStyle name="Migliaia 48 3 9" xfId="49602"/>
    <cellStyle name="Migliaia 48 4" xfId="9359"/>
    <cellStyle name="Migliaia 48 4 2" xfId="17333"/>
    <cellStyle name="Migliaia 48 4 2 2" xfId="18405"/>
    <cellStyle name="Migliaia 48 4 2 2 2" xfId="33872"/>
    <cellStyle name="Migliaia 48 4 2 2 2 2" xfId="55356"/>
    <cellStyle name="Migliaia 48 4 2 2 3" xfId="48833"/>
    <cellStyle name="Migliaia 48 4 2 2 3 2" xfId="56278"/>
    <cellStyle name="Migliaia 48 4 2 2 4" xfId="53001"/>
    <cellStyle name="Migliaia 48 4 2 3" xfId="33448"/>
    <cellStyle name="Migliaia 48 4 2 3 2" xfId="54964"/>
    <cellStyle name="Migliaia 48 4 2 4" xfId="48409"/>
    <cellStyle name="Migliaia 48 4 2 4 2" xfId="55854"/>
    <cellStyle name="Migliaia 48 4 2 5" xfId="52572"/>
    <cellStyle name="Migliaia 48 4 3" xfId="18404"/>
    <cellStyle name="Migliaia 48 4 3 2" xfId="33871"/>
    <cellStyle name="Migliaia 48 4 3 2 2" xfId="55355"/>
    <cellStyle name="Migliaia 48 4 3 3" xfId="48832"/>
    <cellStyle name="Migliaia 48 4 3 3 2" xfId="56277"/>
    <cellStyle name="Migliaia 48 4 3 4" xfId="53000"/>
    <cellStyle name="Migliaia 48 4 4" xfId="17332"/>
    <cellStyle name="Migliaia 48 4 4 2" xfId="33447"/>
    <cellStyle name="Migliaia 48 4 4 3" xfId="48408"/>
    <cellStyle name="Migliaia 48 4 4 4" xfId="54963"/>
    <cellStyle name="Migliaia 48 4 5" xfId="51022"/>
    <cellStyle name="Migliaia 48 4 5 2" xfId="55853"/>
    <cellStyle name="Migliaia 48 4 6" xfId="52571"/>
    <cellStyle name="Migliaia 48 5" xfId="9360"/>
    <cellStyle name="Migliaia 48 5 2" xfId="17334"/>
    <cellStyle name="Migliaia 48 5 2 2" xfId="33449"/>
    <cellStyle name="Migliaia 48 5 2 3" xfId="48410"/>
    <cellStyle name="Migliaia 48 5 2 4" xfId="54965"/>
    <cellStyle name="Migliaia 48 5 3" xfId="50955"/>
    <cellStyle name="Migliaia 48 5 3 2" xfId="55855"/>
    <cellStyle name="Migliaia 48 5 4" xfId="52573"/>
    <cellStyle name="Migliaia 48 6" xfId="9355"/>
    <cellStyle name="Migliaia 48 6 2" xfId="51171"/>
    <cellStyle name="Migliaia 48 6 3" xfId="54618"/>
    <cellStyle name="Migliaia 48 7" xfId="9954"/>
    <cellStyle name="Migliaia 48 7 2" xfId="26279"/>
    <cellStyle name="Migliaia 48 7 3" xfId="41257"/>
    <cellStyle name="Migliaia 48 7 4" xfId="55848"/>
    <cellStyle name="Migliaia 48 8" xfId="17327"/>
    <cellStyle name="Migliaia 48 8 2" xfId="33442"/>
    <cellStyle name="Migliaia 48 8 3" xfId="48403"/>
    <cellStyle name="Migliaia 48 9" xfId="19260"/>
    <cellStyle name="Migliaia 49" xfId="493"/>
    <cellStyle name="Migliaia 49 10" xfId="34259"/>
    <cellStyle name="Migliaia 49 11" xfId="49199"/>
    <cellStyle name="Migliaia 49 12" xfId="49604"/>
    <cellStyle name="Migliaia 49 13" xfId="50010"/>
    <cellStyle name="Migliaia 49 14" xfId="50418"/>
    <cellStyle name="Migliaia 49 15" xfId="50860"/>
    <cellStyle name="Migliaia 49 16" xfId="51579"/>
    <cellStyle name="Migliaia 49 17" xfId="51991"/>
    <cellStyle name="Migliaia 49 18" xfId="52574"/>
    <cellStyle name="Migliaia 49 2" xfId="494"/>
    <cellStyle name="Migliaia 49 2 10" xfId="50011"/>
    <cellStyle name="Migliaia 49 2 11" xfId="50419"/>
    <cellStyle name="Migliaia 49 2 12" xfId="50861"/>
    <cellStyle name="Migliaia 49 2 13" xfId="51580"/>
    <cellStyle name="Migliaia 49 2 14" xfId="51992"/>
    <cellStyle name="Migliaia 49 2 15" xfId="52575"/>
    <cellStyle name="Migliaia 49 2 2" xfId="1284"/>
    <cellStyle name="Migliaia 49 2 2 10" xfId="51130"/>
    <cellStyle name="Migliaia 49 2 2 11" xfId="51726"/>
    <cellStyle name="Migliaia 49 2 2 12" xfId="52146"/>
    <cellStyle name="Migliaia 49 2 2 13" xfId="53002"/>
    <cellStyle name="Migliaia 49 2 2 2" xfId="10105"/>
    <cellStyle name="Migliaia 49 2 2 2 2" xfId="26425"/>
    <cellStyle name="Migliaia 49 2 2 2 3" xfId="41393"/>
    <cellStyle name="Migliaia 49 2 2 2 4" xfId="55357"/>
    <cellStyle name="Migliaia 49 2 2 3" xfId="18406"/>
    <cellStyle name="Migliaia 49 2 2 3 2" xfId="33873"/>
    <cellStyle name="Migliaia 49 2 2 3 3" xfId="48834"/>
    <cellStyle name="Migliaia 49 2 2 3 4" xfId="56279"/>
    <cellStyle name="Migliaia 49 2 2 4" xfId="19404"/>
    <cellStyle name="Migliaia 49 2 2 5" xfId="34394"/>
    <cellStyle name="Migliaia 49 2 2 6" xfId="49346"/>
    <cellStyle name="Migliaia 49 2 2 7" xfId="49751"/>
    <cellStyle name="Migliaia 49 2 2 8" xfId="50160"/>
    <cellStyle name="Migliaia 49 2 2 9" xfId="50565"/>
    <cellStyle name="Migliaia 49 2 3" xfId="9362"/>
    <cellStyle name="Migliaia 49 2 3 2" xfId="54683"/>
    <cellStyle name="Migliaia 49 2 4" xfId="9959"/>
    <cellStyle name="Migliaia 49 2 4 2" xfId="26284"/>
    <cellStyle name="Migliaia 49 2 4 3" xfId="41262"/>
    <cellStyle name="Migliaia 49 2 4 4" xfId="55857"/>
    <cellStyle name="Migliaia 49 2 5" xfId="17336"/>
    <cellStyle name="Migliaia 49 2 5 2" xfId="33451"/>
    <cellStyle name="Migliaia 49 2 5 3" xfId="48412"/>
    <cellStyle name="Migliaia 49 2 6" xfId="19265"/>
    <cellStyle name="Migliaia 49 2 7" xfId="34260"/>
    <cellStyle name="Migliaia 49 2 8" xfId="49200"/>
    <cellStyle name="Migliaia 49 2 9" xfId="49605"/>
    <cellStyle name="Migliaia 49 3" xfId="495"/>
    <cellStyle name="Migliaia 49 3 10" xfId="50012"/>
    <cellStyle name="Migliaia 49 3 11" xfId="50420"/>
    <cellStyle name="Migliaia 49 3 12" xfId="50862"/>
    <cellStyle name="Migliaia 49 3 13" xfId="51581"/>
    <cellStyle name="Migliaia 49 3 14" xfId="51993"/>
    <cellStyle name="Migliaia 49 3 15" xfId="52576"/>
    <cellStyle name="Migliaia 49 3 2" xfId="496"/>
    <cellStyle name="Migliaia 49 3 2 10" xfId="50421"/>
    <cellStyle name="Migliaia 49 3 2 11" xfId="50863"/>
    <cellStyle name="Migliaia 49 3 2 12" xfId="51582"/>
    <cellStyle name="Migliaia 49 3 2 13" xfId="51994"/>
    <cellStyle name="Migliaia 49 3 2 14" xfId="52577"/>
    <cellStyle name="Migliaia 49 3 2 2" xfId="9364"/>
    <cellStyle name="Migliaia 49 3 2 2 2" xfId="54967"/>
    <cellStyle name="Migliaia 49 3 2 3" xfId="9961"/>
    <cellStyle name="Migliaia 49 3 2 3 2" xfId="26286"/>
    <cellStyle name="Migliaia 49 3 2 3 3" xfId="41264"/>
    <cellStyle name="Migliaia 49 3 2 3 4" xfId="55859"/>
    <cellStyle name="Migliaia 49 3 2 4" xfId="17338"/>
    <cellStyle name="Migliaia 49 3 2 4 2" xfId="33453"/>
    <cellStyle name="Migliaia 49 3 2 4 3" xfId="48414"/>
    <cellStyle name="Migliaia 49 3 2 5" xfId="19267"/>
    <cellStyle name="Migliaia 49 3 2 6" xfId="34262"/>
    <cellStyle name="Migliaia 49 3 2 7" xfId="49202"/>
    <cellStyle name="Migliaia 49 3 2 8" xfId="49607"/>
    <cellStyle name="Migliaia 49 3 2 9" xfId="50013"/>
    <cellStyle name="Migliaia 49 3 3" xfId="9363"/>
    <cellStyle name="Migliaia 49 3 3 2" xfId="18408"/>
    <cellStyle name="Migliaia 49 3 3 2 2" xfId="33875"/>
    <cellStyle name="Migliaia 49 3 3 2 2 2" xfId="55359"/>
    <cellStyle name="Migliaia 49 3 3 2 3" xfId="48836"/>
    <cellStyle name="Migliaia 49 3 3 2 3 2" xfId="56281"/>
    <cellStyle name="Migliaia 49 3 3 2 4" xfId="53004"/>
    <cellStyle name="Migliaia 49 3 3 3" xfId="17339"/>
    <cellStyle name="Migliaia 49 3 3 3 2" xfId="33454"/>
    <cellStyle name="Migliaia 49 3 3 3 3" xfId="48415"/>
    <cellStyle name="Migliaia 49 3 3 3 4" xfId="54968"/>
    <cellStyle name="Migliaia 49 3 3 4" xfId="55860"/>
    <cellStyle name="Migliaia 49 3 3 5" xfId="52578"/>
    <cellStyle name="Migliaia 49 3 4" xfId="9960"/>
    <cellStyle name="Migliaia 49 3 4 2" xfId="18407"/>
    <cellStyle name="Migliaia 49 3 4 2 2" xfId="33874"/>
    <cellStyle name="Migliaia 49 3 4 2 3" xfId="48835"/>
    <cellStyle name="Migliaia 49 3 4 2 4" xfId="55358"/>
    <cellStyle name="Migliaia 49 3 4 3" xfId="26285"/>
    <cellStyle name="Migliaia 49 3 4 3 2" xfId="56280"/>
    <cellStyle name="Migliaia 49 3 4 4" xfId="41263"/>
    <cellStyle name="Migliaia 49 3 4 5" xfId="53003"/>
    <cellStyle name="Migliaia 49 3 5" xfId="17337"/>
    <cellStyle name="Migliaia 49 3 5 2" xfId="33452"/>
    <cellStyle name="Migliaia 49 3 5 3" xfId="48413"/>
    <cellStyle name="Migliaia 49 3 5 4" xfId="54966"/>
    <cellStyle name="Migliaia 49 3 6" xfId="19266"/>
    <cellStyle name="Migliaia 49 3 6 2" xfId="55858"/>
    <cellStyle name="Migliaia 49 3 7" xfId="34261"/>
    <cellStyle name="Migliaia 49 3 8" xfId="49201"/>
    <cellStyle name="Migliaia 49 3 9" xfId="49606"/>
    <cellStyle name="Migliaia 49 4" xfId="9365"/>
    <cellStyle name="Migliaia 49 4 2" xfId="17341"/>
    <cellStyle name="Migliaia 49 4 2 2" xfId="18410"/>
    <cellStyle name="Migliaia 49 4 2 2 2" xfId="33877"/>
    <cellStyle name="Migliaia 49 4 2 2 2 2" xfId="55361"/>
    <cellStyle name="Migliaia 49 4 2 2 3" xfId="48838"/>
    <cellStyle name="Migliaia 49 4 2 2 3 2" xfId="56283"/>
    <cellStyle name="Migliaia 49 4 2 2 4" xfId="53006"/>
    <cellStyle name="Migliaia 49 4 2 3" xfId="33456"/>
    <cellStyle name="Migliaia 49 4 2 3 2" xfId="54970"/>
    <cellStyle name="Migliaia 49 4 2 4" xfId="48417"/>
    <cellStyle name="Migliaia 49 4 2 4 2" xfId="55862"/>
    <cellStyle name="Migliaia 49 4 2 5" xfId="52580"/>
    <cellStyle name="Migliaia 49 4 3" xfId="18409"/>
    <cellStyle name="Migliaia 49 4 3 2" xfId="33876"/>
    <cellStyle name="Migliaia 49 4 3 2 2" xfId="55360"/>
    <cellStyle name="Migliaia 49 4 3 3" xfId="48837"/>
    <cellStyle name="Migliaia 49 4 3 3 2" xfId="56282"/>
    <cellStyle name="Migliaia 49 4 3 4" xfId="53005"/>
    <cellStyle name="Migliaia 49 4 4" xfId="17340"/>
    <cellStyle name="Migliaia 49 4 4 2" xfId="33455"/>
    <cellStyle name="Migliaia 49 4 4 3" xfId="48416"/>
    <cellStyle name="Migliaia 49 4 4 4" xfId="54969"/>
    <cellStyle name="Migliaia 49 4 5" xfId="51170"/>
    <cellStyle name="Migliaia 49 4 5 2" xfId="55861"/>
    <cellStyle name="Migliaia 49 4 6" xfId="52579"/>
    <cellStyle name="Migliaia 49 5" xfId="9366"/>
    <cellStyle name="Migliaia 49 5 2" xfId="17342"/>
    <cellStyle name="Migliaia 49 5 2 2" xfId="33457"/>
    <cellStyle name="Migliaia 49 5 2 3" xfId="48418"/>
    <cellStyle name="Migliaia 49 5 2 4" xfId="54971"/>
    <cellStyle name="Migliaia 49 5 3" xfId="51223"/>
    <cellStyle name="Migliaia 49 5 3 2" xfId="55863"/>
    <cellStyle name="Migliaia 49 5 4" xfId="52581"/>
    <cellStyle name="Migliaia 49 6" xfId="9361"/>
    <cellStyle name="Migliaia 49 6 2" xfId="51235"/>
    <cellStyle name="Migliaia 49 6 3" xfId="54619"/>
    <cellStyle name="Migliaia 49 7" xfId="9958"/>
    <cellStyle name="Migliaia 49 7 2" xfId="26283"/>
    <cellStyle name="Migliaia 49 7 3" xfId="41261"/>
    <cellStyle name="Migliaia 49 7 4" xfId="55856"/>
    <cellStyle name="Migliaia 49 8" xfId="17335"/>
    <cellStyle name="Migliaia 49 8 2" xfId="33450"/>
    <cellStyle name="Migliaia 49 8 3" xfId="48411"/>
    <cellStyle name="Migliaia 49 9" xfId="19264"/>
    <cellStyle name="Migliaia 5" xfId="497"/>
    <cellStyle name="Migliaia 5 10" xfId="34263"/>
    <cellStyle name="Migliaia 5 11" xfId="49203"/>
    <cellStyle name="Migliaia 5 12" xfId="49608"/>
    <cellStyle name="Migliaia 5 13" xfId="50014"/>
    <cellStyle name="Migliaia 5 14" xfId="50422"/>
    <cellStyle name="Migliaia 5 15" xfId="50864"/>
    <cellStyle name="Migliaia 5 16" xfId="51583"/>
    <cellStyle name="Migliaia 5 17" xfId="51995"/>
    <cellStyle name="Migliaia 5 18" xfId="52582"/>
    <cellStyle name="Migliaia 5 2" xfId="498"/>
    <cellStyle name="Migliaia 5 2 10" xfId="50015"/>
    <cellStyle name="Migliaia 5 2 11" xfId="50423"/>
    <cellStyle name="Migliaia 5 2 12" xfId="50865"/>
    <cellStyle name="Migliaia 5 2 13" xfId="51584"/>
    <cellStyle name="Migliaia 5 2 14" xfId="51996"/>
    <cellStyle name="Migliaia 5 2 15" xfId="52583"/>
    <cellStyle name="Migliaia 5 2 2" xfId="1285"/>
    <cellStyle name="Migliaia 5 2 2 10" xfId="51131"/>
    <cellStyle name="Migliaia 5 2 2 11" xfId="51727"/>
    <cellStyle name="Migliaia 5 2 2 12" xfId="52147"/>
    <cellStyle name="Migliaia 5 2 2 13" xfId="53007"/>
    <cellStyle name="Migliaia 5 2 2 2" xfId="10106"/>
    <cellStyle name="Migliaia 5 2 2 2 2" xfId="26426"/>
    <cellStyle name="Migliaia 5 2 2 2 3" xfId="41394"/>
    <cellStyle name="Migliaia 5 2 2 2 4" xfId="55362"/>
    <cellStyle name="Migliaia 5 2 2 3" xfId="18411"/>
    <cellStyle name="Migliaia 5 2 2 3 2" xfId="33878"/>
    <cellStyle name="Migliaia 5 2 2 3 3" xfId="48839"/>
    <cellStyle name="Migliaia 5 2 2 3 4" xfId="56284"/>
    <cellStyle name="Migliaia 5 2 2 4" xfId="19405"/>
    <cellStyle name="Migliaia 5 2 2 5" xfId="34395"/>
    <cellStyle name="Migliaia 5 2 2 6" xfId="49347"/>
    <cellStyle name="Migliaia 5 2 2 7" xfId="49752"/>
    <cellStyle name="Migliaia 5 2 2 8" xfId="50161"/>
    <cellStyle name="Migliaia 5 2 2 9" xfId="50566"/>
    <cellStyle name="Migliaia 5 2 3" xfId="9368"/>
    <cellStyle name="Migliaia 5 2 3 2" xfId="54684"/>
    <cellStyle name="Migliaia 5 2 4" xfId="9963"/>
    <cellStyle name="Migliaia 5 2 4 2" xfId="26288"/>
    <cellStyle name="Migliaia 5 2 4 3" xfId="41266"/>
    <cellStyle name="Migliaia 5 2 4 4" xfId="55865"/>
    <cellStyle name="Migliaia 5 2 5" xfId="17344"/>
    <cellStyle name="Migliaia 5 2 5 2" xfId="33459"/>
    <cellStyle name="Migliaia 5 2 5 3" xfId="48420"/>
    <cellStyle name="Migliaia 5 2 6" xfId="19269"/>
    <cellStyle name="Migliaia 5 2 7" xfId="34264"/>
    <cellStyle name="Migliaia 5 2 8" xfId="49204"/>
    <cellStyle name="Migliaia 5 2 9" xfId="49609"/>
    <cellStyle name="Migliaia 5 3" xfId="499"/>
    <cellStyle name="Migliaia 5 3 10" xfId="50016"/>
    <cellStyle name="Migliaia 5 3 11" xfId="50424"/>
    <cellStyle name="Migliaia 5 3 12" xfId="50866"/>
    <cellStyle name="Migliaia 5 3 13" xfId="51585"/>
    <cellStyle name="Migliaia 5 3 14" xfId="51997"/>
    <cellStyle name="Migliaia 5 3 15" xfId="52584"/>
    <cellStyle name="Migliaia 5 3 2" xfId="500"/>
    <cellStyle name="Migliaia 5 3 2 10" xfId="50425"/>
    <cellStyle name="Migliaia 5 3 2 11" xfId="50867"/>
    <cellStyle name="Migliaia 5 3 2 12" xfId="51586"/>
    <cellStyle name="Migliaia 5 3 2 13" xfId="51998"/>
    <cellStyle name="Migliaia 5 3 2 14" xfId="52585"/>
    <cellStyle name="Migliaia 5 3 2 2" xfId="9370"/>
    <cellStyle name="Migliaia 5 3 2 2 2" xfId="54973"/>
    <cellStyle name="Migliaia 5 3 2 3" xfId="9965"/>
    <cellStyle name="Migliaia 5 3 2 3 2" xfId="26290"/>
    <cellStyle name="Migliaia 5 3 2 3 3" xfId="41268"/>
    <cellStyle name="Migliaia 5 3 2 3 4" xfId="55867"/>
    <cellStyle name="Migliaia 5 3 2 4" xfId="17346"/>
    <cellStyle name="Migliaia 5 3 2 4 2" xfId="33461"/>
    <cellStyle name="Migliaia 5 3 2 4 3" xfId="48422"/>
    <cellStyle name="Migliaia 5 3 2 5" xfId="19271"/>
    <cellStyle name="Migliaia 5 3 2 6" xfId="34266"/>
    <cellStyle name="Migliaia 5 3 2 7" xfId="49206"/>
    <cellStyle name="Migliaia 5 3 2 8" xfId="49611"/>
    <cellStyle name="Migliaia 5 3 2 9" xfId="50017"/>
    <cellStyle name="Migliaia 5 3 3" xfId="9369"/>
    <cellStyle name="Migliaia 5 3 3 2" xfId="18413"/>
    <cellStyle name="Migliaia 5 3 3 2 2" xfId="33880"/>
    <cellStyle name="Migliaia 5 3 3 2 2 2" xfId="55364"/>
    <cellStyle name="Migliaia 5 3 3 2 3" xfId="48841"/>
    <cellStyle name="Migliaia 5 3 3 2 3 2" xfId="56286"/>
    <cellStyle name="Migliaia 5 3 3 2 4" xfId="53009"/>
    <cellStyle name="Migliaia 5 3 3 3" xfId="17347"/>
    <cellStyle name="Migliaia 5 3 3 3 2" xfId="33462"/>
    <cellStyle name="Migliaia 5 3 3 3 3" xfId="48423"/>
    <cellStyle name="Migliaia 5 3 3 3 4" xfId="54974"/>
    <cellStyle name="Migliaia 5 3 3 4" xfId="55868"/>
    <cellStyle name="Migliaia 5 3 3 5" xfId="52586"/>
    <cellStyle name="Migliaia 5 3 4" xfId="9964"/>
    <cellStyle name="Migliaia 5 3 4 2" xfId="18412"/>
    <cellStyle name="Migliaia 5 3 4 2 2" xfId="33879"/>
    <cellStyle name="Migliaia 5 3 4 2 3" xfId="48840"/>
    <cellStyle name="Migliaia 5 3 4 2 4" xfId="55363"/>
    <cellStyle name="Migliaia 5 3 4 3" xfId="26289"/>
    <cellStyle name="Migliaia 5 3 4 3 2" xfId="56285"/>
    <cellStyle name="Migliaia 5 3 4 4" xfId="41267"/>
    <cellStyle name="Migliaia 5 3 4 5" xfId="53008"/>
    <cellStyle name="Migliaia 5 3 5" xfId="17345"/>
    <cellStyle name="Migliaia 5 3 5 2" xfId="33460"/>
    <cellStyle name="Migliaia 5 3 5 3" xfId="48421"/>
    <cellStyle name="Migliaia 5 3 5 4" xfId="54972"/>
    <cellStyle name="Migliaia 5 3 6" xfId="19270"/>
    <cellStyle name="Migliaia 5 3 6 2" xfId="55866"/>
    <cellStyle name="Migliaia 5 3 7" xfId="34265"/>
    <cellStyle name="Migliaia 5 3 8" xfId="49205"/>
    <cellStyle name="Migliaia 5 3 9" xfId="49610"/>
    <cellStyle name="Migliaia 5 4" xfId="9371"/>
    <cellStyle name="Migliaia 5 4 2" xfId="17349"/>
    <cellStyle name="Migliaia 5 4 2 2" xfId="18415"/>
    <cellStyle name="Migliaia 5 4 2 2 2" xfId="33882"/>
    <cellStyle name="Migliaia 5 4 2 2 2 2" xfId="55366"/>
    <cellStyle name="Migliaia 5 4 2 2 3" xfId="48843"/>
    <cellStyle name="Migliaia 5 4 2 2 3 2" xfId="56288"/>
    <cellStyle name="Migliaia 5 4 2 2 4" xfId="53011"/>
    <cellStyle name="Migliaia 5 4 2 3" xfId="33464"/>
    <cellStyle name="Migliaia 5 4 2 3 2" xfId="54976"/>
    <cellStyle name="Migliaia 5 4 2 4" xfId="48425"/>
    <cellStyle name="Migliaia 5 4 2 4 2" xfId="55870"/>
    <cellStyle name="Migliaia 5 4 2 5" xfId="52588"/>
    <cellStyle name="Migliaia 5 4 3" xfId="18414"/>
    <cellStyle name="Migliaia 5 4 3 2" xfId="33881"/>
    <cellStyle name="Migliaia 5 4 3 2 2" xfId="55365"/>
    <cellStyle name="Migliaia 5 4 3 3" xfId="48842"/>
    <cellStyle name="Migliaia 5 4 3 3 2" xfId="56287"/>
    <cellStyle name="Migliaia 5 4 3 4" xfId="53010"/>
    <cellStyle name="Migliaia 5 4 4" xfId="17348"/>
    <cellStyle name="Migliaia 5 4 4 2" xfId="33463"/>
    <cellStyle name="Migliaia 5 4 4 3" xfId="48424"/>
    <cellStyle name="Migliaia 5 4 4 4" xfId="54975"/>
    <cellStyle name="Migliaia 5 4 5" xfId="51169"/>
    <cellStyle name="Migliaia 5 4 5 2" xfId="55869"/>
    <cellStyle name="Migliaia 5 4 6" xfId="52587"/>
    <cellStyle name="Migliaia 5 5" xfId="9372"/>
    <cellStyle name="Migliaia 5 5 2" xfId="17350"/>
    <cellStyle name="Migliaia 5 5 2 2" xfId="33465"/>
    <cellStyle name="Migliaia 5 5 2 3" xfId="48426"/>
    <cellStyle name="Migliaia 5 5 2 4" xfId="54977"/>
    <cellStyle name="Migliaia 5 5 3" xfId="51002"/>
    <cellStyle name="Migliaia 5 5 3 2" xfId="55871"/>
    <cellStyle name="Migliaia 5 5 4" xfId="52589"/>
    <cellStyle name="Migliaia 5 6" xfId="9367"/>
    <cellStyle name="Migliaia 5 6 2" xfId="50954"/>
    <cellStyle name="Migliaia 5 6 3" xfId="54620"/>
    <cellStyle name="Migliaia 5 7" xfId="9962"/>
    <cellStyle name="Migliaia 5 7 2" xfId="26287"/>
    <cellStyle name="Migliaia 5 7 3" xfId="41265"/>
    <cellStyle name="Migliaia 5 7 4" xfId="55864"/>
    <cellStyle name="Migliaia 5 8" xfId="17343"/>
    <cellStyle name="Migliaia 5 8 2" xfId="33458"/>
    <cellStyle name="Migliaia 5 8 3" xfId="48419"/>
    <cellStyle name="Migliaia 5 9" xfId="19268"/>
    <cellStyle name="Migliaia 50" xfId="501"/>
    <cellStyle name="Migliaia 50 10" xfId="34267"/>
    <cellStyle name="Migliaia 50 11" xfId="49207"/>
    <cellStyle name="Migliaia 50 12" xfId="49612"/>
    <cellStyle name="Migliaia 50 13" xfId="50018"/>
    <cellStyle name="Migliaia 50 14" xfId="50426"/>
    <cellStyle name="Migliaia 50 15" xfId="50868"/>
    <cellStyle name="Migliaia 50 16" xfId="51587"/>
    <cellStyle name="Migliaia 50 17" xfId="51999"/>
    <cellStyle name="Migliaia 50 18" xfId="52590"/>
    <cellStyle name="Migliaia 50 2" xfId="502"/>
    <cellStyle name="Migliaia 50 2 10" xfId="50019"/>
    <cellStyle name="Migliaia 50 2 11" xfId="50427"/>
    <cellStyle name="Migliaia 50 2 12" xfId="50869"/>
    <cellStyle name="Migliaia 50 2 13" xfId="51588"/>
    <cellStyle name="Migliaia 50 2 14" xfId="52000"/>
    <cellStyle name="Migliaia 50 2 15" xfId="52591"/>
    <cellStyle name="Migliaia 50 2 2" xfId="1286"/>
    <cellStyle name="Migliaia 50 2 2 10" xfId="51132"/>
    <cellStyle name="Migliaia 50 2 2 11" xfId="51728"/>
    <cellStyle name="Migliaia 50 2 2 12" xfId="52148"/>
    <cellStyle name="Migliaia 50 2 2 13" xfId="53012"/>
    <cellStyle name="Migliaia 50 2 2 2" xfId="10107"/>
    <cellStyle name="Migliaia 50 2 2 2 2" xfId="26427"/>
    <cellStyle name="Migliaia 50 2 2 2 3" xfId="41395"/>
    <cellStyle name="Migliaia 50 2 2 2 4" xfId="55367"/>
    <cellStyle name="Migliaia 50 2 2 3" xfId="18416"/>
    <cellStyle name="Migliaia 50 2 2 3 2" xfId="33883"/>
    <cellStyle name="Migliaia 50 2 2 3 3" xfId="48844"/>
    <cellStyle name="Migliaia 50 2 2 3 4" xfId="56289"/>
    <cellStyle name="Migliaia 50 2 2 4" xfId="19406"/>
    <cellStyle name="Migliaia 50 2 2 5" xfId="34396"/>
    <cellStyle name="Migliaia 50 2 2 6" xfId="49348"/>
    <cellStyle name="Migliaia 50 2 2 7" xfId="49753"/>
    <cellStyle name="Migliaia 50 2 2 8" xfId="50162"/>
    <cellStyle name="Migliaia 50 2 2 9" xfId="50567"/>
    <cellStyle name="Migliaia 50 2 3" xfId="9374"/>
    <cellStyle name="Migliaia 50 2 3 2" xfId="54685"/>
    <cellStyle name="Migliaia 50 2 4" xfId="9967"/>
    <cellStyle name="Migliaia 50 2 4 2" xfId="26292"/>
    <cellStyle name="Migliaia 50 2 4 3" xfId="41270"/>
    <cellStyle name="Migliaia 50 2 4 4" xfId="55873"/>
    <cellStyle name="Migliaia 50 2 5" xfId="17352"/>
    <cellStyle name="Migliaia 50 2 5 2" xfId="33467"/>
    <cellStyle name="Migliaia 50 2 5 3" xfId="48428"/>
    <cellStyle name="Migliaia 50 2 6" xfId="19273"/>
    <cellStyle name="Migliaia 50 2 7" xfId="34268"/>
    <cellStyle name="Migliaia 50 2 8" xfId="49208"/>
    <cellStyle name="Migliaia 50 2 9" xfId="49613"/>
    <cellStyle name="Migliaia 50 3" xfId="503"/>
    <cellStyle name="Migliaia 50 3 10" xfId="50020"/>
    <cellStyle name="Migliaia 50 3 11" xfId="50428"/>
    <cellStyle name="Migliaia 50 3 12" xfId="50870"/>
    <cellStyle name="Migliaia 50 3 13" xfId="51589"/>
    <cellStyle name="Migliaia 50 3 14" xfId="52001"/>
    <cellStyle name="Migliaia 50 3 15" xfId="52592"/>
    <cellStyle name="Migliaia 50 3 2" xfId="504"/>
    <cellStyle name="Migliaia 50 3 2 10" xfId="50429"/>
    <cellStyle name="Migliaia 50 3 2 11" xfId="50871"/>
    <cellStyle name="Migliaia 50 3 2 12" xfId="51590"/>
    <cellStyle name="Migliaia 50 3 2 13" xfId="52002"/>
    <cellStyle name="Migliaia 50 3 2 14" xfId="52593"/>
    <cellStyle name="Migliaia 50 3 2 2" xfId="9376"/>
    <cellStyle name="Migliaia 50 3 2 2 2" xfId="54979"/>
    <cellStyle name="Migliaia 50 3 2 3" xfId="9969"/>
    <cellStyle name="Migliaia 50 3 2 3 2" xfId="26294"/>
    <cellStyle name="Migliaia 50 3 2 3 3" xfId="41272"/>
    <cellStyle name="Migliaia 50 3 2 3 4" xfId="55875"/>
    <cellStyle name="Migliaia 50 3 2 4" xfId="17354"/>
    <cellStyle name="Migliaia 50 3 2 4 2" xfId="33469"/>
    <cellStyle name="Migliaia 50 3 2 4 3" xfId="48430"/>
    <cellStyle name="Migliaia 50 3 2 5" xfId="19275"/>
    <cellStyle name="Migliaia 50 3 2 6" xfId="34270"/>
    <cellStyle name="Migliaia 50 3 2 7" xfId="49210"/>
    <cellStyle name="Migliaia 50 3 2 8" xfId="49615"/>
    <cellStyle name="Migliaia 50 3 2 9" xfId="50021"/>
    <cellStyle name="Migliaia 50 3 3" xfId="9375"/>
    <cellStyle name="Migliaia 50 3 3 2" xfId="18418"/>
    <cellStyle name="Migliaia 50 3 3 2 2" xfId="33885"/>
    <cellStyle name="Migliaia 50 3 3 2 2 2" xfId="55369"/>
    <cellStyle name="Migliaia 50 3 3 2 3" xfId="48846"/>
    <cellStyle name="Migliaia 50 3 3 2 3 2" xfId="56291"/>
    <cellStyle name="Migliaia 50 3 3 2 4" xfId="53014"/>
    <cellStyle name="Migliaia 50 3 3 3" xfId="17355"/>
    <cellStyle name="Migliaia 50 3 3 3 2" xfId="33470"/>
    <cellStyle name="Migliaia 50 3 3 3 3" xfId="48431"/>
    <cellStyle name="Migliaia 50 3 3 3 4" xfId="54980"/>
    <cellStyle name="Migliaia 50 3 3 4" xfId="55876"/>
    <cellStyle name="Migliaia 50 3 3 5" xfId="52594"/>
    <cellStyle name="Migliaia 50 3 4" xfId="9968"/>
    <cellStyle name="Migliaia 50 3 4 2" xfId="18417"/>
    <cellStyle name="Migliaia 50 3 4 2 2" xfId="33884"/>
    <cellStyle name="Migliaia 50 3 4 2 3" xfId="48845"/>
    <cellStyle name="Migliaia 50 3 4 2 4" xfId="55368"/>
    <cellStyle name="Migliaia 50 3 4 3" xfId="26293"/>
    <cellStyle name="Migliaia 50 3 4 3 2" xfId="56290"/>
    <cellStyle name="Migliaia 50 3 4 4" xfId="41271"/>
    <cellStyle name="Migliaia 50 3 4 5" xfId="53013"/>
    <cellStyle name="Migliaia 50 3 5" xfId="17353"/>
    <cellStyle name="Migliaia 50 3 5 2" xfId="33468"/>
    <cellStyle name="Migliaia 50 3 5 3" xfId="48429"/>
    <cellStyle name="Migliaia 50 3 5 4" xfId="54978"/>
    <cellStyle name="Migliaia 50 3 6" xfId="19274"/>
    <cellStyle name="Migliaia 50 3 6 2" xfId="55874"/>
    <cellStyle name="Migliaia 50 3 7" xfId="34269"/>
    <cellStyle name="Migliaia 50 3 8" xfId="49209"/>
    <cellStyle name="Migliaia 50 3 9" xfId="49614"/>
    <cellStyle name="Migliaia 50 4" xfId="9377"/>
    <cellStyle name="Migliaia 50 4 2" xfId="17357"/>
    <cellStyle name="Migliaia 50 4 2 2" xfId="18420"/>
    <cellStyle name="Migliaia 50 4 2 2 2" xfId="33887"/>
    <cellStyle name="Migliaia 50 4 2 2 2 2" xfId="55371"/>
    <cellStyle name="Migliaia 50 4 2 2 3" xfId="48848"/>
    <cellStyle name="Migliaia 50 4 2 2 3 2" xfId="56293"/>
    <cellStyle name="Migliaia 50 4 2 2 4" xfId="53016"/>
    <cellStyle name="Migliaia 50 4 2 3" xfId="33472"/>
    <cellStyle name="Migliaia 50 4 2 3 2" xfId="54982"/>
    <cellStyle name="Migliaia 50 4 2 4" xfId="48433"/>
    <cellStyle name="Migliaia 50 4 2 4 2" xfId="55878"/>
    <cellStyle name="Migliaia 50 4 2 5" xfId="52596"/>
    <cellStyle name="Migliaia 50 4 3" xfId="18419"/>
    <cellStyle name="Migliaia 50 4 3 2" xfId="33886"/>
    <cellStyle name="Migliaia 50 4 3 2 2" xfId="55370"/>
    <cellStyle name="Migliaia 50 4 3 3" xfId="48847"/>
    <cellStyle name="Migliaia 50 4 3 3 2" xfId="56292"/>
    <cellStyle name="Migliaia 50 4 3 4" xfId="53015"/>
    <cellStyle name="Migliaia 50 4 4" xfId="17356"/>
    <cellStyle name="Migliaia 50 4 4 2" xfId="33471"/>
    <cellStyle name="Migliaia 50 4 4 3" xfId="48432"/>
    <cellStyle name="Migliaia 50 4 4 4" xfId="54981"/>
    <cellStyle name="Migliaia 50 4 5" xfId="51168"/>
    <cellStyle name="Migliaia 50 4 5 2" xfId="55877"/>
    <cellStyle name="Migliaia 50 4 6" xfId="52595"/>
    <cellStyle name="Migliaia 50 5" xfId="9378"/>
    <cellStyle name="Migliaia 50 5 2" xfId="17358"/>
    <cellStyle name="Migliaia 50 5 2 2" xfId="33473"/>
    <cellStyle name="Migliaia 50 5 2 3" xfId="48434"/>
    <cellStyle name="Migliaia 50 5 2 4" xfId="54983"/>
    <cellStyle name="Migliaia 50 5 3" xfId="50953"/>
    <cellStyle name="Migliaia 50 5 3 2" xfId="55879"/>
    <cellStyle name="Migliaia 50 5 4" xfId="52597"/>
    <cellStyle name="Migliaia 50 6" xfId="9373"/>
    <cellStyle name="Migliaia 50 6 2" xfId="51021"/>
    <cellStyle name="Migliaia 50 6 3" xfId="54621"/>
    <cellStyle name="Migliaia 50 7" xfId="9966"/>
    <cellStyle name="Migliaia 50 7 2" xfId="26291"/>
    <cellStyle name="Migliaia 50 7 3" xfId="41269"/>
    <cellStyle name="Migliaia 50 7 4" xfId="55872"/>
    <cellStyle name="Migliaia 50 8" xfId="17351"/>
    <cellStyle name="Migliaia 50 8 2" xfId="33466"/>
    <cellStyle name="Migliaia 50 8 3" xfId="48427"/>
    <cellStyle name="Migliaia 50 9" xfId="19272"/>
    <cellStyle name="Migliaia 51" xfId="505"/>
    <cellStyle name="Migliaia 51 10" xfId="34271"/>
    <cellStyle name="Migliaia 51 11" xfId="49211"/>
    <cellStyle name="Migliaia 51 12" xfId="49616"/>
    <cellStyle name="Migliaia 51 13" xfId="50022"/>
    <cellStyle name="Migliaia 51 14" xfId="50430"/>
    <cellStyle name="Migliaia 51 15" xfId="50872"/>
    <cellStyle name="Migliaia 51 16" xfId="51591"/>
    <cellStyle name="Migliaia 51 17" xfId="52003"/>
    <cellStyle name="Migliaia 51 18" xfId="52598"/>
    <cellStyle name="Migliaia 51 2" xfId="506"/>
    <cellStyle name="Migliaia 51 2 10" xfId="50023"/>
    <cellStyle name="Migliaia 51 2 11" xfId="50431"/>
    <cellStyle name="Migliaia 51 2 12" xfId="50873"/>
    <cellStyle name="Migliaia 51 2 13" xfId="51592"/>
    <cellStyle name="Migliaia 51 2 14" xfId="52004"/>
    <cellStyle name="Migliaia 51 2 15" xfId="52599"/>
    <cellStyle name="Migliaia 51 2 2" xfId="1287"/>
    <cellStyle name="Migliaia 51 2 2 10" xfId="51133"/>
    <cellStyle name="Migliaia 51 2 2 11" xfId="51729"/>
    <cellStyle name="Migliaia 51 2 2 12" xfId="52149"/>
    <cellStyle name="Migliaia 51 2 2 13" xfId="53017"/>
    <cellStyle name="Migliaia 51 2 2 2" xfId="10108"/>
    <cellStyle name="Migliaia 51 2 2 2 2" xfId="26428"/>
    <cellStyle name="Migliaia 51 2 2 2 3" xfId="41396"/>
    <cellStyle name="Migliaia 51 2 2 2 4" xfId="55372"/>
    <cellStyle name="Migliaia 51 2 2 3" xfId="18421"/>
    <cellStyle name="Migliaia 51 2 2 3 2" xfId="33888"/>
    <cellStyle name="Migliaia 51 2 2 3 3" xfId="48849"/>
    <cellStyle name="Migliaia 51 2 2 3 4" xfId="56294"/>
    <cellStyle name="Migliaia 51 2 2 4" xfId="19407"/>
    <cellStyle name="Migliaia 51 2 2 5" xfId="34397"/>
    <cellStyle name="Migliaia 51 2 2 6" xfId="49349"/>
    <cellStyle name="Migliaia 51 2 2 7" xfId="49754"/>
    <cellStyle name="Migliaia 51 2 2 8" xfId="50163"/>
    <cellStyle name="Migliaia 51 2 2 9" xfId="50568"/>
    <cellStyle name="Migliaia 51 2 3" xfId="9380"/>
    <cellStyle name="Migliaia 51 2 3 2" xfId="54686"/>
    <cellStyle name="Migliaia 51 2 4" xfId="9971"/>
    <cellStyle name="Migliaia 51 2 4 2" xfId="26296"/>
    <cellStyle name="Migliaia 51 2 4 3" xfId="41274"/>
    <cellStyle name="Migliaia 51 2 4 4" xfId="55881"/>
    <cellStyle name="Migliaia 51 2 5" xfId="17360"/>
    <cellStyle name="Migliaia 51 2 5 2" xfId="33475"/>
    <cellStyle name="Migliaia 51 2 5 3" xfId="48436"/>
    <cellStyle name="Migliaia 51 2 6" xfId="19277"/>
    <cellStyle name="Migliaia 51 2 7" xfId="34272"/>
    <cellStyle name="Migliaia 51 2 8" xfId="49212"/>
    <cellStyle name="Migliaia 51 2 9" xfId="49617"/>
    <cellStyle name="Migliaia 51 3" xfId="507"/>
    <cellStyle name="Migliaia 51 3 10" xfId="50024"/>
    <cellStyle name="Migliaia 51 3 11" xfId="50432"/>
    <cellStyle name="Migliaia 51 3 12" xfId="50874"/>
    <cellStyle name="Migliaia 51 3 13" xfId="51593"/>
    <cellStyle name="Migliaia 51 3 14" xfId="52005"/>
    <cellStyle name="Migliaia 51 3 15" xfId="52600"/>
    <cellStyle name="Migliaia 51 3 2" xfId="508"/>
    <cellStyle name="Migliaia 51 3 2 10" xfId="50433"/>
    <cellStyle name="Migliaia 51 3 2 11" xfId="50875"/>
    <cellStyle name="Migliaia 51 3 2 12" xfId="51594"/>
    <cellStyle name="Migliaia 51 3 2 13" xfId="52006"/>
    <cellStyle name="Migliaia 51 3 2 14" xfId="52601"/>
    <cellStyle name="Migliaia 51 3 2 2" xfId="9382"/>
    <cellStyle name="Migliaia 51 3 2 2 2" xfId="54985"/>
    <cellStyle name="Migliaia 51 3 2 3" xfId="9973"/>
    <cellStyle name="Migliaia 51 3 2 3 2" xfId="26298"/>
    <cellStyle name="Migliaia 51 3 2 3 3" xfId="41276"/>
    <cellStyle name="Migliaia 51 3 2 3 4" xfId="55883"/>
    <cellStyle name="Migliaia 51 3 2 4" xfId="17362"/>
    <cellStyle name="Migliaia 51 3 2 4 2" xfId="33477"/>
    <cellStyle name="Migliaia 51 3 2 4 3" xfId="48438"/>
    <cellStyle name="Migliaia 51 3 2 5" xfId="19279"/>
    <cellStyle name="Migliaia 51 3 2 6" xfId="34274"/>
    <cellStyle name="Migliaia 51 3 2 7" xfId="49214"/>
    <cellStyle name="Migliaia 51 3 2 8" xfId="49619"/>
    <cellStyle name="Migliaia 51 3 2 9" xfId="50025"/>
    <cellStyle name="Migliaia 51 3 3" xfId="9381"/>
    <cellStyle name="Migliaia 51 3 3 2" xfId="18423"/>
    <cellStyle name="Migliaia 51 3 3 2 2" xfId="33890"/>
    <cellStyle name="Migliaia 51 3 3 2 2 2" xfId="55374"/>
    <cellStyle name="Migliaia 51 3 3 2 3" xfId="48851"/>
    <cellStyle name="Migliaia 51 3 3 2 3 2" xfId="56296"/>
    <cellStyle name="Migliaia 51 3 3 2 4" xfId="53019"/>
    <cellStyle name="Migliaia 51 3 3 3" xfId="17363"/>
    <cellStyle name="Migliaia 51 3 3 3 2" xfId="33478"/>
    <cellStyle name="Migliaia 51 3 3 3 3" xfId="48439"/>
    <cellStyle name="Migliaia 51 3 3 3 4" xfId="54986"/>
    <cellStyle name="Migliaia 51 3 3 4" xfId="55884"/>
    <cellStyle name="Migliaia 51 3 3 5" xfId="52602"/>
    <cellStyle name="Migliaia 51 3 4" xfId="9972"/>
    <cellStyle name="Migliaia 51 3 4 2" xfId="18422"/>
    <cellStyle name="Migliaia 51 3 4 2 2" xfId="33889"/>
    <cellStyle name="Migliaia 51 3 4 2 3" xfId="48850"/>
    <cellStyle name="Migliaia 51 3 4 2 4" xfId="55373"/>
    <cellStyle name="Migliaia 51 3 4 3" xfId="26297"/>
    <cellStyle name="Migliaia 51 3 4 3 2" xfId="56295"/>
    <cellStyle name="Migliaia 51 3 4 4" xfId="41275"/>
    <cellStyle name="Migliaia 51 3 4 5" xfId="53018"/>
    <cellStyle name="Migliaia 51 3 5" xfId="17361"/>
    <cellStyle name="Migliaia 51 3 5 2" xfId="33476"/>
    <cellStyle name="Migliaia 51 3 5 3" xfId="48437"/>
    <cellStyle name="Migliaia 51 3 5 4" xfId="54984"/>
    <cellStyle name="Migliaia 51 3 6" xfId="19278"/>
    <cellStyle name="Migliaia 51 3 6 2" xfId="55882"/>
    <cellStyle name="Migliaia 51 3 7" xfId="34273"/>
    <cellStyle name="Migliaia 51 3 8" xfId="49213"/>
    <cellStyle name="Migliaia 51 3 9" xfId="49618"/>
    <cellStyle name="Migliaia 51 4" xfId="9383"/>
    <cellStyle name="Migliaia 51 4 2" xfId="17365"/>
    <cellStyle name="Migliaia 51 4 2 2" xfId="18425"/>
    <cellStyle name="Migliaia 51 4 2 2 2" xfId="33892"/>
    <cellStyle name="Migliaia 51 4 2 2 2 2" xfId="55376"/>
    <cellStyle name="Migliaia 51 4 2 2 3" xfId="48853"/>
    <cellStyle name="Migliaia 51 4 2 2 3 2" xfId="56298"/>
    <cellStyle name="Migliaia 51 4 2 2 4" xfId="53021"/>
    <cellStyle name="Migliaia 51 4 2 3" xfId="33480"/>
    <cellStyle name="Migliaia 51 4 2 3 2" xfId="54988"/>
    <cellStyle name="Migliaia 51 4 2 4" xfId="48441"/>
    <cellStyle name="Migliaia 51 4 2 4 2" xfId="55886"/>
    <cellStyle name="Migliaia 51 4 2 5" xfId="52604"/>
    <cellStyle name="Migliaia 51 4 3" xfId="18424"/>
    <cellStyle name="Migliaia 51 4 3 2" xfId="33891"/>
    <cellStyle name="Migliaia 51 4 3 2 2" xfId="55375"/>
    <cellStyle name="Migliaia 51 4 3 3" xfId="48852"/>
    <cellStyle name="Migliaia 51 4 3 3 2" xfId="56297"/>
    <cellStyle name="Migliaia 51 4 3 4" xfId="53020"/>
    <cellStyle name="Migliaia 51 4 4" xfId="17364"/>
    <cellStyle name="Migliaia 51 4 4 2" xfId="33479"/>
    <cellStyle name="Migliaia 51 4 4 3" xfId="48440"/>
    <cellStyle name="Migliaia 51 4 4 4" xfId="54987"/>
    <cellStyle name="Migliaia 51 4 5" xfId="51020"/>
    <cellStyle name="Migliaia 51 4 5 2" xfId="55885"/>
    <cellStyle name="Migliaia 51 4 6" xfId="52603"/>
    <cellStyle name="Migliaia 51 5" xfId="9384"/>
    <cellStyle name="Migliaia 51 5 2" xfId="17366"/>
    <cellStyle name="Migliaia 51 5 2 2" xfId="33481"/>
    <cellStyle name="Migliaia 51 5 2 3" xfId="48442"/>
    <cellStyle name="Migliaia 51 5 2 4" xfId="54989"/>
    <cellStyle name="Migliaia 51 5 3" xfId="51167"/>
    <cellStyle name="Migliaia 51 5 3 2" xfId="55887"/>
    <cellStyle name="Migliaia 51 5 4" xfId="52605"/>
    <cellStyle name="Migliaia 51 6" xfId="9379"/>
    <cellStyle name="Migliaia 51 6 2" xfId="51280"/>
    <cellStyle name="Migliaia 51 6 3" xfId="54622"/>
    <cellStyle name="Migliaia 51 7" xfId="9970"/>
    <cellStyle name="Migliaia 51 7 2" xfId="26295"/>
    <cellStyle name="Migliaia 51 7 3" xfId="41273"/>
    <cellStyle name="Migliaia 51 7 4" xfId="55880"/>
    <cellStyle name="Migliaia 51 8" xfId="17359"/>
    <cellStyle name="Migliaia 51 8 2" xfId="33474"/>
    <cellStyle name="Migliaia 51 8 3" xfId="48435"/>
    <cellStyle name="Migliaia 51 9" xfId="19276"/>
    <cellStyle name="Migliaia 52" xfId="509"/>
    <cellStyle name="Migliaia 52 10" xfId="34275"/>
    <cellStyle name="Migliaia 52 11" xfId="49215"/>
    <cellStyle name="Migliaia 52 12" xfId="49620"/>
    <cellStyle name="Migliaia 52 13" xfId="50026"/>
    <cellStyle name="Migliaia 52 14" xfId="50434"/>
    <cellStyle name="Migliaia 52 15" xfId="50876"/>
    <cellStyle name="Migliaia 52 16" xfId="51595"/>
    <cellStyle name="Migliaia 52 17" xfId="52007"/>
    <cellStyle name="Migliaia 52 18" xfId="52606"/>
    <cellStyle name="Migliaia 52 2" xfId="510"/>
    <cellStyle name="Migliaia 52 2 10" xfId="50027"/>
    <cellStyle name="Migliaia 52 2 11" xfId="50435"/>
    <cellStyle name="Migliaia 52 2 12" xfId="50877"/>
    <cellStyle name="Migliaia 52 2 13" xfId="51596"/>
    <cellStyle name="Migliaia 52 2 14" xfId="52008"/>
    <cellStyle name="Migliaia 52 2 15" xfId="52607"/>
    <cellStyle name="Migliaia 52 2 2" xfId="1288"/>
    <cellStyle name="Migliaia 52 2 2 10" xfId="51134"/>
    <cellStyle name="Migliaia 52 2 2 11" xfId="51730"/>
    <cellStyle name="Migliaia 52 2 2 12" xfId="52150"/>
    <cellStyle name="Migliaia 52 2 2 13" xfId="53022"/>
    <cellStyle name="Migliaia 52 2 2 2" xfId="10109"/>
    <cellStyle name="Migliaia 52 2 2 2 2" xfId="26429"/>
    <cellStyle name="Migliaia 52 2 2 2 3" xfId="41397"/>
    <cellStyle name="Migliaia 52 2 2 2 4" xfId="55377"/>
    <cellStyle name="Migliaia 52 2 2 3" xfId="18426"/>
    <cellStyle name="Migliaia 52 2 2 3 2" xfId="33893"/>
    <cellStyle name="Migliaia 52 2 2 3 3" xfId="48854"/>
    <cellStyle name="Migliaia 52 2 2 3 4" xfId="56299"/>
    <cellStyle name="Migliaia 52 2 2 4" xfId="19408"/>
    <cellStyle name="Migliaia 52 2 2 5" xfId="34398"/>
    <cellStyle name="Migliaia 52 2 2 6" xfId="49350"/>
    <cellStyle name="Migliaia 52 2 2 7" xfId="49755"/>
    <cellStyle name="Migliaia 52 2 2 8" xfId="50164"/>
    <cellStyle name="Migliaia 52 2 2 9" xfId="50569"/>
    <cellStyle name="Migliaia 52 2 3" xfId="9386"/>
    <cellStyle name="Migliaia 52 2 3 2" xfId="54687"/>
    <cellStyle name="Migliaia 52 2 4" xfId="9975"/>
    <cellStyle name="Migliaia 52 2 4 2" xfId="26300"/>
    <cellStyle name="Migliaia 52 2 4 3" xfId="41278"/>
    <cellStyle name="Migliaia 52 2 4 4" xfId="55889"/>
    <cellStyle name="Migliaia 52 2 5" xfId="17368"/>
    <cellStyle name="Migliaia 52 2 5 2" xfId="33483"/>
    <cellStyle name="Migliaia 52 2 5 3" xfId="48444"/>
    <cellStyle name="Migliaia 52 2 6" xfId="19281"/>
    <cellStyle name="Migliaia 52 2 7" xfId="34276"/>
    <cellStyle name="Migliaia 52 2 8" xfId="49216"/>
    <cellStyle name="Migliaia 52 2 9" xfId="49621"/>
    <cellStyle name="Migliaia 52 3" xfId="511"/>
    <cellStyle name="Migliaia 52 3 10" xfId="50028"/>
    <cellStyle name="Migliaia 52 3 11" xfId="50436"/>
    <cellStyle name="Migliaia 52 3 12" xfId="50878"/>
    <cellStyle name="Migliaia 52 3 13" xfId="51597"/>
    <cellStyle name="Migliaia 52 3 14" xfId="52009"/>
    <cellStyle name="Migliaia 52 3 15" xfId="52608"/>
    <cellStyle name="Migliaia 52 3 2" xfId="512"/>
    <cellStyle name="Migliaia 52 3 2 10" xfId="50437"/>
    <cellStyle name="Migliaia 52 3 2 11" xfId="50879"/>
    <cellStyle name="Migliaia 52 3 2 12" xfId="51598"/>
    <cellStyle name="Migliaia 52 3 2 13" xfId="52010"/>
    <cellStyle name="Migliaia 52 3 2 14" xfId="52609"/>
    <cellStyle name="Migliaia 52 3 2 2" xfId="9388"/>
    <cellStyle name="Migliaia 52 3 2 2 2" xfId="54991"/>
    <cellStyle name="Migliaia 52 3 2 3" xfId="9977"/>
    <cellStyle name="Migliaia 52 3 2 3 2" xfId="26302"/>
    <cellStyle name="Migliaia 52 3 2 3 3" xfId="41280"/>
    <cellStyle name="Migliaia 52 3 2 3 4" xfId="55891"/>
    <cellStyle name="Migliaia 52 3 2 4" xfId="17370"/>
    <cellStyle name="Migliaia 52 3 2 4 2" xfId="33485"/>
    <cellStyle name="Migliaia 52 3 2 4 3" xfId="48446"/>
    <cellStyle name="Migliaia 52 3 2 5" xfId="19283"/>
    <cellStyle name="Migliaia 52 3 2 6" xfId="34278"/>
    <cellStyle name="Migliaia 52 3 2 7" xfId="49218"/>
    <cellStyle name="Migliaia 52 3 2 8" xfId="49623"/>
    <cellStyle name="Migliaia 52 3 2 9" xfId="50029"/>
    <cellStyle name="Migliaia 52 3 3" xfId="9387"/>
    <cellStyle name="Migliaia 52 3 3 2" xfId="18428"/>
    <cellStyle name="Migliaia 52 3 3 2 2" xfId="33895"/>
    <cellStyle name="Migliaia 52 3 3 2 2 2" xfId="55379"/>
    <cellStyle name="Migliaia 52 3 3 2 3" xfId="48856"/>
    <cellStyle name="Migliaia 52 3 3 2 3 2" xfId="56301"/>
    <cellStyle name="Migliaia 52 3 3 2 4" xfId="53024"/>
    <cellStyle name="Migliaia 52 3 3 3" xfId="17371"/>
    <cellStyle name="Migliaia 52 3 3 3 2" xfId="33486"/>
    <cellStyle name="Migliaia 52 3 3 3 3" xfId="48447"/>
    <cellStyle name="Migliaia 52 3 3 3 4" xfId="54992"/>
    <cellStyle name="Migliaia 52 3 3 4" xfId="55892"/>
    <cellStyle name="Migliaia 52 3 3 5" xfId="52610"/>
    <cellStyle name="Migliaia 52 3 4" xfId="9976"/>
    <cellStyle name="Migliaia 52 3 4 2" xfId="18427"/>
    <cellStyle name="Migliaia 52 3 4 2 2" xfId="33894"/>
    <cellStyle name="Migliaia 52 3 4 2 3" xfId="48855"/>
    <cellStyle name="Migliaia 52 3 4 2 4" xfId="55378"/>
    <cellStyle name="Migliaia 52 3 4 3" xfId="26301"/>
    <cellStyle name="Migliaia 52 3 4 3 2" xfId="56300"/>
    <cellStyle name="Migliaia 52 3 4 4" xfId="41279"/>
    <cellStyle name="Migliaia 52 3 4 5" xfId="53023"/>
    <cellStyle name="Migliaia 52 3 5" xfId="17369"/>
    <cellStyle name="Migliaia 52 3 5 2" xfId="33484"/>
    <cellStyle name="Migliaia 52 3 5 3" xfId="48445"/>
    <cellStyle name="Migliaia 52 3 5 4" xfId="54990"/>
    <cellStyle name="Migliaia 52 3 6" xfId="19282"/>
    <cellStyle name="Migliaia 52 3 6 2" xfId="55890"/>
    <cellStyle name="Migliaia 52 3 7" xfId="34277"/>
    <cellStyle name="Migliaia 52 3 8" xfId="49217"/>
    <cellStyle name="Migliaia 52 3 9" xfId="49622"/>
    <cellStyle name="Migliaia 52 4" xfId="9389"/>
    <cellStyle name="Migliaia 52 4 2" xfId="17373"/>
    <cellStyle name="Migliaia 52 4 2 2" xfId="18430"/>
    <cellStyle name="Migliaia 52 4 2 2 2" xfId="33897"/>
    <cellStyle name="Migliaia 52 4 2 2 2 2" xfId="55381"/>
    <cellStyle name="Migliaia 52 4 2 2 3" xfId="48858"/>
    <cellStyle name="Migliaia 52 4 2 2 3 2" xfId="56303"/>
    <cellStyle name="Migliaia 52 4 2 2 4" xfId="53026"/>
    <cellStyle name="Migliaia 52 4 2 3" xfId="33488"/>
    <cellStyle name="Migliaia 52 4 2 3 2" xfId="54994"/>
    <cellStyle name="Migliaia 52 4 2 4" xfId="48449"/>
    <cellStyle name="Migliaia 52 4 2 4 2" xfId="55894"/>
    <cellStyle name="Migliaia 52 4 2 5" xfId="52612"/>
    <cellStyle name="Migliaia 52 4 3" xfId="18429"/>
    <cellStyle name="Migliaia 52 4 3 2" xfId="33896"/>
    <cellStyle name="Migliaia 52 4 3 2 2" xfId="55380"/>
    <cellStyle name="Migliaia 52 4 3 3" xfId="48857"/>
    <cellStyle name="Migliaia 52 4 3 3 2" xfId="56302"/>
    <cellStyle name="Migliaia 52 4 3 4" xfId="53025"/>
    <cellStyle name="Migliaia 52 4 4" xfId="17372"/>
    <cellStyle name="Migliaia 52 4 4 2" xfId="33487"/>
    <cellStyle name="Migliaia 52 4 4 3" xfId="48448"/>
    <cellStyle name="Migliaia 52 4 4 4" xfId="54993"/>
    <cellStyle name="Migliaia 52 4 5" xfId="51166"/>
    <cellStyle name="Migliaia 52 4 5 2" xfId="55893"/>
    <cellStyle name="Migliaia 52 4 6" xfId="52611"/>
    <cellStyle name="Migliaia 52 5" xfId="9390"/>
    <cellStyle name="Migliaia 52 5 2" xfId="17374"/>
    <cellStyle name="Migliaia 52 5 2 2" xfId="33489"/>
    <cellStyle name="Migliaia 52 5 2 3" xfId="48450"/>
    <cellStyle name="Migliaia 52 5 2 4" xfId="54995"/>
    <cellStyle name="Migliaia 52 5 3" xfId="51281"/>
    <cellStyle name="Migliaia 52 5 3 2" xfId="55895"/>
    <cellStyle name="Migliaia 52 5 4" xfId="52613"/>
    <cellStyle name="Migliaia 52 6" xfId="9385"/>
    <cellStyle name="Migliaia 52 6 2" xfId="50952"/>
    <cellStyle name="Migliaia 52 6 3" xfId="54623"/>
    <cellStyle name="Migliaia 52 7" xfId="9974"/>
    <cellStyle name="Migliaia 52 7 2" xfId="26299"/>
    <cellStyle name="Migliaia 52 7 3" xfId="41277"/>
    <cellStyle name="Migliaia 52 7 4" xfId="55888"/>
    <cellStyle name="Migliaia 52 8" xfId="17367"/>
    <cellStyle name="Migliaia 52 8 2" xfId="33482"/>
    <cellStyle name="Migliaia 52 8 3" xfId="48443"/>
    <cellStyle name="Migliaia 52 9" xfId="19280"/>
    <cellStyle name="Migliaia 53" xfId="513"/>
    <cellStyle name="Migliaia 53 10" xfId="34279"/>
    <cellStyle name="Migliaia 53 11" xfId="49219"/>
    <cellStyle name="Migliaia 53 12" xfId="49624"/>
    <cellStyle name="Migliaia 53 13" xfId="50030"/>
    <cellStyle name="Migliaia 53 14" xfId="50438"/>
    <cellStyle name="Migliaia 53 15" xfId="50880"/>
    <cellStyle name="Migliaia 53 16" xfId="51599"/>
    <cellStyle name="Migliaia 53 17" xfId="52011"/>
    <cellStyle name="Migliaia 53 18" xfId="52614"/>
    <cellStyle name="Migliaia 53 2" xfId="514"/>
    <cellStyle name="Migliaia 53 2 10" xfId="50031"/>
    <cellStyle name="Migliaia 53 2 11" xfId="50439"/>
    <cellStyle name="Migliaia 53 2 12" xfId="50881"/>
    <cellStyle name="Migliaia 53 2 13" xfId="51600"/>
    <cellStyle name="Migliaia 53 2 14" xfId="52012"/>
    <cellStyle name="Migliaia 53 2 15" xfId="52615"/>
    <cellStyle name="Migliaia 53 2 2" xfId="1289"/>
    <cellStyle name="Migliaia 53 2 2 10" xfId="51135"/>
    <cellStyle name="Migliaia 53 2 2 11" xfId="51731"/>
    <cellStyle name="Migliaia 53 2 2 12" xfId="52151"/>
    <cellStyle name="Migliaia 53 2 2 13" xfId="53027"/>
    <cellStyle name="Migliaia 53 2 2 2" xfId="10110"/>
    <cellStyle name="Migliaia 53 2 2 2 2" xfId="26430"/>
    <cellStyle name="Migliaia 53 2 2 2 3" xfId="41398"/>
    <cellStyle name="Migliaia 53 2 2 2 4" xfId="55382"/>
    <cellStyle name="Migliaia 53 2 2 3" xfId="18431"/>
    <cellStyle name="Migliaia 53 2 2 3 2" xfId="33898"/>
    <cellStyle name="Migliaia 53 2 2 3 3" xfId="48859"/>
    <cellStyle name="Migliaia 53 2 2 3 4" xfId="56304"/>
    <cellStyle name="Migliaia 53 2 2 4" xfId="19409"/>
    <cellStyle name="Migliaia 53 2 2 5" xfId="34399"/>
    <cellStyle name="Migliaia 53 2 2 6" xfId="49351"/>
    <cellStyle name="Migliaia 53 2 2 7" xfId="49756"/>
    <cellStyle name="Migliaia 53 2 2 8" xfId="50165"/>
    <cellStyle name="Migliaia 53 2 2 9" xfId="50570"/>
    <cellStyle name="Migliaia 53 2 3" xfId="9392"/>
    <cellStyle name="Migliaia 53 2 3 2" xfId="54688"/>
    <cellStyle name="Migliaia 53 2 4" xfId="9979"/>
    <cellStyle name="Migliaia 53 2 4 2" xfId="26304"/>
    <cellStyle name="Migliaia 53 2 4 3" xfId="41282"/>
    <cellStyle name="Migliaia 53 2 4 4" xfId="55897"/>
    <cellStyle name="Migliaia 53 2 5" xfId="17376"/>
    <cellStyle name="Migliaia 53 2 5 2" xfId="33491"/>
    <cellStyle name="Migliaia 53 2 5 3" xfId="48452"/>
    <cellStyle name="Migliaia 53 2 6" xfId="19285"/>
    <cellStyle name="Migliaia 53 2 7" xfId="34280"/>
    <cellStyle name="Migliaia 53 2 8" xfId="49220"/>
    <cellStyle name="Migliaia 53 2 9" xfId="49625"/>
    <cellStyle name="Migliaia 53 3" xfId="515"/>
    <cellStyle name="Migliaia 53 3 10" xfId="50032"/>
    <cellStyle name="Migliaia 53 3 11" xfId="50440"/>
    <cellStyle name="Migliaia 53 3 12" xfId="50882"/>
    <cellStyle name="Migliaia 53 3 13" xfId="51601"/>
    <cellStyle name="Migliaia 53 3 14" xfId="52013"/>
    <cellStyle name="Migliaia 53 3 15" xfId="52616"/>
    <cellStyle name="Migliaia 53 3 2" xfId="516"/>
    <cellStyle name="Migliaia 53 3 2 10" xfId="50441"/>
    <cellStyle name="Migliaia 53 3 2 11" xfId="50883"/>
    <cellStyle name="Migliaia 53 3 2 12" xfId="51602"/>
    <cellStyle name="Migliaia 53 3 2 13" xfId="52014"/>
    <cellStyle name="Migliaia 53 3 2 14" xfId="52617"/>
    <cellStyle name="Migliaia 53 3 2 2" xfId="9394"/>
    <cellStyle name="Migliaia 53 3 2 2 2" xfId="54997"/>
    <cellStyle name="Migliaia 53 3 2 3" xfId="9981"/>
    <cellStyle name="Migliaia 53 3 2 3 2" xfId="26306"/>
    <cellStyle name="Migliaia 53 3 2 3 3" xfId="41284"/>
    <cellStyle name="Migliaia 53 3 2 3 4" xfId="55899"/>
    <cellStyle name="Migliaia 53 3 2 4" xfId="17378"/>
    <cellStyle name="Migliaia 53 3 2 4 2" xfId="33493"/>
    <cellStyle name="Migliaia 53 3 2 4 3" xfId="48454"/>
    <cellStyle name="Migliaia 53 3 2 5" xfId="19287"/>
    <cellStyle name="Migliaia 53 3 2 6" xfId="34282"/>
    <cellStyle name="Migliaia 53 3 2 7" xfId="49222"/>
    <cellStyle name="Migliaia 53 3 2 8" xfId="49627"/>
    <cellStyle name="Migliaia 53 3 2 9" xfId="50033"/>
    <cellStyle name="Migliaia 53 3 3" xfId="9393"/>
    <cellStyle name="Migliaia 53 3 3 2" xfId="18433"/>
    <cellStyle name="Migliaia 53 3 3 2 2" xfId="33900"/>
    <cellStyle name="Migliaia 53 3 3 2 2 2" xfId="55384"/>
    <cellStyle name="Migliaia 53 3 3 2 3" xfId="48861"/>
    <cellStyle name="Migliaia 53 3 3 2 3 2" xfId="56306"/>
    <cellStyle name="Migliaia 53 3 3 2 4" xfId="53029"/>
    <cellStyle name="Migliaia 53 3 3 3" xfId="17379"/>
    <cellStyle name="Migliaia 53 3 3 3 2" xfId="33494"/>
    <cellStyle name="Migliaia 53 3 3 3 3" xfId="48455"/>
    <cellStyle name="Migliaia 53 3 3 3 4" xfId="54998"/>
    <cellStyle name="Migliaia 53 3 3 4" xfId="55900"/>
    <cellStyle name="Migliaia 53 3 3 5" xfId="52618"/>
    <cellStyle name="Migliaia 53 3 4" xfId="9980"/>
    <cellStyle name="Migliaia 53 3 4 2" xfId="18432"/>
    <cellStyle name="Migliaia 53 3 4 2 2" xfId="33899"/>
    <cellStyle name="Migliaia 53 3 4 2 3" xfId="48860"/>
    <cellStyle name="Migliaia 53 3 4 2 4" xfId="55383"/>
    <cellStyle name="Migliaia 53 3 4 3" xfId="26305"/>
    <cellStyle name="Migliaia 53 3 4 3 2" xfId="56305"/>
    <cellStyle name="Migliaia 53 3 4 4" xfId="41283"/>
    <cellStyle name="Migliaia 53 3 4 5" xfId="53028"/>
    <cellStyle name="Migliaia 53 3 5" xfId="17377"/>
    <cellStyle name="Migliaia 53 3 5 2" xfId="33492"/>
    <cellStyle name="Migliaia 53 3 5 3" xfId="48453"/>
    <cellStyle name="Migliaia 53 3 5 4" xfId="54996"/>
    <cellStyle name="Migliaia 53 3 6" xfId="19286"/>
    <cellStyle name="Migliaia 53 3 6 2" xfId="55898"/>
    <cellStyle name="Migliaia 53 3 7" xfId="34281"/>
    <cellStyle name="Migliaia 53 3 8" xfId="49221"/>
    <cellStyle name="Migliaia 53 3 9" xfId="49626"/>
    <cellStyle name="Migliaia 53 4" xfId="9395"/>
    <cellStyle name="Migliaia 53 4 2" xfId="17381"/>
    <cellStyle name="Migliaia 53 4 2 2" xfId="18435"/>
    <cellStyle name="Migliaia 53 4 2 2 2" xfId="33902"/>
    <cellStyle name="Migliaia 53 4 2 2 2 2" xfId="55386"/>
    <cellStyle name="Migliaia 53 4 2 2 3" xfId="48863"/>
    <cellStyle name="Migliaia 53 4 2 2 3 2" xfId="56308"/>
    <cellStyle name="Migliaia 53 4 2 2 4" xfId="53031"/>
    <cellStyle name="Migliaia 53 4 2 3" xfId="33496"/>
    <cellStyle name="Migliaia 53 4 2 3 2" xfId="55000"/>
    <cellStyle name="Migliaia 53 4 2 4" xfId="48457"/>
    <cellStyle name="Migliaia 53 4 2 4 2" xfId="55902"/>
    <cellStyle name="Migliaia 53 4 2 5" xfId="52620"/>
    <cellStyle name="Migliaia 53 4 3" xfId="18434"/>
    <cellStyle name="Migliaia 53 4 3 2" xfId="33901"/>
    <cellStyle name="Migliaia 53 4 3 2 2" xfId="55385"/>
    <cellStyle name="Migliaia 53 4 3 3" xfId="48862"/>
    <cellStyle name="Migliaia 53 4 3 3 2" xfId="56307"/>
    <cellStyle name="Migliaia 53 4 3 4" xfId="53030"/>
    <cellStyle name="Migliaia 53 4 4" xfId="17380"/>
    <cellStyle name="Migliaia 53 4 4 2" xfId="33495"/>
    <cellStyle name="Migliaia 53 4 4 3" xfId="48456"/>
    <cellStyle name="Migliaia 53 4 4 4" xfId="54999"/>
    <cellStyle name="Migliaia 53 4 5" xfId="51282"/>
    <cellStyle name="Migliaia 53 4 5 2" xfId="55901"/>
    <cellStyle name="Migliaia 53 4 6" xfId="52619"/>
    <cellStyle name="Migliaia 53 5" xfId="9396"/>
    <cellStyle name="Migliaia 53 5 2" xfId="17382"/>
    <cellStyle name="Migliaia 53 5 2 2" xfId="33497"/>
    <cellStyle name="Migliaia 53 5 2 3" xfId="48458"/>
    <cellStyle name="Migliaia 53 5 2 4" xfId="55001"/>
    <cellStyle name="Migliaia 53 5 3" xfId="51208"/>
    <cellStyle name="Migliaia 53 5 3 2" xfId="55903"/>
    <cellStyle name="Migliaia 53 5 4" xfId="52621"/>
    <cellStyle name="Migliaia 53 6" xfId="9391"/>
    <cellStyle name="Migliaia 53 6 2" xfId="50951"/>
    <cellStyle name="Migliaia 53 6 3" xfId="54624"/>
    <cellStyle name="Migliaia 53 7" xfId="9978"/>
    <cellStyle name="Migliaia 53 7 2" xfId="26303"/>
    <cellStyle name="Migliaia 53 7 3" xfId="41281"/>
    <cellStyle name="Migliaia 53 7 4" xfId="55896"/>
    <cellStyle name="Migliaia 53 8" xfId="17375"/>
    <cellStyle name="Migliaia 53 8 2" xfId="33490"/>
    <cellStyle name="Migliaia 53 8 3" xfId="48451"/>
    <cellStyle name="Migliaia 53 9" xfId="19284"/>
    <cellStyle name="Migliaia 54" xfId="517"/>
    <cellStyle name="Migliaia 54 10" xfId="34283"/>
    <cellStyle name="Migliaia 54 11" xfId="49223"/>
    <cellStyle name="Migliaia 54 12" xfId="49628"/>
    <cellStyle name="Migliaia 54 13" xfId="50034"/>
    <cellStyle name="Migliaia 54 14" xfId="50442"/>
    <cellStyle name="Migliaia 54 15" xfId="50884"/>
    <cellStyle name="Migliaia 54 16" xfId="51603"/>
    <cellStyle name="Migliaia 54 17" xfId="52015"/>
    <cellStyle name="Migliaia 54 18" xfId="52622"/>
    <cellStyle name="Migliaia 54 2" xfId="518"/>
    <cellStyle name="Migliaia 54 2 10" xfId="50035"/>
    <cellStyle name="Migliaia 54 2 11" xfId="50443"/>
    <cellStyle name="Migliaia 54 2 12" xfId="50885"/>
    <cellStyle name="Migliaia 54 2 13" xfId="51604"/>
    <cellStyle name="Migliaia 54 2 14" xfId="52016"/>
    <cellStyle name="Migliaia 54 2 15" xfId="52623"/>
    <cellStyle name="Migliaia 54 2 2" xfId="1290"/>
    <cellStyle name="Migliaia 54 2 2 10" xfId="51136"/>
    <cellStyle name="Migliaia 54 2 2 11" xfId="51732"/>
    <cellStyle name="Migliaia 54 2 2 12" xfId="52152"/>
    <cellStyle name="Migliaia 54 2 2 13" xfId="53032"/>
    <cellStyle name="Migliaia 54 2 2 2" xfId="10111"/>
    <cellStyle name="Migliaia 54 2 2 2 2" xfId="26431"/>
    <cellStyle name="Migliaia 54 2 2 2 3" xfId="41399"/>
    <cellStyle name="Migliaia 54 2 2 2 4" xfId="55387"/>
    <cellStyle name="Migliaia 54 2 2 3" xfId="18436"/>
    <cellStyle name="Migliaia 54 2 2 3 2" xfId="33903"/>
    <cellStyle name="Migliaia 54 2 2 3 3" xfId="48864"/>
    <cellStyle name="Migliaia 54 2 2 3 4" xfId="56309"/>
    <cellStyle name="Migliaia 54 2 2 4" xfId="19410"/>
    <cellStyle name="Migliaia 54 2 2 5" xfId="34400"/>
    <cellStyle name="Migliaia 54 2 2 6" xfId="49352"/>
    <cellStyle name="Migliaia 54 2 2 7" xfId="49757"/>
    <cellStyle name="Migliaia 54 2 2 8" xfId="50166"/>
    <cellStyle name="Migliaia 54 2 2 9" xfId="50571"/>
    <cellStyle name="Migliaia 54 2 3" xfId="9398"/>
    <cellStyle name="Migliaia 54 2 3 2" xfId="54689"/>
    <cellStyle name="Migliaia 54 2 4" xfId="9983"/>
    <cellStyle name="Migliaia 54 2 4 2" xfId="26308"/>
    <cellStyle name="Migliaia 54 2 4 3" xfId="41286"/>
    <cellStyle name="Migliaia 54 2 4 4" xfId="55905"/>
    <cellStyle name="Migliaia 54 2 5" xfId="17384"/>
    <cellStyle name="Migliaia 54 2 5 2" xfId="33499"/>
    <cellStyle name="Migliaia 54 2 5 3" xfId="48460"/>
    <cellStyle name="Migliaia 54 2 6" xfId="19289"/>
    <cellStyle name="Migliaia 54 2 7" xfId="34284"/>
    <cellStyle name="Migliaia 54 2 8" xfId="49224"/>
    <cellStyle name="Migliaia 54 2 9" xfId="49629"/>
    <cellStyle name="Migliaia 54 3" xfId="519"/>
    <cellStyle name="Migliaia 54 3 10" xfId="50036"/>
    <cellStyle name="Migliaia 54 3 11" xfId="50444"/>
    <cellStyle name="Migliaia 54 3 12" xfId="50886"/>
    <cellStyle name="Migliaia 54 3 13" xfId="51605"/>
    <cellStyle name="Migliaia 54 3 14" xfId="52017"/>
    <cellStyle name="Migliaia 54 3 15" xfId="52624"/>
    <cellStyle name="Migliaia 54 3 2" xfId="520"/>
    <cellStyle name="Migliaia 54 3 2 10" xfId="50445"/>
    <cellStyle name="Migliaia 54 3 2 11" xfId="50887"/>
    <cellStyle name="Migliaia 54 3 2 12" xfId="51606"/>
    <cellStyle name="Migliaia 54 3 2 13" xfId="52018"/>
    <cellStyle name="Migliaia 54 3 2 14" xfId="52625"/>
    <cellStyle name="Migliaia 54 3 2 2" xfId="9400"/>
    <cellStyle name="Migliaia 54 3 2 2 2" xfId="55003"/>
    <cellStyle name="Migliaia 54 3 2 3" xfId="9985"/>
    <cellStyle name="Migliaia 54 3 2 3 2" xfId="26310"/>
    <cellStyle name="Migliaia 54 3 2 3 3" xfId="41288"/>
    <cellStyle name="Migliaia 54 3 2 3 4" xfId="55907"/>
    <cellStyle name="Migliaia 54 3 2 4" xfId="17386"/>
    <cellStyle name="Migliaia 54 3 2 4 2" xfId="33501"/>
    <cellStyle name="Migliaia 54 3 2 4 3" xfId="48462"/>
    <cellStyle name="Migliaia 54 3 2 5" xfId="19291"/>
    <cellStyle name="Migliaia 54 3 2 6" xfId="34286"/>
    <cellStyle name="Migliaia 54 3 2 7" xfId="49226"/>
    <cellStyle name="Migliaia 54 3 2 8" xfId="49631"/>
    <cellStyle name="Migliaia 54 3 2 9" xfId="50037"/>
    <cellStyle name="Migliaia 54 3 3" xfId="9399"/>
    <cellStyle name="Migliaia 54 3 3 2" xfId="18438"/>
    <cellStyle name="Migliaia 54 3 3 2 2" xfId="33905"/>
    <cellStyle name="Migliaia 54 3 3 2 2 2" xfId="55389"/>
    <cellStyle name="Migliaia 54 3 3 2 3" xfId="48866"/>
    <cellStyle name="Migliaia 54 3 3 2 3 2" xfId="56311"/>
    <cellStyle name="Migliaia 54 3 3 2 4" xfId="53034"/>
    <cellStyle name="Migliaia 54 3 3 3" xfId="17387"/>
    <cellStyle name="Migliaia 54 3 3 3 2" xfId="33502"/>
    <cellStyle name="Migliaia 54 3 3 3 3" xfId="48463"/>
    <cellStyle name="Migliaia 54 3 3 3 4" xfId="55004"/>
    <cellStyle name="Migliaia 54 3 3 4" xfId="55908"/>
    <cellStyle name="Migliaia 54 3 3 5" xfId="52626"/>
    <cellStyle name="Migliaia 54 3 4" xfId="9984"/>
    <cellStyle name="Migliaia 54 3 4 2" xfId="18437"/>
    <cellStyle name="Migliaia 54 3 4 2 2" xfId="33904"/>
    <cellStyle name="Migliaia 54 3 4 2 3" xfId="48865"/>
    <cellStyle name="Migliaia 54 3 4 2 4" xfId="55388"/>
    <cellStyle name="Migliaia 54 3 4 3" xfId="26309"/>
    <cellStyle name="Migliaia 54 3 4 3 2" xfId="56310"/>
    <cellStyle name="Migliaia 54 3 4 4" xfId="41287"/>
    <cellStyle name="Migliaia 54 3 4 5" xfId="53033"/>
    <cellStyle name="Migliaia 54 3 5" xfId="17385"/>
    <cellStyle name="Migliaia 54 3 5 2" xfId="33500"/>
    <cellStyle name="Migliaia 54 3 5 3" xfId="48461"/>
    <cellStyle name="Migliaia 54 3 5 4" xfId="55002"/>
    <cellStyle name="Migliaia 54 3 6" xfId="19290"/>
    <cellStyle name="Migliaia 54 3 6 2" xfId="55906"/>
    <cellStyle name="Migliaia 54 3 7" xfId="34285"/>
    <cellStyle name="Migliaia 54 3 8" xfId="49225"/>
    <cellStyle name="Migliaia 54 3 9" xfId="49630"/>
    <cellStyle name="Migliaia 54 4" xfId="9401"/>
    <cellStyle name="Migliaia 54 4 2" xfId="17389"/>
    <cellStyle name="Migliaia 54 4 2 2" xfId="18440"/>
    <cellStyle name="Migliaia 54 4 2 2 2" xfId="33907"/>
    <cellStyle name="Migliaia 54 4 2 2 2 2" xfId="55391"/>
    <cellStyle name="Migliaia 54 4 2 2 3" xfId="48868"/>
    <cellStyle name="Migliaia 54 4 2 2 3 2" xfId="56313"/>
    <cellStyle name="Migliaia 54 4 2 2 4" xfId="53036"/>
    <cellStyle name="Migliaia 54 4 2 3" xfId="33504"/>
    <cellStyle name="Migliaia 54 4 2 3 2" xfId="55006"/>
    <cellStyle name="Migliaia 54 4 2 4" xfId="48465"/>
    <cellStyle name="Migliaia 54 4 2 4 2" xfId="55910"/>
    <cellStyle name="Migliaia 54 4 2 5" xfId="52628"/>
    <cellStyle name="Migliaia 54 4 3" xfId="18439"/>
    <cellStyle name="Migliaia 54 4 3 2" xfId="33906"/>
    <cellStyle name="Migliaia 54 4 3 2 2" xfId="55390"/>
    <cellStyle name="Migliaia 54 4 3 3" xfId="48867"/>
    <cellStyle name="Migliaia 54 4 3 3 2" xfId="56312"/>
    <cellStyle name="Migliaia 54 4 3 4" xfId="53035"/>
    <cellStyle name="Migliaia 54 4 4" xfId="17388"/>
    <cellStyle name="Migliaia 54 4 4 2" xfId="33503"/>
    <cellStyle name="Migliaia 54 4 4 3" xfId="48464"/>
    <cellStyle name="Migliaia 54 4 4 4" xfId="55005"/>
    <cellStyle name="Migliaia 54 4 5" xfId="51283"/>
    <cellStyle name="Migliaia 54 4 5 2" xfId="55909"/>
    <cellStyle name="Migliaia 54 4 6" xfId="52627"/>
    <cellStyle name="Migliaia 54 5" xfId="9402"/>
    <cellStyle name="Migliaia 54 5 2" xfId="17390"/>
    <cellStyle name="Migliaia 54 5 2 2" xfId="33505"/>
    <cellStyle name="Migliaia 54 5 2 3" xfId="48466"/>
    <cellStyle name="Migliaia 54 5 2 4" xfId="55007"/>
    <cellStyle name="Migliaia 54 5 3" xfId="50950"/>
    <cellStyle name="Migliaia 54 5 3 2" xfId="55911"/>
    <cellStyle name="Migliaia 54 5 4" xfId="52629"/>
    <cellStyle name="Migliaia 54 6" xfId="9397"/>
    <cellStyle name="Migliaia 54 6 2" xfId="51165"/>
    <cellStyle name="Migliaia 54 6 3" xfId="54625"/>
    <cellStyle name="Migliaia 54 7" xfId="9982"/>
    <cellStyle name="Migliaia 54 7 2" xfId="26307"/>
    <cellStyle name="Migliaia 54 7 3" xfId="41285"/>
    <cellStyle name="Migliaia 54 7 4" xfId="55904"/>
    <cellStyle name="Migliaia 54 8" xfId="17383"/>
    <cellStyle name="Migliaia 54 8 2" xfId="33498"/>
    <cellStyle name="Migliaia 54 8 3" xfId="48459"/>
    <cellStyle name="Migliaia 54 9" xfId="19288"/>
    <cellStyle name="Migliaia 55" xfId="521"/>
    <cellStyle name="Migliaia 55 10" xfId="34287"/>
    <cellStyle name="Migliaia 55 11" xfId="49227"/>
    <cellStyle name="Migliaia 55 12" xfId="49632"/>
    <cellStyle name="Migliaia 55 13" xfId="50038"/>
    <cellStyle name="Migliaia 55 14" xfId="50446"/>
    <cellStyle name="Migliaia 55 15" xfId="50888"/>
    <cellStyle name="Migliaia 55 16" xfId="51607"/>
    <cellStyle name="Migliaia 55 17" xfId="52019"/>
    <cellStyle name="Migliaia 55 18" xfId="52630"/>
    <cellStyle name="Migliaia 55 2" xfId="522"/>
    <cellStyle name="Migliaia 55 2 10" xfId="50039"/>
    <cellStyle name="Migliaia 55 2 11" xfId="50447"/>
    <cellStyle name="Migliaia 55 2 12" xfId="50889"/>
    <cellStyle name="Migliaia 55 2 13" xfId="51608"/>
    <cellStyle name="Migliaia 55 2 14" xfId="52020"/>
    <cellStyle name="Migliaia 55 2 15" xfId="52631"/>
    <cellStyle name="Migliaia 55 2 2" xfId="1291"/>
    <cellStyle name="Migliaia 55 2 2 10" xfId="51137"/>
    <cellStyle name="Migliaia 55 2 2 11" xfId="51733"/>
    <cellStyle name="Migliaia 55 2 2 12" xfId="52153"/>
    <cellStyle name="Migliaia 55 2 2 13" xfId="53037"/>
    <cellStyle name="Migliaia 55 2 2 2" xfId="10112"/>
    <cellStyle name="Migliaia 55 2 2 2 2" xfId="26432"/>
    <cellStyle name="Migliaia 55 2 2 2 3" xfId="41400"/>
    <cellStyle name="Migliaia 55 2 2 2 4" xfId="55392"/>
    <cellStyle name="Migliaia 55 2 2 3" xfId="18441"/>
    <cellStyle name="Migliaia 55 2 2 3 2" xfId="33908"/>
    <cellStyle name="Migliaia 55 2 2 3 3" xfId="48869"/>
    <cellStyle name="Migliaia 55 2 2 3 4" xfId="56314"/>
    <cellStyle name="Migliaia 55 2 2 4" xfId="19411"/>
    <cellStyle name="Migliaia 55 2 2 5" xfId="34401"/>
    <cellStyle name="Migliaia 55 2 2 6" xfId="49353"/>
    <cellStyle name="Migliaia 55 2 2 7" xfId="49758"/>
    <cellStyle name="Migliaia 55 2 2 8" xfId="50167"/>
    <cellStyle name="Migliaia 55 2 2 9" xfId="50572"/>
    <cellStyle name="Migliaia 55 2 3" xfId="9404"/>
    <cellStyle name="Migliaia 55 2 3 2" xfId="54690"/>
    <cellStyle name="Migliaia 55 2 4" xfId="9987"/>
    <cellStyle name="Migliaia 55 2 4 2" xfId="26312"/>
    <cellStyle name="Migliaia 55 2 4 3" xfId="41290"/>
    <cellStyle name="Migliaia 55 2 4 4" xfId="55913"/>
    <cellStyle name="Migliaia 55 2 5" xfId="17392"/>
    <cellStyle name="Migliaia 55 2 5 2" xfId="33507"/>
    <cellStyle name="Migliaia 55 2 5 3" xfId="48468"/>
    <cellStyle name="Migliaia 55 2 6" xfId="19293"/>
    <cellStyle name="Migliaia 55 2 7" xfId="34288"/>
    <cellStyle name="Migliaia 55 2 8" xfId="49228"/>
    <cellStyle name="Migliaia 55 2 9" xfId="49633"/>
    <cellStyle name="Migliaia 55 3" xfId="523"/>
    <cellStyle name="Migliaia 55 3 10" xfId="50040"/>
    <cellStyle name="Migliaia 55 3 11" xfId="50448"/>
    <cellStyle name="Migliaia 55 3 12" xfId="50890"/>
    <cellStyle name="Migliaia 55 3 13" xfId="51609"/>
    <cellStyle name="Migliaia 55 3 14" xfId="52021"/>
    <cellStyle name="Migliaia 55 3 15" xfId="52632"/>
    <cellStyle name="Migliaia 55 3 2" xfId="524"/>
    <cellStyle name="Migliaia 55 3 2 10" xfId="50449"/>
    <cellStyle name="Migliaia 55 3 2 11" xfId="50891"/>
    <cellStyle name="Migliaia 55 3 2 12" xfId="51610"/>
    <cellStyle name="Migliaia 55 3 2 13" xfId="52022"/>
    <cellStyle name="Migliaia 55 3 2 14" xfId="52633"/>
    <cellStyle name="Migliaia 55 3 2 2" xfId="9406"/>
    <cellStyle name="Migliaia 55 3 2 2 2" xfId="55009"/>
    <cellStyle name="Migliaia 55 3 2 3" xfId="9989"/>
    <cellStyle name="Migliaia 55 3 2 3 2" xfId="26314"/>
    <cellStyle name="Migliaia 55 3 2 3 3" xfId="41292"/>
    <cellStyle name="Migliaia 55 3 2 3 4" xfId="55915"/>
    <cellStyle name="Migliaia 55 3 2 4" xfId="17394"/>
    <cellStyle name="Migliaia 55 3 2 4 2" xfId="33509"/>
    <cellStyle name="Migliaia 55 3 2 4 3" xfId="48470"/>
    <cellStyle name="Migliaia 55 3 2 5" xfId="19295"/>
    <cellStyle name="Migliaia 55 3 2 6" xfId="34290"/>
    <cellStyle name="Migliaia 55 3 2 7" xfId="49230"/>
    <cellStyle name="Migliaia 55 3 2 8" xfId="49635"/>
    <cellStyle name="Migliaia 55 3 2 9" xfId="50041"/>
    <cellStyle name="Migliaia 55 3 3" xfId="9405"/>
    <cellStyle name="Migliaia 55 3 3 2" xfId="18443"/>
    <cellStyle name="Migliaia 55 3 3 2 2" xfId="33910"/>
    <cellStyle name="Migliaia 55 3 3 2 2 2" xfId="55394"/>
    <cellStyle name="Migliaia 55 3 3 2 3" xfId="48871"/>
    <cellStyle name="Migliaia 55 3 3 2 3 2" xfId="56316"/>
    <cellStyle name="Migliaia 55 3 3 2 4" xfId="53039"/>
    <cellStyle name="Migliaia 55 3 3 3" xfId="17395"/>
    <cellStyle name="Migliaia 55 3 3 3 2" xfId="33510"/>
    <cellStyle name="Migliaia 55 3 3 3 3" xfId="48471"/>
    <cellStyle name="Migliaia 55 3 3 3 4" xfId="55010"/>
    <cellStyle name="Migliaia 55 3 3 4" xfId="55916"/>
    <cellStyle name="Migliaia 55 3 3 5" xfId="52634"/>
    <cellStyle name="Migliaia 55 3 4" xfId="9988"/>
    <cellStyle name="Migliaia 55 3 4 2" xfId="18442"/>
    <cellStyle name="Migliaia 55 3 4 2 2" xfId="33909"/>
    <cellStyle name="Migliaia 55 3 4 2 3" xfId="48870"/>
    <cellStyle name="Migliaia 55 3 4 2 4" xfId="55393"/>
    <cellStyle name="Migliaia 55 3 4 3" xfId="26313"/>
    <cellStyle name="Migliaia 55 3 4 3 2" xfId="56315"/>
    <cellStyle name="Migliaia 55 3 4 4" xfId="41291"/>
    <cellStyle name="Migliaia 55 3 4 5" xfId="53038"/>
    <cellStyle name="Migliaia 55 3 5" xfId="17393"/>
    <cellStyle name="Migliaia 55 3 5 2" xfId="33508"/>
    <cellStyle name="Migliaia 55 3 5 3" xfId="48469"/>
    <cellStyle name="Migliaia 55 3 5 4" xfId="55008"/>
    <cellStyle name="Migliaia 55 3 6" xfId="19294"/>
    <cellStyle name="Migliaia 55 3 6 2" xfId="55914"/>
    <cellStyle name="Migliaia 55 3 7" xfId="34289"/>
    <cellStyle name="Migliaia 55 3 8" xfId="49229"/>
    <cellStyle name="Migliaia 55 3 9" xfId="49634"/>
    <cellStyle name="Migliaia 55 4" xfId="9407"/>
    <cellStyle name="Migliaia 55 4 2" xfId="17397"/>
    <cellStyle name="Migliaia 55 4 2 2" xfId="18445"/>
    <cellStyle name="Migliaia 55 4 2 2 2" xfId="33912"/>
    <cellStyle name="Migliaia 55 4 2 2 2 2" xfId="55396"/>
    <cellStyle name="Migliaia 55 4 2 2 3" xfId="48873"/>
    <cellStyle name="Migliaia 55 4 2 2 3 2" xfId="56318"/>
    <cellStyle name="Migliaia 55 4 2 2 4" xfId="53041"/>
    <cellStyle name="Migliaia 55 4 2 3" xfId="33512"/>
    <cellStyle name="Migliaia 55 4 2 3 2" xfId="55012"/>
    <cellStyle name="Migliaia 55 4 2 4" xfId="48473"/>
    <cellStyle name="Migliaia 55 4 2 4 2" xfId="55918"/>
    <cellStyle name="Migliaia 55 4 2 5" xfId="52636"/>
    <cellStyle name="Migliaia 55 4 3" xfId="18444"/>
    <cellStyle name="Migliaia 55 4 3 2" xfId="33911"/>
    <cellStyle name="Migliaia 55 4 3 2 2" xfId="55395"/>
    <cellStyle name="Migliaia 55 4 3 3" xfId="48872"/>
    <cellStyle name="Migliaia 55 4 3 3 2" xfId="56317"/>
    <cellStyle name="Migliaia 55 4 3 4" xfId="53040"/>
    <cellStyle name="Migliaia 55 4 4" xfId="17396"/>
    <cellStyle name="Migliaia 55 4 4 2" xfId="33511"/>
    <cellStyle name="Migliaia 55 4 4 3" xfId="48472"/>
    <cellStyle name="Migliaia 55 4 4 4" xfId="55011"/>
    <cellStyle name="Migliaia 55 4 5" xfId="50949"/>
    <cellStyle name="Migliaia 55 4 5 2" xfId="55917"/>
    <cellStyle name="Migliaia 55 4 6" xfId="52635"/>
    <cellStyle name="Migliaia 55 5" xfId="9408"/>
    <cellStyle name="Migliaia 55 5 2" xfId="17398"/>
    <cellStyle name="Migliaia 55 5 2 2" xfId="33513"/>
    <cellStyle name="Migliaia 55 5 2 3" xfId="48474"/>
    <cellStyle name="Migliaia 55 5 2 4" xfId="55013"/>
    <cellStyle name="Migliaia 55 5 3" xfId="51164"/>
    <cellStyle name="Migliaia 55 5 3 2" xfId="55919"/>
    <cellStyle name="Migliaia 55 5 4" xfId="52637"/>
    <cellStyle name="Migliaia 55 6" xfId="9403"/>
    <cellStyle name="Migliaia 55 6 2" xfId="51019"/>
    <cellStyle name="Migliaia 55 6 3" xfId="54626"/>
    <cellStyle name="Migliaia 55 7" xfId="9986"/>
    <cellStyle name="Migliaia 55 7 2" xfId="26311"/>
    <cellStyle name="Migliaia 55 7 3" xfId="41289"/>
    <cellStyle name="Migliaia 55 7 4" xfId="55912"/>
    <cellStyle name="Migliaia 55 8" xfId="17391"/>
    <cellStyle name="Migliaia 55 8 2" xfId="33506"/>
    <cellStyle name="Migliaia 55 8 3" xfId="48467"/>
    <cellStyle name="Migliaia 55 9" xfId="19292"/>
    <cellStyle name="Migliaia 56" xfId="525"/>
    <cellStyle name="Migliaia 56 10" xfId="34291"/>
    <cellStyle name="Migliaia 56 11" xfId="49231"/>
    <cellStyle name="Migliaia 56 12" xfId="49636"/>
    <cellStyle name="Migliaia 56 13" xfId="50042"/>
    <cellStyle name="Migliaia 56 14" xfId="50450"/>
    <cellStyle name="Migliaia 56 15" xfId="50892"/>
    <cellStyle name="Migliaia 56 16" xfId="51611"/>
    <cellStyle name="Migliaia 56 17" xfId="52023"/>
    <cellStyle name="Migliaia 56 18" xfId="52638"/>
    <cellStyle name="Migliaia 56 2" xfId="526"/>
    <cellStyle name="Migliaia 56 2 10" xfId="50043"/>
    <cellStyle name="Migliaia 56 2 11" xfId="50451"/>
    <cellStyle name="Migliaia 56 2 12" xfId="50893"/>
    <cellStyle name="Migliaia 56 2 13" xfId="51612"/>
    <cellStyle name="Migliaia 56 2 14" xfId="52024"/>
    <cellStyle name="Migliaia 56 2 15" xfId="52639"/>
    <cellStyle name="Migliaia 56 2 2" xfId="1292"/>
    <cellStyle name="Migliaia 56 2 2 10" xfId="51138"/>
    <cellStyle name="Migliaia 56 2 2 11" xfId="51734"/>
    <cellStyle name="Migliaia 56 2 2 12" xfId="52154"/>
    <cellStyle name="Migliaia 56 2 2 13" xfId="53042"/>
    <cellStyle name="Migliaia 56 2 2 2" xfId="10113"/>
    <cellStyle name="Migliaia 56 2 2 2 2" xfId="26433"/>
    <cellStyle name="Migliaia 56 2 2 2 3" xfId="41401"/>
    <cellStyle name="Migliaia 56 2 2 2 4" xfId="55397"/>
    <cellStyle name="Migliaia 56 2 2 3" xfId="18446"/>
    <cellStyle name="Migliaia 56 2 2 3 2" xfId="33913"/>
    <cellStyle name="Migliaia 56 2 2 3 3" xfId="48874"/>
    <cellStyle name="Migliaia 56 2 2 3 4" xfId="56319"/>
    <cellStyle name="Migliaia 56 2 2 4" xfId="19412"/>
    <cellStyle name="Migliaia 56 2 2 5" xfId="34402"/>
    <cellStyle name="Migliaia 56 2 2 6" xfId="49354"/>
    <cellStyle name="Migliaia 56 2 2 7" xfId="49759"/>
    <cellStyle name="Migliaia 56 2 2 8" xfId="50168"/>
    <cellStyle name="Migliaia 56 2 2 9" xfId="50573"/>
    <cellStyle name="Migliaia 56 2 3" xfId="9410"/>
    <cellStyle name="Migliaia 56 2 3 2" xfId="54691"/>
    <cellStyle name="Migliaia 56 2 4" xfId="9991"/>
    <cellStyle name="Migliaia 56 2 4 2" xfId="26316"/>
    <cellStyle name="Migliaia 56 2 4 3" xfId="41294"/>
    <cellStyle name="Migliaia 56 2 4 4" xfId="55921"/>
    <cellStyle name="Migliaia 56 2 5" xfId="17400"/>
    <cellStyle name="Migliaia 56 2 5 2" xfId="33515"/>
    <cellStyle name="Migliaia 56 2 5 3" xfId="48476"/>
    <cellStyle name="Migliaia 56 2 6" xfId="19297"/>
    <cellStyle name="Migliaia 56 2 7" xfId="34292"/>
    <cellStyle name="Migliaia 56 2 8" xfId="49232"/>
    <cellStyle name="Migliaia 56 2 9" xfId="49637"/>
    <cellStyle name="Migliaia 56 3" xfId="527"/>
    <cellStyle name="Migliaia 56 3 10" xfId="50044"/>
    <cellStyle name="Migliaia 56 3 11" xfId="50452"/>
    <cellStyle name="Migliaia 56 3 12" xfId="50894"/>
    <cellStyle name="Migliaia 56 3 13" xfId="51613"/>
    <cellStyle name="Migliaia 56 3 14" xfId="52025"/>
    <cellStyle name="Migliaia 56 3 15" xfId="52640"/>
    <cellStyle name="Migliaia 56 3 2" xfId="528"/>
    <cellStyle name="Migliaia 56 3 2 10" xfId="50453"/>
    <cellStyle name="Migliaia 56 3 2 11" xfId="50895"/>
    <cellStyle name="Migliaia 56 3 2 12" xfId="51614"/>
    <cellStyle name="Migliaia 56 3 2 13" xfId="52026"/>
    <cellStyle name="Migliaia 56 3 2 14" xfId="52641"/>
    <cellStyle name="Migliaia 56 3 2 2" xfId="9412"/>
    <cellStyle name="Migliaia 56 3 2 2 2" xfId="55015"/>
    <cellStyle name="Migliaia 56 3 2 3" xfId="9993"/>
    <cellStyle name="Migliaia 56 3 2 3 2" xfId="26318"/>
    <cellStyle name="Migliaia 56 3 2 3 3" xfId="41296"/>
    <cellStyle name="Migliaia 56 3 2 3 4" xfId="55923"/>
    <cellStyle name="Migliaia 56 3 2 4" xfId="17402"/>
    <cellStyle name="Migliaia 56 3 2 4 2" xfId="33517"/>
    <cellStyle name="Migliaia 56 3 2 4 3" xfId="48478"/>
    <cellStyle name="Migliaia 56 3 2 5" xfId="19299"/>
    <cellStyle name="Migliaia 56 3 2 6" xfId="34294"/>
    <cellStyle name="Migliaia 56 3 2 7" xfId="49234"/>
    <cellStyle name="Migliaia 56 3 2 8" xfId="49639"/>
    <cellStyle name="Migliaia 56 3 2 9" xfId="50045"/>
    <cellStyle name="Migliaia 56 3 3" xfId="9411"/>
    <cellStyle name="Migliaia 56 3 3 2" xfId="18448"/>
    <cellStyle name="Migliaia 56 3 3 2 2" xfId="33915"/>
    <cellStyle name="Migliaia 56 3 3 2 2 2" xfId="55399"/>
    <cellStyle name="Migliaia 56 3 3 2 3" xfId="48876"/>
    <cellStyle name="Migliaia 56 3 3 2 3 2" xfId="56321"/>
    <cellStyle name="Migliaia 56 3 3 2 4" xfId="53044"/>
    <cellStyle name="Migliaia 56 3 3 3" xfId="17403"/>
    <cellStyle name="Migliaia 56 3 3 3 2" xfId="33518"/>
    <cellStyle name="Migliaia 56 3 3 3 3" xfId="48479"/>
    <cellStyle name="Migliaia 56 3 3 3 4" xfId="55016"/>
    <cellStyle name="Migliaia 56 3 3 4" xfId="55924"/>
    <cellStyle name="Migliaia 56 3 3 5" xfId="52642"/>
    <cellStyle name="Migliaia 56 3 4" xfId="9992"/>
    <cellStyle name="Migliaia 56 3 4 2" xfId="18447"/>
    <cellStyle name="Migliaia 56 3 4 2 2" xfId="33914"/>
    <cellStyle name="Migliaia 56 3 4 2 3" xfId="48875"/>
    <cellStyle name="Migliaia 56 3 4 2 4" xfId="55398"/>
    <cellStyle name="Migliaia 56 3 4 3" xfId="26317"/>
    <cellStyle name="Migliaia 56 3 4 3 2" xfId="56320"/>
    <cellStyle name="Migliaia 56 3 4 4" xfId="41295"/>
    <cellStyle name="Migliaia 56 3 4 5" xfId="53043"/>
    <cellStyle name="Migliaia 56 3 5" xfId="17401"/>
    <cellStyle name="Migliaia 56 3 5 2" xfId="33516"/>
    <cellStyle name="Migliaia 56 3 5 3" xfId="48477"/>
    <cellStyle name="Migliaia 56 3 5 4" xfId="55014"/>
    <cellStyle name="Migliaia 56 3 6" xfId="19298"/>
    <cellStyle name="Migliaia 56 3 6 2" xfId="55922"/>
    <cellStyle name="Migliaia 56 3 7" xfId="34293"/>
    <cellStyle name="Migliaia 56 3 8" xfId="49233"/>
    <cellStyle name="Migliaia 56 3 9" xfId="49638"/>
    <cellStyle name="Migliaia 56 4" xfId="9413"/>
    <cellStyle name="Migliaia 56 4 2" xfId="17405"/>
    <cellStyle name="Migliaia 56 4 2 2" xfId="18450"/>
    <cellStyle name="Migliaia 56 4 2 2 2" xfId="33917"/>
    <cellStyle name="Migliaia 56 4 2 2 2 2" xfId="55401"/>
    <cellStyle name="Migliaia 56 4 2 2 3" xfId="48878"/>
    <cellStyle name="Migliaia 56 4 2 2 3 2" xfId="56323"/>
    <cellStyle name="Migliaia 56 4 2 2 4" xfId="53046"/>
    <cellStyle name="Migliaia 56 4 2 3" xfId="33520"/>
    <cellStyle name="Migliaia 56 4 2 3 2" xfId="55018"/>
    <cellStyle name="Migliaia 56 4 2 4" xfId="48481"/>
    <cellStyle name="Migliaia 56 4 2 4 2" xfId="55926"/>
    <cellStyle name="Migliaia 56 4 2 5" xfId="52644"/>
    <cellStyle name="Migliaia 56 4 3" xfId="18449"/>
    <cellStyle name="Migliaia 56 4 3 2" xfId="33916"/>
    <cellStyle name="Migliaia 56 4 3 2 2" xfId="55400"/>
    <cellStyle name="Migliaia 56 4 3 3" xfId="48877"/>
    <cellStyle name="Migliaia 56 4 3 3 2" xfId="56322"/>
    <cellStyle name="Migliaia 56 4 3 4" xfId="53045"/>
    <cellStyle name="Migliaia 56 4 4" xfId="17404"/>
    <cellStyle name="Migliaia 56 4 4 2" xfId="33519"/>
    <cellStyle name="Migliaia 56 4 4 3" xfId="48480"/>
    <cellStyle name="Migliaia 56 4 4 4" xfId="55017"/>
    <cellStyle name="Migliaia 56 4 5" xfId="51236"/>
    <cellStyle name="Migliaia 56 4 5 2" xfId="55925"/>
    <cellStyle name="Migliaia 56 4 6" xfId="52643"/>
    <cellStyle name="Migliaia 56 5" xfId="9414"/>
    <cellStyle name="Migliaia 56 5 2" xfId="17406"/>
    <cellStyle name="Migliaia 56 5 2 2" xfId="33521"/>
    <cellStyle name="Migliaia 56 5 2 3" xfId="48482"/>
    <cellStyle name="Migliaia 56 5 2 4" xfId="55019"/>
    <cellStyle name="Migliaia 56 5 3" xfId="51163"/>
    <cellStyle name="Migliaia 56 5 3 2" xfId="55927"/>
    <cellStyle name="Migliaia 56 5 4" xfId="52645"/>
    <cellStyle name="Migliaia 56 6" xfId="9409"/>
    <cellStyle name="Migliaia 56 6 2" xfId="50948"/>
    <cellStyle name="Migliaia 56 6 3" xfId="54627"/>
    <cellStyle name="Migliaia 56 7" xfId="9990"/>
    <cellStyle name="Migliaia 56 7 2" xfId="26315"/>
    <cellStyle name="Migliaia 56 7 3" xfId="41293"/>
    <cellStyle name="Migliaia 56 7 4" xfId="55920"/>
    <cellStyle name="Migliaia 56 8" xfId="17399"/>
    <cellStyle name="Migliaia 56 8 2" xfId="33514"/>
    <cellStyle name="Migliaia 56 8 3" xfId="48475"/>
    <cellStyle name="Migliaia 56 9" xfId="19296"/>
    <cellStyle name="Migliaia 57" xfId="529"/>
    <cellStyle name="Migliaia 57 10" xfId="34295"/>
    <cellStyle name="Migliaia 57 11" xfId="49235"/>
    <cellStyle name="Migliaia 57 12" xfId="49640"/>
    <cellStyle name="Migliaia 57 13" xfId="50046"/>
    <cellStyle name="Migliaia 57 14" xfId="50454"/>
    <cellStyle name="Migliaia 57 15" xfId="50896"/>
    <cellStyle name="Migliaia 57 16" xfId="51615"/>
    <cellStyle name="Migliaia 57 17" xfId="52027"/>
    <cellStyle name="Migliaia 57 18" xfId="52646"/>
    <cellStyle name="Migliaia 57 2" xfId="530"/>
    <cellStyle name="Migliaia 57 2 10" xfId="50047"/>
    <cellStyle name="Migliaia 57 2 11" xfId="50455"/>
    <cellStyle name="Migliaia 57 2 12" xfId="50897"/>
    <cellStyle name="Migliaia 57 2 13" xfId="51616"/>
    <cellStyle name="Migliaia 57 2 14" xfId="52028"/>
    <cellStyle name="Migliaia 57 2 15" xfId="52647"/>
    <cellStyle name="Migliaia 57 2 2" xfId="1293"/>
    <cellStyle name="Migliaia 57 2 2 10" xfId="51139"/>
    <cellStyle name="Migliaia 57 2 2 11" xfId="51735"/>
    <cellStyle name="Migliaia 57 2 2 12" xfId="52155"/>
    <cellStyle name="Migliaia 57 2 2 13" xfId="53047"/>
    <cellStyle name="Migliaia 57 2 2 2" xfId="10114"/>
    <cellStyle name="Migliaia 57 2 2 2 2" xfId="26434"/>
    <cellStyle name="Migliaia 57 2 2 2 3" xfId="41402"/>
    <cellStyle name="Migliaia 57 2 2 2 4" xfId="55402"/>
    <cellStyle name="Migliaia 57 2 2 3" xfId="18451"/>
    <cellStyle name="Migliaia 57 2 2 3 2" xfId="33918"/>
    <cellStyle name="Migliaia 57 2 2 3 3" xfId="48879"/>
    <cellStyle name="Migliaia 57 2 2 3 4" xfId="56324"/>
    <cellStyle name="Migliaia 57 2 2 4" xfId="19413"/>
    <cellStyle name="Migliaia 57 2 2 5" xfId="34403"/>
    <cellStyle name="Migliaia 57 2 2 6" xfId="49355"/>
    <cellStyle name="Migliaia 57 2 2 7" xfId="49760"/>
    <cellStyle name="Migliaia 57 2 2 8" xfId="50169"/>
    <cellStyle name="Migliaia 57 2 2 9" xfId="50574"/>
    <cellStyle name="Migliaia 57 2 3" xfId="9416"/>
    <cellStyle name="Migliaia 57 2 3 2" xfId="54692"/>
    <cellStyle name="Migliaia 57 2 4" xfId="9995"/>
    <cellStyle name="Migliaia 57 2 4 2" xfId="26320"/>
    <cellStyle name="Migliaia 57 2 4 3" xfId="41298"/>
    <cellStyle name="Migliaia 57 2 4 4" xfId="55929"/>
    <cellStyle name="Migliaia 57 2 5" xfId="17408"/>
    <cellStyle name="Migliaia 57 2 5 2" xfId="33523"/>
    <cellStyle name="Migliaia 57 2 5 3" xfId="48484"/>
    <cellStyle name="Migliaia 57 2 6" xfId="19301"/>
    <cellStyle name="Migliaia 57 2 7" xfId="34296"/>
    <cellStyle name="Migliaia 57 2 8" xfId="49236"/>
    <cellStyle name="Migliaia 57 2 9" xfId="49641"/>
    <cellStyle name="Migliaia 57 3" xfId="531"/>
    <cellStyle name="Migliaia 57 3 10" xfId="50048"/>
    <cellStyle name="Migliaia 57 3 11" xfId="50456"/>
    <cellStyle name="Migliaia 57 3 12" xfId="50898"/>
    <cellStyle name="Migliaia 57 3 13" xfId="51617"/>
    <cellStyle name="Migliaia 57 3 14" xfId="52029"/>
    <cellStyle name="Migliaia 57 3 15" xfId="52648"/>
    <cellStyle name="Migliaia 57 3 2" xfId="532"/>
    <cellStyle name="Migliaia 57 3 2 10" xfId="50457"/>
    <cellStyle name="Migliaia 57 3 2 11" xfId="50899"/>
    <cellStyle name="Migliaia 57 3 2 12" xfId="51618"/>
    <cellStyle name="Migliaia 57 3 2 13" xfId="52030"/>
    <cellStyle name="Migliaia 57 3 2 14" xfId="52649"/>
    <cellStyle name="Migliaia 57 3 2 2" xfId="9418"/>
    <cellStyle name="Migliaia 57 3 2 2 2" xfId="55021"/>
    <cellStyle name="Migliaia 57 3 2 3" xfId="9997"/>
    <cellStyle name="Migliaia 57 3 2 3 2" xfId="26322"/>
    <cellStyle name="Migliaia 57 3 2 3 3" xfId="41300"/>
    <cellStyle name="Migliaia 57 3 2 3 4" xfId="55931"/>
    <cellStyle name="Migliaia 57 3 2 4" xfId="17410"/>
    <cellStyle name="Migliaia 57 3 2 4 2" xfId="33525"/>
    <cellStyle name="Migliaia 57 3 2 4 3" xfId="48486"/>
    <cellStyle name="Migliaia 57 3 2 5" xfId="19303"/>
    <cellStyle name="Migliaia 57 3 2 6" xfId="34298"/>
    <cellStyle name="Migliaia 57 3 2 7" xfId="49238"/>
    <cellStyle name="Migliaia 57 3 2 8" xfId="49643"/>
    <cellStyle name="Migliaia 57 3 2 9" xfId="50049"/>
    <cellStyle name="Migliaia 57 3 3" xfId="9417"/>
    <cellStyle name="Migliaia 57 3 3 2" xfId="18453"/>
    <cellStyle name="Migliaia 57 3 3 2 2" xfId="33920"/>
    <cellStyle name="Migliaia 57 3 3 2 2 2" xfId="55404"/>
    <cellStyle name="Migliaia 57 3 3 2 3" xfId="48881"/>
    <cellStyle name="Migliaia 57 3 3 2 3 2" xfId="56326"/>
    <cellStyle name="Migliaia 57 3 3 2 4" xfId="53049"/>
    <cellStyle name="Migliaia 57 3 3 3" xfId="17411"/>
    <cellStyle name="Migliaia 57 3 3 3 2" xfId="33526"/>
    <cellStyle name="Migliaia 57 3 3 3 3" xfId="48487"/>
    <cellStyle name="Migliaia 57 3 3 3 4" xfId="55022"/>
    <cellStyle name="Migliaia 57 3 3 4" xfId="55932"/>
    <cellStyle name="Migliaia 57 3 3 5" xfId="52650"/>
    <cellStyle name="Migliaia 57 3 4" xfId="9996"/>
    <cellStyle name="Migliaia 57 3 4 2" xfId="18452"/>
    <cellStyle name="Migliaia 57 3 4 2 2" xfId="33919"/>
    <cellStyle name="Migliaia 57 3 4 2 3" xfId="48880"/>
    <cellStyle name="Migliaia 57 3 4 2 4" xfId="55403"/>
    <cellStyle name="Migliaia 57 3 4 3" xfId="26321"/>
    <cellStyle name="Migliaia 57 3 4 3 2" xfId="56325"/>
    <cellStyle name="Migliaia 57 3 4 4" xfId="41299"/>
    <cellStyle name="Migliaia 57 3 4 5" xfId="53048"/>
    <cellStyle name="Migliaia 57 3 5" xfId="17409"/>
    <cellStyle name="Migliaia 57 3 5 2" xfId="33524"/>
    <cellStyle name="Migliaia 57 3 5 3" xfId="48485"/>
    <cellStyle name="Migliaia 57 3 5 4" xfId="55020"/>
    <cellStyle name="Migliaia 57 3 6" xfId="19302"/>
    <cellStyle name="Migliaia 57 3 6 2" xfId="55930"/>
    <cellStyle name="Migliaia 57 3 7" xfId="34297"/>
    <cellStyle name="Migliaia 57 3 8" xfId="49237"/>
    <cellStyle name="Migliaia 57 3 9" xfId="49642"/>
    <cellStyle name="Migliaia 57 4" xfId="9419"/>
    <cellStyle name="Migliaia 57 4 2" xfId="17413"/>
    <cellStyle name="Migliaia 57 4 2 2" xfId="18455"/>
    <cellStyle name="Migliaia 57 4 2 2 2" xfId="33922"/>
    <cellStyle name="Migliaia 57 4 2 2 2 2" xfId="55406"/>
    <cellStyle name="Migliaia 57 4 2 2 3" xfId="48883"/>
    <cellStyle name="Migliaia 57 4 2 2 3 2" xfId="56328"/>
    <cellStyle name="Migliaia 57 4 2 2 4" xfId="53051"/>
    <cellStyle name="Migliaia 57 4 2 3" xfId="33528"/>
    <cellStyle name="Migliaia 57 4 2 3 2" xfId="55024"/>
    <cellStyle name="Migliaia 57 4 2 4" xfId="48489"/>
    <cellStyle name="Migliaia 57 4 2 4 2" xfId="55934"/>
    <cellStyle name="Migliaia 57 4 2 5" xfId="52652"/>
    <cellStyle name="Migliaia 57 4 3" xfId="18454"/>
    <cellStyle name="Migliaia 57 4 3 2" xfId="33921"/>
    <cellStyle name="Migliaia 57 4 3 2 2" xfId="55405"/>
    <cellStyle name="Migliaia 57 4 3 3" xfId="48882"/>
    <cellStyle name="Migliaia 57 4 3 3 2" xfId="56327"/>
    <cellStyle name="Migliaia 57 4 3 4" xfId="53050"/>
    <cellStyle name="Migliaia 57 4 4" xfId="17412"/>
    <cellStyle name="Migliaia 57 4 4 2" xfId="33527"/>
    <cellStyle name="Migliaia 57 4 4 3" xfId="48488"/>
    <cellStyle name="Migliaia 57 4 4 4" xfId="55023"/>
    <cellStyle name="Migliaia 57 4 5" xfId="50947"/>
    <cellStyle name="Migliaia 57 4 5 2" xfId="55933"/>
    <cellStyle name="Migliaia 57 4 6" xfId="52651"/>
    <cellStyle name="Migliaia 57 5" xfId="9420"/>
    <cellStyle name="Migliaia 57 5 2" xfId="17414"/>
    <cellStyle name="Migliaia 57 5 2 2" xfId="33529"/>
    <cellStyle name="Migliaia 57 5 2 3" xfId="48490"/>
    <cellStyle name="Migliaia 57 5 2 4" xfId="55025"/>
    <cellStyle name="Migliaia 57 5 3" xfId="51162"/>
    <cellStyle name="Migliaia 57 5 3 2" xfId="55935"/>
    <cellStyle name="Migliaia 57 5 4" xfId="52653"/>
    <cellStyle name="Migliaia 57 6" xfId="9415"/>
    <cellStyle name="Migliaia 57 6 2" xfId="50946"/>
    <cellStyle name="Migliaia 57 6 3" xfId="54628"/>
    <cellStyle name="Migliaia 57 7" xfId="9994"/>
    <cellStyle name="Migliaia 57 7 2" xfId="26319"/>
    <cellStyle name="Migliaia 57 7 3" xfId="41297"/>
    <cellStyle name="Migliaia 57 7 4" xfId="55928"/>
    <cellStyle name="Migliaia 57 8" xfId="17407"/>
    <cellStyle name="Migliaia 57 8 2" xfId="33522"/>
    <cellStyle name="Migliaia 57 8 3" xfId="48483"/>
    <cellStyle name="Migliaia 57 9" xfId="19300"/>
    <cellStyle name="Migliaia 58" xfId="533"/>
    <cellStyle name="Migliaia 58 10" xfId="34299"/>
    <cellStyle name="Migliaia 58 11" xfId="49239"/>
    <cellStyle name="Migliaia 58 12" xfId="49644"/>
    <cellStyle name="Migliaia 58 13" xfId="50050"/>
    <cellStyle name="Migliaia 58 14" xfId="50458"/>
    <cellStyle name="Migliaia 58 15" xfId="50900"/>
    <cellStyle name="Migliaia 58 16" xfId="51619"/>
    <cellStyle name="Migliaia 58 17" xfId="52031"/>
    <cellStyle name="Migliaia 58 18" xfId="52654"/>
    <cellStyle name="Migliaia 58 2" xfId="534"/>
    <cellStyle name="Migliaia 58 2 10" xfId="50051"/>
    <cellStyle name="Migliaia 58 2 11" xfId="50459"/>
    <cellStyle name="Migliaia 58 2 12" xfId="50901"/>
    <cellStyle name="Migliaia 58 2 13" xfId="51620"/>
    <cellStyle name="Migliaia 58 2 14" xfId="52032"/>
    <cellStyle name="Migliaia 58 2 15" xfId="52655"/>
    <cellStyle name="Migliaia 58 2 2" xfId="1294"/>
    <cellStyle name="Migliaia 58 2 2 10" xfId="51140"/>
    <cellStyle name="Migliaia 58 2 2 11" xfId="51736"/>
    <cellStyle name="Migliaia 58 2 2 12" xfId="52156"/>
    <cellStyle name="Migliaia 58 2 2 13" xfId="53052"/>
    <cellStyle name="Migliaia 58 2 2 2" xfId="10115"/>
    <cellStyle name="Migliaia 58 2 2 2 2" xfId="26435"/>
    <cellStyle name="Migliaia 58 2 2 2 3" xfId="41403"/>
    <cellStyle name="Migliaia 58 2 2 2 4" xfId="55407"/>
    <cellStyle name="Migliaia 58 2 2 3" xfId="18456"/>
    <cellStyle name="Migliaia 58 2 2 3 2" xfId="33923"/>
    <cellStyle name="Migliaia 58 2 2 3 3" xfId="48884"/>
    <cellStyle name="Migliaia 58 2 2 3 4" xfId="56329"/>
    <cellStyle name="Migliaia 58 2 2 4" xfId="19414"/>
    <cellStyle name="Migliaia 58 2 2 5" xfId="34404"/>
    <cellStyle name="Migliaia 58 2 2 6" xfId="49356"/>
    <cellStyle name="Migliaia 58 2 2 7" xfId="49761"/>
    <cellStyle name="Migliaia 58 2 2 8" xfId="50170"/>
    <cellStyle name="Migliaia 58 2 2 9" xfId="50575"/>
    <cellStyle name="Migliaia 58 2 3" xfId="9422"/>
    <cellStyle name="Migliaia 58 2 3 2" xfId="54693"/>
    <cellStyle name="Migliaia 58 2 4" xfId="9999"/>
    <cellStyle name="Migliaia 58 2 4 2" xfId="26324"/>
    <cellStyle name="Migliaia 58 2 4 3" xfId="41302"/>
    <cellStyle name="Migliaia 58 2 4 4" xfId="55937"/>
    <cellStyle name="Migliaia 58 2 5" xfId="17416"/>
    <cellStyle name="Migliaia 58 2 5 2" xfId="33531"/>
    <cellStyle name="Migliaia 58 2 5 3" xfId="48492"/>
    <cellStyle name="Migliaia 58 2 6" xfId="19305"/>
    <cellStyle name="Migliaia 58 2 7" xfId="34300"/>
    <cellStyle name="Migliaia 58 2 8" xfId="49240"/>
    <cellStyle name="Migliaia 58 2 9" xfId="49645"/>
    <cellStyle name="Migliaia 58 3" xfId="535"/>
    <cellStyle name="Migliaia 58 3 10" xfId="50052"/>
    <cellStyle name="Migliaia 58 3 11" xfId="50460"/>
    <cellStyle name="Migliaia 58 3 12" xfId="50902"/>
    <cellStyle name="Migliaia 58 3 13" xfId="51621"/>
    <cellStyle name="Migliaia 58 3 14" xfId="52033"/>
    <cellStyle name="Migliaia 58 3 15" xfId="52656"/>
    <cellStyle name="Migliaia 58 3 2" xfId="536"/>
    <cellStyle name="Migliaia 58 3 2 10" xfId="50461"/>
    <cellStyle name="Migliaia 58 3 2 11" xfId="50903"/>
    <cellStyle name="Migliaia 58 3 2 12" xfId="51622"/>
    <cellStyle name="Migliaia 58 3 2 13" xfId="52034"/>
    <cellStyle name="Migliaia 58 3 2 14" xfId="52657"/>
    <cellStyle name="Migliaia 58 3 2 2" xfId="9424"/>
    <cellStyle name="Migliaia 58 3 2 2 2" xfId="55027"/>
    <cellStyle name="Migliaia 58 3 2 3" xfId="10001"/>
    <cellStyle name="Migliaia 58 3 2 3 2" xfId="26326"/>
    <cellStyle name="Migliaia 58 3 2 3 3" xfId="41304"/>
    <cellStyle name="Migliaia 58 3 2 3 4" xfId="55939"/>
    <cellStyle name="Migliaia 58 3 2 4" xfId="17418"/>
    <cellStyle name="Migliaia 58 3 2 4 2" xfId="33533"/>
    <cellStyle name="Migliaia 58 3 2 4 3" xfId="48494"/>
    <cellStyle name="Migliaia 58 3 2 5" xfId="19307"/>
    <cellStyle name="Migliaia 58 3 2 6" xfId="34302"/>
    <cellStyle name="Migliaia 58 3 2 7" xfId="49242"/>
    <cellStyle name="Migliaia 58 3 2 8" xfId="49647"/>
    <cellStyle name="Migliaia 58 3 2 9" xfId="50053"/>
    <cellStyle name="Migliaia 58 3 3" xfId="9423"/>
    <cellStyle name="Migliaia 58 3 3 2" xfId="18458"/>
    <cellStyle name="Migliaia 58 3 3 2 2" xfId="33925"/>
    <cellStyle name="Migliaia 58 3 3 2 2 2" xfId="55409"/>
    <cellStyle name="Migliaia 58 3 3 2 3" xfId="48886"/>
    <cellStyle name="Migliaia 58 3 3 2 3 2" xfId="56331"/>
    <cellStyle name="Migliaia 58 3 3 2 4" xfId="53054"/>
    <cellStyle name="Migliaia 58 3 3 3" xfId="17419"/>
    <cellStyle name="Migliaia 58 3 3 3 2" xfId="33534"/>
    <cellStyle name="Migliaia 58 3 3 3 3" xfId="48495"/>
    <cellStyle name="Migliaia 58 3 3 3 4" xfId="55028"/>
    <cellStyle name="Migliaia 58 3 3 4" xfId="55940"/>
    <cellStyle name="Migliaia 58 3 3 5" xfId="52658"/>
    <cellStyle name="Migliaia 58 3 4" xfId="10000"/>
    <cellStyle name="Migliaia 58 3 4 2" xfId="18457"/>
    <cellStyle name="Migliaia 58 3 4 2 2" xfId="33924"/>
    <cellStyle name="Migliaia 58 3 4 2 3" xfId="48885"/>
    <cellStyle name="Migliaia 58 3 4 2 4" xfId="55408"/>
    <cellStyle name="Migliaia 58 3 4 3" xfId="26325"/>
    <cellStyle name="Migliaia 58 3 4 3 2" xfId="56330"/>
    <cellStyle name="Migliaia 58 3 4 4" xfId="41303"/>
    <cellStyle name="Migliaia 58 3 4 5" xfId="53053"/>
    <cellStyle name="Migliaia 58 3 5" xfId="17417"/>
    <cellStyle name="Migliaia 58 3 5 2" xfId="33532"/>
    <cellStyle name="Migliaia 58 3 5 3" xfId="48493"/>
    <cellStyle name="Migliaia 58 3 5 4" xfId="55026"/>
    <cellStyle name="Migliaia 58 3 6" xfId="19306"/>
    <cellStyle name="Migliaia 58 3 6 2" xfId="55938"/>
    <cellStyle name="Migliaia 58 3 7" xfId="34301"/>
    <cellStyle name="Migliaia 58 3 8" xfId="49241"/>
    <cellStyle name="Migliaia 58 3 9" xfId="49646"/>
    <cellStyle name="Migliaia 58 4" xfId="9425"/>
    <cellStyle name="Migliaia 58 4 2" xfId="17421"/>
    <cellStyle name="Migliaia 58 4 2 2" xfId="18460"/>
    <cellStyle name="Migliaia 58 4 2 2 2" xfId="33927"/>
    <cellStyle name="Migliaia 58 4 2 2 2 2" xfId="55411"/>
    <cellStyle name="Migliaia 58 4 2 2 3" xfId="48888"/>
    <cellStyle name="Migliaia 58 4 2 2 3 2" xfId="56333"/>
    <cellStyle name="Migliaia 58 4 2 2 4" xfId="53056"/>
    <cellStyle name="Migliaia 58 4 2 3" xfId="33536"/>
    <cellStyle name="Migliaia 58 4 2 3 2" xfId="55030"/>
    <cellStyle name="Migliaia 58 4 2 4" xfId="48497"/>
    <cellStyle name="Migliaia 58 4 2 4 2" xfId="55942"/>
    <cellStyle name="Migliaia 58 4 2 5" xfId="52660"/>
    <cellStyle name="Migliaia 58 4 3" xfId="18459"/>
    <cellStyle name="Migliaia 58 4 3 2" xfId="33926"/>
    <cellStyle name="Migliaia 58 4 3 2 2" xfId="55410"/>
    <cellStyle name="Migliaia 58 4 3 3" xfId="48887"/>
    <cellStyle name="Migliaia 58 4 3 3 2" xfId="56332"/>
    <cellStyle name="Migliaia 58 4 3 4" xfId="53055"/>
    <cellStyle name="Migliaia 58 4 4" xfId="17420"/>
    <cellStyle name="Migliaia 58 4 4 2" xfId="33535"/>
    <cellStyle name="Migliaia 58 4 4 3" xfId="48496"/>
    <cellStyle name="Migliaia 58 4 4 4" xfId="55029"/>
    <cellStyle name="Migliaia 58 4 5" xfId="50945"/>
    <cellStyle name="Migliaia 58 4 5 2" xfId="55941"/>
    <cellStyle name="Migliaia 58 4 6" xfId="52659"/>
    <cellStyle name="Migliaia 58 5" xfId="9426"/>
    <cellStyle name="Migliaia 58 5 2" xfId="17422"/>
    <cellStyle name="Migliaia 58 5 2 2" xfId="33537"/>
    <cellStyle name="Migliaia 58 5 2 3" xfId="48498"/>
    <cellStyle name="Migliaia 58 5 2 4" xfId="55031"/>
    <cellStyle name="Migliaia 58 5 3" xfId="51018"/>
    <cellStyle name="Migliaia 58 5 3 2" xfId="55943"/>
    <cellStyle name="Migliaia 58 5 4" xfId="52661"/>
    <cellStyle name="Migliaia 58 6" xfId="9421"/>
    <cellStyle name="Migliaia 58 6 2" xfId="51160"/>
    <cellStyle name="Migliaia 58 6 3" xfId="54629"/>
    <cellStyle name="Migliaia 58 7" xfId="9998"/>
    <cellStyle name="Migliaia 58 7 2" xfId="26323"/>
    <cellStyle name="Migliaia 58 7 3" xfId="41301"/>
    <cellStyle name="Migliaia 58 7 4" xfId="55936"/>
    <cellStyle name="Migliaia 58 8" xfId="17415"/>
    <cellStyle name="Migliaia 58 8 2" xfId="33530"/>
    <cellStyle name="Migliaia 58 8 3" xfId="48491"/>
    <cellStyle name="Migliaia 58 9" xfId="19304"/>
    <cellStyle name="Migliaia 59" xfId="537"/>
    <cellStyle name="Migliaia 59 10" xfId="34303"/>
    <cellStyle name="Migliaia 59 11" xfId="49243"/>
    <cellStyle name="Migliaia 59 12" xfId="49648"/>
    <cellStyle name="Migliaia 59 13" xfId="50054"/>
    <cellStyle name="Migliaia 59 14" xfId="50462"/>
    <cellStyle name="Migliaia 59 15" xfId="50904"/>
    <cellStyle name="Migliaia 59 16" xfId="51623"/>
    <cellStyle name="Migliaia 59 17" xfId="52035"/>
    <cellStyle name="Migliaia 59 18" xfId="52662"/>
    <cellStyle name="Migliaia 59 2" xfId="538"/>
    <cellStyle name="Migliaia 59 2 10" xfId="50055"/>
    <cellStyle name="Migliaia 59 2 11" xfId="50463"/>
    <cellStyle name="Migliaia 59 2 12" xfId="50905"/>
    <cellStyle name="Migliaia 59 2 13" xfId="51624"/>
    <cellStyle name="Migliaia 59 2 14" xfId="52036"/>
    <cellStyle name="Migliaia 59 2 15" xfId="52663"/>
    <cellStyle name="Migliaia 59 2 2" xfId="1295"/>
    <cellStyle name="Migliaia 59 2 2 10" xfId="51141"/>
    <cellStyle name="Migliaia 59 2 2 11" xfId="51737"/>
    <cellStyle name="Migliaia 59 2 2 12" xfId="52157"/>
    <cellStyle name="Migliaia 59 2 2 13" xfId="53057"/>
    <cellStyle name="Migliaia 59 2 2 2" xfId="10116"/>
    <cellStyle name="Migliaia 59 2 2 2 2" xfId="26436"/>
    <cellStyle name="Migliaia 59 2 2 2 3" xfId="41404"/>
    <cellStyle name="Migliaia 59 2 2 2 4" xfId="55412"/>
    <cellStyle name="Migliaia 59 2 2 3" xfId="18461"/>
    <cellStyle name="Migliaia 59 2 2 3 2" xfId="33928"/>
    <cellStyle name="Migliaia 59 2 2 3 3" xfId="48889"/>
    <cellStyle name="Migliaia 59 2 2 3 4" xfId="56334"/>
    <cellStyle name="Migliaia 59 2 2 4" xfId="19415"/>
    <cellStyle name="Migliaia 59 2 2 5" xfId="34405"/>
    <cellStyle name="Migliaia 59 2 2 6" xfId="49357"/>
    <cellStyle name="Migliaia 59 2 2 7" xfId="49762"/>
    <cellStyle name="Migliaia 59 2 2 8" xfId="50171"/>
    <cellStyle name="Migliaia 59 2 2 9" xfId="50576"/>
    <cellStyle name="Migliaia 59 2 3" xfId="9428"/>
    <cellStyle name="Migliaia 59 2 3 2" xfId="54694"/>
    <cellStyle name="Migliaia 59 2 4" xfId="10003"/>
    <cellStyle name="Migliaia 59 2 4 2" xfId="26328"/>
    <cellStyle name="Migliaia 59 2 4 3" xfId="41306"/>
    <cellStyle name="Migliaia 59 2 4 4" xfId="55945"/>
    <cellStyle name="Migliaia 59 2 5" xfId="17424"/>
    <cellStyle name="Migliaia 59 2 5 2" xfId="33539"/>
    <cellStyle name="Migliaia 59 2 5 3" xfId="48500"/>
    <cellStyle name="Migliaia 59 2 6" xfId="19309"/>
    <cellStyle name="Migliaia 59 2 7" xfId="34304"/>
    <cellStyle name="Migliaia 59 2 8" xfId="49244"/>
    <cellStyle name="Migliaia 59 2 9" xfId="49649"/>
    <cellStyle name="Migliaia 59 3" xfId="539"/>
    <cellStyle name="Migliaia 59 3 10" xfId="50056"/>
    <cellStyle name="Migliaia 59 3 11" xfId="50464"/>
    <cellStyle name="Migliaia 59 3 12" xfId="50906"/>
    <cellStyle name="Migliaia 59 3 13" xfId="51625"/>
    <cellStyle name="Migliaia 59 3 14" xfId="52037"/>
    <cellStyle name="Migliaia 59 3 15" xfId="52664"/>
    <cellStyle name="Migliaia 59 3 2" xfId="540"/>
    <cellStyle name="Migliaia 59 3 2 10" xfId="50465"/>
    <cellStyle name="Migliaia 59 3 2 11" xfId="50907"/>
    <cellStyle name="Migliaia 59 3 2 12" xfId="51626"/>
    <cellStyle name="Migliaia 59 3 2 13" xfId="52038"/>
    <cellStyle name="Migliaia 59 3 2 14" xfId="52665"/>
    <cellStyle name="Migliaia 59 3 2 2" xfId="9430"/>
    <cellStyle name="Migliaia 59 3 2 2 2" xfId="55033"/>
    <cellStyle name="Migliaia 59 3 2 3" xfId="10005"/>
    <cellStyle name="Migliaia 59 3 2 3 2" xfId="26330"/>
    <cellStyle name="Migliaia 59 3 2 3 3" xfId="41308"/>
    <cellStyle name="Migliaia 59 3 2 3 4" xfId="55947"/>
    <cellStyle name="Migliaia 59 3 2 4" xfId="17426"/>
    <cellStyle name="Migliaia 59 3 2 4 2" xfId="33541"/>
    <cellStyle name="Migliaia 59 3 2 4 3" xfId="48502"/>
    <cellStyle name="Migliaia 59 3 2 5" xfId="19311"/>
    <cellStyle name="Migliaia 59 3 2 6" xfId="34306"/>
    <cellStyle name="Migliaia 59 3 2 7" xfId="49246"/>
    <cellStyle name="Migliaia 59 3 2 8" xfId="49651"/>
    <cellStyle name="Migliaia 59 3 2 9" xfId="50057"/>
    <cellStyle name="Migliaia 59 3 3" xfId="9429"/>
    <cellStyle name="Migliaia 59 3 3 2" xfId="18463"/>
    <cellStyle name="Migliaia 59 3 3 2 2" xfId="33930"/>
    <cellStyle name="Migliaia 59 3 3 2 2 2" xfId="55414"/>
    <cellStyle name="Migliaia 59 3 3 2 3" xfId="48891"/>
    <cellStyle name="Migliaia 59 3 3 2 3 2" xfId="56336"/>
    <cellStyle name="Migliaia 59 3 3 2 4" xfId="53059"/>
    <cellStyle name="Migliaia 59 3 3 3" xfId="17427"/>
    <cellStyle name="Migliaia 59 3 3 3 2" xfId="33542"/>
    <cellStyle name="Migliaia 59 3 3 3 3" xfId="48503"/>
    <cellStyle name="Migliaia 59 3 3 3 4" xfId="55034"/>
    <cellStyle name="Migliaia 59 3 3 4" xfId="55948"/>
    <cellStyle name="Migliaia 59 3 3 5" xfId="52666"/>
    <cellStyle name="Migliaia 59 3 4" xfId="10004"/>
    <cellStyle name="Migliaia 59 3 4 2" xfId="18462"/>
    <cellStyle name="Migliaia 59 3 4 2 2" xfId="33929"/>
    <cellStyle name="Migliaia 59 3 4 2 3" xfId="48890"/>
    <cellStyle name="Migliaia 59 3 4 2 4" xfId="55413"/>
    <cellStyle name="Migliaia 59 3 4 3" xfId="26329"/>
    <cellStyle name="Migliaia 59 3 4 3 2" xfId="56335"/>
    <cellStyle name="Migliaia 59 3 4 4" xfId="41307"/>
    <cellStyle name="Migliaia 59 3 4 5" xfId="53058"/>
    <cellStyle name="Migliaia 59 3 5" xfId="17425"/>
    <cellStyle name="Migliaia 59 3 5 2" xfId="33540"/>
    <cellStyle name="Migliaia 59 3 5 3" xfId="48501"/>
    <cellStyle name="Migliaia 59 3 5 4" xfId="55032"/>
    <cellStyle name="Migliaia 59 3 6" xfId="19310"/>
    <cellStyle name="Migliaia 59 3 6 2" xfId="55946"/>
    <cellStyle name="Migliaia 59 3 7" xfId="34305"/>
    <cellStyle name="Migliaia 59 3 8" xfId="49245"/>
    <cellStyle name="Migliaia 59 3 9" xfId="49650"/>
    <cellStyle name="Migliaia 59 4" xfId="9431"/>
    <cellStyle name="Migliaia 59 4 2" xfId="17429"/>
    <cellStyle name="Migliaia 59 4 2 2" xfId="18465"/>
    <cellStyle name="Migliaia 59 4 2 2 2" xfId="33932"/>
    <cellStyle name="Migliaia 59 4 2 2 2 2" xfId="55416"/>
    <cellStyle name="Migliaia 59 4 2 2 3" xfId="48893"/>
    <cellStyle name="Migliaia 59 4 2 2 3 2" xfId="56338"/>
    <cellStyle name="Migliaia 59 4 2 2 4" xfId="53061"/>
    <cellStyle name="Migliaia 59 4 2 3" xfId="33544"/>
    <cellStyle name="Migliaia 59 4 2 3 2" xfId="55036"/>
    <cellStyle name="Migliaia 59 4 2 4" xfId="48505"/>
    <cellStyle name="Migliaia 59 4 2 4 2" xfId="55950"/>
    <cellStyle name="Migliaia 59 4 2 5" xfId="52668"/>
    <cellStyle name="Migliaia 59 4 3" xfId="18464"/>
    <cellStyle name="Migliaia 59 4 3 2" xfId="33931"/>
    <cellStyle name="Migliaia 59 4 3 2 2" xfId="55415"/>
    <cellStyle name="Migliaia 59 4 3 3" xfId="48892"/>
    <cellStyle name="Migliaia 59 4 3 3 2" xfId="56337"/>
    <cellStyle name="Migliaia 59 4 3 4" xfId="53060"/>
    <cellStyle name="Migliaia 59 4 4" xfId="17428"/>
    <cellStyle name="Migliaia 59 4 4 2" xfId="33543"/>
    <cellStyle name="Migliaia 59 4 4 3" xfId="48504"/>
    <cellStyle name="Migliaia 59 4 4 4" xfId="55035"/>
    <cellStyle name="Migliaia 59 4 5" xfId="51161"/>
    <cellStyle name="Migliaia 59 4 5 2" xfId="55949"/>
    <cellStyle name="Migliaia 59 4 6" xfId="52667"/>
    <cellStyle name="Migliaia 59 5" xfId="9432"/>
    <cellStyle name="Migliaia 59 5 2" xfId="17430"/>
    <cellStyle name="Migliaia 59 5 2 2" xfId="33545"/>
    <cellStyle name="Migliaia 59 5 2 3" xfId="48506"/>
    <cellStyle name="Migliaia 59 5 2 4" xfId="55037"/>
    <cellStyle name="Migliaia 59 5 3" xfId="50944"/>
    <cellStyle name="Migliaia 59 5 3 2" xfId="55951"/>
    <cellStyle name="Migliaia 59 5 4" xfId="52669"/>
    <cellStyle name="Migliaia 59 6" xfId="9427"/>
    <cellStyle name="Migliaia 59 6 2" xfId="51284"/>
    <cellStyle name="Migliaia 59 6 3" xfId="54630"/>
    <cellStyle name="Migliaia 59 7" xfId="10002"/>
    <cellStyle name="Migliaia 59 7 2" xfId="26327"/>
    <cellStyle name="Migliaia 59 7 3" xfId="41305"/>
    <cellStyle name="Migliaia 59 7 4" xfId="55944"/>
    <cellStyle name="Migliaia 59 8" xfId="17423"/>
    <cellStyle name="Migliaia 59 8 2" xfId="33538"/>
    <cellStyle name="Migliaia 59 8 3" xfId="48499"/>
    <cellStyle name="Migliaia 59 9" xfId="19308"/>
    <cellStyle name="Migliaia 6" xfId="541"/>
    <cellStyle name="Migliaia 6 10" xfId="34307"/>
    <cellStyle name="Migliaia 6 11" xfId="49247"/>
    <cellStyle name="Migliaia 6 12" xfId="49652"/>
    <cellStyle name="Migliaia 6 13" xfId="50058"/>
    <cellStyle name="Migliaia 6 14" xfId="50466"/>
    <cellStyle name="Migliaia 6 15" xfId="50908"/>
    <cellStyle name="Migliaia 6 16" xfId="51627"/>
    <cellStyle name="Migliaia 6 17" xfId="52039"/>
    <cellStyle name="Migliaia 6 18" xfId="52670"/>
    <cellStyle name="Migliaia 6 2" xfId="542"/>
    <cellStyle name="Migliaia 6 2 10" xfId="50059"/>
    <cellStyle name="Migliaia 6 2 11" xfId="50467"/>
    <cellStyle name="Migliaia 6 2 12" xfId="50909"/>
    <cellStyle name="Migliaia 6 2 13" xfId="51628"/>
    <cellStyle name="Migliaia 6 2 14" xfId="52040"/>
    <cellStyle name="Migliaia 6 2 15" xfId="52671"/>
    <cellStyle name="Migliaia 6 2 2" xfId="1296"/>
    <cellStyle name="Migliaia 6 2 2 10" xfId="51142"/>
    <cellStyle name="Migliaia 6 2 2 11" xfId="51738"/>
    <cellStyle name="Migliaia 6 2 2 12" xfId="52158"/>
    <cellStyle name="Migliaia 6 2 2 13" xfId="53062"/>
    <cellStyle name="Migliaia 6 2 2 2" xfId="10117"/>
    <cellStyle name="Migliaia 6 2 2 2 2" xfId="26437"/>
    <cellStyle name="Migliaia 6 2 2 2 3" xfId="41405"/>
    <cellStyle name="Migliaia 6 2 2 2 4" xfId="55417"/>
    <cellStyle name="Migliaia 6 2 2 3" xfId="18466"/>
    <cellStyle name="Migliaia 6 2 2 3 2" xfId="33933"/>
    <cellStyle name="Migliaia 6 2 2 3 3" xfId="48894"/>
    <cellStyle name="Migliaia 6 2 2 3 4" xfId="56339"/>
    <cellStyle name="Migliaia 6 2 2 4" xfId="19416"/>
    <cellStyle name="Migliaia 6 2 2 5" xfId="34406"/>
    <cellStyle name="Migliaia 6 2 2 6" xfId="49358"/>
    <cellStyle name="Migliaia 6 2 2 7" xfId="49763"/>
    <cellStyle name="Migliaia 6 2 2 8" xfId="50172"/>
    <cellStyle name="Migliaia 6 2 2 9" xfId="50577"/>
    <cellStyle name="Migliaia 6 2 3" xfId="9434"/>
    <cellStyle name="Migliaia 6 2 3 2" xfId="54695"/>
    <cellStyle name="Migliaia 6 2 4" xfId="10007"/>
    <cellStyle name="Migliaia 6 2 4 2" xfId="26332"/>
    <cellStyle name="Migliaia 6 2 4 3" xfId="41310"/>
    <cellStyle name="Migliaia 6 2 4 4" xfId="55953"/>
    <cellStyle name="Migliaia 6 2 5" xfId="17432"/>
    <cellStyle name="Migliaia 6 2 5 2" xfId="33547"/>
    <cellStyle name="Migliaia 6 2 5 3" xfId="48508"/>
    <cellStyle name="Migliaia 6 2 6" xfId="19313"/>
    <cellStyle name="Migliaia 6 2 7" xfId="34308"/>
    <cellStyle name="Migliaia 6 2 8" xfId="49248"/>
    <cellStyle name="Migliaia 6 2 9" xfId="49653"/>
    <cellStyle name="Migliaia 6 3" xfId="543"/>
    <cellStyle name="Migliaia 6 3 10" xfId="50060"/>
    <cellStyle name="Migliaia 6 3 11" xfId="50468"/>
    <cellStyle name="Migliaia 6 3 12" xfId="50910"/>
    <cellStyle name="Migliaia 6 3 13" xfId="51629"/>
    <cellStyle name="Migliaia 6 3 14" xfId="52041"/>
    <cellStyle name="Migliaia 6 3 15" xfId="52672"/>
    <cellStyle name="Migliaia 6 3 2" xfId="544"/>
    <cellStyle name="Migliaia 6 3 2 10" xfId="50469"/>
    <cellStyle name="Migliaia 6 3 2 11" xfId="50911"/>
    <cellStyle name="Migliaia 6 3 2 12" xfId="51630"/>
    <cellStyle name="Migliaia 6 3 2 13" xfId="52042"/>
    <cellStyle name="Migliaia 6 3 2 14" xfId="52673"/>
    <cellStyle name="Migliaia 6 3 2 2" xfId="9436"/>
    <cellStyle name="Migliaia 6 3 2 2 2" xfId="55039"/>
    <cellStyle name="Migliaia 6 3 2 3" xfId="10009"/>
    <cellStyle name="Migliaia 6 3 2 3 2" xfId="26334"/>
    <cellStyle name="Migliaia 6 3 2 3 3" xfId="41312"/>
    <cellStyle name="Migliaia 6 3 2 3 4" xfId="55955"/>
    <cellStyle name="Migliaia 6 3 2 4" xfId="17434"/>
    <cellStyle name="Migliaia 6 3 2 4 2" xfId="33549"/>
    <cellStyle name="Migliaia 6 3 2 4 3" xfId="48510"/>
    <cellStyle name="Migliaia 6 3 2 5" xfId="19315"/>
    <cellStyle name="Migliaia 6 3 2 6" xfId="34310"/>
    <cellStyle name="Migliaia 6 3 2 7" xfId="49250"/>
    <cellStyle name="Migliaia 6 3 2 8" xfId="49655"/>
    <cellStyle name="Migliaia 6 3 2 9" xfId="50061"/>
    <cellStyle name="Migliaia 6 3 3" xfId="9435"/>
    <cellStyle name="Migliaia 6 3 3 2" xfId="18468"/>
    <cellStyle name="Migliaia 6 3 3 2 2" xfId="33935"/>
    <cellStyle name="Migliaia 6 3 3 2 2 2" xfId="55419"/>
    <cellStyle name="Migliaia 6 3 3 2 3" xfId="48896"/>
    <cellStyle name="Migliaia 6 3 3 2 3 2" xfId="56341"/>
    <cellStyle name="Migliaia 6 3 3 2 4" xfId="53064"/>
    <cellStyle name="Migliaia 6 3 3 3" xfId="17435"/>
    <cellStyle name="Migliaia 6 3 3 3 2" xfId="33550"/>
    <cellStyle name="Migliaia 6 3 3 3 3" xfId="48511"/>
    <cellStyle name="Migliaia 6 3 3 3 4" xfId="55040"/>
    <cellStyle name="Migliaia 6 3 3 4" xfId="55956"/>
    <cellStyle name="Migliaia 6 3 3 5" xfId="52674"/>
    <cellStyle name="Migliaia 6 3 4" xfId="10008"/>
    <cellStyle name="Migliaia 6 3 4 2" xfId="18467"/>
    <cellStyle name="Migliaia 6 3 4 2 2" xfId="33934"/>
    <cellStyle name="Migliaia 6 3 4 2 3" xfId="48895"/>
    <cellStyle name="Migliaia 6 3 4 2 4" xfId="55418"/>
    <cellStyle name="Migliaia 6 3 4 3" xfId="26333"/>
    <cellStyle name="Migliaia 6 3 4 3 2" xfId="56340"/>
    <cellStyle name="Migliaia 6 3 4 4" xfId="41311"/>
    <cellStyle name="Migliaia 6 3 4 5" xfId="53063"/>
    <cellStyle name="Migliaia 6 3 5" xfId="17433"/>
    <cellStyle name="Migliaia 6 3 5 2" xfId="33548"/>
    <cellStyle name="Migliaia 6 3 5 3" xfId="48509"/>
    <cellStyle name="Migliaia 6 3 5 4" xfId="55038"/>
    <cellStyle name="Migliaia 6 3 6" xfId="19314"/>
    <cellStyle name="Migliaia 6 3 6 2" xfId="55954"/>
    <cellStyle name="Migliaia 6 3 7" xfId="34309"/>
    <cellStyle name="Migliaia 6 3 8" xfId="49249"/>
    <cellStyle name="Migliaia 6 3 9" xfId="49654"/>
    <cellStyle name="Migliaia 6 4" xfId="9437"/>
    <cellStyle name="Migliaia 6 4 2" xfId="17437"/>
    <cellStyle name="Migliaia 6 4 2 2" xfId="18470"/>
    <cellStyle name="Migliaia 6 4 2 2 2" xfId="33937"/>
    <cellStyle name="Migliaia 6 4 2 2 2 2" xfId="55421"/>
    <cellStyle name="Migliaia 6 4 2 2 3" xfId="48898"/>
    <cellStyle name="Migliaia 6 4 2 2 3 2" xfId="56343"/>
    <cellStyle name="Migliaia 6 4 2 2 4" xfId="53066"/>
    <cellStyle name="Migliaia 6 4 2 3" xfId="33552"/>
    <cellStyle name="Migliaia 6 4 2 3 2" xfId="55042"/>
    <cellStyle name="Migliaia 6 4 2 4" xfId="48513"/>
    <cellStyle name="Migliaia 6 4 2 4 2" xfId="55958"/>
    <cellStyle name="Migliaia 6 4 2 5" xfId="52676"/>
    <cellStyle name="Migliaia 6 4 3" xfId="18469"/>
    <cellStyle name="Migliaia 6 4 3 2" xfId="33936"/>
    <cellStyle name="Migliaia 6 4 3 2 2" xfId="55420"/>
    <cellStyle name="Migliaia 6 4 3 3" xfId="48897"/>
    <cellStyle name="Migliaia 6 4 3 3 2" xfId="56342"/>
    <cellStyle name="Migliaia 6 4 3 4" xfId="53065"/>
    <cellStyle name="Migliaia 6 4 4" xfId="17436"/>
    <cellStyle name="Migliaia 6 4 4 2" xfId="33551"/>
    <cellStyle name="Migliaia 6 4 4 3" xfId="48512"/>
    <cellStyle name="Migliaia 6 4 4 4" xfId="55041"/>
    <cellStyle name="Migliaia 6 4 5" xfId="51159"/>
    <cellStyle name="Migliaia 6 4 5 2" xfId="55957"/>
    <cellStyle name="Migliaia 6 4 6" xfId="52675"/>
    <cellStyle name="Migliaia 6 5" xfId="9438"/>
    <cellStyle name="Migliaia 6 5 2" xfId="17438"/>
    <cellStyle name="Migliaia 6 5 2 2" xfId="33553"/>
    <cellStyle name="Migliaia 6 5 2 3" xfId="48514"/>
    <cellStyle name="Migliaia 6 5 2 4" xfId="55043"/>
    <cellStyle name="Migliaia 6 5 3" xfId="51285"/>
    <cellStyle name="Migliaia 6 5 3 2" xfId="55959"/>
    <cellStyle name="Migliaia 6 5 4" xfId="52677"/>
    <cellStyle name="Migliaia 6 6" xfId="9433"/>
    <cellStyle name="Migliaia 6 6 2" xfId="51017"/>
    <cellStyle name="Migliaia 6 6 3" xfId="54631"/>
    <cellStyle name="Migliaia 6 7" xfId="10006"/>
    <cellStyle name="Migliaia 6 7 2" xfId="26331"/>
    <cellStyle name="Migliaia 6 7 3" xfId="41309"/>
    <cellStyle name="Migliaia 6 7 4" xfId="55952"/>
    <cellStyle name="Migliaia 6 8" xfId="17431"/>
    <cellStyle name="Migliaia 6 8 2" xfId="33546"/>
    <cellStyle name="Migliaia 6 8 3" xfId="48507"/>
    <cellStyle name="Migliaia 6 9" xfId="19312"/>
    <cellStyle name="Migliaia 60" xfId="545"/>
    <cellStyle name="Migliaia 60 10" xfId="34311"/>
    <cellStyle name="Migliaia 60 11" xfId="49251"/>
    <cellStyle name="Migliaia 60 12" xfId="49656"/>
    <cellStyle name="Migliaia 60 13" xfId="50062"/>
    <cellStyle name="Migliaia 60 14" xfId="50470"/>
    <cellStyle name="Migliaia 60 15" xfId="50912"/>
    <cellStyle name="Migliaia 60 16" xfId="51631"/>
    <cellStyle name="Migliaia 60 17" xfId="52043"/>
    <cellStyle name="Migliaia 60 18" xfId="52678"/>
    <cellStyle name="Migliaia 60 2" xfId="546"/>
    <cellStyle name="Migliaia 60 2 10" xfId="50063"/>
    <cellStyle name="Migliaia 60 2 11" xfId="50471"/>
    <cellStyle name="Migliaia 60 2 12" xfId="50913"/>
    <cellStyle name="Migliaia 60 2 13" xfId="51632"/>
    <cellStyle name="Migliaia 60 2 14" xfId="52044"/>
    <cellStyle name="Migliaia 60 2 15" xfId="52679"/>
    <cellStyle name="Migliaia 60 2 2" xfId="1297"/>
    <cellStyle name="Migliaia 60 2 2 10" xfId="51143"/>
    <cellStyle name="Migliaia 60 2 2 11" xfId="51739"/>
    <cellStyle name="Migliaia 60 2 2 12" xfId="52159"/>
    <cellStyle name="Migliaia 60 2 2 13" xfId="53067"/>
    <cellStyle name="Migliaia 60 2 2 2" xfId="10118"/>
    <cellStyle name="Migliaia 60 2 2 2 2" xfId="26438"/>
    <cellStyle name="Migliaia 60 2 2 2 3" xfId="41406"/>
    <cellStyle name="Migliaia 60 2 2 2 4" xfId="55422"/>
    <cellStyle name="Migliaia 60 2 2 3" xfId="18471"/>
    <cellStyle name="Migliaia 60 2 2 3 2" xfId="33938"/>
    <cellStyle name="Migliaia 60 2 2 3 3" xfId="48899"/>
    <cellStyle name="Migliaia 60 2 2 3 4" xfId="56344"/>
    <cellStyle name="Migliaia 60 2 2 4" xfId="19417"/>
    <cellStyle name="Migliaia 60 2 2 5" xfId="34407"/>
    <cellStyle name="Migliaia 60 2 2 6" xfId="49359"/>
    <cellStyle name="Migliaia 60 2 2 7" xfId="49764"/>
    <cellStyle name="Migliaia 60 2 2 8" xfId="50173"/>
    <cellStyle name="Migliaia 60 2 2 9" xfId="50578"/>
    <cellStyle name="Migliaia 60 2 3" xfId="9440"/>
    <cellStyle name="Migliaia 60 2 3 2" xfId="54696"/>
    <cellStyle name="Migliaia 60 2 4" xfId="10011"/>
    <cellStyle name="Migliaia 60 2 4 2" xfId="26336"/>
    <cellStyle name="Migliaia 60 2 4 3" xfId="41314"/>
    <cellStyle name="Migliaia 60 2 4 4" xfId="55961"/>
    <cellStyle name="Migliaia 60 2 5" xfId="17440"/>
    <cellStyle name="Migliaia 60 2 5 2" xfId="33555"/>
    <cellStyle name="Migliaia 60 2 5 3" xfId="48516"/>
    <cellStyle name="Migliaia 60 2 6" xfId="19317"/>
    <cellStyle name="Migliaia 60 2 7" xfId="34312"/>
    <cellStyle name="Migliaia 60 2 8" xfId="49252"/>
    <cellStyle name="Migliaia 60 2 9" xfId="49657"/>
    <cellStyle name="Migliaia 60 3" xfId="547"/>
    <cellStyle name="Migliaia 60 3 10" xfId="50064"/>
    <cellStyle name="Migliaia 60 3 11" xfId="50472"/>
    <cellStyle name="Migliaia 60 3 12" xfId="50914"/>
    <cellStyle name="Migliaia 60 3 13" xfId="51633"/>
    <cellStyle name="Migliaia 60 3 14" xfId="52045"/>
    <cellStyle name="Migliaia 60 3 15" xfId="52680"/>
    <cellStyle name="Migliaia 60 3 2" xfId="548"/>
    <cellStyle name="Migliaia 60 3 2 10" xfId="50473"/>
    <cellStyle name="Migliaia 60 3 2 11" xfId="50915"/>
    <cellStyle name="Migliaia 60 3 2 12" xfId="51634"/>
    <cellStyle name="Migliaia 60 3 2 13" xfId="52046"/>
    <cellStyle name="Migliaia 60 3 2 14" xfId="52681"/>
    <cellStyle name="Migliaia 60 3 2 2" xfId="9442"/>
    <cellStyle name="Migliaia 60 3 2 2 2" xfId="55045"/>
    <cellStyle name="Migliaia 60 3 2 3" xfId="10013"/>
    <cellStyle name="Migliaia 60 3 2 3 2" xfId="26338"/>
    <cellStyle name="Migliaia 60 3 2 3 3" xfId="41316"/>
    <cellStyle name="Migliaia 60 3 2 3 4" xfId="55963"/>
    <cellStyle name="Migliaia 60 3 2 4" xfId="17442"/>
    <cellStyle name="Migliaia 60 3 2 4 2" xfId="33557"/>
    <cellStyle name="Migliaia 60 3 2 4 3" xfId="48518"/>
    <cellStyle name="Migliaia 60 3 2 5" xfId="19319"/>
    <cellStyle name="Migliaia 60 3 2 6" xfId="34314"/>
    <cellStyle name="Migliaia 60 3 2 7" xfId="49254"/>
    <cellStyle name="Migliaia 60 3 2 8" xfId="49659"/>
    <cellStyle name="Migliaia 60 3 2 9" xfId="50065"/>
    <cellStyle name="Migliaia 60 3 3" xfId="9441"/>
    <cellStyle name="Migliaia 60 3 3 2" xfId="18473"/>
    <cellStyle name="Migliaia 60 3 3 2 2" xfId="33940"/>
    <cellStyle name="Migliaia 60 3 3 2 2 2" xfId="55424"/>
    <cellStyle name="Migliaia 60 3 3 2 3" xfId="48901"/>
    <cellStyle name="Migliaia 60 3 3 2 3 2" xfId="56346"/>
    <cellStyle name="Migliaia 60 3 3 2 4" xfId="53069"/>
    <cellStyle name="Migliaia 60 3 3 3" xfId="17443"/>
    <cellStyle name="Migliaia 60 3 3 3 2" xfId="33558"/>
    <cellStyle name="Migliaia 60 3 3 3 3" xfId="48519"/>
    <cellStyle name="Migliaia 60 3 3 3 4" xfId="55046"/>
    <cellStyle name="Migliaia 60 3 3 4" xfId="55964"/>
    <cellStyle name="Migliaia 60 3 3 5" xfId="52682"/>
    <cellStyle name="Migliaia 60 3 4" xfId="10012"/>
    <cellStyle name="Migliaia 60 3 4 2" xfId="18472"/>
    <cellStyle name="Migliaia 60 3 4 2 2" xfId="33939"/>
    <cellStyle name="Migliaia 60 3 4 2 3" xfId="48900"/>
    <cellStyle name="Migliaia 60 3 4 2 4" xfId="55423"/>
    <cellStyle name="Migliaia 60 3 4 3" xfId="26337"/>
    <cellStyle name="Migliaia 60 3 4 3 2" xfId="56345"/>
    <cellStyle name="Migliaia 60 3 4 4" xfId="41315"/>
    <cellStyle name="Migliaia 60 3 4 5" xfId="53068"/>
    <cellStyle name="Migliaia 60 3 5" xfId="17441"/>
    <cellStyle name="Migliaia 60 3 5 2" xfId="33556"/>
    <cellStyle name="Migliaia 60 3 5 3" xfId="48517"/>
    <cellStyle name="Migliaia 60 3 5 4" xfId="55044"/>
    <cellStyle name="Migliaia 60 3 6" xfId="19318"/>
    <cellStyle name="Migliaia 60 3 6 2" xfId="55962"/>
    <cellStyle name="Migliaia 60 3 7" xfId="34313"/>
    <cellStyle name="Migliaia 60 3 8" xfId="49253"/>
    <cellStyle name="Migliaia 60 3 9" xfId="49658"/>
    <cellStyle name="Migliaia 60 4" xfId="9443"/>
    <cellStyle name="Migliaia 60 4 2" xfId="17445"/>
    <cellStyle name="Migliaia 60 4 2 2" xfId="18475"/>
    <cellStyle name="Migliaia 60 4 2 2 2" xfId="33942"/>
    <cellStyle name="Migliaia 60 4 2 2 2 2" xfId="55426"/>
    <cellStyle name="Migliaia 60 4 2 2 3" xfId="48903"/>
    <cellStyle name="Migliaia 60 4 2 2 3 2" xfId="56348"/>
    <cellStyle name="Migliaia 60 4 2 2 4" xfId="53071"/>
    <cellStyle name="Migliaia 60 4 2 3" xfId="33560"/>
    <cellStyle name="Migliaia 60 4 2 3 2" xfId="55048"/>
    <cellStyle name="Migliaia 60 4 2 4" xfId="48521"/>
    <cellStyle name="Migliaia 60 4 2 4 2" xfId="55966"/>
    <cellStyle name="Migliaia 60 4 2 5" xfId="52684"/>
    <cellStyle name="Migliaia 60 4 3" xfId="18474"/>
    <cellStyle name="Migliaia 60 4 3 2" xfId="33941"/>
    <cellStyle name="Migliaia 60 4 3 2 2" xfId="55425"/>
    <cellStyle name="Migliaia 60 4 3 3" xfId="48902"/>
    <cellStyle name="Migliaia 60 4 3 3 2" xfId="56347"/>
    <cellStyle name="Migliaia 60 4 3 4" xfId="53070"/>
    <cellStyle name="Migliaia 60 4 4" xfId="17444"/>
    <cellStyle name="Migliaia 60 4 4 2" xfId="33559"/>
    <cellStyle name="Migliaia 60 4 4 3" xfId="48520"/>
    <cellStyle name="Migliaia 60 4 4 4" xfId="55047"/>
    <cellStyle name="Migliaia 60 4 5" xfId="51016"/>
    <cellStyle name="Migliaia 60 4 5 2" xfId="55965"/>
    <cellStyle name="Migliaia 60 4 6" xfId="52683"/>
    <cellStyle name="Migliaia 60 5" xfId="9444"/>
    <cellStyle name="Migliaia 60 5 2" xfId="17446"/>
    <cellStyle name="Migliaia 60 5 2 2" xfId="33561"/>
    <cellStyle name="Migliaia 60 5 2 3" xfId="48522"/>
    <cellStyle name="Migliaia 60 5 2 4" xfId="55049"/>
    <cellStyle name="Migliaia 60 5 3" xfId="51286"/>
    <cellStyle name="Migliaia 60 5 3 2" xfId="55967"/>
    <cellStyle name="Migliaia 60 5 4" xfId="52685"/>
    <cellStyle name="Migliaia 60 6" xfId="9439"/>
    <cellStyle name="Migliaia 60 6 2" xfId="50943"/>
    <cellStyle name="Migliaia 60 6 3" xfId="54632"/>
    <cellStyle name="Migliaia 60 7" xfId="10010"/>
    <cellStyle name="Migliaia 60 7 2" xfId="26335"/>
    <cellStyle name="Migliaia 60 7 3" xfId="41313"/>
    <cellStyle name="Migliaia 60 7 4" xfId="55960"/>
    <cellStyle name="Migliaia 60 8" xfId="17439"/>
    <cellStyle name="Migliaia 60 8 2" xfId="33554"/>
    <cellStyle name="Migliaia 60 8 3" xfId="48515"/>
    <cellStyle name="Migliaia 60 9" xfId="19316"/>
    <cellStyle name="Migliaia 61" xfId="549"/>
    <cellStyle name="Migliaia 61 10" xfId="34315"/>
    <cellStyle name="Migliaia 61 11" xfId="49255"/>
    <cellStyle name="Migliaia 61 12" xfId="49660"/>
    <cellStyle name="Migliaia 61 13" xfId="50066"/>
    <cellStyle name="Migliaia 61 14" xfId="50474"/>
    <cellStyle name="Migliaia 61 15" xfId="50916"/>
    <cellStyle name="Migliaia 61 16" xfId="51635"/>
    <cellStyle name="Migliaia 61 17" xfId="52047"/>
    <cellStyle name="Migliaia 61 18" xfId="52686"/>
    <cellStyle name="Migliaia 61 2" xfId="550"/>
    <cellStyle name="Migliaia 61 2 10" xfId="50067"/>
    <cellStyle name="Migliaia 61 2 11" xfId="50475"/>
    <cellStyle name="Migliaia 61 2 12" xfId="50917"/>
    <cellStyle name="Migliaia 61 2 13" xfId="51636"/>
    <cellStyle name="Migliaia 61 2 14" xfId="52048"/>
    <cellStyle name="Migliaia 61 2 15" xfId="52687"/>
    <cellStyle name="Migliaia 61 2 2" xfId="1298"/>
    <cellStyle name="Migliaia 61 2 2 10" xfId="51144"/>
    <cellStyle name="Migliaia 61 2 2 11" xfId="51740"/>
    <cellStyle name="Migliaia 61 2 2 12" xfId="52160"/>
    <cellStyle name="Migliaia 61 2 2 13" xfId="53072"/>
    <cellStyle name="Migliaia 61 2 2 2" xfId="10119"/>
    <cellStyle name="Migliaia 61 2 2 2 2" xfId="26439"/>
    <cellStyle name="Migliaia 61 2 2 2 3" xfId="41407"/>
    <cellStyle name="Migliaia 61 2 2 2 4" xfId="55427"/>
    <cellStyle name="Migliaia 61 2 2 3" xfId="18476"/>
    <cellStyle name="Migliaia 61 2 2 3 2" xfId="33943"/>
    <cellStyle name="Migliaia 61 2 2 3 3" xfId="48904"/>
    <cellStyle name="Migliaia 61 2 2 3 4" xfId="56349"/>
    <cellStyle name="Migliaia 61 2 2 4" xfId="19418"/>
    <cellStyle name="Migliaia 61 2 2 5" xfId="34408"/>
    <cellStyle name="Migliaia 61 2 2 6" xfId="49360"/>
    <cellStyle name="Migliaia 61 2 2 7" xfId="49765"/>
    <cellStyle name="Migliaia 61 2 2 8" xfId="50174"/>
    <cellStyle name="Migliaia 61 2 2 9" xfId="50579"/>
    <cellStyle name="Migliaia 61 2 3" xfId="9446"/>
    <cellStyle name="Migliaia 61 2 3 2" xfId="54697"/>
    <cellStyle name="Migliaia 61 2 4" xfId="10015"/>
    <cellStyle name="Migliaia 61 2 4 2" xfId="26340"/>
    <cellStyle name="Migliaia 61 2 4 3" xfId="41318"/>
    <cellStyle name="Migliaia 61 2 4 4" xfId="55969"/>
    <cellStyle name="Migliaia 61 2 5" xfId="17448"/>
    <cellStyle name="Migliaia 61 2 5 2" xfId="33563"/>
    <cellStyle name="Migliaia 61 2 5 3" xfId="48524"/>
    <cellStyle name="Migliaia 61 2 6" xfId="19321"/>
    <cellStyle name="Migliaia 61 2 7" xfId="34316"/>
    <cellStyle name="Migliaia 61 2 8" xfId="49256"/>
    <cellStyle name="Migliaia 61 2 9" xfId="49661"/>
    <cellStyle name="Migliaia 61 3" xfId="551"/>
    <cellStyle name="Migliaia 61 3 10" xfId="50068"/>
    <cellStyle name="Migliaia 61 3 11" xfId="50476"/>
    <cellStyle name="Migliaia 61 3 12" xfId="50918"/>
    <cellStyle name="Migliaia 61 3 13" xfId="51637"/>
    <cellStyle name="Migliaia 61 3 14" xfId="52049"/>
    <cellStyle name="Migliaia 61 3 15" xfId="52688"/>
    <cellStyle name="Migliaia 61 3 2" xfId="552"/>
    <cellStyle name="Migliaia 61 3 2 10" xfId="50477"/>
    <cellStyle name="Migliaia 61 3 2 11" xfId="50919"/>
    <cellStyle name="Migliaia 61 3 2 12" xfId="51638"/>
    <cellStyle name="Migliaia 61 3 2 13" xfId="52050"/>
    <cellStyle name="Migliaia 61 3 2 14" xfId="52689"/>
    <cellStyle name="Migliaia 61 3 2 2" xfId="9448"/>
    <cellStyle name="Migliaia 61 3 2 2 2" xfId="55051"/>
    <cellStyle name="Migliaia 61 3 2 3" xfId="10017"/>
    <cellStyle name="Migliaia 61 3 2 3 2" xfId="26342"/>
    <cellStyle name="Migliaia 61 3 2 3 3" xfId="41320"/>
    <cellStyle name="Migliaia 61 3 2 3 4" xfId="55971"/>
    <cellStyle name="Migliaia 61 3 2 4" xfId="17450"/>
    <cellStyle name="Migliaia 61 3 2 4 2" xfId="33565"/>
    <cellStyle name="Migliaia 61 3 2 4 3" xfId="48526"/>
    <cellStyle name="Migliaia 61 3 2 5" xfId="19323"/>
    <cellStyle name="Migliaia 61 3 2 6" xfId="34318"/>
    <cellStyle name="Migliaia 61 3 2 7" xfId="49258"/>
    <cellStyle name="Migliaia 61 3 2 8" xfId="49663"/>
    <cellStyle name="Migliaia 61 3 2 9" xfId="50069"/>
    <cellStyle name="Migliaia 61 3 3" xfId="9447"/>
    <cellStyle name="Migliaia 61 3 3 2" xfId="18478"/>
    <cellStyle name="Migliaia 61 3 3 2 2" xfId="33945"/>
    <cellStyle name="Migliaia 61 3 3 2 2 2" xfId="55429"/>
    <cellStyle name="Migliaia 61 3 3 2 3" xfId="48906"/>
    <cellStyle name="Migliaia 61 3 3 2 3 2" xfId="56351"/>
    <cellStyle name="Migliaia 61 3 3 2 4" xfId="53074"/>
    <cellStyle name="Migliaia 61 3 3 3" xfId="17451"/>
    <cellStyle name="Migliaia 61 3 3 3 2" xfId="33566"/>
    <cellStyle name="Migliaia 61 3 3 3 3" xfId="48527"/>
    <cellStyle name="Migliaia 61 3 3 3 4" xfId="55052"/>
    <cellStyle name="Migliaia 61 3 3 4" xfId="55972"/>
    <cellStyle name="Migliaia 61 3 3 5" xfId="52690"/>
    <cellStyle name="Migliaia 61 3 4" xfId="10016"/>
    <cellStyle name="Migliaia 61 3 4 2" xfId="18477"/>
    <cellStyle name="Migliaia 61 3 4 2 2" xfId="33944"/>
    <cellStyle name="Migliaia 61 3 4 2 3" xfId="48905"/>
    <cellStyle name="Migliaia 61 3 4 2 4" xfId="55428"/>
    <cellStyle name="Migliaia 61 3 4 3" xfId="26341"/>
    <cellStyle name="Migliaia 61 3 4 3 2" xfId="56350"/>
    <cellStyle name="Migliaia 61 3 4 4" xfId="41319"/>
    <cellStyle name="Migliaia 61 3 4 5" xfId="53073"/>
    <cellStyle name="Migliaia 61 3 5" xfId="17449"/>
    <cellStyle name="Migliaia 61 3 5 2" xfId="33564"/>
    <cellStyle name="Migliaia 61 3 5 3" xfId="48525"/>
    <cellStyle name="Migliaia 61 3 5 4" xfId="55050"/>
    <cellStyle name="Migliaia 61 3 6" xfId="19322"/>
    <cellStyle name="Migliaia 61 3 6 2" xfId="55970"/>
    <cellStyle name="Migliaia 61 3 7" xfId="34317"/>
    <cellStyle name="Migliaia 61 3 8" xfId="49257"/>
    <cellStyle name="Migliaia 61 3 9" xfId="49662"/>
    <cellStyle name="Migliaia 61 4" xfId="9449"/>
    <cellStyle name="Migliaia 61 4 2" xfId="17453"/>
    <cellStyle name="Migliaia 61 4 2 2" xfId="18480"/>
    <cellStyle name="Migliaia 61 4 2 2 2" xfId="33947"/>
    <cellStyle name="Migliaia 61 4 2 2 2 2" xfId="55431"/>
    <cellStyle name="Migliaia 61 4 2 2 3" xfId="48908"/>
    <cellStyle name="Migliaia 61 4 2 2 3 2" xfId="56353"/>
    <cellStyle name="Migliaia 61 4 2 2 4" xfId="53076"/>
    <cellStyle name="Migliaia 61 4 2 3" xfId="33568"/>
    <cellStyle name="Migliaia 61 4 2 3 2" xfId="55054"/>
    <cellStyle name="Migliaia 61 4 2 4" xfId="48529"/>
    <cellStyle name="Migliaia 61 4 2 4 2" xfId="55974"/>
    <cellStyle name="Migliaia 61 4 2 5" xfId="52692"/>
    <cellStyle name="Migliaia 61 4 3" xfId="18479"/>
    <cellStyle name="Migliaia 61 4 3 2" xfId="33946"/>
    <cellStyle name="Migliaia 61 4 3 2 2" xfId="55430"/>
    <cellStyle name="Migliaia 61 4 3 3" xfId="48907"/>
    <cellStyle name="Migliaia 61 4 3 3 2" xfId="56352"/>
    <cellStyle name="Migliaia 61 4 3 4" xfId="53075"/>
    <cellStyle name="Migliaia 61 4 4" xfId="17452"/>
    <cellStyle name="Migliaia 61 4 4 2" xfId="33567"/>
    <cellStyle name="Migliaia 61 4 4 3" xfId="48528"/>
    <cellStyle name="Migliaia 61 4 4 4" xfId="55053"/>
    <cellStyle name="Migliaia 61 4 5" xfId="51287"/>
    <cellStyle name="Migliaia 61 4 5 2" xfId="55973"/>
    <cellStyle name="Migliaia 61 4 6" xfId="52691"/>
    <cellStyle name="Migliaia 61 5" xfId="9450"/>
    <cellStyle name="Migliaia 61 5 2" xfId="17454"/>
    <cellStyle name="Migliaia 61 5 2 2" xfId="33569"/>
    <cellStyle name="Migliaia 61 5 2 3" xfId="48530"/>
    <cellStyle name="Migliaia 61 5 2 4" xfId="55055"/>
    <cellStyle name="Migliaia 61 5 3" xfId="51158"/>
    <cellStyle name="Migliaia 61 5 3 2" xfId="55975"/>
    <cellStyle name="Migliaia 61 5 4" xfId="52693"/>
    <cellStyle name="Migliaia 61 6" xfId="9445"/>
    <cellStyle name="Migliaia 61 6 2" xfId="50942"/>
    <cellStyle name="Migliaia 61 6 3" xfId="54633"/>
    <cellStyle name="Migliaia 61 7" xfId="10014"/>
    <cellStyle name="Migliaia 61 7 2" xfId="26339"/>
    <cellStyle name="Migliaia 61 7 3" xfId="41317"/>
    <cellStyle name="Migliaia 61 7 4" xfId="55968"/>
    <cellStyle name="Migliaia 61 8" xfId="17447"/>
    <cellStyle name="Migliaia 61 8 2" xfId="33562"/>
    <cellStyle name="Migliaia 61 8 3" xfId="48523"/>
    <cellStyle name="Migliaia 61 9" xfId="19320"/>
    <cellStyle name="Migliaia 7" xfId="553"/>
    <cellStyle name="Migliaia 7 10" xfId="34319"/>
    <cellStyle name="Migliaia 7 11" xfId="49259"/>
    <cellStyle name="Migliaia 7 12" xfId="49664"/>
    <cellStyle name="Migliaia 7 13" xfId="50070"/>
    <cellStyle name="Migliaia 7 14" xfId="50478"/>
    <cellStyle name="Migliaia 7 15" xfId="50920"/>
    <cellStyle name="Migliaia 7 16" xfId="51639"/>
    <cellStyle name="Migliaia 7 17" xfId="52051"/>
    <cellStyle name="Migliaia 7 18" xfId="52694"/>
    <cellStyle name="Migliaia 7 2" xfId="554"/>
    <cellStyle name="Migliaia 7 2 10" xfId="50071"/>
    <cellStyle name="Migliaia 7 2 11" xfId="50479"/>
    <cellStyle name="Migliaia 7 2 12" xfId="50921"/>
    <cellStyle name="Migliaia 7 2 13" xfId="51640"/>
    <cellStyle name="Migliaia 7 2 14" xfId="52052"/>
    <cellStyle name="Migliaia 7 2 15" xfId="52695"/>
    <cellStyle name="Migliaia 7 2 2" xfId="1299"/>
    <cellStyle name="Migliaia 7 2 2 10" xfId="51145"/>
    <cellStyle name="Migliaia 7 2 2 11" xfId="51741"/>
    <cellStyle name="Migliaia 7 2 2 12" xfId="52161"/>
    <cellStyle name="Migliaia 7 2 2 13" xfId="53077"/>
    <cellStyle name="Migliaia 7 2 2 2" xfId="10120"/>
    <cellStyle name="Migliaia 7 2 2 2 2" xfId="26440"/>
    <cellStyle name="Migliaia 7 2 2 2 3" xfId="41408"/>
    <cellStyle name="Migliaia 7 2 2 2 4" xfId="55432"/>
    <cellStyle name="Migliaia 7 2 2 3" xfId="18481"/>
    <cellStyle name="Migliaia 7 2 2 3 2" xfId="33948"/>
    <cellStyle name="Migliaia 7 2 2 3 3" xfId="48909"/>
    <cellStyle name="Migliaia 7 2 2 3 4" xfId="56354"/>
    <cellStyle name="Migliaia 7 2 2 4" xfId="19419"/>
    <cellStyle name="Migliaia 7 2 2 5" xfId="34409"/>
    <cellStyle name="Migliaia 7 2 2 6" xfId="49361"/>
    <cellStyle name="Migliaia 7 2 2 7" xfId="49766"/>
    <cellStyle name="Migliaia 7 2 2 8" xfId="50175"/>
    <cellStyle name="Migliaia 7 2 2 9" xfId="50580"/>
    <cellStyle name="Migliaia 7 2 3" xfId="9452"/>
    <cellStyle name="Migliaia 7 2 3 2" xfId="54698"/>
    <cellStyle name="Migliaia 7 2 4" xfId="10019"/>
    <cellStyle name="Migliaia 7 2 4 2" xfId="26344"/>
    <cellStyle name="Migliaia 7 2 4 3" xfId="41322"/>
    <cellStyle name="Migliaia 7 2 4 4" xfId="55977"/>
    <cellStyle name="Migliaia 7 2 5" xfId="17456"/>
    <cellStyle name="Migliaia 7 2 5 2" xfId="33571"/>
    <cellStyle name="Migliaia 7 2 5 3" xfId="48532"/>
    <cellStyle name="Migliaia 7 2 6" xfId="19325"/>
    <cellStyle name="Migliaia 7 2 7" xfId="34320"/>
    <cellStyle name="Migliaia 7 2 8" xfId="49260"/>
    <cellStyle name="Migliaia 7 2 9" xfId="49665"/>
    <cellStyle name="Migliaia 7 3" xfId="555"/>
    <cellStyle name="Migliaia 7 3 10" xfId="50072"/>
    <cellStyle name="Migliaia 7 3 11" xfId="50480"/>
    <cellStyle name="Migliaia 7 3 12" xfId="50922"/>
    <cellStyle name="Migliaia 7 3 13" xfId="51641"/>
    <cellStyle name="Migliaia 7 3 14" xfId="52053"/>
    <cellStyle name="Migliaia 7 3 15" xfId="52696"/>
    <cellStyle name="Migliaia 7 3 2" xfId="556"/>
    <cellStyle name="Migliaia 7 3 2 10" xfId="50481"/>
    <cellStyle name="Migliaia 7 3 2 11" xfId="50923"/>
    <cellStyle name="Migliaia 7 3 2 12" xfId="51642"/>
    <cellStyle name="Migliaia 7 3 2 13" xfId="52054"/>
    <cellStyle name="Migliaia 7 3 2 14" xfId="52697"/>
    <cellStyle name="Migliaia 7 3 2 2" xfId="9454"/>
    <cellStyle name="Migliaia 7 3 2 2 2" xfId="55057"/>
    <cellStyle name="Migliaia 7 3 2 3" xfId="10021"/>
    <cellStyle name="Migliaia 7 3 2 3 2" xfId="26346"/>
    <cellStyle name="Migliaia 7 3 2 3 3" xfId="41324"/>
    <cellStyle name="Migliaia 7 3 2 3 4" xfId="55979"/>
    <cellStyle name="Migliaia 7 3 2 4" xfId="17458"/>
    <cellStyle name="Migliaia 7 3 2 4 2" xfId="33573"/>
    <cellStyle name="Migliaia 7 3 2 4 3" xfId="48534"/>
    <cellStyle name="Migliaia 7 3 2 5" xfId="19327"/>
    <cellStyle name="Migliaia 7 3 2 6" xfId="34322"/>
    <cellStyle name="Migliaia 7 3 2 7" xfId="49262"/>
    <cellStyle name="Migliaia 7 3 2 8" xfId="49667"/>
    <cellStyle name="Migliaia 7 3 2 9" xfId="50073"/>
    <cellStyle name="Migliaia 7 3 3" xfId="9453"/>
    <cellStyle name="Migliaia 7 3 3 2" xfId="18483"/>
    <cellStyle name="Migliaia 7 3 3 2 2" xfId="33950"/>
    <cellStyle name="Migliaia 7 3 3 2 2 2" xfId="55434"/>
    <cellStyle name="Migliaia 7 3 3 2 3" xfId="48911"/>
    <cellStyle name="Migliaia 7 3 3 2 3 2" xfId="56356"/>
    <cellStyle name="Migliaia 7 3 3 2 4" xfId="53079"/>
    <cellStyle name="Migliaia 7 3 3 3" xfId="17459"/>
    <cellStyle name="Migliaia 7 3 3 3 2" xfId="33574"/>
    <cellStyle name="Migliaia 7 3 3 3 3" xfId="48535"/>
    <cellStyle name="Migliaia 7 3 3 3 4" xfId="55058"/>
    <cellStyle name="Migliaia 7 3 3 4" xfId="55980"/>
    <cellStyle name="Migliaia 7 3 3 5" xfId="52698"/>
    <cellStyle name="Migliaia 7 3 4" xfId="10020"/>
    <cellStyle name="Migliaia 7 3 4 2" xfId="18482"/>
    <cellStyle name="Migliaia 7 3 4 2 2" xfId="33949"/>
    <cellStyle name="Migliaia 7 3 4 2 3" xfId="48910"/>
    <cellStyle name="Migliaia 7 3 4 2 4" xfId="55433"/>
    <cellStyle name="Migliaia 7 3 4 3" xfId="26345"/>
    <cellStyle name="Migliaia 7 3 4 3 2" xfId="56355"/>
    <cellStyle name="Migliaia 7 3 4 4" xfId="41323"/>
    <cellStyle name="Migliaia 7 3 4 5" xfId="53078"/>
    <cellStyle name="Migliaia 7 3 5" xfId="17457"/>
    <cellStyle name="Migliaia 7 3 5 2" xfId="33572"/>
    <cellStyle name="Migliaia 7 3 5 3" xfId="48533"/>
    <cellStyle name="Migliaia 7 3 5 4" xfId="55056"/>
    <cellStyle name="Migliaia 7 3 6" xfId="19326"/>
    <cellStyle name="Migliaia 7 3 6 2" xfId="55978"/>
    <cellStyle name="Migliaia 7 3 7" xfId="34321"/>
    <cellStyle name="Migliaia 7 3 8" xfId="49261"/>
    <cellStyle name="Migliaia 7 3 9" xfId="49666"/>
    <cellStyle name="Migliaia 7 4" xfId="9455"/>
    <cellStyle name="Migliaia 7 4 2" xfId="17461"/>
    <cellStyle name="Migliaia 7 4 2 2" xfId="18485"/>
    <cellStyle name="Migliaia 7 4 2 2 2" xfId="33952"/>
    <cellStyle name="Migliaia 7 4 2 2 2 2" xfId="55436"/>
    <cellStyle name="Migliaia 7 4 2 2 3" xfId="48913"/>
    <cellStyle name="Migliaia 7 4 2 2 3 2" xfId="56358"/>
    <cellStyle name="Migliaia 7 4 2 2 4" xfId="53081"/>
    <cellStyle name="Migliaia 7 4 2 3" xfId="33576"/>
    <cellStyle name="Migliaia 7 4 2 3 2" xfId="55060"/>
    <cellStyle name="Migliaia 7 4 2 4" xfId="48537"/>
    <cellStyle name="Migliaia 7 4 2 4 2" xfId="55982"/>
    <cellStyle name="Migliaia 7 4 2 5" xfId="52700"/>
    <cellStyle name="Migliaia 7 4 3" xfId="18484"/>
    <cellStyle name="Migliaia 7 4 3 2" xfId="33951"/>
    <cellStyle name="Migliaia 7 4 3 2 2" xfId="55435"/>
    <cellStyle name="Migliaia 7 4 3 3" xfId="48912"/>
    <cellStyle name="Migliaia 7 4 3 3 2" xfId="56357"/>
    <cellStyle name="Migliaia 7 4 3 4" xfId="53080"/>
    <cellStyle name="Migliaia 7 4 4" xfId="17460"/>
    <cellStyle name="Migliaia 7 4 4 2" xfId="33575"/>
    <cellStyle name="Migliaia 7 4 4 3" xfId="48536"/>
    <cellStyle name="Migliaia 7 4 4 4" xfId="55059"/>
    <cellStyle name="Migliaia 7 4 5" xfId="51156"/>
    <cellStyle name="Migliaia 7 4 5 2" xfId="55981"/>
    <cellStyle name="Migliaia 7 4 6" xfId="52699"/>
    <cellStyle name="Migliaia 7 5" xfId="9456"/>
    <cellStyle name="Migliaia 7 5 2" xfId="17462"/>
    <cellStyle name="Migliaia 7 5 2 2" xfId="33577"/>
    <cellStyle name="Migliaia 7 5 2 3" xfId="48538"/>
    <cellStyle name="Migliaia 7 5 2 4" xfId="55061"/>
    <cellStyle name="Migliaia 7 5 3" xfId="51237"/>
    <cellStyle name="Migliaia 7 5 3 2" xfId="55983"/>
    <cellStyle name="Migliaia 7 5 4" xfId="52701"/>
    <cellStyle name="Migliaia 7 6" xfId="9451"/>
    <cellStyle name="Migliaia 7 6 2" xfId="51157"/>
    <cellStyle name="Migliaia 7 6 3" xfId="54634"/>
    <cellStyle name="Migliaia 7 7" xfId="10018"/>
    <cellStyle name="Migliaia 7 7 2" xfId="26343"/>
    <cellStyle name="Migliaia 7 7 3" xfId="41321"/>
    <cellStyle name="Migliaia 7 7 4" xfId="55976"/>
    <cellStyle name="Migliaia 7 8" xfId="17455"/>
    <cellStyle name="Migliaia 7 8 2" xfId="33570"/>
    <cellStyle name="Migliaia 7 8 3" xfId="48531"/>
    <cellStyle name="Migliaia 7 9" xfId="19324"/>
    <cellStyle name="Migliaia 8" xfId="557"/>
    <cellStyle name="Migliaia 8 10" xfId="34323"/>
    <cellStyle name="Migliaia 8 11" xfId="49263"/>
    <cellStyle name="Migliaia 8 12" xfId="49668"/>
    <cellStyle name="Migliaia 8 13" xfId="50074"/>
    <cellStyle name="Migliaia 8 14" xfId="50482"/>
    <cellStyle name="Migliaia 8 15" xfId="50924"/>
    <cellStyle name="Migliaia 8 16" xfId="51643"/>
    <cellStyle name="Migliaia 8 17" xfId="52055"/>
    <cellStyle name="Migliaia 8 18" xfId="52702"/>
    <cellStyle name="Migliaia 8 2" xfId="558"/>
    <cellStyle name="Migliaia 8 2 10" xfId="50075"/>
    <cellStyle name="Migliaia 8 2 11" xfId="50483"/>
    <cellStyle name="Migliaia 8 2 12" xfId="50925"/>
    <cellStyle name="Migliaia 8 2 13" xfId="51644"/>
    <cellStyle name="Migliaia 8 2 14" xfId="52056"/>
    <cellStyle name="Migliaia 8 2 15" xfId="52703"/>
    <cellStyle name="Migliaia 8 2 2" xfId="1300"/>
    <cellStyle name="Migliaia 8 2 2 10" xfId="51146"/>
    <cellStyle name="Migliaia 8 2 2 11" xfId="51742"/>
    <cellStyle name="Migliaia 8 2 2 12" xfId="52162"/>
    <cellStyle name="Migliaia 8 2 2 13" xfId="53082"/>
    <cellStyle name="Migliaia 8 2 2 2" xfId="10121"/>
    <cellStyle name="Migliaia 8 2 2 2 2" xfId="26441"/>
    <cellStyle name="Migliaia 8 2 2 2 3" xfId="41409"/>
    <cellStyle name="Migliaia 8 2 2 2 4" xfId="55437"/>
    <cellStyle name="Migliaia 8 2 2 3" xfId="18486"/>
    <cellStyle name="Migliaia 8 2 2 3 2" xfId="33953"/>
    <cellStyle name="Migliaia 8 2 2 3 3" xfId="48914"/>
    <cellStyle name="Migliaia 8 2 2 3 4" xfId="56359"/>
    <cellStyle name="Migliaia 8 2 2 4" xfId="19420"/>
    <cellStyle name="Migliaia 8 2 2 5" xfId="34410"/>
    <cellStyle name="Migliaia 8 2 2 6" xfId="49362"/>
    <cellStyle name="Migliaia 8 2 2 7" xfId="49767"/>
    <cellStyle name="Migliaia 8 2 2 8" xfId="50176"/>
    <cellStyle name="Migliaia 8 2 2 9" xfId="50581"/>
    <cellStyle name="Migliaia 8 2 3" xfId="9458"/>
    <cellStyle name="Migliaia 8 2 3 2" xfId="54699"/>
    <cellStyle name="Migliaia 8 2 4" xfId="10023"/>
    <cellStyle name="Migliaia 8 2 4 2" xfId="26348"/>
    <cellStyle name="Migliaia 8 2 4 3" xfId="41326"/>
    <cellStyle name="Migliaia 8 2 4 4" xfId="55985"/>
    <cellStyle name="Migliaia 8 2 5" xfId="17464"/>
    <cellStyle name="Migliaia 8 2 5 2" xfId="33579"/>
    <cellStyle name="Migliaia 8 2 5 3" xfId="48540"/>
    <cellStyle name="Migliaia 8 2 6" xfId="19329"/>
    <cellStyle name="Migliaia 8 2 7" xfId="34324"/>
    <cellStyle name="Migliaia 8 2 8" xfId="49264"/>
    <cellStyle name="Migliaia 8 2 9" xfId="49669"/>
    <cellStyle name="Migliaia 8 3" xfId="559"/>
    <cellStyle name="Migliaia 8 3 10" xfId="50076"/>
    <cellStyle name="Migliaia 8 3 11" xfId="50484"/>
    <cellStyle name="Migliaia 8 3 12" xfId="50926"/>
    <cellStyle name="Migliaia 8 3 13" xfId="51645"/>
    <cellStyle name="Migliaia 8 3 14" xfId="52057"/>
    <cellStyle name="Migliaia 8 3 15" xfId="52704"/>
    <cellStyle name="Migliaia 8 3 2" xfId="560"/>
    <cellStyle name="Migliaia 8 3 2 10" xfId="50485"/>
    <cellStyle name="Migliaia 8 3 2 11" xfId="50927"/>
    <cellStyle name="Migliaia 8 3 2 12" xfId="51646"/>
    <cellStyle name="Migliaia 8 3 2 13" xfId="52058"/>
    <cellStyle name="Migliaia 8 3 2 14" xfId="52705"/>
    <cellStyle name="Migliaia 8 3 2 2" xfId="9460"/>
    <cellStyle name="Migliaia 8 3 2 2 2" xfId="55063"/>
    <cellStyle name="Migliaia 8 3 2 3" xfId="10025"/>
    <cellStyle name="Migliaia 8 3 2 3 2" xfId="26350"/>
    <cellStyle name="Migliaia 8 3 2 3 3" xfId="41328"/>
    <cellStyle name="Migliaia 8 3 2 3 4" xfId="55987"/>
    <cellStyle name="Migliaia 8 3 2 4" xfId="17466"/>
    <cellStyle name="Migliaia 8 3 2 4 2" xfId="33581"/>
    <cellStyle name="Migliaia 8 3 2 4 3" xfId="48542"/>
    <cellStyle name="Migliaia 8 3 2 5" xfId="19331"/>
    <cellStyle name="Migliaia 8 3 2 6" xfId="34326"/>
    <cellStyle name="Migliaia 8 3 2 7" xfId="49266"/>
    <cellStyle name="Migliaia 8 3 2 8" xfId="49671"/>
    <cellStyle name="Migliaia 8 3 2 9" xfId="50077"/>
    <cellStyle name="Migliaia 8 3 3" xfId="9459"/>
    <cellStyle name="Migliaia 8 3 3 2" xfId="18488"/>
    <cellStyle name="Migliaia 8 3 3 2 2" xfId="33955"/>
    <cellStyle name="Migliaia 8 3 3 2 2 2" xfId="55439"/>
    <cellStyle name="Migliaia 8 3 3 2 3" xfId="48916"/>
    <cellStyle name="Migliaia 8 3 3 2 3 2" xfId="56361"/>
    <cellStyle name="Migliaia 8 3 3 2 4" xfId="53084"/>
    <cellStyle name="Migliaia 8 3 3 3" xfId="17467"/>
    <cellStyle name="Migliaia 8 3 3 3 2" xfId="33582"/>
    <cellStyle name="Migliaia 8 3 3 3 3" xfId="48543"/>
    <cellStyle name="Migliaia 8 3 3 3 4" xfId="55064"/>
    <cellStyle name="Migliaia 8 3 3 4" xfId="55988"/>
    <cellStyle name="Migliaia 8 3 3 5" xfId="52706"/>
    <cellStyle name="Migliaia 8 3 4" xfId="10024"/>
    <cellStyle name="Migliaia 8 3 4 2" xfId="18487"/>
    <cellStyle name="Migliaia 8 3 4 2 2" xfId="33954"/>
    <cellStyle name="Migliaia 8 3 4 2 3" xfId="48915"/>
    <cellStyle name="Migliaia 8 3 4 2 4" xfId="55438"/>
    <cellStyle name="Migliaia 8 3 4 3" xfId="26349"/>
    <cellStyle name="Migliaia 8 3 4 3 2" xfId="56360"/>
    <cellStyle name="Migliaia 8 3 4 4" xfId="41327"/>
    <cellStyle name="Migliaia 8 3 4 5" xfId="53083"/>
    <cellStyle name="Migliaia 8 3 5" xfId="17465"/>
    <cellStyle name="Migliaia 8 3 5 2" xfId="33580"/>
    <cellStyle name="Migliaia 8 3 5 3" xfId="48541"/>
    <cellStyle name="Migliaia 8 3 5 4" xfId="55062"/>
    <cellStyle name="Migliaia 8 3 6" xfId="19330"/>
    <cellStyle name="Migliaia 8 3 6 2" xfId="55986"/>
    <cellStyle name="Migliaia 8 3 7" xfId="34325"/>
    <cellStyle name="Migliaia 8 3 8" xfId="49265"/>
    <cellStyle name="Migliaia 8 3 9" xfId="49670"/>
    <cellStyle name="Migliaia 8 4" xfId="9461"/>
    <cellStyle name="Migliaia 8 4 2" xfId="17469"/>
    <cellStyle name="Migliaia 8 4 2 2" xfId="18490"/>
    <cellStyle name="Migliaia 8 4 2 2 2" xfId="33957"/>
    <cellStyle name="Migliaia 8 4 2 2 2 2" xfId="55441"/>
    <cellStyle name="Migliaia 8 4 2 2 3" xfId="48918"/>
    <cellStyle name="Migliaia 8 4 2 2 3 2" xfId="56363"/>
    <cellStyle name="Migliaia 8 4 2 2 4" xfId="53086"/>
    <cellStyle name="Migliaia 8 4 2 3" xfId="33584"/>
    <cellStyle name="Migliaia 8 4 2 3 2" xfId="55066"/>
    <cellStyle name="Migliaia 8 4 2 4" xfId="48545"/>
    <cellStyle name="Migliaia 8 4 2 4 2" xfId="55990"/>
    <cellStyle name="Migliaia 8 4 2 5" xfId="52708"/>
    <cellStyle name="Migliaia 8 4 3" xfId="18489"/>
    <cellStyle name="Migliaia 8 4 3 2" xfId="33956"/>
    <cellStyle name="Migliaia 8 4 3 2 2" xfId="55440"/>
    <cellStyle name="Migliaia 8 4 3 3" xfId="48917"/>
    <cellStyle name="Migliaia 8 4 3 3 2" xfId="56362"/>
    <cellStyle name="Migliaia 8 4 3 4" xfId="53085"/>
    <cellStyle name="Migliaia 8 4 4" xfId="17468"/>
    <cellStyle name="Migliaia 8 4 4 2" xfId="33583"/>
    <cellStyle name="Migliaia 8 4 4 3" xfId="48544"/>
    <cellStyle name="Migliaia 8 4 4 4" xfId="55065"/>
    <cellStyle name="Migliaia 8 4 5" xfId="50941"/>
    <cellStyle name="Migliaia 8 4 5 2" xfId="55989"/>
    <cellStyle name="Migliaia 8 4 6" xfId="52707"/>
    <cellStyle name="Migliaia 8 5" xfId="9462"/>
    <cellStyle name="Migliaia 8 5 2" xfId="17470"/>
    <cellStyle name="Migliaia 8 5 2 2" xfId="33585"/>
    <cellStyle name="Migliaia 8 5 2 3" xfId="48546"/>
    <cellStyle name="Migliaia 8 5 2 4" xfId="55067"/>
    <cellStyle name="Migliaia 8 5 3" xfId="50940"/>
    <cellStyle name="Migliaia 8 5 3 2" xfId="55991"/>
    <cellStyle name="Migliaia 8 5 4" xfId="52709"/>
    <cellStyle name="Migliaia 8 6" xfId="9457"/>
    <cellStyle name="Migliaia 8 6 2" xfId="50939"/>
    <cellStyle name="Migliaia 8 6 3" xfId="54635"/>
    <cellStyle name="Migliaia 8 7" xfId="10022"/>
    <cellStyle name="Migliaia 8 7 2" xfId="26347"/>
    <cellStyle name="Migliaia 8 7 3" xfId="41325"/>
    <cellStyle name="Migliaia 8 7 4" xfId="55984"/>
    <cellStyle name="Migliaia 8 8" xfId="17463"/>
    <cellStyle name="Migliaia 8 8 2" xfId="33578"/>
    <cellStyle name="Migliaia 8 8 3" xfId="48539"/>
    <cellStyle name="Migliaia 8 9" xfId="19328"/>
    <cellStyle name="Migliaia 9" xfId="561"/>
    <cellStyle name="Migliaia 9 10" xfId="34327"/>
    <cellStyle name="Migliaia 9 11" xfId="49267"/>
    <cellStyle name="Migliaia 9 12" xfId="49672"/>
    <cellStyle name="Migliaia 9 13" xfId="50078"/>
    <cellStyle name="Migliaia 9 14" xfId="50486"/>
    <cellStyle name="Migliaia 9 15" xfId="50928"/>
    <cellStyle name="Migliaia 9 16" xfId="51647"/>
    <cellStyle name="Migliaia 9 17" xfId="52059"/>
    <cellStyle name="Migliaia 9 18" xfId="52710"/>
    <cellStyle name="Migliaia 9 2" xfId="562"/>
    <cellStyle name="Migliaia 9 2 10" xfId="50079"/>
    <cellStyle name="Migliaia 9 2 11" xfId="50487"/>
    <cellStyle name="Migliaia 9 2 12" xfId="50929"/>
    <cellStyle name="Migliaia 9 2 13" xfId="51648"/>
    <cellStyle name="Migliaia 9 2 14" xfId="52060"/>
    <cellStyle name="Migliaia 9 2 15" xfId="52711"/>
    <cellStyle name="Migliaia 9 2 2" xfId="1301"/>
    <cellStyle name="Migliaia 9 2 2 10" xfId="51147"/>
    <cellStyle name="Migliaia 9 2 2 11" xfId="51743"/>
    <cellStyle name="Migliaia 9 2 2 12" xfId="52163"/>
    <cellStyle name="Migliaia 9 2 2 13" xfId="53087"/>
    <cellStyle name="Migliaia 9 2 2 2" xfId="10122"/>
    <cellStyle name="Migliaia 9 2 2 2 2" xfId="26442"/>
    <cellStyle name="Migliaia 9 2 2 2 3" xfId="41410"/>
    <cellStyle name="Migliaia 9 2 2 2 4" xfId="55442"/>
    <cellStyle name="Migliaia 9 2 2 3" xfId="18491"/>
    <cellStyle name="Migliaia 9 2 2 3 2" xfId="33958"/>
    <cellStyle name="Migliaia 9 2 2 3 3" xfId="48919"/>
    <cellStyle name="Migliaia 9 2 2 3 4" xfId="56364"/>
    <cellStyle name="Migliaia 9 2 2 4" xfId="19421"/>
    <cellStyle name="Migliaia 9 2 2 5" xfId="34411"/>
    <cellStyle name="Migliaia 9 2 2 6" xfId="49363"/>
    <cellStyle name="Migliaia 9 2 2 7" xfId="49768"/>
    <cellStyle name="Migliaia 9 2 2 8" xfId="50177"/>
    <cellStyle name="Migliaia 9 2 2 9" xfId="50582"/>
    <cellStyle name="Migliaia 9 2 3" xfId="9464"/>
    <cellStyle name="Migliaia 9 2 3 2" xfId="54700"/>
    <cellStyle name="Migliaia 9 2 4" xfId="10027"/>
    <cellStyle name="Migliaia 9 2 4 2" xfId="26352"/>
    <cellStyle name="Migliaia 9 2 4 3" xfId="41330"/>
    <cellStyle name="Migliaia 9 2 4 4" xfId="55993"/>
    <cellStyle name="Migliaia 9 2 5" xfId="17472"/>
    <cellStyle name="Migliaia 9 2 5 2" xfId="33587"/>
    <cellStyle name="Migliaia 9 2 5 3" xfId="48548"/>
    <cellStyle name="Migliaia 9 2 6" xfId="19333"/>
    <cellStyle name="Migliaia 9 2 7" xfId="34328"/>
    <cellStyle name="Migliaia 9 2 8" xfId="49268"/>
    <cellStyle name="Migliaia 9 2 9" xfId="49673"/>
    <cellStyle name="Migliaia 9 3" xfId="563"/>
    <cellStyle name="Migliaia 9 3 10" xfId="50080"/>
    <cellStyle name="Migliaia 9 3 11" xfId="50488"/>
    <cellStyle name="Migliaia 9 3 12" xfId="50930"/>
    <cellStyle name="Migliaia 9 3 13" xfId="51649"/>
    <cellStyle name="Migliaia 9 3 14" xfId="52061"/>
    <cellStyle name="Migliaia 9 3 15" xfId="52712"/>
    <cellStyle name="Migliaia 9 3 2" xfId="564"/>
    <cellStyle name="Migliaia 9 3 2 10" xfId="50489"/>
    <cellStyle name="Migliaia 9 3 2 11" xfId="50931"/>
    <cellStyle name="Migliaia 9 3 2 12" xfId="51650"/>
    <cellStyle name="Migliaia 9 3 2 13" xfId="52062"/>
    <cellStyle name="Migliaia 9 3 2 14" xfId="52713"/>
    <cellStyle name="Migliaia 9 3 2 2" xfId="9466"/>
    <cellStyle name="Migliaia 9 3 2 2 2" xfId="55069"/>
    <cellStyle name="Migliaia 9 3 2 3" xfId="10029"/>
    <cellStyle name="Migliaia 9 3 2 3 2" xfId="26354"/>
    <cellStyle name="Migliaia 9 3 2 3 3" xfId="41332"/>
    <cellStyle name="Migliaia 9 3 2 3 4" xfId="55995"/>
    <cellStyle name="Migliaia 9 3 2 4" xfId="17474"/>
    <cellStyle name="Migliaia 9 3 2 4 2" xfId="33589"/>
    <cellStyle name="Migliaia 9 3 2 4 3" xfId="48550"/>
    <cellStyle name="Migliaia 9 3 2 5" xfId="19335"/>
    <cellStyle name="Migliaia 9 3 2 6" xfId="34330"/>
    <cellStyle name="Migliaia 9 3 2 7" xfId="49270"/>
    <cellStyle name="Migliaia 9 3 2 8" xfId="49675"/>
    <cellStyle name="Migliaia 9 3 2 9" xfId="50081"/>
    <cellStyle name="Migliaia 9 3 3" xfId="9465"/>
    <cellStyle name="Migliaia 9 3 3 2" xfId="18493"/>
    <cellStyle name="Migliaia 9 3 3 2 2" xfId="33960"/>
    <cellStyle name="Migliaia 9 3 3 2 2 2" xfId="55444"/>
    <cellStyle name="Migliaia 9 3 3 2 3" xfId="48921"/>
    <cellStyle name="Migliaia 9 3 3 2 3 2" xfId="56366"/>
    <cellStyle name="Migliaia 9 3 3 2 4" xfId="53089"/>
    <cellStyle name="Migliaia 9 3 3 3" xfId="17475"/>
    <cellStyle name="Migliaia 9 3 3 3 2" xfId="33590"/>
    <cellStyle name="Migliaia 9 3 3 3 3" xfId="48551"/>
    <cellStyle name="Migliaia 9 3 3 3 4" xfId="55070"/>
    <cellStyle name="Migliaia 9 3 3 4" xfId="55996"/>
    <cellStyle name="Migliaia 9 3 3 5" xfId="52714"/>
    <cellStyle name="Migliaia 9 3 4" xfId="10028"/>
    <cellStyle name="Migliaia 9 3 4 2" xfId="18492"/>
    <cellStyle name="Migliaia 9 3 4 2 2" xfId="33959"/>
    <cellStyle name="Migliaia 9 3 4 2 3" xfId="48920"/>
    <cellStyle name="Migliaia 9 3 4 2 4" xfId="55443"/>
    <cellStyle name="Migliaia 9 3 4 3" xfId="26353"/>
    <cellStyle name="Migliaia 9 3 4 3 2" xfId="56365"/>
    <cellStyle name="Migliaia 9 3 4 4" xfId="41331"/>
    <cellStyle name="Migliaia 9 3 4 5" xfId="53088"/>
    <cellStyle name="Migliaia 9 3 5" xfId="17473"/>
    <cellStyle name="Migliaia 9 3 5 2" xfId="33588"/>
    <cellStyle name="Migliaia 9 3 5 3" xfId="48549"/>
    <cellStyle name="Migliaia 9 3 5 4" xfId="55068"/>
    <cellStyle name="Migliaia 9 3 6" xfId="19334"/>
    <cellStyle name="Migliaia 9 3 6 2" xfId="55994"/>
    <cellStyle name="Migliaia 9 3 7" xfId="34329"/>
    <cellStyle name="Migliaia 9 3 8" xfId="49269"/>
    <cellStyle name="Migliaia 9 3 9" xfId="49674"/>
    <cellStyle name="Migliaia 9 4" xfId="9467"/>
    <cellStyle name="Migliaia 9 4 2" xfId="17477"/>
    <cellStyle name="Migliaia 9 4 2 2" xfId="18495"/>
    <cellStyle name="Migliaia 9 4 2 2 2" xfId="33962"/>
    <cellStyle name="Migliaia 9 4 2 2 2 2" xfId="55446"/>
    <cellStyle name="Migliaia 9 4 2 2 3" xfId="48923"/>
    <cellStyle name="Migliaia 9 4 2 2 3 2" xfId="56368"/>
    <cellStyle name="Migliaia 9 4 2 2 4" xfId="53091"/>
    <cellStyle name="Migliaia 9 4 2 3" xfId="33592"/>
    <cellStyle name="Migliaia 9 4 2 3 2" xfId="55072"/>
    <cellStyle name="Migliaia 9 4 2 4" xfId="48553"/>
    <cellStyle name="Migliaia 9 4 2 4 2" xfId="55998"/>
    <cellStyle name="Migliaia 9 4 2 5" xfId="52716"/>
    <cellStyle name="Migliaia 9 4 3" xfId="18494"/>
    <cellStyle name="Migliaia 9 4 3 2" xfId="33961"/>
    <cellStyle name="Migliaia 9 4 3 2 2" xfId="55445"/>
    <cellStyle name="Migliaia 9 4 3 3" xfId="48922"/>
    <cellStyle name="Migliaia 9 4 3 3 2" xfId="56367"/>
    <cellStyle name="Migliaia 9 4 3 4" xfId="53090"/>
    <cellStyle name="Migliaia 9 4 4" xfId="17476"/>
    <cellStyle name="Migliaia 9 4 4 2" xfId="33591"/>
    <cellStyle name="Migliaia 9 4 4 3" xfId="48552"/>
    <cellStyle name="Migliaia 9 4 4 4" xfId="55071"/>
    <cellStyle name="Migliaia 9 4 5" xfId="50938"/>
    <cellStyle name="Migliaia 9 4 5 2" xfId="55997"/>
    <cellStyle name="Migliaia 9 4 6" xfId="52715"/>
    <cellStyle name="Migliaia 9 5" xfId="9468"/>
    <cellStyle name="Migliaia 9 5 2" xfId="17478"/>
    <cellStyle name="Migliaia 9 5 2 2" xfId="33593"/>
    <cellStyle name="Migliaia 9 5 2 3" xfId="48554"/>
    <cellStyle name="Migliaia 9 5 2 4" xfId="55073"/>
    <cellStyle name="Migliaia 9 5 3" xfId="51155"/>
    <cellStyle name="Migliaia 9 5 3 2" xfId="55999"/>
    <cellStyle name="Migliaia 9 5 4" xfId="52717"/>
    <cellStyle name="Migliaia 9 6" xfId="9463"/>
    <cellStyle name="Migliaia 9 6 2" xfId="51015"/>
    <cellStyle name="Migliaia 9 6 3" xfId="54636"/>
    <cellStyle name="Migliaia 9 7" xfId="10026"/>
    <cellStyle name="Migliaia 9 7 2" xfId="26351"/>
    <cellStyle name="Migliaia 9 7 3" xfId="41329"/>
    <cellStyle name="Migliaia 9 7 4" xfId="55992"/>
    <cellStyle name="Migliaia 9 8" xfId="17471"/>
    <cellStyle name="Migliaia 9 8 2" xfId="33586"/>
    <cellStyle name="Migliaia 9 8 3" xfId="48547"/>
    <cellStyle name="Migliaia 9 9" xfId="19332"/>
    <cellStyle name="Neutral" xfId="7" builtinId="28" customBuiltin="1"/>
    <cellStyle name="Neutral 2" xfId="5136"/>
    <cellStyle name="Neutral 2 2" xfId="53230"/>
    <cellStyle name="Neutral 3" xfId="5137"/>
    <cellStyle name="Neutral 4" xfId="5138"/>
    <cellStyle name="Neutral 5" xfId="5139"/>
    <cellStyle name="Neutral 5 2" xfId="7079"/>
    <cellStyle name="Neutral 6" xfId="5368"/>
    <cellStyle name="Neutral 7" xfId="5135"/>
    <cellStyle name="Neutrale" xfId="565"/>
    <cellStyle name="New prices" xfId="1156"/>
    <cellStyle name="Normal" xfId="0" builtinId="0"/>
    <cellStyle name="Normal 10" xfId="566"/>
    <cellStyle name="Normal 10 2" xfId="1173"/>
    <cellStyle name="Normal 10 2 10" xfId="50112"/>
    <cellStyle name="Normal 10 2 11" xfId="50517"/>
    <cellStyle name="Normal 10 2 12" xfId="51077"/>
    <cellStyle name="Normal 10 2 13" xfId="51678"/>
    <cellStyle name="Normal 10 2 14" xfId="52097"/>
    <cellStyle name="Normal 10 2 15" xfId="1558"/>
    <cellStyle name="Normal 10 2 2" xfId="1522"/>
    <cellStyle name="Normal 10 2 2 2" xfId="54088"/>
    <cellStyle name="Normal 10 2 2 2 2" xfId="57255"/>
    <cellStyle name="Normal 10 2 2 3" xfId="56631"/>
    <cellStyle name="Normal 10 2 2 4" xfId="53458"/>
    <cellStyle name="Normal 10 2 3" xfId="5141"/>
    <cellStyle name="Normal 10 2 3 2" xfId="54089"/>
    <cellStyle name="Normal 10 2 3 2 2" xfId="57256"/>
    <cellStyle name="Normal 10 2 3 3" xfId="56632"/>
    <cellStyle name="Normal 10 2 3 4" xfId="53459"/>
    <cellStyle name="Normal 10 2 4" xfId="8943"/>
    <cellStyle name="Normal 10 2 4 2" xfId="16717"/>
    <cellStyle name="Normal 10 2 4 2 2" xfId="33030"/>
    <cellStyle name="Normal 10 2 4 2 3" xfId="47994"/>
    <cellStyle name="Normal 10 2 4 2 4" xfId="57254"/>
    <cellStyle name="Normal 10 2 4 3" xfId="26008"/>
    <cellStyle name="Normal 10 2 4 4" xfId="40995"/>
    <cellStyle name="Normal 10 2 4 5" xfId="54087"/>
    <cellStyle name="Normal 10 2 5" xfId="10056"/>
    <cellStyle name="Normal 10 2 5 2" xfId="26377"/>
    <cellStyle name="Normal 10 2 5 2 2" xfId="56630"/>
    <cellStyle name="Normal 10 2 5 3" xfId="41345"/>
    <cellStyle name="Normal 10 2 5 4" xfId="53457"/>
    <cellStyle name="Normal 10 2 6" xfId="19356"/>
    <cellStyle name="Normal 10 2 7" xfId="34346"/>
    <cellStyle name="Normal 10 2 8" xfId="49298"/>
    <cellStyle name="Normal 10 2 9" xfId="49703"/>
    <cellStyle name="Normal 10 3" xfId="1302"/>
    <cellStyle name="Normal 10 3 2" xfId="8728"/>
    <cellStyle name="Normal 10 3 2 2" xfId="16607"/>
    <cellStyle name="Normal 10 3 2 2 2" xfId="32921"/>
    <cellStyle name="Normal 10 3 2 2 3" xfId="47885"/>
    <cellStyle name="Normal 10 3 2 2 4" xfId="57257"/>
    <cellStyle name="Normal 10 3 2 3" xfId="25899"/>
    <cellStyle name="Normal 10 3 2 4" xfId="40886"/>
    <cellStyle name="Normal 10 3 2 5" xfId="54090"/>
    <cellStyle name="Normal 10 3 3" xfId="5142"/>
    <cellStyle name="Normal 10 3 3 2" xfId="13253"/>
    <cellStyle name="Normal 10 3 3 2 2" xfId="29572"/>
    <cellStyle name="Normal 10 3 3 2 3" xfId="44537"/>
    <cellStyle name="Normal 10 3 3 2 4" xfId="56633"/>
    <cellStyle name="Normal 10 3 3 3" xfId="22550"/>
    <cellStyle name="Normal 10 3 3 4" xfId="37538"/>
    <cellStyle name="Normal 10 3 3 5" xfId="53460"/>
    <cellStyle name="Normal 10 3 4" xfId="18994"/>
    <cellStyle name="Normal 10 4" xfId="6076"/>
    <cellStyle name="Normal 10 4 2" xfId="13993"/>
    <cellStyle name="Normal 10 4 2 2" xfId="30307"/>
    <cellStyle name="Normal 10 4 2 2 2" xfId="57258"/>
    <cellStyle name="Normal 10 4 2 3" xfId="45271"/>
    <cellStyle name="Normal 10 4 2 4" xfId="54091"/>
    <cellStyle name="Normal 10 4 3" xfId="23285"/>
    <cellStyle name="Normal 10 4 3 2" xfId="56634"/>
    <cellStyle name="Normal 10 4 4" xfId="38272"/>
    <cellStyle name="Normal 10 4 5" xfId="53461"/>
    <cellStyle name="Normal 10 5" xfId="5140"/>
    <cellStyle name="Normal 10 5 2" xfId="13252"/>
    <cellStyle name="Normal 10 5 2 2" xfId="29571"/>
    <cellStyle name="Normal 10 5 2 2 2" xfId="57259"/>
    <cellStyle name="Normal 10 5 2 3" xfId="44536"/>
    <cellStyle name="Normal 10 5 2 4" xfId="54092"/>
    <cellStyle name="Normal 10 5 3" xfId="22549"/>
    <cellStyle name="Normal 10 5 3 2" xfId="56635"/>
    <cellStyle name="Normal 10 5 4" xfId="37537"/>
    <cellStyle name="Normal 10 5 5" xfId="53462"/>
    <cellStyle name="Normal 10 6" xfId="54086"/>
    <cellStyle name="Normal 10 6 2" xfId="57253"/>
    <cellStyle name="Normal 10 7" xfId="53456"/>
    <cellStyle name="Normal 10 7 2" xfId="56629"/>
    <cellStyle name="Normal 11" xfId="1177"/>
    <cellStyle name="Normal 11 10" xfId="56005"/>
    <cellStyle name="Normal 11 11" xfId="52728"/>
    <cellStyle name="Normal 11 2" xfId="5143"/>
    <cellStyle name="Normal 11 2 2" xfId="8853"/>
    <cellStyle name="Normal 11 2 2 2" xfId="18987"/>
    <cellStyle name="Normal 11 2 2 2 2" xfId="33988"/>
    <cellStyle name="Normal 11 2 2 2 2 2" xfId="57262"/>
    <cellStyle name="Normal 11 2 2 2 3" xfId="48949"/>
    <cellStyle name="Normal 11 2 2 2 4" xfId="54095"/>
    <cellStyle name="Normal 11 2 2 3" xfId="53465"/>
    <cellStyle name="Normal 11 2 2 3 2" xfId="56638"/>
    <cellStyle name="Normal 11 2 2 4" xfId="56395"/>
    <cellStyle name="Normal 11 2 2 5" xfId="53121"/>
    <cellStyle name="Normal 11 2 3" xfId="18940"/>
    <cellStyle name="Normal 11 2 3 2" xfId="33968"/>
    <cellStyle name="Normal 11 2 3 2 2" xfId="57263"/>
    <cellStyle name="Normal 11 2 3 2 3" xfId="54096"/>
    <cellStyle name="Normal 11 2 3 3" xfId="48929"/>
    <cellStyle name="Normal 11 2 3 3 2" xfId="56639"/>
    <cellStyle name="Normal 11 2 3 4" xfId="53466"/>
    <cellStyle name="Normal 11 2 4" xfId="53467"/>
    <cellStyle name="Normal 11 2 4 2" xfId="54097"/>
    <cellStyle name="Normal 11 2 4 2 2" xfId="57264"/>
    <cellStyle name="Normal 11 2 4 3" xfId="56640"/>
    <cellStyle name="Normal 11 2 5" xfId="54094"/>
    <cellStyle name="Normal 11 2 5 2" xfId="57261"/>
    <cellStyle name="Normal 11 2 6" xfId="53464"/>
    <cellStyle name="Normal 11 2 6 2" xfId="56637"/>
    <cellStyle name="Normal 11 2 7" xfId="55452"/>
    <cellStyle name="Normal 11 2 8" xfId="56374"/>
    <cellStyle name="Normal 11 2 9" xfId="53101"/>
    <cellStyle name="Normal 11 3" xfId="5144"/>
    <cellStyle name="Normal 11 3 2" xfId="5145"/>
    <cellStyle name="Normal 11 3 2 2" xfId="8612"/>
    <cellStyle name="Normal 11 3 2 2 2" xfId="16495"/>
    <cellStyle name="Normal 11 3 2 2 2 2" xfId="32809"/>
    <cellStyle name="Normal 11 3 2 2 2 3" xfId="47773"/>
    <cellStyle name="Normal 11 3 2 2 2 4" xfId="57266"/>
    <cellStyle name="Normal 11 3 2 2 3" xfId="25787"/>
    <cellStyle name="Normal 11 3 2 2 4" xfId="40774"/>
    <cellStyle name="Normal 11 3 2 2 5" xfId="54099"/>
    <cellStyle name="Normal 11 3 2 3" xfId="13255"/>
    <cellStyle name="Normal 11 3 2 3 2" xfId="29574"/>
    <cellStyle name="Normal 11 3 2 3 3" xfId="44539"/>
    <cellStyle name="Normal 11 3 2 3 4" xfId="56642"/>
    <cellStyle name="Normal 11 3 2 4" xfId="22552"/>
    <cellStyle name="Normal 11 3 2 5" xfId="37540"/>
    <cellStyle name="Normal 11 3 2 6" xfId="53469"/>
    <cellStyle name="Normal 11 3 3" xfId="6077"/>
    <cellStyle name="Normal 11 3 3 2" xfId="13994"/>
    <cellStyle name="Normal 11 3 3 2 2" xfId="30308"/>
    <cellStyle name="Normal 11 3 3 2 2 2" xfId="57267"/>
    <cellStyle name="Normal 11 3 3 2 3" xfId="45272"/>
    <cellStyle name="Normal 11 3 3 2 4" xfId="54100"/>
    <cellStyle name="Normal 11 3 3 3" xfId="23286"/>
    <cellStyle name="Normal 11 3 3 3 2" xfId="56643"/>
    <cellStyle name="Normal 11 3 3 4" xfId="38273"/>
    <cellStyle name="Normal 11 3 3 5" xfId="53470"/>
    <cellStyle name="Normal 11 3 4" xfId="13254"/>
    <cellStyle name="Normal 11 3 4 2" xfId="29573"/>
    <cellStyle name="Normal 11 3 4 2 2" xfId="57265"/>
    <cellStyle name="Normal 11 3 4 3" xfId="44538"/>
    <cellStyle name="Normal 11 3 4 4" xfId="54098"/>
    <cellStyle name="Normal 11 3 5" xfId="18968"/>
    <cellStyle name="Normal 11 3 5 2" xfId="33978"/>
    <cellStyle name="Normal 11 3 5 2 2" xfId="56641"/>
    <cellStyle name="Normal 11 3 5 3" xfId="48939"/>
    <cellStyle name="Normal 11 3 5 4" xfId="53468"/>
    <cellStyle name="Normal 11 3 6" xfId="22551"/>
    <cellStyle name="Normal 11 3 6 2" xfId="56385"/>
    <cellStyle name="Normal 11 3 7" xfId="37539"/>
    <cellStyle name="Normal 11 3 8" xfId="53111"/>
    <cellStyle name="Normal 11 4" xfId="1521"/>
    <cellStyle name="Normal 11 4 2" xfId="54101"/>
    <cellStyle name="Normal 11 4 2 2" xfId="57268"/>
    <cellStyle name="Normal 11 4 3" xfId="56644"/>
    <cellStyle name="Normal 11 4 4" xfId="53471"/>
    <cellStyle name="Normal 11 5" xfId="17937"/>
    <cellStyle name="Normal 11 5 2" xfId="33599"/>
    <cellStyle name="Normal 11 5 2 2" xfId="57269"/>
    <cellStyle name="Normal 11 5 2 3" xfId="54102"/>
    <cellStyle name="Normal 11 5 3" xfId="48560"/>
    <cellStyle name="Normal 11 5 3 2" xfId="56645"/>
    <cellStyle name="Normal 11 5 4" xfId="53472"/>
    <cellStyle name="Normal 11 6" xfId="53473"/>
    <cellStyle name="Normal 11 6 2" xfId="54103"/>
    <cellStyle name="Normal 11 6 2 2" xfId="57270"/>
    <cellStyle name="Normal 11 6 3" xfId="56646"/>
    <cellStyle name="Normal 11 7" xfId="54093"/>
    <cellStyle name="Normal 11 7 2" xfId="57260"/>
    <cellStyle name="Normal 11 8" xfId="53463"/>
    <cellStyle name="Normal 11 8 2" xfId="56636"/>
    <cellStyle name="Normal 11 9" xfId="55083"/>
    <cellStyle name="Normal 12" xfId="5146"/>
    <cellStyle name="Normal 12 2" xfId="5147"/>
    <cellStyle name="Normal 12 2 2" xfId="8854"/>
    <cellStyle name="Normal 12 2 2 2" xfId="54106"/>
    <cellStyle name="Normal 12 2 2 2 2" xfId="57273"/>
    <cellStyle name="Normal 12 2 2 3" xfId="56649"/>
    <cellStyle name="Normal 12 2 2 4" xfId="53476"/>
    <cellStyle name="Normal 12 2 3" xfId="53477"/>
    <cellStyle name="Normal 12 2 3 2" xfId="54107"/>
    <cellStyle name="Normal 12 2 3 2 2" xfId="57274"/>
    <cellStyle name="Normal 12 2 3 3" xfId="56650"/>
    <cellStyle name="Normal 12 2 4" xfId="54105"/>
    <cellStyle name="Normal 12 2 4 2" xfId="57272"/>
    <cellStyle name="Normal 12 2 5" xfId="56648"/>
    <cellStyle name="Normal 12 2 6" xfId="53475"/>
    <cellStyle name="Normal 12 3" xfId="5148"/>
    <cellStyle name="Normal 12 3 2" xfId="8262"/>
    <cellStyle name="Normal 12 3 2 2" xfId="16156"/>
    <cellStyle name="Normal 12 3 2 2 2" xfId="32470"/>
    <cellStyle name="Normal 12 3 2 2 3" xfId="47434"/>
    <cellStyle name="Normal 12 3 2 2 4" xfId="57275"/>
    <cellStyle name="Normal 12 3 2 3" xfId="25448"/>
    <cellStyle name="Normal 12 3 2 4" xfId="40435"/>
    <cellStyle name="Normal 12 3 2 5" xfId="54108"/>
    <cellStyle name="Normal 12 3 3" xfId="13257"/>
    <cellStyle name="Normal 12 3 3 2" xfId="29576"/>
    <cellStyle name="Normal 12 3 3 3" xfId="44541"/>
    <cellStyle name="Normal 12 3 3 4" xfId="56651"/>
    <cellStyle name="Normal 12 3 4" xfId="22554"/>
    <cellStyle name="Normal 12 3 5" xfId="37542"/>
    <cellStyle name="Normal 12 3 6" xfId="53478"/>
    <cellStyle name="Normal 12 4" xfId="6078"/>
    <cellStyle name="Normal 12 4 2" xfId="13995"/>
    <cellStyle name="Normal 12 4 2 2" xfId="30309"/>
    <cellStyle name="Normal 12 4 2 2 2" xfId="57276"/>
    <cellStyle name="Normal 12 4 2 3" xfId="45273"/>
    <cellStyle name="Normal 12 4 2 4" xfId="54109"/>
    <cellStyle name="Normal 12 4 3" xfId="23287"/>
    <cellStyle name="Normal 12 4 3 2" xfId="56652"/>
    <cellStyle name="Normal 12 4 4" xfId="38274"/>
    <cellStyle name="Normal 12 4 5" xfId="53479"/>
    <cellStyle name="Normal 12 5" xfId="13256"/>
    <cellStyle name="Normal 12 5 2" xfId="29575"/>
    <cellStyle name="Normal 12 5 2 2" xfId="57277"/>
    <cellStyle name="Normal 12 5 2 3" xfId="54110"/>
    <cellStyle name="Normal 12 5 3" xfId="44540"/>
    <cellStyle name="Normal 12 5 3 2" xfId="56653"/>
    <cellStyle name="Normal 12 5 4" xfId="53480"/>
    <cellStyle name="Normal 12 6" xfId="22553"/>
    <cellStyle name="Normal 12 6 2" xfId="57271"/>
    <cellStyle name="Normal 12 6 3" xfId="54104"/>
    <cellStyle name="Normal 12 7" xfId="37541"/>
    <cellStyle name="Normal 12 7 2" xfId="56647"/>
    <cellStyle name="Normal 12 7 3" xfId="53474"/>
    <cellStyle name="Normal 13" xfId="5149"/>
    <cellStyle name="Normal 13 10" xfId="53123"/>
    <cellStyle name="Normal 13 2" xfId="5150"/>
    <cellStyle name="Normal 13 2 2" xfId="8190"/>
    <cellStyle name="Normal 13 2 2 2" xfId="16091"/>
    <cellStyle name="Normal 13 2 2 2 2" xfId="32405"/>
    <cellStyle name="Normal 13 2 2 2 2 2" xfId="57280"/>
    <cellStyle name="Normal 13 2 2 2 3" xfId="47369"/>
    <cellStyle name="Normal 13 2 2 2 4" xfId="54113"/>
    <cellStyle name="Normal 13 2 2 3" xfId="25383"/>
    <cellStyle name="Normal 13 2 2 3 2" xfId="56656"/>
    <cellStyle name="Normal 13 2 2 4" xfId="40370"/>
    <cellStyle name="Normal 13 2 2 5" xfId="53483"/>
    <cellStyle name="Normal 13 2 3" xfId="13259"/>
    <cellStyle name="Normal 13 2 3 2" xfId="29578"/>
    <cellStyle name="Normal 13 2 3 2 2" xfId="57281"/>
    <cellStyle name="Normal 13 2 3 2 3" xfId="54114"/>
    <cellStyle name="Normal 13 2 3 3" xfId="44543"/>
    <cellStyle name="Normal 13 2 3 3 2" xfId="56657"/>
    <cellStyle name="Normal 13 2 3 4" xfId="53484"/>
    <cellStyle name="Normal 13 2 4" xfId="22556"/>
    <cellStyle name="Normal 13 2 4 2" xfId="57279"/>
    <cellStyle name="Normal 13 2 4 3" xfId="54112"/>
    <cellStyle name="Normal 13 2 5" xfId="37544"/>
    <cellStyle name="Normal 13 2 5 2" xfId="56655"/>
    <cellStyle name="Normal 13 2 6" xfId="53482"/>
    <cellStyle name="Normal 13 3" xfId="5151"/>
    <cellStyle name="Normal 13 3 2" xfId="7467"/>
    <cellStyle name="Normal 13 3 2 2" xfId="15377"/>
    <cellStyle name="Normal 13 3 2 2 2" xfId="31691"/>
    <cellStyle name="Normal 13 3 2 2 3" xfId="46655"/>
    <cellStyle name="Normal 13 3 2 2 4" xfId="57282"/>
    <cellStyle name="Normal 13 3 2 3" xfId="24669"/>
    <cellStyle name="Normal 13 3 2 4" xfId="39656"/>
    <cellStyle name="Normal 13 3 2 5" xfId="54115"/>
    <cellStyle name="Normal 13 3 3" xfId="13260"/>
    <cellStyle name="Normal 13 3 3 2" xfId="29579"/>
    <cellStyle name="Normal 13 3 3 3" xfId="44544"/>
    <cellStyle name="Normal 13 3 3 4" xfId="56658"/>
    <cellStyle name="Normal 13 3 4" xfId="22557"/>
    <cellStyle name="Normal 13 3 5" xfId="37545"/>
    <cellStyle name="Normal 13 3 6" xfId="53485"/>
    <cellStyle name="Normal 13 4" xfId="6079"/>
    <cellStyle name="Normal 13 4 2" xfId="13996"/>
    <cellStyle name="Normal 13 4 2 2" xfId="30310"/>
    <cellStyle name="Normal 13 4 2 2 2" xfId="57283"/>
    <cellStyle name="Normal 13 4 2 3" xfId="45274"/>
    <cellStyle name="Normal 13 4 2 4" xfId="54116"/>
    <cellStyle name="Normal 13 4 3" xfId="23288"/>
    <cellStyle name="Normal 13 4 3 2" xfId="56659"/>
    <cellStyle name="Normal 13 4 4" xfId="38275"/>
    <cellStyle name="Normal 13 4 5" xfId="53486"/>
    <cellStyle name="Normal 13 5" xfId="13258"/>
    <cellStyle name="Normal 13 5 2" xfId="29577"/>
    <cellStyle name="Normal 13 5 2 2" xfId="57284"/>
    <cellStyle name="Normal 13 5 2 3" xfId="54117"/>
    <cellStyle name="Normal 13 5 3" xfId="44542"/>
    <cellStyle name="Normal 13 5 3 2" xfId="56660"/>
    <cellStyle name="Normal 13 5 4" xfId="53487"/>
    <cellStyle name="Normal 13 6" xfId="18989"/>
    <cellStyle name="Normal 13 6 2" xfId="33990"/>
    <cellStyle name="Normal 13 6 2 2" xfId="57278"/>
    <cellStyle name="Normal 13 6 3" xfId="48951"/>
    <cellStyle name="Normal 13 6 4" xfId="54111"/>
    <cellStyle name="Normal 13 7" xfId="22555"/>
    <cellStyle name="Normal 13 7 2" xfId="56654"/>
    <cellStyle name="Normal 13 7 3" xfId="53481"/>
    <cellStyle name="Normal 13 8" xfId="37543"/>
    <cellStyle name="Normal 13 8 2" xfId="54702"/>
    <cellStyle name="Normal 13 9" xfId="56397"/>
    <cellStyle name="Normal 14" xfId="5152"/>
    <cellStyle name="Normal 14 2" xfId="5153"/>
    <cellStyle name="Normal 14 2 2" xfId="5154"/>
    <cellStyle name="Normal 14 2 2 2" xfId="8191"/>
    <cellStyle name="Normal 14 2 2 2 2" xfId="16092"/>
    <cellStyle name="Normal 14 2 2 2 2 2" xfId="32406"/>
    <cellStyle name="Normal 14 2 2 2 2 3" xfId="47370"/>
    <cellStyle name="Normal 14 2 2 2 3" xfId="25384"/>
    <cellStyle name="Normal 14 2 2 2 4" xfId="40371"/>
    <cellStyle name="Normal 14 2 2 3" xfId="13262"/>
    <cellStyle name="Normal 14 2 2 3 2" xfId="29581"/>
    <cellStyle name="Normal 14 2 2 3 3" xfId="44546"/>
    <cellStyle name="Normal 14 2 2 4" xfId="22559"/>
    <cellStyle name="Normal 14 2 2 5" xfId="37547"/>
    <cellStyle name="Normal 14 2 3" xfId="6682"/>
    <cellStyle name="Normal 14 2 3 2" xfId="14596"/>
    <cellStyle name="Normal 14 2 3 2 2" xfId="30910"/>
    <cellStyle name="Normal 14 2 3 2 3" xfId="45874"/>
    <cellStyle name="Normal 14 2 3 3" xfId="23888"/>
    <cellStyle name="Normal 14 2 3 4" xfId="38875"/>
    <cellStyle name="Normal 14 2 4" xfId="13261"/>
    <cellStyle name="Normal 14 2 4 2" xfId="29580"/>
    <cellStyle name="Normal 14 2 4 3" xfId="44545"/>
    <cellStyle name="Normal 14 2 5" xfId="22558"/>
    <cellStyle name="Normal 14 2 6" xfId="37546"/>
    <cellStyle name="Normal 14 2 7" xfId="53488"/>
    <cellStyle name="Normal 14 3" xfId="5155"/>
    <cellStyle name="Normal 14 3 2" xfId="7468"/>
    <cellStyle name="Normal 14 3 2 2" xfId="15378"/>
    <cellStyle name="Normal 14 3 2 2 2" xfId="31692"/>
    <cellStyle name="Normal 14 3 2 2 3" xfId="46656"/>
    <cellStyle name="Normal 14 3 2 3" xfId="24670"/>
    <cellStyle name="Normal 14 3 2 4" xfId="39657"/>
    <cellStyle name="Normal 14 3 3" xfId="13263"/>
    <cellStyle name="Normal 14 3 3 2" xfId="29582"/>
    <cellStyle name="Normal 14 3 3 3" xfId="44547"/>
    <cellStyle name="Normal 14 3 4" xfId="22560"/>
    <cellStyle name="Normal 14 3 5" xfId="37548"/>
    <cellStyle name="Normal 14 3 6" xfId="56422"/>
    <cellStyle name="Normal 14 4" xfId="53148"/>
    <cellStyle name="Normal 15" xfId="5156"/>
    <cellStyle name="Normal 15 2" xfId="5157"/>
    <cellStyle name="Normal 15 2 2" xfId="5158"/>
    <cellStyle name="Normal 15 2 2 2" xfId="8192"/>
    <cellStyle name="Normal 15 2 2 2 2" xfId="54120"/>
    <cellStyle name="Normal 15 2 2 2 2 2" xfId="57287"/>
    <cellStyle name="Normal 15 2 2 2 3" xfId="56663"/>
    <cellStyle name="Normal 15 2 2 2 4" xfId="53491"/>
    <cellStyle name="Normal 15 2 2 3" xfId="53492"/>
    <cellStyle name="Normal 15 2 2 3 2" xfId="54121"/>
    <cellStyle name="Normal 15 2 2 3 2 2" xfId="57288"/>
    <cellStyle name="Normal 15 2 2 3 3" xfId="56664"/>
    <cellStyle name="Normal 15 2 2 4" xfId="53493"/>
    <cellStyle name="Normal 15 2 2 4 2" xfId="54122"/>
    <cellStyle name="Normal 15 2 2 4 2 2" xfId="57289"/>
    <cellStyle name="Normal 15 2 2 4 3" xfId="56665"/>
    <cellStyle name="Normal 15 2 2 5" xfId="54119"/>
    <cellStyle name="Normal 15 2 2 5 2" xfId="57286"/>
    <cellStyle name="Normal 15 2 2 6" xfId="56662"/>
    <cellStyle name="Normal 15 2 2 7" xfId="53490"/>
    <cellStyle name="Normal 15 2 3" xfId="8856"/>
    <cellStyle name="Normal 15 2 3 2" xfId="53495"/>
    <cellStyle name="Normal 15 2 3 2 2" xfId="54124"/>
    <cellStyle name="Normal 15 2 3 2 2 2" xfId="57291"/>
    <cellStyle name="Normal 15 2 3 2 3" xfId="56667"/>
    <cellStyle name="Normal 15 2 3 3" xfId="53496"/>
    <cellStyle name="Normal 15 2 3 3 2" xfId="54125"/>
    <cellStyle name="Normal 15 2 3 3 2 2" xfId="57292"/>
    <cellStyle name="Normal 15 2 3 3 3" xfId="56668"/>
    <cellStyle name="Normal 15 2 3 4" xfId="53497"/>
    <cellStyle name="Normal 15 2 3 4 2" xfId="54126"/>
    <cellStyle name="Normal 15 2 3 4 2 2" xfId="57293"/>
    <cellStyle name="Normal 15 2 3 4 3" xfId="56669"/>
    <cellStyle name="Normal 15 2 3 5" xfId="54123"/>
    <cellStyle name="Normal 15 2 3 5 2" xfId="57290"/>
    <cellStyle name="Normal 15 2 3 6" xfId="56666"/>
    <cellStyle name="Normal 15 2 3 7" xfId="53494"/>
    <cellStyle name="Normal 15 3" xfId="5159"/>
    <cellStyle name="Normal 15 3 2" xfId="5160"/>
    <cellStyle name="Normal 15 3 3" xfId="7469"/>
    <cellStyle name="Normal 15 3 4" xfId="53498"/>
    <cellStyle name="Normal 15 4" xfId="8855"/>
    <cellStyle name="Normal 15 4 2" xfId="54127"/>
    <cellStyle name="Normal 15 4 2 2" xfId="57294"/>
    <cellStyle name="Normal 15 4 3" xfId="56670"/>
    <cellStyle name="Normal 15 4 4" xfId="53499"/>
    <cellStyle name="Normal 15 5" xfId="53500"/>
    <cellStyle name="Normal 15 5 2" xfId="54128"/>
    <cellStyle name="Normal 15 5 2 2" xfId="57295"/>
    <cellStyle name="Normal 15 5 3" xfId="56671"/>
    <cellStyle name="Normal 15 6" xfId="54118"/>
    <cellStyle name="Normal 15 6 2" xfId="57285"/>
    <cellStyle name="Normal 15 7" xfId="56661"/>
    <cellStyle name="Normal 15 8" xfId="53489"/>
    <cellStyle name="Normal 15_Trends fuels" xfId="53501"/>
    <cellStyle name="Normal 16" xfId="5161"/>
    <cellStyle name="Normal 16 2" xfId="5162"/>
    <cellStyle name="Normal 16 2 2" xfId="54130"/>
    <cellStyle name="Normal 16 2 2 2" xfId="57297"/>
    <cellStyle name="Normal 16 2 3" xfId="56673"/>
    <cellStyle name="Normal 16 2 4" xfId="53503"/>
    <cellStyle name="Normal 16 3" xfId="8857"/>
    <cellStyle name="Normal 16 3 2" xfId="54131"/>
    <cellStyle name="Normal 16 3 2 2" xfId="57298"/>
    <cellStyle name="Normal 16 3 3" xfId="56674"/>
    <cellStyle name="Normal 16 3 4" xfId="53504"/>
    <cellStyle name="Normal 16 4" xfId="53505"/>
    <cellStyle name="Normal 16 4 2" xfId="54132"/>
    <cellStyle name="Normal 16 4 2 2" xfId="57299"/>
    <cellStyle name="Normal 16 4 3" xfId="56675"/>
    <cellStyle name="Normal 16 5" xfId="54129"/>
    <cellStyle name="Normal 16 5 2" xfId="57296"/>
    <cellStyle name="Normal 16 6" xfId="56672"/>
    <cellStyle name="Normal 16 7" xfId="53502"/>
    <cellStyle name="Normal 17" xfId="5163"/>
    <cellStyle name="Normal 17 2" xfId="5164"/>
    <cellStyle name="Normal 17 2 2" xfId="7478"/>
    <cellStyle name="Normal 17 2 2 2" xfId="15379"/>
    <cellStyle name="Normal 17 2 2 2 2" xfId="31693"/>
    <cellStyle name="Normal 17 2 2 2 3" xfId="46657"/>
    <cellStyle name="Normal 17 2 2 2 4" xfId="57301"/>
    <cellStyle name="Normal 17 2 2 3" xfId="24671"/>
    <cellStyle name="Normal 17 2 2 4" xfId="39658"/>
    <cellStyle name="Normal 17 2 2 5" xfId="54134"/>
    <cellStyle name="Normal 17 2 3" xfId="13264"/>
    <cellStyle name="Normal 17 2 3 2" xfId="29583"/>
    <cellStyle name="Normal 17 2 3 3" xfId="44548"/>
    <cellStyle name="Normal 17 2 3 4" xfId="56677"/>
    <cellStyle name="Normal 17 2 4" xfId="22561"/>
    <cellStyle name="Normal 17 2 5" xfId="37549"/>
    <cellStyle name="Normal 17 2 6" xfId="53507"/>
    <cellStyle name="Normal 17 3" xfId="8858"/>
    <cellStyle name="Normal 17 3 2" xfId="54135"/>
    <cellStyle name="Normal 17 3 2 2" xfId="57302"/>
    <cellStyle name="Normal 17 3 3" xfId="56678"/>
    <cellStyle name="Normal 17 3 4" xfId="53508"/>
    <cellStyle name="Normal 17 4" xfId="53509"/>
    <cellStyle name="Normal 17 4 2" xfId="54136"/>
    <cellStyle name="Normal 17 4 2 2" xfId="57303"/>
    <cellStyle name="Normal 17 4 3" xfId="56679"/>
    <cellStyle name="Normal 17 5" xfId="54133"/>
    <cellStyle name="Normal 17 5 2" xfId="57300"/>
    <cellStyle name="Normal 17 6" xfId="56676"/>
    <cellStyle name="Normal 17 7" xfId="53506"/>
    <cellStyle name="Normal 18" xfId="5165"/>
    <cellStyle name="Normal 18 2" xfId="8859"/>
    <cellStyle name="Normal 18 2 2" xfId="54138"/>
    <cellStyle name="Normal 18 2 2 2" xfId="57305"/>
    <cellStyle name="Normal 18 2 3" xfId="56681"/>
    <cellStyle name="Normal 18 2 4" xfId="53511"/>
    <cellStyle name="Normal 18 3" xfId="53512"/>
    <cellStyle name="Normal 18 3 2" xfId="54139"/>
    <cellStyle name="Normal 18 3 2 2" xfId="57306"/>
    <cellStyle name="Normal 18 3 3" xfId="56682"/>
    <cellStyle name="Normal 18 4" xfId="53513"/>
    <cellStyle name="Normal 18 4 2" xfId="54140"/>
    <cellStyle name="Normal 18 4 2 2" xfId="57307"/>
    <cellStyle name="Normal 18 4 3" xfId="56683"/>
    <cellStyle name="Normal 18 5" xfId="54137"/>
    <cellStyle name="Normal 18 5 2" xfId="57304"/>
    <cellStyle name="Normal 18 6" xfId="56680"/>
    <cellStyle name="Normal 18 7" xfId="53510"/>
    <cellStyle name="Normal 19" xfId="5166"/>
    <cellStyle name="Normal 19 2" xfId="5167"/>
    <cellStyle name="Normal 19 2 2" xfId="54141"/>
    <cellStyle name="Normal 19 2 2 2" xfId="57308"/>
    <cellStyle name="Normal 19 2 3" xfId="56684"/>
    <cellStyle name="Normal 19 2 4" xfId="53515"/>
    <cellStyle name="Normal 19 3" xfId="6683"/>
    <cellStyle name="Normal 19 4" xfId="53514"/>
    <cellStyle name="Normal 2" xfId="567"/>
    <cellStyle name="Normal 2 10" xfId="53516"/>
    <cellStyle name="Normal 2 10 2" xfId="57673"/>
    <cellStyle name="Normal 2 11" xfId="53517"/>
    <cellStyle name="Normal 2 11 2" xfId="53518"/>
    <cellStyle name="Normal 2 11 2 2" xfId="54143"/>
    <cellStyle name="Normal 2 11 2 2 2" xfId="57310"/>
    <cellStyle name="Normal 2 11 2 3" xfId="56686"/>
    <cellStyle name="Normal 2 11 3" xfId="54142"/>
    <cellStyle name="Normal 2 11 3 2" xfId="57309"/>
    <cellStyle name="Normal 2 11 4" xfId="56685"/>
    <cellStyle name="Normal 2 12" xfId="53519"/>
    <cellStyle name="Normal 2 12 2" xfId="54144"/>
    <cellStyle name="Normal 2 12 2 2" xfId="57311"/>
    <cellStyle name="Normal 2 12 3" xfId="56687"/>
    <cellStyle name="Normal 2 13" xfId="53520"/>
    <cellStyle name="Normal 2 13 2" xfId="54145"/>
    <cellStyle name="Normal 2 13 2 2" xfId="57312"/>
    <cellStyle name="Normal 2 13 3" xfId="56688"/>
    <cellStyle name="Normal 2 14" xfId="53294"/>
    <cellStyle name="Normal 2 14 2" xfId="53930"/>
    <cellStyle name="Normal 2 14 2 2" xfId="57097"/>
    <cellStyle name="Normal 2 14 3" xfId="56486"/>
    <cellStyle name="Normal 2 15" xfId="53157"/>
    <cellStyle name="Normal 2 2" xfId="568"/>
    <cellStyle name="Normal 2 2 2" xfId="1525"/>
    <cellStyle name="Normal 2 2 2 2" xfId="5170"/>
    <cellStyle name="Normal 2 2 2 2 2" xfId="8862"/>
    <cellStyle name="Normal 2 2 2 2 2 2" xfId="54146"/>
    <cellStyle name="Normal 2 2 2 2 2 2 2" xfId="57313"/>
    <cellStyle name="Normal 2 2 2 2 2 3" xfId="56689"/>
    <cellStyle name="Normal 2 2 2 2 2 4" xfId="53521"/>
    <cellStyle name="Normal 2 2 2 2 3" xfId="17479"/>
    <cellStyle name="Normal 2 2 2 2 3 2" xfId="57076"/>
    <cellStyle name="Normal 2 2 2 2 3 3" xfId="53909"/>
    <cellStyle name="Normal 2 2 2 2 4" xfId="53263"/>
    <cellStyle name="Normal 2 2 2 2 4 2" xfId="56465"/>
    <cellStyle name="Normal 2 2 2 3" xfId="5171"/>
    <cellStyle name="Normal 2 2 2 3 2" xfId="5172"/>
    <cellStyle name="Normal 2 2 2 3 2 2" xfId="8864"/>
    <cellStyle name="Normal 2 2 2 3 2 2 2" xfId="57314"/>
    <cellStyle name="Normal 2 2 2 3 2 2 3" xfId="54147"/>
    <cellStyle name="Normal 2 2 2 3 2 3" xfId="56690"/>
    <cellStyle name="Normal 2 2 2 3 2 4" xfId="53522"/>
    <cellStyle name="Normal 2 2 2 3 3" xfId="8863"/>
    <cellStyle name="Normal 2 2 2 3 3 2" xfId="57092"/>
    <cellStyle name="Normal 2 2 2 3 3 3" xfId="53925"/>
    <cellStyle name="Normal 2 2 2 3 4" xfId="53279"/>
    <cellStyle name="Normal 2 2 2 3 4 2" xfId="56481"/>
    <cellStyle name="Normal 2 2 2 4" xfId="8831"/>
    <cellStyle name="Normal 2 2 2 4 2" xfId="16680"/>
    <cellStyle name="Normal 2 2 2 4 2 2" xfId="32994"/>
    <cellStyle name="Normal 2 2 2 4 2 2 2" xfId="57315"/>
    <cellStyle name="Normal 2 2 2 4 2 3" xfId="47958"/>
    <cellStyle name="Normal 2 2 2 4 2 4" xfId="54148"/>
    <cellStyle name="Normal 2 2 2 4 3" xfId="19002"/>
    <cellStyle name="Normal 2 2 2 4 3 2" xfId="33999"/>
    <cellStyle name="Normal 2 2 2 4 3 2 2" xfId="56691"/>
    <cellStyle name="Normal 2 2 2 4 3 3" xfId="48960"/>
    <cellStyle name="Normal 2 2 2 4 3 4" xfId="53523"/>
    <cellStyle name="Normal 2 2 2 4 4" xfId="25972"/>
    <cellStyle name="Normal 2 2 2 4 4 2" xfId="56406"/>
    <cellStyle name="Normal 2 2 2 4 5" xfId="40959"/>
    <cellStyle name="Normal 2 2 2 4 6" xfId="53132"/>
    <cellStyle name="Normal 2 2 2 5" xfId="8861"/>
    <cellStyle name="Normal 2 2 2 5 2" xfId="53935"/>
    <cellStyle name="Normal 2 2 2 5 2 2" xfId="57102"/>
    <cellStyle name="Normal 2 2 2 5 3" xfId="56491"/>
    <cellStyle name="Normal 2 2 2 5 4" xfId="53299"/>
    <cellStyle name="Normal 2 2 2 6" xfId="53893"/>
    <cellStyle name="Normal 2 2 2 6 2" xfId="57060"/>
    <cellStyle name="Normal 2 2 2 7" xfId="53247"/>
    <cellStyle name="Normal 2 2 2 7 2" xfId="56449"/>
    <cellStyle name="Normal 2 2 3" xfId="5173"/>
    <cellStyle name="Normal 2 2 3 2" xfId="5174"/>
    <cellStyle name="Normal 2 2 3 2 2" xfId="8232"/>
    <cellStyle name="Normal 2 2 3 2 2 2" xfId="16129"/>
    <cellStyle name="Normal 2 2 3 2 2 2 2" xfId="32443"/>
    <cellStyle name="Normal 2 2 3 2 2 2 3" xfId="47407"/>
    <cellStyle name="Normal 2 2 3 2 2 2 4" xfId="57316"/>
    <cellStyle name="Normal 2 2 3 2 2 3" xfId="25421"/>
    <cellStyle name="Normal 2 2 3 2 2 4" xfId="40408"/>
    <cellStyle name="Normal 2 2 3 2 2 5" xfId="54149"/>
    <cellStyle name="Normal 2 2 3 2 3" xfId="13267"/>
    <cellStyle name="Normal 2 2 3 2 3 2" xfId="29586"/>
    <cellStyle name="Normal 2 2 3 2 3 3" xfId="44551"/>
    <cellStyle name="Normal 2 2 3 2 3 4" xfId="56692"/>
    <cellStyle name="Normal 2 2 3 2 4" xfId="22564"/>
    <cellStyle name="Normal 2 2 3 2 5" xfId="37552"/>
    <cellStyle name="Normal 2 2 3 2 6" xfId="53524"/>
    <cellStyle name="Normal 2 2 3 3" xfId="6081"/>
    <cellStyle name="Normal 2 2 3 3 2" xfId="13998"/>
    <cellStyle name="Normal 2 2 3 3 2 2" xfId="30312"/>
    <cellStyle name="Normal 2 2 3 3 2 3" xfId="45276"/>
    <cellStyle name="Normal 2 2 3 3 2 4" xfId="57068"/>
    <cellStyle name="Normal 2 2 3 3 3" xfId="23290"/>
    <cellStyle name="Normal 2 2 3 3 4" xfId="38277"/>
    <cellStyle name="Normal 2 2 3 3 5" xfId="53901"/>
    <cellStyle name="Normal 2 2 3 4" xfId="13266"/>
    <cellStyle name="Normal 2 2 3 4 2" xfId="29585"/>
    <cellStyle name="Normal 2 2 3 4 2 2" xfId="56457"/>
    <cellStyle name="Normal 2 2 3 4 3" xfId="44550"/>
    <cellStyle name="Normal 2 2 3 4 4" xfId="53255"/>
    <cellStyle name="Normal 2 2 3 5" xfId="18996"/>
    <cellStyle name="Normal 2 2 3 5 2" xfId="33995"/>
    <cellStyle name="Normal 2 2 3 5 3" xfId="48956"/>
    <cellStyle name="Normal 2 2 3 5 4" xfId="56402"/>
    <cellStyle name="Normal 2 2 3 6" xfId="22563"/>
    <cellStyle name="Normal 2 2 3 7" xfId="37551"/>
    <cellStyle name="Normal 2 2 3 8" xfId="53128"/>
    <cellStyle name="Normal 2 2 4" xfId="5169"/>
    <cellStyle name="Normal 2 2 4 2" xfId="8860"/>
    <cellStyle name="Normal 2 2 4 2 2" xfId="54150"/>
    <cellStyle name="Normal 2 2 4 2 2 2" xfId="57317"/>
    <cellStyle name="Normal 2 2 4 2 3" xfId="56693"/>
    <cellStyle name="Normal 2 2 4 2 4" xfId="53525"/>
    <cellStyle name="Normal 2 2 4 3" xfId="53917"/>
    <cellStyle name="Normal 2 2 4 3 2" xfId="57084"/>
    <cellStyle name="Normal 2 2 4 4" xfId="56473"/>
    <cellStyle name="Normal 2 2 4 5" xfId="53271"/>
    <cellStyle name="Normal 2 2 5" xfId="1585"/>
    <cellStyle name="Normal 2 2 5 2" xfId="10143"/>
    <cellStyle name="Normal 2 2 5 2 2" xfId="26462"/>
    <cellStyle name="Normal 2 2 5 2 2 2" xfId="57318"/>
    <cellStyle name="Normal 2 2 5 2 3" xfId="41428"/>
    <cellStyle name="Normal 2 2 5 2 4" xfId="54151"/>
    <cellStyle name="Normal 2 2 5 3" xfId="19440"/>
    <cellStyle name="Normal 2 2 5 3 2" xfId="56694"/>
    <cellStyle name="Normal 2 2 5 4" xfId="34429"/>
    <cellStyle name="Normal 2 2 5 5" xfId="53526"/>
    <cellStyle name="Normal 2 2 6" xfId="53527"/>
    <cellStyle name="Normal 2 2 6 2" xfId="54152"/>
    <cellStyle name="Normal 2 2 6 2 2" xfId="57319"/>
    <cellStyle name="Normal 2 2 6 3" xfId="56695"/>
    <cellStyle name="Normal 2 2 7" xfId="53288"/>
    <cellStyle name="Normal 2 2 8" xfId="53885"/>
    <cellStyle name="Normal 2 2 8 2" xfId="57052"/>
    <cellStyle name="Normal 2 2 9" xfId="53231"/>
    <cellStyle name="Normal 2 2 9 2" xfId="56440"/>
    <cellStyle name="Normal 2 3" xfId="1164"/>
    <cellStyle name="Normal 2 3 10" xfId="17480"/>
    <cellStyle name="Normal 2 3 11" xfId="19347"/>
    <cellStyle name="Normal 2 3 12" xfId="34337"/>
    <cellStyle name="Normal 2 3 13" xfId="49289"/>
    <cellStyle name="Normal 2 3 14" xfId="49694"/>
    <cellStyle name="Normal 2 3 15" xfId="50103"/>
    <cellStyle name="Normal 2 3 16" xfId="50508"/>
    <cellStyle name="Normal 2 3 17" xfId="51068"/>
    <cellStyle name="Normal 2 3 18" xfId="51207"/>
    <cellStyle name="Normal 2 3 19" xfId="51669"/>
    <cellStyle name="Normal 2 3 2" xfId="5176"/>
    <cellStyle name="Normal 2 3 2 2" xfId="5177"/>
    <cellStyle name="Normal 2 3 2 2 2" xfId="7834"/>
    <cellStyle name="Normal 2 3 2 2 2 2" xfId="15735"/>
    <cellStyle name="Normal 2 3 2 2 2 2 2" xfId="32049"/>
    <cellStyle name="Normal 2 3 2 2 2 2 3" xfId="47013"/>
    <cellStyle name="Normal 2 3 2 2 2 2 4" xfId="57322"/>
    <cellStyle name="Normal 2 3 2 2 2 3" xfId="25027"/>
    <cellStyle name="Normal 2 3 2 2 2 4" xfId="40014"/>
    <cellStyle name="Normal 2 3 2 2 2 5" xfId="54155"/>
    <cellStyle name="Normal 2 3 2 2 3" xfId="13270"/>
    <cellStyle name="Normal 2 3 2 2 3 2" xfId="29589"/>
    <cellStyle name="Normal 2 3 2 2 3 3" xfId="44554"/>
    <cellStyle name="Normal 2 3 2 2 3 4" xfId="56698"/>
    <cellStyle name="Normal 2 3 2 2 4" xfId="22567"/>
    <cellStyle name="Normal 2 3 2 2 5" xfId="37555"/>
    <cellStyle name="Normal 2 3 2 2 6" xfId="53530"/>
    <cellStyle name="Normal 2 3 2 3" xfId="5178"/>
    <cellStyle name="Normal 2 3 2 3 2" xfId="7071"/>
    <cellStyle name="Normal 2 3 2 3 2 2" xfId="14982"/>
    <cellStyle name="Normal 2 3 2 3 2 2 2" xfId="31296"/>
    <cellStyle name="Normal 2 3 2 3 2 2 3" xfId="46260"/>
    <cellStyle name="Normal 2 3 2 3 2 2 4" xfId="57323"/>
    <cellStyle name="Normal 2 3 2 3 2 3" xfId="24274"/>
    <cellStyle name="Normal 2 3 2 3 2 4" xfId="39261"/>
    <cellStyle name="Normal 2 3 2 3 2 5" xfId="54156"/>
    <cellStyle name="Normal 2 3 2 3 3" xfId="13271"/>
    <cellStyle name="Normal 2 3 2 3 3 2" xfId="29590"/>
    <cellStyle name="Normal 2 3 2 3 3 3" xfId="44555"/>
    <cellStyle name="Normal 2 3 2 3 3 4" xfId="56699"/>
    <cellStyle name="Normal 2 3 2 3 4" xfId="22568"/>
    <cellStyle name="Normal 2 3 2 3 5" xfId="37556"/>
    <cellStyle name="Normal 2 3 2 3 6" xfId="53531"/>
    <cellStyle name="Normal 2 3 2 4" xfId="6083"/>
    <cellStyle name="Normal 2 3 2 4 2" xfId="14000"/>
    <cellStyle name="Normal 2 3 2 4 2 2" xfId="30314"/>
    <cellStyle name="Normal 2 3 2 4 2 3" xfId="45278"/>
    <cellStyle name="Normal 2 3 2 4 2 4" xfId="57321"/>
    <cellStyle name="Normal 2 3 2 4 3" xfId="23292"/>
    <cellStyle name="Normal 2 3 2 4 4" xfId="38279"/>
    <cellStyle name="Normal 2 3 2 4 5" xfId="54154"/>
    <cellStyle name="Normal 2 3 2 5" xfId="13269"/>
    <cellStyle name="Normal 2 3 2 5 2" xfId="29588"/>
    <cellStyle name="Normal 2 3 2 5 3" xfId="44553"/>
    <cellStyle name="Normal 2 3 2 5 4" xfId="56697"/>
    <cellStyle name="Normal 2 3 2 6" xfId="22566"/>
    <cellStyle name="Normal 2 3 2 7" xfId="37554"/>
    <cellStyle name="Normal 2 3 2 8" xfId="53529"/>
    <cellStyle name="Normal 2 3 20" xfId="52088"/>
    <cellStyle name="Normal 2 3 21" xfId="1549"/>
    <cellStyle name="Normal 2 3 3" xfId="5179"/>
    <cellStyle name="Normal 2 3 3 2" xfId="7598"/>
    <cellStyle name="Normal 2 3 3 2 2" xfId="15499"/>
    <cellStyle name="Normal 2 3 3 2 2 2" xfId="31813"/>
    <cellStyle name="Normal 2 3 3 2 2 3" xfId="46777"/>
    <cellStyle name="Normal 2 3 3 2 2 4" xfId="57324"/>
    <cellStyle name="Normal 2 3 3 2 3" xfId="24791"/>
    <cellStyle name="Normal 2 3 3 2 4" xfId="39778"/>
    <cellStyle name="Normal 2 3 3 2 5" xfId="54157"/>
    <cellStyle name="Normal 2 3 3 3" xfId="13272"/>
    <cellStyle name="Normal 2 3 3 3 2" xfId="29591"/>
    <cellStyle name="Normal 2 3 3 3 3" xfId="44556"/>
    <cellStyle name="Normal 2 3 3 3 4" xfId="56700"/>
    <cellStyle name="Normal 2 3 3 4" xfId="22569"/>
    <cellStyle name="Normal 2 3 3 5" xfId="37557"/>
    <cellStyle name="Normal 2 3 3 6" xfId="53532"/>
    <cellStyle name="Normal 2 3 4" xfId="5180"/>
    <cellStyle name="Normal 2 3 4 2" xfId="6828"/>
    <cellStyle name="Normal 2 3 4 2 2" xfId="14739"/>
    <cellStyle name="Normal 2 3 4 2 2 2" xfId="31053"/>
    <cellStyle name="Normal 2 3 4 2 2 3" xfId="46017"/>
    <cellStyle name="Normal 2 3 4 2 2 4" xfId="57325"/>
    <cellStyle name="Normal 2 3 4 2 3" xfId="24031"/>
    <cellStyle name="Normal 2 3 4 2 4" xfId="39018"/>
    <cellStyle name="Normal 2 3 4 2 5" xfId="54158"/>
    <cellStyle name="Normal 2 3 4 3" xfId="13273"/>
    <cellStyle name="Normal 2 3 4 3 2" xfId="29592"/>
    <cellStyle name="Normal 2 3 4 3 3" xfId="44557"/>
    <cellStyle name="Normal 2 3 4 3 4" xfId="56701"/>
    <cellStyle name="Normal 2 3 4 4" xfId="22570"/>
    <cellStyle name="Normal 2 3 4 5" xfId="37558"/>
    <cellStyle name="Normal 2 3 4 6" xfId="53533"/>
    <cellStyle name="Normal 2 3 5" xfId="6082"/>
    <cellStyle name="Normal 2 3 5 2" xfId="13999"/>
    <cellStyle name="Normal 2 3 5 2 2" xfId="30313"/>
    <cellStyle name="Normal 2 3 5 2 2 2" xfId="57326"/>
    <cellStyle name="Normal 2 3 5 2 3" xfId="45277"/>
    <cellStyle name="Normal 2 3 5 2 4" xfId="54159"/>
    <cellStyle name="Normal 2 3 5 3" xfId="23291"/>
    <cellStyle name="Normal 2 3 5 3 2" xfId="56702"/>
    <cellStyle name="Normal 2 3 5 4" xfId="38278"/>
    <cellStyle name="Normal 2 3 5 5" xfId="53534"/>
    <cellStyle name="Normal 2 3 6" xfId="5175"/>
    <cellStyle name="Normal 2 3 6 2" xfId="13268"/>
    <cellStyle name="Normal 2 3 6 2 2" xfId="29587"/>
    <cellStyle name="Normal 2 3 6 2 2 2" xfId="57327"/>
    <cellStyle name="Normal 2 3 6 2 3" xfId="44552"/>
    <cellStyle name="Normal 2 3 6 2 4" xfId="54160"/>
    <cellStyle name="Normal 2 3 6 3" xfId="22565"/>
    <cellStyle name="Normal 2 3 6 3 2" xfId="56703"/>
    <cellStyle name="Normal 2 3 6 4" xfId="37553"/>
    <cellStyle name="Normal 2 3 6 5" xfId="53535"/>
    <cellStyle name="Normal 2 3 7" xfId="8934"/>
    <cellStyle name="Normal 2 3 7 2" xfId="16708"/>
    <cellStyle name="Normal 2 3 7 2 2" xfId="33021"/>
    <cellStyle name="Normal 2 3 7 2 2 2" xfId="57320"/>
    <cellStyle name="Normal 2 3 7 2 3" xfId="47985"/>
    <cellStyle name="Normal 2 3 7 2 4" xfId="54153"/>
    <cellStyle name="Normal 2 3 7 3" xfId="25999"/>
    <cellStyle name="Normal 2 3 7 3 2" xfId="56696"/>
    <cellStyle name="Normal 2 3 7 4" xfId="40986"/>
    <cellStyle name="Normal 2 3 7 5" xfId="53528"/>
    <cellStyle name="Normal 2 3 8" xfId="9469"/>
    <cellStyle name="Normal 2 3 8 2" xfId="53163"/>
    <cellStyle name="Normal 2 3 9" xfId="10047"/>
    <cellStyle name="Normal 2 3 9 2" xfId="26368"/>
    <cellStyle name="Normal 2 3 9 3" xfId="41336"/>
    <cellStyle name="Normal 2 4" xfId="1157"/>
    <cellStyle name="Normal 2 4 2" xfId="5182"/>
    <cellStyle name="Normal 2 4 2 2" xfId="8188"/>
    <cellStyle name="Normal 2 4 2 2 2" xfId="16089"/>
    <cellStyle name="Normal 2 4 2 2 2 2" xfId="32403"/>
    <cellStyle name="Normal 2 4 2 2 2 2 2" xfId="57330"/>
    <cellStyle name="Normal 2 4 2 2 2 3" xfId="47367"/>
    <cellStyle name="Normal 2 4 2 2 2 4" xfId="54163"/>
    <cellStyle name="Normal 2 4 2 2 3" xfId="25381"/>
    <cellStyle name="Normal 2 4 2 2 3 2" xfId="56706"/>
    <cellStyle name="Normal 2 4 2 2 4" xfId="40368"/>
    <cellStyle name="Normal 2 4 2 2 5" xfId="53538"/>
    <cellStyle name="Normal 2 4 2 3" xfId="13275"/>
    <cellStyle name="Normal 2 4 2 3 2" xfId="29594"/>
    <cellStyle name="Normal 2 4 2 3 2 2" xfId="57331"/>
    <cellStyle name="Normal 2 4 2 3 2 3" xfId="54164"/>
    <cellStyle name="Normal 2 4 2 3 3" xfId="44559"/>
    <cellStyle name="Normal 2 4 2 3 3 2" xfId="56707"/>
    <cellStyle name="Normal 2 4 2 3 4" xfId="53539"/>
    <cellStyle name="Normal 2 4 2 4" xfId="18496"/>
    <cellStyle name="Normal 2 4 2 4 2" xfId="57329"/>
    <cellStyle name="Normal 2 4 2 4 3" xfId="54162"/>
    <cellStyle name="Normal 2 4 2 5" xfId="22572"/>
    <cellStyle name="Normal 2 4 2 5 2" xfId="56705"/>
    <cellStyle name="Normal 2 4 2 5 3" xfId="53537"/>
    <cellStyle name="Normal 2 4 2 6" xfId="37560"/>
    <cellStyle name="Normal 2 4 3" xfId="5183"/>
    <cellStyle name="Normal 2 4 3 2" xfId="7465"/>
    <cellStyle name="Normal 2 4 3 2 2" xfId="15375"/>
    <cellStyle name="Normal 2 4 3 2 2 2" xfId="31689"/>
    <cellStyle name="Normal 2 4 3 2 2 3" xfId="46653"/>
    <cellStyle name="Normal 2 4 3 2 2 4" xfId="57332"/>
    <cellStyle name="Normal 2 4 3 2 3" xfId="24667"/>
    <cellStyle name="Normal 2 4 3 2 4" xfId="39654"/>
    <cellStyle name="Normal 2 4 3 2 5" xfId="54165"/>
    <cellStyle name="Normal 2 4 3 3" xfId="13276"/>
    <cellStyle name="Normal 2 4 3 3 2" xfId="29595"/>
    <cellStyle name="Normal 2 4 3 3 3" xfId="44560"/>
    <cellStyle name="Normal 2 4 3 3 4" xfId="56708"/>
    <cellStyle name="Normal 2 4 3 4" xfId="22573"/>
    <cellStyle name="Normal 2 4 3 5" xfId="37561"/>
    <cellStyle name="Normal 2 4 3 6" xfId="53540"/>
    <cellStyle name="Normal 2 4 4" xfId="6084"/>
    <cellStyle name="Normal 2 4 4 2" xfId="14001"/>
    <cellStyle name="Normal 2 4 4 2 2" xfId="30315"/>
    <cellStyle name="Normal 2 4 4 2 2 2" xfId="57333"/>
    <cellStyle name="Normal 2 4 4 2 3" xfId="45279"/>
    <cellStyle name="Normal 2 4 4 2 4" xfId="54166"/>
    <cellStyle name="Normal 2 4 4 3" xfId="23293"/>
    <cellStyle name="Normal 2 4 4 3 2" xfId="56709"/>
    <cellStyle name="Normal 2 4 4 4" xfId="38280"/>
    <cellStyle name="Normal 2 4 4 5" xfId="53541"/>
    <cellStyle name="Normal 2 4 5" xfId="5181"/>
    <cellStyle name="Normal 2 4 5 2" xfId="13274"/>
    <cellStyle name="Normal 2 4 5 2 2" xfId="29593"/>
    <cellStyle name="Normal 2 4 5 2 2 2" xfId="57334"/>
    <cellStyle name="Normal 2 4 5 2 3" xfId="44558"/>
    <cellStyle name="Normal 2 4 5 2 4" xfId="54167"/>
    <cellStyle name="Normal 2 4 5 3" xfId="22571"/>
    <cellStyle name="Normal 2 4 5 3 2" xfId="56710"/>
    <cellStyle name="Normal 2 4 5 4" xfId="37559"/>
    <cellStyle name="Normal 2 4 5 5" xfId="53542"/>
    <cellStyle name="Normal 2 4 6" xfId="51153"/>
    <cellStyle name="Normal 2 4 6 2" xfId="54168"/>
    <cellStyle name="Normal 2 4 6 2 2" xfId="57335"/>
    <cellStyle name="Normal 2 4 6 3" xfId="56711"/>
    <cellStyle name="Normal 2 4 6 4" xfId="53543"/>
    <cellStyle name="Normal 2 4 7" xfId="53536"/>
    <cellStyle name="Normal 2 4 7 2" xfId="54161"/>
    <cellStyle name="Normal 2 4 7 2 2" xfId="57328"/>
    <cellStyle name="Normal 2 4 7 3" xfId="56704"/>
    <cellStyle name="Normal 2 4 8" xfId="53164"/>
    <cellStyle name="Normal 2 5" xfId="5184"/>
    <cellStyle name="Normal 2 5 2" xfId="8865"/>
    <cellStyle name="Normal 2 5 2 2" xfId="53546"/>
    <cellStyle name="Normal 2 5 2 2 2" xfId="54171"/>
    <cellStyle name="Normal 2 5 2 2 2 2" xfId="57338"/>
    <cellStyle name="Normal 2 5 2 2 3" xfId="56714"/>
    <cellStyle name="Normal 2 5 2 3" xfId="53547"/>
    <cellStyle name="Normal 2 5 2 3 2" xfId="54172"/>
    <cellStyle name="Normal 2 5 2 3 2 2" xfId="57339"/>
    <cellStyle name="Normal 2 5 2 3 3" xfId="56715"/>
    <cellStyle name="Normal 2 5 2 4" xfId="54170"/>
    <cellStyle name="Normal 2 5 2 4 2" xfId="57337"/>
    <cellStyle name="Normal 2 5 2 5" xfId="56713"/>
    <cellStyle name="Normal 2 5 2 6" xfId="53545"/>
    <cellStyle name="Normal 2 5 3" xfId="51154"/>
    <cellStyle name="Normal 2 5 3 2" xfId="54173"/>
    <cellStyle name="Normal 2 5 3 2 2" xfId="57340"/>
    <cellStyle name="Normal 2 5 3 3" xfId="56716"/>
    <cellStyle name="Normal 2 5 3 4" xfId="53548"/>
    <cellStyle name="Normal 2 5 4" xfId="53549"/>
    <cellStyle name="Normal 2 5 4 2" xfId="54174"/>
    <cellStyle name="Normal 2 5 4 2 2" xfId="57341"/>
    <cellStyle name="Normal 2 5 4 3" xfId="56717"/>
    <cellStyle name="Normal 2 5 5" xfId="53550"/>
    <cellStyle name="Normal 2 5 5 2" xfId="54175"/>
    <cellStyle name="Normal 2 5 5 2 2" xfId="57342"/>
    <cellStyle name="Normal 2 5 5 3" xfId="56718"/>
    <cellStyle name="Normal 2 5 6" xfId="53544"/>
    <cellStyle name="Normal 2 5 6 2" xfId="54169"/>
    <cellStyle name="Normal 2 5 6 2 2" xfId="57336"/>
    <cellStyle name="Normal 2 5 6 3" xfId="56712"/>
    <cellStyle name="Normal 2 5 7" xfId="53165"/>
    <cellStyle name="Normal 2 6" xfId="5185"/>
    <cellStyle name="Normal 2 6 2" xfId="5186"/>
    <cellStyle name="Normal 2 6 2 2" xfId="8599"/>
    <cellStyle name="Normal 2 6 2 2 2" xfId="16485"/>
    <cellStyle name="Normal 2 6 2 2 2 2" xfId="32799"/>
    <cellStyle name="Normal 2 6 2 2 2 2 2" xfId="57345"/>
    <cellStyle name="Normal 2 6 2 2 2 3" xfId="47763"/>
    <cellStyle name="Normal 2 6 2 2 2 4" xfId="54178"/>
    <cellStyle name="Normal 2 6 2 2 3" xfId="25777"/>
    <cellStyle name="Normal 2 6 2 2 3 2" xfId="56721"/>
    <cellStyle name="Normal 2 6 2 2 4" xfId="40764"/>
    <cellStyle name="Normal 2 6 2 2 5" xfId="53553"/>
    <cellStyle name="Normal 2 6 2 3" xfId="13278"/>
    <cellStyle name="Normal 2 6 2 3 2" xfId="29597"/>
    <cellStyle name="Normal 2 6 2 3 2 2" xfId="57346"/>
    <cellStyle name="Normal 2 6 2 3 2 3" xfId="54179"/>
    <cellStyle name="Normal 2 6 2 3 3" xfId="44562"/>
    <cellStyle name="Normal 2 6 2 3 3 2" xfId="56722"/>
    <cellStyle name="Normal 2 6 2 3 4" xfId="53554"/>
    <cellStyle name="Normal 2 6 2 4" xfId="22575"/>
    <cellStyle name="Normal 2 6 2 4 2" xfId="57344"/>
    <cellStyle name="Normal 2 6 2 4 3" xfId="54177"/>
    <cellStyle name="Normal 2 6 2 5" xfId="37563"/>
    <cellStyle name="Normal 2 6 2 5 2" xfId="56720"/>
    <cellStyle name="Normal 2 6 2 6" xfId="53552"/>
    <cellStyle name="Normal 2 6 3" xfId="6080"/>
    <cellStyle name="Normal 2 6 3 2" xfId="13997"/>
    <cellStyle name="Normal 2 6 3 2 2" xfId="30311"/>
    <cellStyle name="Normal 2 6 3 2 2 2" xfId="57347"/>
    <cellStyle name="Normal 2 6 3 2 3" xfId="45275"/>
    <cellStyle name="Normal 2 6 3 2 4" xfId="54180"/>
    <cellStyle name="Normal 2 6 3 3" xfId="23289"/>
    <cellStyle name="Normal 2 6 3 3 2" xfId="56723"/>
    <cellStyle name="Normal 2 6 3 4" xfId="38276"/>
    <cellStyle name="Normal 2 6 3 5" xfId="53555"/>
    <cellStyle name="Normal 2 6 4" xfId="13277"/>
    <cellStyle name="Normal 2 6 4 2" xfId="29596"/>
    <cellStyle name="Normal 2 6 4 2 2" xfId="57348"/>
    <cellStyle name="Normal 2 6 4 2 3" xfId="54181"/>
    <cellStyle name="Normal 2 6 4 3" xfId="44561"/>
    <cellStyle name="Normal 2 6 4 3 2" xfId="56724"/>
    <cellStyle name="Normal 2 6 4 4" xfId="53556"/>
    <cellStyle name="Normal 2 6 5" xfId="22574"/>
    <cellStyle name="Normal 2 6 5 2" xfId="54182"/>
    <cellStyle name="Normal 2 6 5 2 2" xfId="57349"/>
    <cellStyle name="Normal 2 6 5 3" xfId="56725"/>
    <cellStyle name="Normal 2 6 5 4" xfId="53557"/>
    <cellStyle name="Normal 2 6 6" xfId="37562"/>
    <cellStyle name="Normal 2 6 6 2" xfId="54176"/>
    <cellStyle name="Normal 2 6 6 2 2" xfId="57343"/>
    <cellStyle name="Normal 2 6 6 3" xfId="56719"/>
    <cellStyle name="Normal 2 6 6 4" xfId="53551"/>
    <cellStyle name="Normal 2 6 7" xfId="51288"/>
    <cellStyle name="Normal 2 6 8" xfId="53173"/>
    <cellStyle name="Normal 2 7" xfId="5187"/>
    <cellStyle name="Normal 2 7 2" xfId="53559"/>
    <cellStyle name="Normal 2 7 2 2" xfId="53560"/>
    <cellStyle name="Normal 2 7 2 2 2" xfId="54185"/>
    <cellStyle name="Normal 2 7 2 2 2 2" xfId="57352"/>
    <cellStyle name="Normal 2 7 2 2 3" xfId="56728"/>
    <cellStyle name="Normal 2 7 2 3" xfId="53561"/>
    <cellStyle name="Normal 2 7 2 3 2" xfId="54186"/>
    <cellStyle name="Normal 2 7 2 3 2 2" xfId="57353"/>
    <cellStyle name="Normal 2 7 2 3 3" xfId="56729"/>
    <cellStyle name="Normal 2 7 2 4" xfId="54184"/>
    <cellStyle name="Normal 2 7 2 4 2" xfId="57351"/>
    <cellStyle name="Normal 2 7 2 5" xfId="56727"/>
    <cellStyle name="Normal 2 7 3" xfId="53562"/>
    <cellStyle name="Normal 2 7 3 2" xfId="54187"/>
    <cellStyle name="Normal 2 7 3 2 2" xfId="57354"/>
    <cellStyle name="Normal 2 7 3 3" xfId="56730"/>
    <cellStyle name="Normal 2 7 4" xfId="53563"/>
    <cellStyle name="Normal 2 7 4 2" xfId="54188"/>
    <cellStyle name="Normal 2 7 4 2 2" xfId="57355"/>
    <cellStyle name="Normal 2 7 4 3" xfId="56731"/>
    <cellStyle name="Normal 2 7 5" xfId="53564"/>
    <cellStyle name="Normal 2 7 5 2" xfId="54189"/>
    <cellStyle name="Normal 2 7 5 2 2" xfId="57356"/>
    <cellStyle name="Normal 2 7 5 3" xfId="56732"/>
    <cellStyle name="Normal 2 7 6" xfId="54183"/>
    <cellStyle name="Normal 2 7 6 2" xfId="57350"/>
    <cellStyle name="Normal 2 7 7" xfId="56726"/>
    <cellStyle name="Normal 2 7 8" xfId="53558"/>
    <cellStyle name="Normal 2 8" xfId="5168"/>
    <cellStyle name="Normal 2 8 2" xfId="13265"/>
    <cellStyle name="Normal 2 8 2 2" xfId="29584"/>
    <cellStyle name="Normal 2 8 2 2 2" xfId="54192"/>
    <cellStyle name="Normal 2 8 2 2 2 2" xfId="57359"/>
    <cellStyle name="Normal 2 8 2 2 3" xfId="56735"/>
    <cellStyle name="Normal 2 8 2 2 4" xfId="53567"/>
    <cellStyle name="Normal 2 8 2 3" xfId="44549"/>
    <cellStyle name="Normal 2 8 2 3 2" xfId="54193"/>
    <cellStyle name="Normal 2 8 2 3 2 2" xfId="57360"/>
    <cellStyle name="Normal 2 8 2 3 3" xfId="56736"/>
    <cellStyle name="Normal 2 8 2 3 4" xfId="53568"/>
    <cellStyle name="Normal 2 8 2 4" xfId="54191"/>
    <cellStyle name="Normal 2 8 2 4 2" xfId="57358"/>
    <cellStyle name="Normal 2 8 2 5" xfId="56734"/>
    <cellStyle name="Normal 2 8 2 6" xfId="53566"/>
    <cellStyle name="Normal 2 8 3" xfId="22562"/>
    <cellStyle name="Normal 2 8 3 2" xfId="54194"/>
    <cellStyle name="Normal 2 8 3 2 2" xfId="57361"/>
    <cellStyle name="Normal 2 8 3 3" xfId="56737"/>
    <cellStyle name="Normal 2 8 3 4" xfId="53569"/>
    <cellStyle name="Normal 2 8 4" xfId="37550"/>
    <cellStyle name="Normal 2 8 4 2" xfId="54195"/>
    <cellStyle name="Normal 2 8 4 2 2" xfId="57362"/>
    <cellStyle name="Normal 2 8 4 3" xfId="56738"/>
    <cellStyle name="Normal 2 8 4 4" xfId="53570"/>
    <cellStyle name="Normal 2 8 5" xfId="53571"/>
    <cellStyle name="Normal 2 8 5 2" xfId="54196"/>
    <cellStyle name="Normal 2 8 5 2 2" xfId="57363"/>
    <cellStyle name="Normal 2 8 5 3" xfId="56739"/>
    <cellStyle name="Normal 2 8 6" xfId="54190"/>
    <cellStyle name="Normal 2 8 6 2" xfId="57357"/>
    <cellStyle name="Normal 2 8 7" xfId="56733"/>
    <cellStyle name="Normal 2 8 8" xfId="53565"/>
    <cellStyle name="Normal 2 9" xfId="1577"/>
    <cellStyle name="Normal 2 9 2" xfId="10136"/>
    <cellStyle name="Normal 2 9 2 2" xfId="26455"/>
    <cellStyle name="Normal 2 9 2 2 2" xfId="54199"/>
    <cellStyle name="Normal 2 9 2 2 2 2" xfId="57366"/>
    <cellStyle name="Normal 2 9 2 2 3" xfId="56742"/>
    <cellStyle name="Normal 2 9 2 2 4" xfId="53574"/>
    <cellStyle name="Normal 2 9 2 3" xfId="41421"/>
    <cellStyle name="Normal 2 9 2 3 2" xfId="54200"/>
    <cellStyle name="Normal 2 9 2 3 2 2" xfId="57367"/>
    <cellStyle name="Normal 2 9 2 3 3" xfId="56743"/>
    <cellStyle name="Normal 2 9 2 3 4" xfId="53575"/>
    <cellStyle name="Normal 2 9 2 4" xfId="54198"/>
    <cellStyle name="Normal 2 9 2 4 2" xfId="57365"/>
    <cellStyle name="Normal 2 9 2 5" xfId="56741"/>
    <cellStyle name="Normal 2 9 2 6" xfId="53573"/>
    <cellStyle name="Normal 2 9 3" xfId="19433"/>
    <cellStyle name="Normal 2 9 3 2" xfId="54201"/>
    <cellStyle name="Normal 2 9 3 2 2" xfId="57368"/>
    <cellStyle name="Normal 2 9 3 3" xfId="56744"/>
    <cellStyle name="Normal 2 9 3 4" xfId="53576"/>
    <cellStyle name="Normal 2 9 4" xfId="34422"/>
    <cellStyle name="Normal 2 9 4 2" xfId="54202"/>
    <cellStyle name="Normal 2 9 4 2 2" xfId="57369"/>
    <cellStyle name="Normal 2 9 4 3" xfId="56745"/>
    <cellStyle name="Normal 2 9 4 4" xfId="53577"/>
    <cellStyle name="Normal 2 9 5" xfId="54197"/>
    <cellStyle name="Normal 2 9 5 2" xfId="57364"/>
    <cellStyle name="Normal 2 9 6" xfId="56740"/>
    <cellStyle name="Normal 2 9 7" xfId="53572"/>
    <cellStyle name="Normal 20" xfId="5188"/>
    <cellStyle name="Normal 20 2" xfId="8610"/>
    <cellStyle name="Normal 20 2 2" xfId="8907"/>
    <cellStyle name="Normal 20 2 2 2" xfId="57370"/>
    <cellStyle name="Normal 20 2 3" xfId="54203"/>
    <cellStyle name="Normal 20 3" xfId="8866"/>
    <cellStyle name="Normal 20 3 2" xfId="56746"/>
    <cellStyle name="Normal 20 4" xfId="53578"/>
    <cellStyle name="Normal 21" xfId="1586"/>
    <cellStyle name="Normal 21 2" xfId="8837"/>
    <cellStyle name="Normal 21 2 2" xfId="57371"/>
    <cellStyle name="Normal 21 2 3" xfId="54204"/>
    <cellStyle name="Normal 21 3" xfId="56747"/>
    <cellStyle name="Normal 21 4" xfId="53579"/>
    <cellStyle name="Normal 22" xfId="8828"/>
    <cellStyle name="Normal 22 2" xfId="16677"/>
    <cellStyle name="Normal 22 2 2" xfId="32991"/>
    <cellStyle name="Normal 22 2 2 2" xfId="57372"/>
    <cellStyle name="Normal 22 2 3" xfId="47955"/>
    <cellStyle name="Normal 22 2 4" xfId="54205"/>
    <cellStyle name="Normal 22 3" xfId="25969"/>
    <cellStyle name="Normal 22 3 2" xfId="56748"/>
    <cellStyle name="Normal 22 4" xfId="40956"/>
    <cellStyle name="Normal 22 5" xfId="53580"/>
    <cellStyle name="Normal 23" xfId="1572"/>
    <cellStyle name="Normal 23 2" xfId="8908"/>
    <cellStyle name="Normal 23 2 2" xfId="57100"/>
    <cellStyle name="Normal 23 2 3" xfId="53933"/>
    <cellStyle name="Normal 23 3" xfId="56489"/>
    <cellStyle name="Normal 23 4" xfId="53297"/>
    <cellStyle name="Normal 24" xfId="8834"/>
    <cellStyle name="Normal 24 2" xfId="8912"/>
    <cellStyle name="Normal 24 3" xfId="54505"/>
    <cellStyle name="Normal 25" xfId="8909"/>
    <cellStyle name="Normal 25 2" xfId="54508"/>
    <cellStyle name="Normal 26" xfId="1569"/>
    <cellStyle name="Normal 26 2" xfId="10132"/>
    <cellStyle name="Normal 26 2 2" xfId="26451"/>
    <cellStyle name="Normal 26 2 3" xfId="41417"/>
    <cellStyle name="Normal 26 3" xfId="19429"/>
    <cellStyle name="Normal 26 4" xfId="34418"/>
    <cellStyle name="Normal 26 5" xfId="54509"/>
    <cellStyle name="Normal 27" xfId="1524"/>
    <cellStyle name="Normal 27 2" xfId="16727"/>
    <cellStyle name="Normal 27 2 2" xfId="33040"/>
    <cellStyle name="Normal 27 2 3" xfId="48004"/>
    <cellStyle name="Normal 27 3" xfId="26018"/>
    <cellStyle name="Normal 27 4" xfId="41005"/>
    <cellStyle name="Normal 27 5" xfId="54510"/>
    <cellStyle name="Normal 27 6" xfId="8954"/>
    <cellStyle name="Normal 28" xfId="9717"/>
    <cellStyle name="Normal 28 2" xfId="50594"/>
    <cellStyle name="Normal 28 3" xfId="54511"/>
    <cellStyle name="Normal 29" xfId="9693"/>
    <cellStyle name="Normal 29 2" xfId="26024"/>
    <cellStyle name="Normal 29 3" xfId="41010"/>
    <cellStyle name="Normal 29 4" xfId="54512"/>
    <cellStyle name="Normal 3" xfId="569"/>
    <cellStyle name="Normal 3 10" xfId="9695"/>
    <cellStyle name="Normal 3 10 2" xfId="26025"/>
    <cellStyle name="Normal 3 10 2 2" xfId="54208"/>
    <cellStyle name="Normal 3 10 2 2 2" xfId="57375"/>
    <cellStyle name="Normal 3 10 2 3" xfId="56751"/>
    <cellStyle name="Normal 3 10 2 4" xfId="53583"/>
    <cellStyle name="Normal 3 10 3" xfId="41011"/>
    <cellStyle name="Normal 3 10 3 2" xfId="57374"/>
    <cellStyle name="Normal 3 10 3 3" xfId="54207"/>
    <cellStyle name="Normal 3 10 4" xfId="56750"/>
    <cellStyle name="Normal 3 10 5" xfId="53582"/>
    <cellStyle name="Normal 3 11" xfId="17481"/>
    <cellStyle name="Normal 3 11 2" xfId="54209"/>
    <cellStyle name="Normal 3 11 2 2" xfId="57376"/>
    <cellStyle name="Normal 3 11 3" xfId="56752"/>
    <cellStyle name="Normal 3 11 4" xfId="53584"/>
    <cellStyle name="Normal 3 12" xfId="19336"/>
    <cellStyle name="Normal 3 12 2" xfId="54210"/>
    <cellStyle name="Normal 3 12 2 2" xfId="57377"/>
    <cellStyle name="Normal 3 12 3" xfId="56753"/>
    <cellStyle name="Normal 3 12 4" xfId="53585"/>
    <cellStyle name="Normal 3 13" xfId="34331"/>
    <cellStyle name="Normal 3 13 2" xfId="54211"/>
    <cellStyle name="Normal 3 13 2 2" xfId="57378"/>
    <cellStyle name="Normal 3 13 3" xfId="56754"/>
    <cellStyle name="Normal 3 13 4" xfId="53586"/>
    <cellStyle name="Normal 3 14" xfId="49271"/>
    <cellStyle name="Normal 3 14 2" xfId="54206"/>
    <cellStyle name="Normal 3 14 2 2" xfId="57373"/>
    <cellStyle name="Normal 3 14 3" xfId="56749"/>
    <cellStyle name="Normal 3 14 4" xfId="53581"/>
    <cellStyle name="Normal 3 15" xfId="49676"/>
    <cellStyle name="Normal 3 15 2" xfId="53166"/>
    <cellStyle name="Normal 3 16" xfId="50082"/>
    <cellStyle name="Normal 3 17" xfId="50490"/>
    <cellStyle name="Normal 3 18" xfId="50590"/>
    <cellStyle name="Normal 3 19" xfId="50932"/>
    <cellStyle name="Normal 3 2" xfId="570"/>
    <cellStyle name="Normal 3 2 10" xfId="19337"/>
    <cellStyle name="Normal 3 2 10 2" xfId="56000"/>
    <cellStyle name="Normal 3 2 11" xfId="34332"/>
    <cellStyle name="Normal 3 2 12" xfId="49272"/>
    <cellStyle name="Normal 3 2 13" xfId="49677"/>
    <cellStyle name="Normal 3 2 14" xfId="50083"/>
    <cellStyle name="Normal 3 2 15" xfId="50491"/>
    <cellStyle name="Normal 3 2 16" xfId="50591"/>
    <cellStyle name="Normal 3 2 17" xfId="50933"/>
    <cellStyle name="Normal 3 2 18" xfId="51652"/>
    <cellStyle name="Normal 3 2 19" xfId="52064"/>
    <cellStyle name="Normal 3 2 2" xfId="571"/>
    <cellStyle name="Normal 3 2 2 10" xfId="50084"/>
    <cellStyle name="Normal 3 2 2 11" xfId="50492"/>
    <cellStyle name="Normal 3 2 2 12" xfId="50934"/>
    <cellStyle name="Normal 3 2 2 13" xfId="51653"/>
    <cellStyle name="Normal 3 2 2 14" xfId="52065"/>
    <cellStyle name="Normal 3 2 2 15" xfId="1531"/>
    <cellStyle name="Normal 3 2 2 2" xfId="1305"/>
    <cellStyle name="Normal 3 2 2 2 10" xfId="50585"/>
    <cellStyle name="Normal 3 2 2 2 11" xfId="51150"/>
    <cellStyle name="Normal 3 2 2 2 12" xfId="51746"/>
    <cellStyle name="Normal 3 2 2 2 13" xfId="52166"/>
    <cellStyle name="Normal 3 2 2 2 14" xfId="1565"/>
    <cellStyle name="Normal 3 2 2 2 2" xfId="8868"/>
    <cellStyle name="Normal 3 2 2 2 2 2" xfId="57381"/>
    <cellStyle name="Normal 3 2 2 2 2 3" xfId="54214"/>
    <cellStyle name="Normal 3 2 2 2 3" xfId="8949"/>
    <cellStyle name="Normal 3 2 2 2 3 2" xfId="16723"/>
    <cellStyle name="Normal 3 2 2 2 3 2 2" xfId="33036"/>
    <cellStyle name="Normal 3 2 2 2 3 2 3" xfId="48000"/>
    <cellStyle name="Normal 3 2 2 2 3 2 4" xfId="56757"/>
    <cellStyle name="Normal 3 2 2 2 3 3" xfId="26014"/>
    <cellStyle name="Normal 3 2 2 2 3 4" xfId="41001"/>
    <cellStyle name="Normal 3 2 2 2 3 5" xfId="53589"/>
    <cellStyle name="Normal 3 2 2 2 4" xfId="10125"/>
    <cellStyle name="Normal 3 2 2 2 4 2" xfId="26445"/>
    <cellStyle name="Normal 3 2 2 2 4 3" xfId="41413"/>
    <cellStyle name="Normal 3 2 2 2 5" xfId="19424"/>
    <cellStyle name="Normal 3 2 2 2 6" xfId="34414"/>
    <cellStyle name="Normal 3 2 2 2 7" xfId="49366"/>
    <cellStyle name="Normal 3 2 2 2 8" xfId="49771"/>
    <cellStyle name="Normal 3 2 2 2 9" xfId="50180"/>
    <cellStyle name="Normal 3 2 2 3" xfId="5191"/>
    <cellStyle name="Normal 3 2 2 3 2" xfId="19004"/>
    <cellStyle name="Normal 3 2 2 3 2 2" xfId="34001"/>
    <cellStyle name="Normal 3 2 2 3 2 2 2" xfId="57382"/>
    <cellStyle name="Normal 3 2 2 3 2 3" xfId="48962"/>
    <cellStyle name="Normal 3 2 2 3 2 4" xfId="54215"/>
    <cellStyle name="Normal 3 2 2 3 3" xfId="53590"/>
    <cellStyle name="Normal 3 2 2 3 3 2" xfId="56758"/>
    <cellStyle name="Normal 3 2 2 3 4" xfId="56408"/>
    <cellStyle name="Normal 3 2 2 3 5" xfId="53134"/>
    <cellStyle name="Normal 3 2 2 4" xfId="8916"/>
    <cellStyle name="Normal 3 2 2 4 2" xfId="16692"/>
    <cellStyle name="Normal 3 2 2 4 2 2" xfId="33005"/>
    <cellStyle name="Normal 3 2 2 4 2 2 2" xfId="57383"/>
    <cellStyle name="Normal 3 2 2 4 2 3" xfId="47969"/>
    <cellStyle name="Normal 3 2 2 4 2 4" xfId="54216"/>
    <cellStyle name="Normal 3 2 2 4 3" xfId="25983"/>
    <cellStyle name="Normal 3 2 2 4 3 2" xfId="56759"/>
    <cellStyle name="Normal 3 2 2 4 4" xfId="40970"/>
    <cellStyle name="Normal 3 2 2 4 5" xfId="53591"/>
    <cellStyle name="Normal 3 2 2 5" xfId="10030"/>
    <cellStyle name="Normal 3 2 2 5 2" xfId="26355"/>
    <cellStyle name="Normal 3 2 2 5 2 2" xfId="57380"/>
    <cellStyle name="Normal 3 2 2 5 3" xfId="41333"/>
    <cellStyle name="Normal 3 2 2 5 4" xfId="54213"/>
    <cellStyle name="Normal 3 2 2 6" xfId="19338"/>
    <cellStyle name="Normal 3 2 2 6 2" xfId="56756"/>
    <cellStyle name="Normal 3 2 2 6 3" xfId="53588"/>
    <cellStyle name="Normal 3 2 2 7" xfId="34333"/>
    <cellStyle name="Normal 3 2 2 8" xfId="49273"/>
    <cellStyle name="Normal 3 2 2 9" xfId="49678"/>
    <cellStyle name="Normal 3 2 20" xfId="52718"/>
    <cellStyle name="Normal 3 2 21" xfId="1530"/>
    <cellStyle name="Normal 3 2 3" xfId="1304"/>
    <cellStyle name="Normal 3 2 3 10" xfId="49770"/>
    <cellStyle name="Normal 3 2 3 11" xfId="50179"/>
    <cellStyle name="Normal 3 2 3 12" xfId="50584"/>
    <cellStyle name="Normal 3 2 3 13" xfId="51149"/>
    <cellStyle name="Normal 3 2 3 14" xfId="51745"/>
    <cellStyle name="Normal 3 2 3 15" xfId="52165"/>
    <cellStyle name="Normal 3 2 3 16" xfId="53092"/>
    <cellStyle name="Normal 3 2 3 17" xfId="1564"/>
    <cellStyle name="Normal 3 2 3 2" xfId="8705"/>
    <cellStyle name="Normal 3 2 3 2 2" xfId="16585"/>
    <cellStyle name="Normal 3 2 3 2 2 2" xfId="32899"/>
    <cellStyle name="Normal 3 2 3 2 2 2 2" xfId="57384"/>
    <cellStyle name="Normal 3 2 3 2 2 3" xfId="47863"/>
    <cellStyle name="Normal 3 2 3 2 2 4" xfId="54217"/>
    <cellStyle name="Normal 3 2 3 2 3" xfId="18982"/>
    <cellStyle name="Normal 3 2 3 2 3 2" xfId="33983"/>
    <cellStyle name="Normal 3 2 3 2 3 3" xfId="48944"/>
    <cellStyle name="Normal 3 2 3 2 3 4" xfId="56390"/>
    <cellStyle name="Normal 3 2 3 2 4" xfId="25877"/>
    <cellStyle name="Normal 3 2 3 2 5" xfId="40864"/>
    <cellStyle name="Normal 3 2 3 2 6" xfId="53116"/>
    <cellStyle name="Normal 3 2 3 3" xfId="5192"/>
    <cellStyle name="Normal 3 2 3 3 2" xfId="13280"/>
    <cellStyle name="Normal 3 2 3 3 2 2" xfId="29599"/>
    <cellStyle name="Normal 3 2 3 3 2 3" xfId="44564"/>
    <cellStyle name="Normal 3 2 3 3 2 4" xfId="56760"/>
    <cellStyle name="Normal 3 2 3 3 3" xfId="22577"/>
    <cellStyle name="Normal 3 2 3 3 4" xfId="37565"/>
    <cellStyle name="Normal 3 2 3 3 5" xfId="53592"/>
    <cellStyle name="Normal 3 2 3 4" xfId="8948"/>
    <cellStyle name="Normal 3 2 3 4 2" xfId="16722"/>
    <cellStyle name="Normal 3 2 3 4 2 2" xfId="33035"/>
    <cellStyle name="Normal 3 2 3 4 2 3" xfId="47999"/>
    <cellStyle name="Normal 3 2 3 4 3" xfId="26013"/>
    <cellStyle name="Normal 3 2 3 4 4" xfId="41000"/>
    <cellStyle name="Normal 3 2 3 4 5" xfId="55447"/>
    <cellStyle name="Normal 3 2 3 5" xfId="10124"/>
    <cellStyle name="Normal 3 2 3 5 2" xfId="26444"/>
    <cellStyle name="Normal 3 2 3 5 3" xfId="41412"/>
    <cellStyle name="Normal 3 2 3 5 4" xfId="56369"/>
    <cellStyle name="Normal 3 2 3 6" xfId="18497"/>
    <cellStyle name="Normal 3 2 3 6 2" xfId="33963"/>
    <cellStyle name="Normal 3 2 3 6 3" xfId="48924"/>
    <cellStyle name="Normal 3 2 3 7" xfId="19423"/>
    <cellStyle name="Normal 3 2 3 8" xfId="34413"/>
    <cellStyle name="Normal 3 2 3 9" xfId="49365"/>
    <cellStyle name="Normal 3 2 4" xfId="6085"/>
    <cellStyle name="Normal 3 2 4 2" xfId="14002"/>
    <cellStyle name="Normal 3 2 4 2 2" xfId="30316"/>
    <cellStyle name="Normal 3 2 4 2 2 2" xfId="57385"/>
    <cellStyle name="Normal 3 2 4 2 3" xfId="45280"/>
    <cellStyle name="Normal 3 2 4 2 4" xfId="54218"/>
    <cellStyle name="Normal 3 2 4 3" xfId="18998"/>
    <cellStyle name="Normal 3 2 4 3 2" xfId="33997"/>
    <cellStyle name="Normal 3 2 4 3 2 2" xfId="56761"/>
    <cellStyle name="Normal 3 2 4 3 3" xfId="48958"/>
    <cellStyle name="Normal 3 2 4 3 4" xfId="53593"/>
    <cellStyle name="Normal 3 2 4 4" xfId="23294"/>
    <cellStyle name="Normal 3 2 4 4 2" xfId="56404"/>
    <cellStyle name="Normal 3 2 4 5" xfId="38281"/>
    <cellStyle name="Normal 3 2 4 6" xfId="53130"/>
    <cellStyle name="Normal 3 2 5" xfId="5190"/>
    <cellStyle name="Normal 3 2 5 2" xfId="13279"/>
    <cellStyle name="Normal 3 2 5 2 2" xfId="29598"/>
    <cellStyle name="Normal 3 2 5 2 2 2" xfId="57386"/>
    <cellStyle name="Normal 3 2 5 2 3" xfId="44563"/>
    <cellStyle name="Normal 3 2 5 2 4" xfId="54219"/>
    <cellStyle name="Normal 3 2 5 3" xfId="18963"/>
    <cellStyle name="Normal 3 2 5 3 2" xfId="33973"/>
    <cellStyle name="Normal 3 2 5 3 2 2" xfId="56762"/>
    <cellStyle name="Normal 3 2 5 3 3" xfId="48934"/>
    <cellStyle name="Normal 3 2 5 3 4" xfId="53594"/>
    <cellStyle name="Normal 3 2 5 4" xfId="22576"/>
    <cellStyle name="Normal 3 2 5 4 2" xfId="56380"/>
    <cellStyle name="Normal 3 2 5 5" xfId="37564"/>
    <cellStyle name="Normal 3 2 5 6" xfId="53106"/>
    <cellStyle name="Normal 3 2 6" xfId="8915"/>
    <cellStyle name="Normal 3 2 6 2" xfId="16691"/>
    <cellStyle name="Normal 3 2 6 2 2" xfId="33004"/>
    <cellStyle name="Normal 3 2 6 2 2 2" xfId="57387"/>
    <cellStyle name="Normal 3 2 6 2 3" xfId="47968"/>
    <cellStyle name="Normal 3 2 6 2 4" xfId="54220"/>
    <cellStyle name="Normal 3 2 6 3" xfId="25982"/>
    <cellStyle name="Normal 3 2 6 3 2" xfId="56763"/>
    <cellStyle name="Normal 3 2 6 4" xfId="40969"/>
    <cellStyle name="Normal 3 2 6 5" xfId="53595"/>
    <cellStyle name="Normal 3 2 7" xfId="9471"/>
    <cellStyle name="Normal 3 2 7 2" xfId="16730"/>
    <cellStyle name="Normal 3 2 7 2 2" xfId="33043"/>
    <cellStyle name="Normal 3 2 7 2 2 2" xfId="57379"/>
    <cellStyle name="Normal 3 2 7 2 3" xfId="48006"/>
    <cellStyle name="Normal 3 2 7 2 4" xfId="54212"/>
    <cellStyle name="Normal 3 2 7 3" xfId="26020"/>
    <cellStyle name="Normal 3 2 7 3 2" xfId="56755"/>
    <cellStyle name="Normal 3 2 7 4" xfId="41007"/>
    <cellStyle name="Normal 3 2 7 5" xfId="53587"/>
    <cellStyle name="Normal 3 2 8" xfId="9696"/>
    <cellStyle name="Normal 3 2 8 2" xfId="26026"/>
    <cellStyle name="Normal 3 2 8 3" xfId="41012"/>
    <cellStyle name="Normal 3 2 8 4" xfId="53287"/>
    <cellStyle name="Normal 3 2 9" xfId="17482"/>
    <cellStyle name="Normal 3 2 9 2" xfId="33594"/>
    <cellStyle name="Normal 3 2 9 3" xfId="48555"/>
    <cellStyle name="Normal 3 2 9 4" xfId="55075"/>
    <cellStyle name="Normal 3 20" xfId="51651"/>
    <cellStyle name="Normal 3 21" xfId="1526"/>
    <cellStyle name="Normal 3 21 2" xfId="51753"/>
    <cellStyle name="Normal 3 22" xfId="52063"/>
    <cellStyle name="Normal 3 23" xfId="1529"/>
    <cellStyle name="Normal 3 3" xfId="572"/>
    <cellStyle name="Normal 3 3 10" xfId="56001"/>
    <cellStyle name="Normal 3 3 11" xfId="52719"/>
    <cellStyle name="Normal 3 3 2" xfId="8869"/>
    <cellStyle name="Normal 3 3 2 2" xfId="18983"/>
    <cellStyle name="Normal 3 3 2 2 2" xfId="33984"/>
    <cellStyle name="Normal 3 3 2 2 2 2" xfId="57390"/>
    <cellStyle name="Normal 3 3 2 2 2 3" xfId="54223"/>
    <cellStyle name="Normal 3 3 2 2 3" xfId="48945"/>
    <cellStyle name="Normal 3 3 2 2 3 2" xfId="56766"/>
    <cellStyle name="Normal 3 3 2 2 3 3" xfId="53598"/>
    <cellStyle name="Normal 3 3 2 2 4" xfId="56391"/>
    <cellStyle name="Normal 3 3 2 2 5" xfId="53117"/>
    <cellStyle name="Normal 3 3 2 3" xfId="18498"/>
    <cellStyle name="Normal 3 3 2 3 2" xfId="33964"/>
    <cellStyle name="Normal 3 3 2 3 2 2" xfId="57391"/>
    <cellStyle name="Normal 3 3 2 3 2 3" xfId="54224"/>
    <cellStyle name="Normal 3 3 2 3 3" xfId="48925"/>
    <cellStyle name="Normal 3 3 2 3 3 2" xfId="56767"/>
    <cellStyle name="Normal 3 3 2 3 4" xfId="53599"/>
    <cellStyle name="Normal 3 3 2 4" xfId="54222"/>
    <cellStyle name="Normal 3 3 2 4 2" xfId="57389"/>
    <cellStyle name="Normal 3 3 2 5" xfId="53597"/>
    <cellStyle name="Normal 3 3 2 5 2" xfId="56765"/>
    <cellStyle name="Normal 3 3 2 6" xfId="55448"/>
    <cellStyle name="Normal 3 3 2 7" xfId="56370"/>
    <cellStyle name="Normal 3 3 2 8" xfId="53093"/>
    <cellStyle name="Normal 3 3 3" xfId="5193"/>
    <cellStyle name="Normal 3 3 3 2" xfId="19003"/>
    <cellStyle name="Normal 3 3 3 2 2" xfId="34000"/>
    <cellStyle name="Normal 3 3 3 2 2 2" xfId="57392"/>
    <cellStyle name="Normal 3 3 3 2 3" xfId="48961"/>
    <cellStyle name="Normal 3 3 3 2 4" xfId="54225"/>
    <cellStyle name="Normal 3 3 3 3" xfId="53600"/>
    <cellStyle name="Normal 3 3 3 3 2" xfId="56768"/>
    <cellStyle name="Normal 3 3 3 4" xfId="56407"/>
    <cellStyle name="Normal 3 3 3 5" xfId="53133"/>
    <cellStyle name="Normal 3 3 4" xfId="18964"/>
    <cellStyle name="Normal 3 3 4 2" xfId="33974"/>
    <cellStyle name="Normal 3 3 4 2 2" xfId="57393"/>
    <cellStyle name="Normal 3 3 4 2 3" xfId="54226"/>
    <cellStyle name="Normal 3 3 4 3" xfId="48935"/>
    <cellStyle name="Normal 3 3 4 3 2" xfId="56769"/>
    <cellStyle name="Normal 3 3 4 3 3" xfId="53601"/>
    <cellStyle name="Normal 3 3 4 4" xfId="56381"/>
    <cellStyle name="Normal 3 3 4 5" xfId="53107"/>
    <cellStyle name="Normal 3 3 5" xfId="17483"/>
    <cellStyle name="Normal 3 3 5 2" xfId="33595"/>
    <cellStyle name="Normal 3 3 5 2 2" xfId="57394"/>
    <cellStyle name="Normal 3 3 5 2 3" xfId="54227"/>
    <cellStyle name="Normal 3 3 5 3" xfId="48556"/>
    <cellStyle name="Normal 3 3 5 3 2" xfId="56770"/>
    <cellStyle name="Normal 3 3 5 4" xfId="53602"/>
    <cellStyle name="Normal 3 3 6" xfId="53603"/>
    <cellStyle name="Normal 3 3 6 2" xfId="54228"/>
    <cellStyle name="Normal 3 3 6 2 2" xfId="57395"/>
    <cellStyle name="Normal 3 3 6 3" xfId="56771"/>
    <cellStyle name="Normal 3 3 7" xfId="54221"/>
    <cellStyle name="Normal 3 3 7 2" xfId="57388"/>
    <cellStyle name="Normal 3 3 8" xfId="53596"/>
    <cellStyle name="Normal 3 3 8 2" xfId="56764"/>
    <cellStyle name="Normal 3 3 9" xfId="55076"/>
    <cellStyle name="Normal 3 4" xfId="1166"/>
    <cellStyle name="Normal 3 4 10" xfId="49696"/>
    <cellStyle name="Normal 3 4 10 2" xfId="56403"/>
    <cellStyle name="Normal 3 4 11" xfId="50105"/>
    <cellStyle name="Normal 3 4 12" xfId="50510"/>
    <cellStyle name="Normal 3 4 13" xfId="51070"/>
    <cellStyle name="Normal 3 4 14" xfId="51671"/>
    <cellStyle name="Normal 3 4 15" xfId="52090"/>
    <cellStyle name="Normal 3 4 16" xfId="53129"/>
    <cellStyle name="Normal 3 4 17" xfId="1551"/>
    <cellStyle name="Normal 3 4 2" xfId="8867"/>
    <cellStyle name="Normal 3 4 2 2" xfId="53606"/>
    <cellStyle name="Normal 3 4 2 2 2" xfId="54231"/>
    <cellStyle name="Normal 3 4 2 2 2 2" xfId="57398"/>
    <cellStyle name="Normal 3 4 2 2 3" xfId="56774"/>
    <cellStyle name="Normal 3 4 2 3" xfId="53607"/>
    <cellStyle name="Normal 3 4 2 3 2" xfId="54232"/>
    <cellStyle name="Normal 3 4 2 3 2 2" xfId="57399"/>
    <cellStyle name="Normal 3 4 2 3 3" xfId="56775"/>
    <cellStyle name="Normal 3 4 2 4" xfId="54230"/>
    <cellStyle name="Normal 3 4 2 4 2" xfId="57397"/>
    <cellStyle name="Normal 3 4 2 5" xfId="56773"/>
    <cellStyle name="Normal 3 4 2 6" xfId="53605"/>
    <cellStyle name="Normal 3 4 3" xfId="5189"/>
    <cellStyle name="Normal 3 4 3 2" xfId="54233"/>
    <cellStyle name="Normal 3 4 3 2 2" xfId="57400"/>
    <cellStyle name="Normal 3 4 3 3" xfId="56776"/>
    <cellStyle name="Normal 3 4 3 4" xfId="53608"/>
    <cellStyle name="Normal 3 4 4" xfId="8936"/>
    <cellStyle name="Normal 3 4 4 2" xfId="16710"/>
    <cellStyle name="Normal 3 4 4 2 2" xfId="33023"/>
    <cellStyle name="Normal 3 4 4 2 2 2" xfId="57401"/>
    <cellStyle name="Normal 3 4 4 2 3" xfId="47987"/>
    <cellStyle name="Normal 3 4 4 2 4" xfId="54234"/>
    <cellStyle name="Normal 3 4 4 3" xfId="26001"/>
    <cellStyle name="Normal 3 4 4 3 2" xfId="56777"/>
    <cellStyle name="Normal 3 4 4 4" xfId="40988"/>
    <cellStyle name="Normal 3 4 4 5" xfId="53609"/>
    <cellStyle name="Normal 3 4 5" xfId="10049"/>
    <cellStyle name="Normal 3 4 5 2" xfId="26370"/>
    <cellStyle name="Normal 3 4 5 2 2" xfId="57402"/>
    <cellStyle name="Normal 3 4 5 2 3" xfId="54235"/>
    <cellStyle name="Normal 3 4 5 3" xfId="41338"/>
    <cellStyle name="Normal 3 4 5 3 2" xfId="56778"/>
    <cellStyle name="Normal 3 4 5 4" xfId="53610"/>
    <cellStyle name="Normal 3 4 6" xfId="18997"/>
    <cellStyle name="Normal 3 4 6 2" xfId="33996"/>
    <cellStyle name="Normal 3 4 6 2 2" xfId="57403"/>
    <cellStyle name="Normal 3 4 6 2 3" xfId="54236"/>
    <cellStyle name="Normal 3 4 6 3" xfId="48957"/>
    <cellStyle name="Normal 3 4 6 3 2" xfId="56779"/>
    <cellStyle name="Normal 3 4 6 4" xfId="53611"/>
    <cellStyle name="Normal 3 4 7" xfId="19349"/>
    <cellStyle name="Normal 3 4 7 2" xfId="57396"/>
    <cellStyle name="Normal 3 4 7 3" xfId="54229"/>
    <cellStyle name="Normal 3 4 8" xfId="34339"/>
    <cellStyle name="Normal 3 4 8 2" xfId="56772"/>
    <cellStyle name="Normal 3 4 8 3" xfId="53604"/>
    <cellStyle name="Normal 3 4 9" xfId="49291"/>
    <cellStyle name="Normal 3 4 9 2" xfId="55074"/>
    <cellStyle name="Normal 3 5" xfId="1186"/>
    <cellStyle name="Normal 3 5 2" xfId="53613"/>
    <cellStyle name="Normal 3 5 2 2" xfId="53614"/>
    <cellStyle name="Normal 3 5 2 2 2" xfId="54239"/>
    <cellStyle name="Normal 3 5 2 2 2 2" xfId="57406"/>
    <cellStyle name="Normal 3 5 2 2 3" xfId="56782"/>
    <cellStyle name="Normal 3 5 2 3" xfId="53615"/>
    <cellStyle name="Normal 3 5 2 3 2" xfId="54240"/>
    <cellStyle name="Normal 3 5 2 3 2 2" xfId="57407"/>
    <cellStyle name="Normal 3 5 2 3 3" xfId="56783"/>
    <cellStyle name="Normal 3 5 2 4" xfId="54238"/>
    <cellStyle name="Normal 3 5 2 4 2" xfId="57405"/>
    <cellStyle name="Normal 3 5 2 5" xfId="56781"/>
    <cellStyle name="Normal 3 5 3" xfId="53616"/>
    <cellStyle name="Normal 3 5 3 2" xfId="54241"/>
    <cellStyle name="Normal 3 5 3 2 2" xfId="57408"/>
    <cellStyle name="Normal 3 5 3 3" xfId="56784"/>
    <cellStyle name="Normal 3 5 4" xfId="53617"/>
    <cellStyle name="Normal 3 5 4 2" xfId="54242"/>
    <cellStyle name="Normal 3 5 4 2 2" xfId="57409"/>
    <cellStyle name="Normal 3 5 4 3" xfId="56785"/>
    <cellStyle name="Normal 3 5 5" xfId="53618"/>
    <cellStyle name="Normal 3 5 5 2" xfId="54243"/>
    <cellStyle name="Normal 3 5 5 2 2" xfId="57410"/>
    <cellStyle name="Normal 3 5 5 3" xfId="56786"/>
    <cellStyle name="Normal 3 5 6" xfId="54237"/>
    <cellStyle name="Normal 3 5 6 2" xfId="57404"/>
    <cellStyle name="Normal 3 5 7" xfId="56780"/>
    <cellStyle name="Normal 3 5 8" xfId="53612"/>
    <cellStyle name="Normal 3 6" xfId="1303"/>
    <cellStyle name="Normal 3 6 10" xfId="51148"/>
    <cellStyle name="Normal 3 6 11" xfId="51744"/>
    <cellStyle name="Normal 3 6 12" xfId="52164"/>
    <cellStyle name="Normal 3 6 13" xfId="53619"/>
    <cellStyle name="Normal 3 6 14" xfId="1563"/>
    <cellStyle name="Normal 3 6 2" xfId="8947"/>
    <cellStyle name="Normal 3 6 2 2" xfId="16721"/>
    <cellStyle name="Normal 3 6 2 2 2" xfId="33034"/>
    <cellStyle name="Normal 3 6 2 2 2 2" xfId="57413"/>
    <cellStyle name="Normal 3 6 2 2 2 3" xfId="54246"/>
    <cellStyle name="Normal 3 6 2 2 3" xfId="47998"/>
    <cellStyle name="Normal 3 6 2 2 3 2" xfId="56789"/>
    <cellStyle name="Normal 3 6 2 2 4" xfId="53621"/>
    <cellStyle name="Normal 3 6 2 3" xfId="26012"/>
    <cellStyle name="Normal 3 6 2 3 2" xfId="54247"/>
    <cellStyle name="Normal 3 6 2 3 2 2" xfId="57414"/>
    <cellStyle name="Normal 3 6 2 3 3" xfId="56790"/>
    <cellStyle name="Normal 3 6 2 3 4" xfId="53622"/>
    <cellStyle name="Normal 3 6 2 4" xfId="40999"/>
    <cellStyle name="Normal 3 6 2 4 2" xfId="57412"/>
    <cellStyle name="Normal 3 6 2 4 3" xfId="54245"/>
    <cellStyle name="Normal 3 6 2 5" xfId="56788"/>
    <cellStyle name="Normal 3 6 2 6" xfId="53620"/>
    <cellStyle name="Normal 3 6 3" xfId="10123"/>
    <cellStyle name="Normal 3 6 3 2" xfId="26443"/>
    <cellStyle name="Normal 3 6 3 2 2" xfId="57415"/>
    <cellStyle name="Normal 3 6 3 2 3" xfId="54248"/>
    <cellStyle name="Normal 3 6 3 3" xfId="41411"/>
    <cellStyle name="Normal 3 6 3 3 2" xfId="56791"/>
    <cellStyle name="Normal 3 6 3 4" xfId="53623"/>
    <cellStyle name="Normal 3 6 4" xfId="19422"/>
    <cellStyle name="Normal 3 6 4 2" xfId="54249"/>
    <cellStyle name="Normal 3 6 4 2 2" xfId="57416"/>
    <cellStyle name="Normal 3 6 4 3" xfId="56792"/>
    <cellStyle name="Normal 3 6 4 4" xfId="53624"/>
    <cellStyle name="Normal 3 6 5" xfId="34412"/>
    <cellStyle name="Normal 3 6 5 2" xfId="54250"/>
    <cellStyle name="Normal 3 6 5 2 2" xfId="57417"/>
    <cellStyle name="Normal 3 6 5 3" xfId="56793"/>
    <cellStyle name="Normal 3 6 5 4" xfId="53625"/>
    <cellStyle name="Normal 3 6 6" xfId="49364"/>
    <cellStyle name="Normal 3 6 6 2" xfId="57411"/>
    <cellStyle name="Normal 3 6 6 3" xfId="54244"/>
    <cellStyle name="Normal 3 6 7" xfId="49769"/>
    <cellStyle name="Normal 3 6 7 2" xfId="56787"/>
    <cellStyle name="Normal 3 6 8" xfId="50178"/>
    <cellStyle name="Normal 3 6 9" xfId="50583"/>
    <cellStyle name="Normal 3 7" xfId="1516"/>
    <cellStyle name="Normal 3 7 2" xfId="10138"/>
    <cellStyle name="Normal 3 7 2 2" xfId="26457"/>
    <cellStyle name="Normal 3 7 2 2 2" xfId="54253"/>
    <cellStyle name="Normal 3 7 2 2 2 2" xfId="57420"/>
    <cellStyle name="Normal 3 7 2 2 3" xfId="56796"/>
    <cellStyle name="Normal 3 7 2 2 4" xfId="53628"/>
    <cellStyle name="Normal 3 7 2 3" xfId="41423"/>
    <cellStyle name="Normal 3 7 2 3 2" xfId="54254"/>
    <cellStyle name="Normal 3 7 2 3 2 2" xfId="57421"/>
    <cellStyle name="Normal 3 7 2 3 3" xfId="56797"/>
    <cellStyle name="Normal 3 7 2 3 4" xfId="53629"/>
    <cellStyle name="Normal 3 7 2 4" xfId="54252"/>
    <cellStyle name="Normal 3 7 2 4 2" xfId="57419"/>
    <cellStyle name="Normal 3 7 2 5" xfId="56795"/>
    <cellStyle name="Normal 3 7 2 6" xfId="53627"/>
    <cellStyle name="Normal 3 7 3" xfId="19435"/>
    <cellStyle name="Normal 3 7 3 2" xfId="54255"/>
    <cellStyle name="Normal 3 7 3 2 2" xfId="57422"/>
    <cellStyle name="Normal 3 7 3 3" xfId="56798"/>
    <cellStyle name="Normal 3 7 3 4" xfId="53630"/>
    <cellStyle name="Normal 3 7 4" xfId="34424"/>
    <cellStyle name="Normal 3 7 4 2" xfId="54256"/>
    <cellStyle name="Normal 3 7 4 2 2" xfId="57423"/>
    <cellStyle name="Normal 3 7 4 3" xfId="56799"/>
    <cellStyle name="Normal 3 7 4 4" xfId="53631"/>
    <cellStyle name="Normal 3 7 5" xfId="53632"/>
    <cellStyle name="Normal 3 7 5 2" xfId="54257"/>
    <cellStyle name="Normal 3 7 5 2 2" xfId="57424"/>
    <cellStyle name="Normal 3 7 5 3" xfId="56800"/>
    <cellStyle name="Normal 3 7 6" xfId="54251"/>
    <cellStyle name="Normal 3 7 6 2" xfId="57418"/>
    <cellStyle name="Normal 3 7 7" xfId="56794"/>
    <cellStyle name="Normal 3 7 8" xfId="53626"/>
    <cellStyle name="Normal 3 7 9" xfId="1579"/>
    <cellStyle name="Normal 3 8" xfId="8914"/>
    <cellStyle name="Normal 3 8 2" xfId="16690"/>
    <cellStyle name="Normal 3 8 2 2" xfId="33003"/>
    <cellStyle name="Normal 3 8 2 2 2" xfId="54260"/>
    <cellStyle name="Normal 3 8 2 2 2 2" xfId="57427"/>
    <cellStyle name="Normal 3 8 2 2 3" xfId="56803"/>
    <cellStyle name="Normal 3 8 2 2 4" xfId="53635"/>
    <cellStyle name="Normal 3 8 2 3" xfId="47967"/>
    <cellStyle name="Normal 3 8 2 3 2" xfId="54261"/>
    <cellStyle name="Normal 3 8 2 3 2 2" xfId="57428"/>
    <cellStyle name="Normal 3 8 2 3 3" xfId="56804"/>
    <cellStyle name="Normal 3 8 2 3 4" xfId="53636"/>
    <cellStyle name="Normal 3 8 2 4" xfId="54259"/>
    <cellStyle name="Normal 3 8 2 4 2" xfId="57426"/>
    <cellStyle name="Normal 3 8 2 5" xfId="56802"/>
    <cellStyle name="Normal 3 8 2 6" xfId="53634"/>
    <cellStyle name="Normal 3 8 3" xfId="25981"/>
    <cellStyle name="Normal 3 8 3 2" xfId="54262"/>
    <cellStyle name="Normal 3 8 3 2 2" xfId="57429"/>
    <cellStyle name="Normal 3 8 3 3" xfId="56805"/>
    <cellStyle name="Normal 3 8 3 4" xfId="53637"/>
    <cellStyle name="Normal 3 8 4" xfId="40968"/>
    <cellStyle name="Normal 3 8 4 2" xfId="54263"/>
    <cellStyle name="Normal 3 8 4 2 2" xfId="57430"/>
    <cellStyle name="Normal 3 8 4 3" xfId="56806"/>
    <cellStyle name="Normal 3 8 4 4" xfId="53638"/>
    <cellStyle name="Normal 3 8 5" xfId="53639"/>
    <cellStyle name="Normal 3 8 5 2" xfId="54264"/>
    <cellStyle name="Normal 3 8 5 2 2" xfId="57431"/>
    <cellStyle name="Normal 3 8 5 3" xfId="56807"/>
    <cellStyle name="Normal 3 8 6" xfId="54258"/>
    <cellStyle name="Normal 3 8 6 2" xfId="57425"/>
    <cellStyle name="Normal 3 8 7" xfId="56801"/>
    <cellStyle name="Normal 3 8 8" xfId="53633"/>
    <cellStyle name="Normal 3 9" xfId="9470"/>
    <cellStyle name="Normal 3 9 2" xfId="16729"/>
    <cellStyle name="Normal 3 9 2 2" xfId="33042"/>
    <cellStyle name="Normal 3 9 2 2 2" xfId="57433"/>
    <cellStyle name="Normal 3 9 2 2 3" xfId="54266"/>
    <cellStyle name="Normal 3 9 2 3" xfId="48005"/>
    <cellStyle name="Normal 3 9 2 3 2" xfId="56809"/>
    <cellStyle name="Normal 3 9 2 4" xfId="53641"/>
    <cellStyle name="Normal 3 9 3" xfId="26019"/>
    <cellStyle name="Normal 3 9 3 2" xfId="54267"/>
    <cellStyle name="Normal 3 9 3 2 2" xfId="57434"/>
    <cellStyle name="Normal 3 9 3 3" xfId="56810"/>
    <cellStyle name="Normal 3 9 3 4" xfId="53642"/>
    <cellStyle name="Normal 3 9 4" xfId="41006"/>
    <cellStyle name="Normal 3 9 4 2" xfId="57432"/>
    <cellStyle name="Normal 3 9 4 3" xfId="54265"/>
    <cellStyle name="Normal 3 9 5" xfId="56808"/>
    <cellStyle name="Normal 3 9 6" xfId="53640"/>
    <cellStyle name="Normal 30" xfId="19028"/>
    <cellStyle name="Normal 30 2" xfId="54513"/>
    <cellStyle name="Normal 31" xfId="1520"/>
    <cellStyle name="Normal 31 2" xfId="54514"/>
    <cellStyle name="Normal 31 3" xfId="19015"/>
    <cellStyle name="Normal 32" xfId="1519"/>
    <cellStyle name="Normal 32 2" xfId="54515"/>
    <cellStyle name="Normal 32 3" xfId="34012"/>
    <cellStyle name="Normal 33" xfId="49775"/>
    <cellStyle name="Normal 33 2" xfId="53156"/>
    <cellStyle name="Normal 34" xfId="50589"/>
    <cellStyle name="Normal 34 2" xfId="54516"/>
    <cellStyle name="Normal 35" xfId="38"/>
    <cellStyle name="Normal 4" xfId="573"/>
    <cellStyle name="Normal 4 2" xfId="574"/>
    <cellStyle name="Normal 4 2 10" xfId="34334"/>
    <cellStyle name="Normal 4 2 11" xfId="49274"/>
    <cellStyle name="Normal 4 2 12" xfId="49679"/>
    <cellStyle name="Normal 4 2 13" xfId="50085"/>
    <cellStyle name="Normal 4 2 14" xfId="50493"/>
    <cellStyle name="Normal 4 2 15" xfId="50935"/>
    <cellStyle name="Normal 4 2 16" xfId="51654"/>
    <cellStyle name="Normal 4 2 17" xfId="52066"/>
    <cellStyle name="Normal 4 2 18" xfId="1532"/>
    <cellStyle name="Normal 4 2 2" xfId="1306"/>
    <cellStyle name="Normal 4 2 2 10" xfId="50181"/>
    <cellStyle name="Normal 4 2 2 11" xfId="50586"/>
    <cellStyle name="Normal 4 2 2 12" xfId="51151"/>
    <cellStyle name="Normal 4 2 2 13" xfId="51747"/>
    <cellStyle name="Normal 4 2 2 14" xfId="52167"/>
    <cellStyle name="Normal 4 2 2 15" xfId="1566"/>
    <cellStyle name="Normal 4 2 2 2" xfId="5196"/>
    <cellStyle name="Normal 4 2 2 3" xfId="8950"/>
    <cellStyle name="Normal 4 2 2 3 2" xfId="16724"/>
    <cellStyle name="Normal 4 2 2 3 2 2" xfId="33037"/>
    <cellStyle name="Normal 4 2 2 3 2 3" xfId="48001"/>
    <cellStyle name="Normal 4 2 2 3 3" xfId="26015"/>
    <cellStyle name="Normal 4 2 2 3 4" xfId="41002"/>
    <cellStyle name="Normal 4 2 2 4" xfId="10126"/>
    <cellStyle name="Normal 4 2 2 4 2" xfId="26446"/>
    <cellStyle name="Normal 4 2 2 4 3" xfId="41414"/>
    <cellStyle name="Normal 4 2 2 5" xfId="18499"/>
    <cellStyle name="Normal 4 2 2 6" xfId="19425"/>
    <cellStyle name="Normal 4 2 2 7" xfId="34415"/>
    <cellStyle name="Normal 4 2 2 8" xfId="49367"/>
    <cellStyle name="Normal 4 2 2 9" xfId="49772"/>
    <cellStyle name="Normal 4 2 3" xfId="5197"/>
    <cellStyle name="Normal 4 2 3 2" xfId="8387"/>
    <cellStyle name="Normal 4 2 3 2 2" xfId="16280"/>
    <cellStyle name="Normal 4 2 3 2 2 2" xfId="32594"/>
    <cellStyle name="Normal 4 2 3 2 2 3" xfId="47558"/>
    <cellStyle name="Normal 4 2 3 2 3" xfId="25572"/>
    <cellStyle name="Normal 4 2 3 2 4" xfId="40559"/>
    <cellStyle name="Normal 4 2 3 3" xfId="13282"/>
    <cellStyle name="Normal 4 2 3 3 2" xfId="29601"/>
    <cellStyle name="Normal 4 2 3 3 3" xfId="44566"/>
    <cellStyle name="Normal 4 2 3 4" xfId="22579"/>
    <cellStyle name="Normal 4 2 3 5" xfId="37567"/>
    <cellStyle name="Normal 4 2 3 6" xfId="53232"/>
    <cellStyle name="Normal 4 2 4" xfId="6086"/>
    <cellStyle name="Normal 4 2 4 2" xfId="14003"/>
    <cellStyle name="Normal 4 2 4 2 2" xfId="30317"/>
    <cellStyle name="Normal 4 2 4 2 3" xfId="45281"/>
    <cellStyle name="Normal 4 2 4 3" xfId="23295"/>
    <cellStyle name="Normal 4 2 4 4" xfId="38282"/>
    <cellStyle name="Normal 4 2 5" xfId="5195"/>
    <cellStyle name="Normal 4 2 5 2" xfId="13281"/>
    <cellStyle name="Normal 4 2 5 2 2" xfId="29600"/>
    <cellStyle name="Normal 4 2 5 2 3" xfId="44565"/>
    <cellStyle name="Normal 4 2 5 3" xfId="22578"/>
    <cellStyle name="Normal 4 2 5 4" xfId="37566"/>
    <cellStyle name="Normal 4 2 6" xfId="8917"/>
    <cellStyle name="Normal 4 2 6 2" xfId="16693"/>
    <cellStyle name="Normal 4 2 6 2 2" xfId="33006"/>
    <cellStyle name="Normal 4 2 6 2 3" xfId="47970"/>
    <cellStyle name="Normal 4 2 6 3" xfId="25984"/>
    <cellStyle name="Normal 4 2 6 4" xfId="40971"/>
    <cellStyle name="Normal 4 2 7" xfId="10031"/>
    <cellStyle name="Normal 4 2 7 2" xfId="26356"/>
    <cellStyle name="Normal 4 2 7 3" xfId="41334"/>
    <cellStyle name="Normal 4 2 8" xfId="17484"/>
    <cellStyle name="Normal 4 2 9" xfId="19339"/>
    <cellStyle name="Normal 4 3" xfId="1167"/>
    <cellStyle name="Normal 4 3 10" xfId="50511"/>
    <cellStyle name="Normal 4 3 11" xfId="51071"/>
    <cellStyle name="Normal 4 3 12" xfId="51672"/>
    <cellStyle name="Normal 4 3 13" xfId="52091"/>
    <cellStyle name="Normal 4 3 14" xfId="53242"/>
    <cellStyle name="Normal 4 3 15" xfId="1552"/>
    <cellStyle name="Normal 4 3 2" xfId="5198"/>
    <cellStyle name="Normal 4 3 2 2" xfId="53904"/>
    <cellStyle name="Normal 4 3 2 2 2" xfId="57071"/>
    <cellStyle name="Normal 4 3 2 3" xfId="56460"/>
    <cellStyle name="Normal 4 3 2 4" xfId="53258"/>
    <cellStyle name="Normal 4 3 3" xfId="8937"/>
    <cellStyle name="Normal 4 3 3 2" xfId="16711"/>
    <cellStyle name="Normal 4 3 3 2 2" xfId="33024"/>
    <cellStyle name="Normal 4 3 3 2 2 2" xfId="57087"/>
    <cellStyle name="Normal 4 3 3 2 3" xfId="47988"/>
    <cellStyle name="Normal 4 3 3 2 4" xfId="53920"/>
    <cellStyle name="Normal 4 3 3 3" xfId="26002"/>
    <cellStyle name="Normal 4 3 3 3 2" xfId="56476"/>
    <cellStyle name="Normal 4 3 3 4" xfId="40989"/>
    <cellStyle name="Normal 4 3 3 5" xfId="53274"/>
    <cellStyle name="Normal 4 3 4" xfId="10050"/>
    <cellStyle name="Normal 4 3 4 2" xfId="26371"/>
    <cellStyle name="Normal 4 3 4 3" xfId="41339"/>
    <cellStyle name="Normal 4 3 4 4" xfId="53300"/>
    <cellStyle name="Normal 4 3 5" xfId="19350"/>
    <cellStyle name="Normal 4 3 5 2" xfId="57055"/>
    <cellStyle name="Normal 4 3 5 3" xfId="53888"/>
    <cellStyle name="Normal 4 3 6" xfId="34340"/>
    <cellStyle name="Normal 4 3 6 2" xfId="55077"/>
    <cellStyle name="Normal 4 3 7" xfId="49292"/>
    <cellStyle name="Normal 4 3 7 2" xfId="56444"/>
    <cellStyle name="Normal 4 3 8" xfId="49697"/>
    <cellStyle name="Normal 4 3 9" xfId="50106"/>
    <cellStyle name="Normal 4 4" xfId="5194"/>
    <cellStyle name="Normal 4 4 2" xfId="8870"/>
    <cellStyle name="Normal 4 4 2 2" xfId="57063"/>
    <cellStyle name="Normal 4 4 2 3" xfId="53896"/>
    <cellStyle name="Normal 4 4 3" xfId="56452"/>
    <cellStyle name="Normal 4 4 4" xfId="53250"/>
    <cellStyle name="Normal 4 5" xfId="1580"/>
    <cellStyle name="Normal 4 5 2" xfId="10139"/>
    <cellStyle name="Normal 4 5 2 2" xfId="26458"/>
    <cellStyle name="Normal 4 5 2 2 2" xfId="57079"/>
    <cellStyle name="Normal 4 5 2 3" xfId="41424"/>
    <cellStyle name="Normal 4 5 2 4" xfId="53912"/>
    <cellStyle name="Normal 4 5 3" xfId="19436"/>
    <cellStyle name="Normal 4 5 3 2" xfId="56468"/>
    <cellStyle name="Normal 4 5 4" xfId="34425"/>
    <cellStyle name="Normal 4 5 5" xfId="53266"/>
    <cellStyle name="Normal 4 6" xfId="53292"/>
    <cellStyle name="Normal 4 7" xfId="53880"/>
    <cellStyle name="Normal 4 7 2" xfId="57047"/>
    <cellStyle name="Normal 4 8" xfId="53168"/>
    <cellStyle name="Normal 4 8 2" xfId="56428"/>
    <cellStyle name="Normal 40" xfId="48964"/>
    <cellStyle name="Normal 44" xfId="57674"/>
    <cellStyle name="Normal 5" xfId="575"/>
    <cellStyle name="Normal 5 10" xfId="53644"/>
    <cellStyle name="Normal 5 10 2" xfId="54269"/>
    <cellStyle name="Normal 5 10 2 2" xfId="57436"/>
    <cellStyle name="Normal 5 10 3" xfId="56812"/>
    <cellStyle name="Normal 5 11" xfId="53645"/>
    <cellStyle name="Normal 5 11 2" xfId="54270"/>
    <cellStyle name="Normal 5 11 2 2" xfId="57437"/>
    <cellStyle name="Normal 5 11 3" xfId="56813"/>
    <cellStyle name="Normal 5 12" xfId="53646"/>
    <cellStyle name="Normal 5 12 2" xfId="54271"/>
    <cellStyle name="Normal 5 12 2 2" xfId="57438"/>
    <cellStyle name="Normal 5 12 3" xfId="56814"/>
    <cellStyle name="Normal 5 13" xfId="53643"/>
    <cellStyle name="Normal 5 13 2" xfId="54268"/>
    <cellStyle name="Normal 5 13 2 2" xfId="57435"/>
    <cellStyle name="Normal 5 13 3" xfId="56811"/>
    <cellStyle name="Normal 5 14" xfId="53284"/>
    <cellStyle name="Normal 5 15" xfId="53233"/>
    <cellStyle name="Normal 5 2" xfId="576"/>
    <cellStyle name="Normal 5 2 2" xfId="5201"/>
    <cellStyle name="Normal 5 2 2 2" xfId="8872"/>
    <cellStyle name="Normal 5 2 2 2 2" xfId="18003"/>
    <cellStyle name="Normal 5 2 2 2 2 2" xfId="57441"/>
    <cellStyle name="Normal 5 2 2 2 2 3" xfId="54274"/>
    <cellStyle name="Normal 5 2 2 2 3" xfId="53649"/>
    <cellStyle name="Normal 5 2 2 2 3 2" xfId="56817"/>
    <cellStyle name="Normal 5 2 2 3" xfId="18002"/>
    <cellStyle name="Normal 5 2 2 3 2" xfId="54275"/>
    <cellStyle name="Normal 5 2 2 3 2 2" xfId="57442"/>
    <cellStyle name="Normal 5 2 2 3 3" xfId="56818"/>
    <cellStyle name="Normal 5 2 2 3 4" xfId="53650"/>
    <cellStyle name="Normal 5 2 2 4" xfId="54273"/>
    <cellStyle name="Normal 5 2 2 4 2" xfId="57440"/>
    <cellStyle name="Normal 5 2 2 5" xfId="53648"/>
    <cellStyle name="Normal 5 2 2 5 2" xfId="56816"/>
    <cellStyle name="Normal 5 2 3" xfId="5202"/>
    <cellStyle name="Normal 5 2 3 2" xfId="8221"/>
    <cellStyle name="Normal 5 2 3 2 2" xfId="16118"/>
    <cellStyle name="Normal 5 2 3 2 2 2" xfId="32432"/>
    <cellStyle name="Normal 5 2 3 2 2 3" xfId="47396"/>
    <cellStyle name="Normal 5 2 3 2 2 4" xfId="57443"/>
    <cellStyle name="Normal 5 2 3 2 3" xfId="25410"/>
    <cellStyle name="Normal 5 2 3 2 4" xfId="40397"/>
    <cellStyle name="Normal 5 2 3 2 5" xfId="54276"/>
    <cellStyle name="Normal 5 2 3 3" xfId="13284"/>
    <cellStyle name="Normal 5 2 3 3 2" xfId="29603"/>
    <cellStyle name="Normal 5 2 3 3 3" xfId="44568"/>
    <cellStyle name="Normal 5 2 3 3 4" xfId="56819"/>
    <cellStyle name="Normal 5 2 3 4" xfId="22581"/>
    <cellStyle name="Normal 5 2 3 5" xfId="37569"/>
    <cellStyle name="Normal 5 2 3 6" xfId="53651"/>
    <cellStyle name="Normal 5 2 4" xfId="6087"/>
    <cellStyle name="Normal 5 2 4 2" xfId="14004"/>
    <cellStyle name="Normal 5 2 4 2 2" xfId="30318"/>
    <cellStyle name="Normal 5 2 4 2 2 2" xfId="57444"/>
    <cellStyle name="Normal 5 2 4 2 3" xfId="45282"/>
    <cellStyle name="Normal 5 2 4 2 4" xfId="54277"/>
    <cellStyle name="Normal 5 2 4 3" xfId="23296"/>
    <cellStyle name="Normal 5 2 4 3 2" xfId="56820"/>
    <cellStyle name="Normal 5 2 4 4" xfId="38283"/>
    <cellStyle name="Normal 5 2 4 5" xfId="53652"/>
    <cellStyle name="Normal 5 2 5" xfId="5200"/>
    <cellStyle name="Normal 5 2 5 2" xfId="13283"/>
    <cellStyle name="Normal 5 2 5 2 2" xfId="29602"/>
    <cellStyle name="Normal 5 2 5 2 2 2" xfId="57445"/>
    <cellStyle name="Normal 5 2 5 2 3" xfId="44567"/>
    <cellStyle name="Normal 5 2 5 2 4" xfId="54278"/>
    <cellStyle name="Normal 5 2 5 3" xfId="22580"/>
    <cellStyle name="Normal 5 2 5 3 2" xfId="56821"/>
    <cellStyle name="Normal 5 2 5 4" xfId="37568"/>
    <cellStyle name="Normal 5 2 5 5" xfId="53653"/>
    <cellStyle name="Normal 5 2 6" xfId="18001"/>
    <cellStyle name="Normal 5 2 6 2" xfId="54279"/>
    <cellStyle name="Normal 5 2 6 2 2" xfId="57446"/>
    <cellStyle name="Normal 5 2 6 3" xfId="56822"/>
    <cellStyle name="Normal 5 2 6 4" xfId="53654"/>
    <cellStyle name="Normal 5 2 7" xfId="53647"/>
    <cellStyle name="Normal 5 2 7 2" xfId="54272"/>
    <cellStyle name="Normal 5 2 7 2 2" xfId="57439"/>
    <cellStyle name="Normal 5 2 7 3" xfId="56815"/>
    <cellStyle name="Normal 5 2 8" xfId="53301"/>
    <cellStyle name="Normal 5 3" xfId="1168"/>
    <cellStyle name="Normal 5 3 10" xfId="50107"/>
    <cellStyle name="Normal 5 3 11" xfId="50512"/>
    <cellStyle name="Normal 5 3 12" xfId="51072"/>
    <cellStyle name="Normal 5 3 13" xfId="51673"/>
    <cellStyle name="Normal 5 3 14" xfId="52092"/>
    <cellStyle name="Normal 5 3 15" xfId="53655"/>
    <cellStyle name="Normal 5 3 16" xfId="1553"/>
    <cellStyle name="Normal 5 3 2" xfId="8873"/>
    <cellStyle name="Normal 5 3 2 2" xfId="53657"/>
    <cellStyle name="Normal 5 3 2 2 2" xfId="54282"/>
    <cellStyle name="Normal 5 3 2 2 2 2" xfId="57449"/>
    <cellStyle name="Normal 5 3 2 2 3" xfId="56825"/>
    <cellStyle name="Normal 5 3 2 3" xfId="53658"/>
    <cellStyle name="Normal 5 3 2 3 2" xfId="54283"/>
    <cellStyle name="Normal 5 3 2 3 2 2" xfId="57450"/>
    <cellStyle name="Normal 5 3 2 3 3" xfId="56826"/>
    <cellStyle name="Normal 5 3 2 4" xfId="54281"/>
    <cellStyle name="Normal 5 3 2 4 2" xfId="57448"/>
    <cellStyle name="Normal 5 3 2 5" xfId="56824"/>
    <cellStyle name="Normal 5 3 2 6" xfId="53656"/>
    <cellStyle name="Normal 5 3 3" xfId="5203"/>
    <cellStyle name="Normal 5 3 3 2" xfId="54284"/>
    <cellStyle name="Normal 5 3 3 2 2" xfId="57451"/>
    <cellStyle name="Normal 5 3 3 3" xfId="56827"/>
    <cellStyle name="Normal 5 3 3 4" xfId="53659"/>
    <cellStyle name="Normal 5 3 4" xfId="8938"/>
    <cellStyle name="Normal 5 3 4 2" xfId="16712"/>
    <cellStyle name="Normal 5 3 4 2 2" xfId="33025"/>
    <cellStyle name="Normal 5 3 4 2 2 2" xfId="57452"/>
    <cellStyle name="Normal 5 3 4 2 3" xfId="47989"/>
    <cellStyle name="Normal 5 3 4 2 4" xfId="54285"/>
    <cellStyle name="Normal 5 3 4 3" xfId="26003"/>
    <cellStyle name="Normal 5 3 4 3 2" xfId="56828"/>
    <cellStyle name="Normal 5 3 4 4" xfId="40990"/>
    <cellStyle name="Normal 5 3 4 5" xfId="53660"/>
    <cellStyle name="Normal 5 3 5" xfId="10051"/>
    <cellStyle name="Normal 5 3 5 2" xfId="26372"/>
    <cellStyle name="Normal 5 3 5 2 2" xfId="57453"/>
    <cellStyle name="Normal 5 3 5 2 3" xfId="54286"/>
    <cellStyle name="Normal 5 3 5 3" xfId="41340"/>
    <cellStyle name="Normal 5 3 5 3 2" xfId="56829"/>
    <cellStyle name="Normal 5 3 5 4" xfId="53661"/>
    <cellStyle name="Normal 5 3 6" xfId="19351"/>
    <cellStyle name="Normal 5 3 6 2" xfId="54287"/>
    <cellStyle name="Normal 5 3 6 2 2" xfId="57454"/>
    <cellStyle name="Normal 5 3 6 3" xfId="56830"/>
    <cellStyle name="Normal 5 3 6 4" xfId="53662"/>
    <cellStyle name="Normal 5 3 7" xfId="34341"/>
    <cellStyle name="Normal 5 3 7 2" xfId="57447"/>
    <cellStyle name="Normal 5 3 7 3" xfId="54280"/>
    <cellStyle name="Normal 5 3 8" xfId="49293"/>
    <cellStyle name="Normal 5 3 8 2" xfId="56823"/>
    <cellStyle name="Normal 5 3 9" xfId="49698"/>
    <cellStyle name="Normal 5 4" xfId="1190"/>
    <cellStyle name="Normal 5 4 2" xfId="8871"/>
    <cellStyle name="Normal 5 4 2 2" xfId="53665"/>
    <cellStyle name="Normal 5 4 2 2 2" xfId="54290"/>
    <cellStyle name="Normal 5 4 2 2 2 2" xfId="57457"/>
    <cellStyle name="Normal 5 4 2 2 3" xfId="56833"/>
    <cellStyle name="Normal 5 4 2 3" xfId="53666"/>
    <cellStyle name="Normal 5 4 2 3 2" xfId="54291"/>
    <cellStyle name="Normal 5 4 2 3 2 2" xfId="57458"/>
    <cellStyle name="Normal 5 4 2 3 3" xfId="56834"/>
    <cellStyle name="Normal 5 4 2 4" xfId="54289"/>
    <cellStyle name="Normal 5 4 2 4 2" xfId="57456"/>
    <cellStyle name="Normal 5 4 2 5" xfId="56832"/>
    <cellStyle name="Normal 5 4 2 6" xfId="53664"/>
    <cellStyle name="Normal 5 4 3" xfId="5199"/>
    <cellStyle name="Normal 5 4 3 2" xfId="54292"/>
    <cellStyle name="Normal 5 4 3 2 2" xfId="57459"/>
    <cellStyle name="Normal 5 4 3 3" xfId="56835"/>
    <cellStyle name="Normal 5 4 3 4" xfId="53667"/>
    <cellStyle name="Normal 5 4 4" xfId="53668"/>
    <cellStyle name="Normal 5 4 4 2" xfId="54293"/>
    <cellStyle name="Normal 5 4 4 2 2" xfId="57460"/>
    <cellStyle name="Normal 5 4 4 3" xfId="56836"/>
    <cellStyle name="Normal 5 4 5" xfId="53669"/>
    <cellStyle name="Normal 5 4 5 2" xfId="54294"/>
    <cellStyle name="Normal 5 4 5 2 2" xfId="57461"/>
    <cellStyle name="Normal 5 4 5 3" xfId="56837"/>
    <cellStyle name="Normal 5 4 6" xfId="54288"/>
    <cellStyle name="Normal 5 4 6 2" xfId="57455"/>
    <cellStyle name="Normal 5 4 7" xfId="56831"/>
    <cellStyle name="Normal 5 4 8" xfId="53663"/>
    <cellStyle name="Normal 5 5" xfId="1581"/>
    <cellStyle name="Normal 5 5 2" xfId="10140"/>
    <cellStyle name="Normal 5 5 2 2" xfId="26459"/>
    <cellStyle name="Normal 5 5 2 2 2" xfId="54297"/>
    <cellStyle name="Normal 5 5 2 2 2 2" xfId="57464"/>
    <cellStyle name="Normal 5 5 2 2 3" xfId="56840"/>
    <cellStyle name="Normal 5 5 2 2 4" xfId="53672"/>
    <cellStyle name="Normal 5 5 2 3" xfId="41425"/>
    <cellStyle name="Normal 5 5 2 3 2" xfId="54298"/>
    <cellStyle name="Normal 5 5 2 3 2 2" xfId="57465"/>
    <cellStyle name="Normal 5 5 2 3 3" xfId="56841"/>
    <cellStyle name="Normal 5 5 2 3 4" xfId="53673"/>
    <cellStyle name="Normal 5 5 2 4" xfId="54296"/>
    <cellStyle name="Normal 5 5 2 4 2" xfId="57463"/>
    <cellStyle name="Normal 5 5 2 5" xfId="56839"/>
    <cellStyle name="Normal 5 5 2 6" xfId="53671"/>
    <cellStyle name="Normal 5 5 3" xfId="19437"/>
    <cellStyle name="Normal 5 5 3 2" xfId="54299"/>
    <cellStyle name="Normal 5 5 3 2 2" xfId="57466"/>
    <cellStyle name="Normal 5 5 3 3" xfId="56842"/>
    <cellStyle name="Normal 5 5 3 4" xfId="53674"/>
    <cellStyle name="Normal 5 5 4" xfId="34426"/>
    <cellStyle name="Normal 5 5 4 2" xfId="54300"/>
    <cellStyle name="Normal 5 5 4 2 2" xfId="57467"/>
    <cellStyle name="Normal 5 5 4 3" xfId="56843"/>
    <cellStyle name="Normal 5 5 4 4" xfId="53675"/>
    <cellStyle name="Normal 5 5 5" xfId="53676"/>
    <cellStyle name="Normal 5 5 5 2" xfId="54301"/>
    <cellStyle name="Normal 5 5 5 2 2" xfId="57468"/>
    <cellStyle name="Normal 5 5 5 3" xfId="56844"/>
    <cellStyle name="Normal 5 5 6" xfId="54295"/>
    <cellStyle name="Normal 5 5 6 2" xfId="57462"/>
    <cellStyle name="Normal 5 5 7" xfId="56838"/>
    <cellStyle name="Normal 5 5 8" xfId="53670"/>
    <cellStyle name="Normal 5 6" xfId="53677"/>
    <cellStyle name="Normal 5 6 2" xfId="53678"/>
    <cellStyle name="Normal 5 6 2 2" xfId="53679"/>
    <cellStyle name="Normal 5 6 2 2 2" xfId="54304"/>
    <cellStyle name="Normal 5 6 2 2 2 2" xfId="57471"/>
    <cellStyle name="Normal 5 6 2 2 3" xfId="56847"/>
    <cellStyle name="Normal 5 6 2 3" xfId="53680"/>
    <cellStyle name="Normal 5 6 2 3 2" xfId="54305"/>
    <cellStyle name="Normal 5 6 2 3 2 2" xfId="57472"/>
    <cellStyle name="Normal 5 6 2 3 3" xfId="56848"/>
    <cellStyle name="Normal 5 6 2 4" xfId="54303"/>
    <cellStyle name="Normal 5 6 2 4 2" xfId="57470"/>
    <cellStyle name="Normal 5 6 2 5" xfId="56846"/>
    <cellStyle name="Normal 5 6 3" xfId="53681"/>
    <cellStyle name="Normal 5 6 3 2" xfId="54306"/>
    <cellStyle name="Normal 5 6 3 2 2" xfId="57473"/>
    <cellStyle name="Normal 5 6 3 3" xfId="56849"/>
    <cellStyle name="Normal 5 6 4" xfId="53682"/>
    <cellStyle name="Normal 5 6 4 2" xfId="54307"/>
    <cellStyle name="Normal 5 6 4 2 2" xfId="57474"/>
    <cellStyle name="Normal 5 6 4 3" xfId="56850"/>
    <cellStyle name="Normal 5 6 5" xfId="53683"/>
    <cellStyle name="Normal 5 6 5 2" xfId="54308"/>
    <cellStyle name="Normal 5 6 5 2 2" xfId="57475"/>
    <cellStyle name="Normal 5 6 5 3" xfId="56851"/>
    <cellStyle name="Normal 5 6 6" xfId="54302"/>
    <cellStyle name="Normal 5 6 6 2" xfId="57469"/>
    <cellStyle name="Normal 5 6 7" xfId="56845"/>
    <cellStyle name="Normal 5 7" xfId="53684"/>
    <cellStyle name="Normal 5 7 2" xfId="53685"/>
    <cellStyle name="Normal 5 7 2 2" xfId="53686"/>
    <cellStyle name="Normal 5 7 2 2 2" xfId="54311"/>
    <cellStyle name="Normal 5 7 2 2 2 2" xfId="57478"/>
    <cellStyle name="Normal 5 7 2 2 3" xfId="56854"/>
    <cellStyle name="Normal 5 7 2 3" xfId="53687"/>
    <cellStyle name="Normal 5 7 2 3 2" xfId="54312"/>
    <cellStyle name="Normal 5 7 2 3 2 2" xfId="57479"/>
    <cellStyle name="Normal 5 7 2 3 3" xfId="56855"/>
    <cellStyle name="Normal 5 7 2 4" xfId="54310"/>
    <cellStyle name="Normal 5 7 2 4 2" xfId="57477"/>
    <cellStyle name="Normal 5 7 2 5" xfId="56853"/>
    <cellStyle name="Normal 5 7 3" xfId="53688"/>
    <cellStyle name="Normal 5 7 3 2" xfId="54313"/>
    <cellStyle name="Normal 5 7 3 2 2" xfId="57480"/>
    <cellStyle name="Normal 5 7 3 3" xfId="56856"/>
    <cellStyle name="Normal 5 7 4" xfId="53689"/>
    <cellStyle name="Normal 5 7 4 2" xfId="54314"/>
    <cellStyle name="Normal 5 7 4 2 2" xfId="57481"/>
    <cellStyle name="Normal 5 7 4 3" xfId="56857"/>
    <cellStyle name="Normal 5 7 5" xfId="53690"/>
    <cellStyle name="Normal 5 7 5 2" xfId="54315"/>
    <cellStyle name="Normal 5 7 5 2 2" xfId="57482"/>
    <cellStyle name="Normal 5 7 5 3" xfId="56858"/>
    <cellStyle name="Normal 5 7 6" xfId="54309"/>
    <cellStyle name="Normal 5 7 6 2" xfId="57476"/>
    <cellStyle name="Normal 5 7 7" xfId="56852"/>
    <cellStyle name="Normal 5 8" xfId="53691"/>
    <cellStyle name="Normal 5 8 2" xfId="53692"/>
    <cellStyle name="Normal 5 8 2 2" xfId="54317"/>
    <cellStyle name="Normal 5 8 2 2 2" xfId="57484"/>
    <cellStyle name="Normal 5 8 2 3" xfId="56860"/>
    <cellStyle name="Normal 5 8 3" xfId="53693"/>
    <cellStyle name="Normal 5 8 3 2" xfId="54318"/>
    <cellStyle name="Normal 5 8 3 2 2" xfId="57485"/>
    <cellStyle name="Normal 5 8 3 3" xfId="56861"/>
    <cellStyle name="Normal 5 8 4" xfId="54316"/>
    <cellStyle name="Normal 5 8 4 2" xfId="57483"/>
    <cellStyle name="Normal 5 8 5" xfId="56859"/>
    <cellStyle name="Normal 5 9" xfId="53694"/>
    <cellStyle name="Normal 5 9 2" xfId="53695"/>
    <cellStyle name="Normal 5 9 2 2" xfId="54320"/>
    <cellStyle name="Normal 5 9 2 2 2" xfId="57487"/>
    <cellStyle name="Normal 5 9 2 3" xfId="56863"/>
    <cellStyle name="Normal 5 9 3" xfId="54319"/>
    <cellStyle name="Normal 5 9 3 2" xfId="57486"/>
    <cellStyle name="Normal 5 9 4" xfId="56862"/>
    <cellStyle name="Normal 6" xfId="577"/>
    <cellStyle name="Normal 6 10" xfId="9697"/>
    <cellStyle name="Normal 6 10 2" xfId="26027"/>
    <cellStyle name="Normal 6 10 2 2" xfId="57489"/>
    <cellStyle name="Normal 6 10 2 3" xfId="54322"/>
    <cellStyle name="Normal 6 10 3" xfId="41013"/>
    <cellStyle name="Normal 6 10 3 2" xfId="56865"/>
    <cellStyle name="Normal 6 10 4" xfId="53697"/>
    <cellStyle name="Normal 6 11" xfId="17485"/>
    <cellStyle name="Normal 6 11 2" xfId="33596"/>
    <cellStyle name="Normal 6 11 2 2" xfId="57490"/>
    <cellStyle name="Normal 6 11 2 3" xfId="54323"/>
    <cellStyle name="Normal 6 11 3" xfId="48557"/>
    <cellStyle name="Normal 6 11 3 2" xfId="56866"/>
    <cellStyle name="Normal 6 11 4" xfId="53698"/>
    <cellStyle name="Normal 6 12" xfId="19340"/>
    <cellStyle name="Normal 6 12 2" xfId="54324"/>
    <cellStyle name="Normal 6 12 2 2" xfId="57491"/>
    <cellStyle name="Normal 6 12 3" xfId="56867"/>
    <cellStyle name="Normal 6 12 4" xfId="53699"/>
    <cellStyle name="Normal 6 13" xfId="34335"/>
    <cellStyle name="Normal 6 13 2" xfId="54321"/>
    <cellStyle name="Normal 6 13 2 2" xfId="57488"/>
    <cellStyle name="Normal 6 13 3" xfId="56864"/>
    <cellStyle name="Normal 6 13 4" xfId="53696"/>
    <cellStyle name="Normal 6 14" xfId="49275"/>
    <cellStyle name="Normal 6 14 2" xfId="57048"/>
    <cellStyle name="Normal 6 14 3" xfId="53881"/>
    <cellStyle name="Normal 6 15" xfId="49680"/>
    <cellStyle name="Normal 6 15 2" xfId="56429"/>
    <cellStyle name="Normal 6 15 3" xfId="53169"/>
    <cellStyle name="Normal 6 16" xfId="50086"/>
    <cellStyle name="Normal 6 16 2" xfId="56002"/>
    <cellStyle name="Normal 6 17" xfId="50494"/>
    <cellStyle name="Normal 6 18" xfId="50592"/>
    <cellStyle name="Normal 6 19" xfId="50936"/>
    <cellStyle name="Normal 6 2" xfId="578"/>
    <cellStyle name="Normal 6 2 2" xfId="5206"/>
    <cellStyle name="Normal 6 2 2 2" xfId="7835"/>
    <cellStyle name="Normal 6 2 2 2 2" xfId="15736"/>
    <cellStyle name="Normal 6 2 2 2 2 2" xfId="32050"/>
    <cellStyle name="Normal 6 2 2 2 2 2 2" xfId="57494"/>
    <cellStyle name="Normal 6 2 2 2 2 3" xfId="47014"/>
    <cellStyle name="Normal 6 2 2 2 2 4" xfId="54327"/>
    <cellStyle name="Normal 6 2 2 2 3" xfId="25028"/>
    <cellStyle name="Normal 6 2 2 2 3 2" xfId="56870"/>
    <cellStyle name="Normal 6 2 2 2 4" xfId="40015"/>
    <cellStyle name="Normal 6 2 2 2 5" xfId="53702"/>
    <cellStyle name="Normal 6 2 2 3" xfId="13286"/>
    <cellStyle name="Normal 6 2 2 3 2" xfId="29605"/>
    <cellStyle name="Normal 6 2 2 3 2 2" xfId="57495"/>
    <cellStyle name="Normal 6 2 2 3 2 3" xfId="54328"/>
    <cellStyle name="Normal 6 2 2 3 3" xfId="44570"/>
    <cellStyle name="Normal 6 2 2 3 3 2" xfId="56871"/>
    <cellStyle name="Normal 6 2 2 3 4" xfId="53703"/>
    <cellStyle name="Normal 6 2 2 4" xfId="18501"/>
    <cellStyle name="Normal 6 2 2 4 2" xfId="54326"/>
    <cellStyle name="Normal 6 2 2 4 2 2" xfId="57493"/>
    <cellStyle name="Normal 6 2 2 4 3" xfId="56869"/>
    <cellStyle name="Normal 6 2 2 4 4" xfId="53701"/>
    <cellStyle name="Normal 6 2 2 5" xfId="22583"/>
    <cellStyle name="Normal 6 2 2 5 2" xfId="57072"/>
    <cellStyle name="Normal 6 2 2 5 3" xfId="53905"/>
    <cellStyle name="Normal 6 2 2 6" xfId="37571"/>
    <cellStyle name="Normal 6 2 2 6 2" xfId="56461"/>
    <cellStyle name="Normal 6 2 2 6 3" xfId="53259"/>
    <cellStyle name="Normal 6 2 3" xfId="5207"/>
    <cellStyle name="Normal 6 2 3 2" xfId="7072"/>
    <cellStyle name="Normal 6 2 3 2 2" xfId="14983"/>
    <cellStyle name="Normal 6 2 3 2 2 2" xfId="31297"/>
    <cellStyle name="Normal 6 2 3 2 2 2 2" xfId="57496"/>
    <cellStyle name="Normal 6 2 3 2 2 3" xfId="46261"/>
    <cellStyle name="Normal 6 2 3 2 2 4" xfId="54329"/>
    <cellStyle name="Normal 6 2 3 2 3" xfId="24275"/>
    <cellStyle name="Normal 6 2 3 2 3 2" xfId="56872"/>
    <cellStyle name="Normal 6 2 3 2 4" xfId="39262"/>
    <cellStyle name="Normal 6 2 3 2 5" xfId="53704"/>
    <cellStyle name="Normal 6 2 3 3" xfId="13287"/>
    <cellStyle name="Normal 6 2 3 3 2" xfId="29606"/>
    <cellStyle name="Normal 6 2 3 3 2 2" xfId="57088"/>
    <cellStyle name="Normal 6 2 3 3 3" xfId="44571"/>
    <cellStyle name="Normal 6 2 3 3 4" xfId="53921"/>
    <cellStyle name="Normal 6 2 3 4" xfId="19005"/>
    <cellStyle name="Normal 6 2 3 4 2" xfId="34002"/>
    <cellStyle name="Normal 6 2 3 4 2 2" xfId="56477"/>
    <cellStyle name="Normal 6 2 3 4 3" xfId="48963"/>
    <cellStyle name="Normal 6 2 3 4 4" xfId="53275"/>
    <cellStyle name="Normal 6 2 3 5" xfId="22584"/>
    <cellStyle name="Normal 6 2 3 5 2" xfId="56409"/>
    <cellStyle name="Normal 6 2 3 6" xfId="37572"/>
    <cellStyle name="Normal 6 2 3 7" xfId="53135"/>
    <cellStyle name="Normal 6 2 4" xfId="6088"/>
    <cellStyle name="Normal 6 2 4 2" xfId="14005"/>
    <cellStyle name="Normal 6 2 4 2 2" xfId="30319"/>
    <cellStyle name="Normal 6 2 4 2 2 2" xfId="57497"/>
    <cellStyle name="Normal 6 2 4 2 3" xfId="45283"/>
    <cellStyle name="Normal 6 2 4 2 4" xfId="54330"/>
    <cellStyle name="Normal 6 2 4 3" xfId="23297"/>
    <cellStyle name="Normal 6 2 4 3 2" xfId="56873"/>
    <cellStyle name="Normal 6 2 4 4" xfId="38284"/>
    <cellStyle name="Normal 6 2 4 5" xfId="53705"/>
    <cellStyle name="Normal 6 2 5" xfId="5205"/>
    <cellStyle name="Normal 6 2 5 2" xfId="13285"/>
    <cellStyle name="Normal 6 2 5 2 2" xfId="29604"/>
    <cellStyle name="Normal 6 2 5 2 2 2" xfId="57498"/>
    <cellStyle name="Normal 6 2 5 2 3" xfId="44569"/>
    <cellStyle name="Normal 6 2 5 2 4" xfId="54331"/>
    <cellStyle name="Normal 6 2 5 3" xfId="22582"/>
    <cellStyle name="Normal 6 2 5 3 2" xfId="56874"/>
    <cellStyle name="Normal 6 2 5 4" xfId="37570"/>
    <cellStyle name="Normal 6 2 5 5" xfId="53706"/>
    <cellStyle name="Normal 6 2 6" xfId="17486"/>
    <cellStyle name="Normal 6 2 6 2" xfId="54332"/>
    <cellStyle name="Normal 6 2 6 2 2" xfId="57499"/>
    <cellStyle name="Normal 6 2 6 3" xfId="56875"/>
    <cellStyle name="Normal 6 2 6 4" xfId="53707"/>
    <cellStyle name="Normal 6 2 7" xfId="53700"/>
    <cellStyle name="Normal 6 2 7 2" xfId="54325"/>
    <cellStyle name="Normal 6 2 7 2 2" xfId="57492"/>
    <cellStyle name="Normal 6 2 7 3" xfId="56868"/>
    <cellStyle name="Normal 6 2 8" xfId="53889"/>
    <cellStyle name="Normal 6 2 8 2" xfId="57056"/>
    <cellStyle name="Normal 6 2 9" xfId="53243"/>
    <cellStyle name="Normal 6 2 9 2" xfId="56445"/>
    <cellStyle name="Normal 6 20" xfId="51655"/>
    <cellStyle name="Normal 6 21" xfId="52067"/>
    <cellStyle name="Normal 6 22" xfId="52720"/>
    <cellStyle name="Normal 6 23" xfId="1533"/>
    <cellStyle name="Normal 6 3" xfId="1169"/>
    <cellStyle name="Normal 6 3 10" xfId="49294"/>
    <cellStyle name="Normal 6 3 10 2" xfId="55449"/>
    <cellStyle name="Normal 6 3 11" xfId="49699"/>
    <cellStyle name="Normal 6 3 11 2" xfId="56371"/>
    <cellStyle name="Normal 6 3 12" xfId="50108"/>
    <cellStyle name="Normal 6 3 13" xfId="50513"/>
    <cellStyle name="Normal 6 3 14" xfId="51073"/>
    <cellStyle name="Normal 6 3 15" xfId="51674"/>
    <cellStyle name="Normal 6 3 16" xfId="52093"/>
    <cellStyle name="Normal 6 3 17" xfId="53094"/>
    <cellStyle name="Normal 6 3 18" xfId="1554"/>
    <cellStyle name="Normal 6 3 2" xfId="5209"/>
    <cellStyle name="Normal 6 3 2 2" xfId="18984"/>
    <cellStyle name="Normal 6 3 2 2 2" xfId="33985"/>
    <cellStyle name="Normal 6 3 2 2 2 2" xfId="57502"/>
    <cellStyle name="Normal 6 3 2 2 2 3" xfId="54335"/>
    <cellStyle name="Normal 6 3 2 2 3" xfId="48946"/>
    <cellStyle name="Normal 6 3 2 2 3 2" xfId="56878"/>
    <cellStyle name="Normal 6 3 2 2 4" xfId="53710"/>
    <cellStyle name="Normal 6 3 2 3" xfId="53711"/>
    <cellStyle name="Normal 6 3 2 3 2" xfId="54336"/>
    <cellStyle name="Normal 6 3 2 3 2 2" xfId="57503"/>
    <cellStyle name="Normal 6 3 2 3 3" xfId="56879"/>
    <cellStyle name="Normal 6 3 2 4" xfId="54334"/>
    <cellStyle name="Normal 6 3 2 4 2" xfId="57501"/>
    <cellStyle name="Normal 6 3 2 5" xfId="53709"/>
    <cellStyle name="Normal 6 3 2 5 2" xfId="56877"/>
    <cellStyle name="Normal 6 3 2 6" xfId="56392"/>
    <cellStyle name="Normal 6 3 2 7" xfId="53118"/>
    <cellStyle name="Normal 6 3 3" xfId="8875"/>
    <cellStyle name="Normal 6 3 3 2" xfId="54337"/>
    <cellStyle name="Normal 6 3 3 2 2" xfId="57504"/>
    <cellStyle name="Normal 6 3 3 3" xfId="56880"/>
    <cellStyle name="Normal 6 3 3 4" xfId="53712"/>
    <cellStyle name="Normal 6 3 4" xfId="5208"/>
    <cellStyle name="Normal 6 3 4 2" xfId="54338"/>
    <cellStyle name="Normal 6 3 4 2 2" xfId="57505"/>
    <cellStyle name="Normal 6 3 4 3" xfId="56881"/>
    <cellStyle name="Normal 6 3 4 4" xfId="53713"/>
    <cellStyle name="Normal 6 3 5" xfId="8939"/>
    <cellStyle name="Normal 6 3 5 2" xfId="16713"/>
    <cellStyle name="Normal 6 3 5 2 2" xfId="33026"/>
    <cellStyle name="Normal 6 3 5 2 2 2" xfId="57506"/>
    <cellStyle name="Normal 6 3 5 2 3" xfId="47990"/>
    <cellStyle name="Normal 6 3 5 2 4" xfId="54339"/>
    <cellStyle name="Normal 6 3 5 3" xfId="26004"/>
    <cellStyle name="Normal 6 3 5 3 2" xfId="56882"/>
    <cellStyle name="Normal 6 3 5 4" xfId="40991"/>
    <cellStyle name="Normal 6 3 5 5" xfId="53714"/>
    <cellStyle name="Normal 6 3 6" xfId="10052"/>
    <cellStyle name="Normal 6 3 6 2" xfId="26373"/>
    <cellStyle name="Normal 6 3 6 2 2" xfId="57507"/>
    <cellStyle name="Normal 6 3 6 2 3" xfId="54340"/>
    <cellStyle name="Normal 6 3 6 3" xfId="41341"/>
    <cellStyle name="Normal 6 3 6 3 2" xfId="56883"/>
    <cellStyle name="Normal 6 3 6 4" xfId="53715"/>
    <cellStyle name="Normal 6 3 7" xfId="18500"/>
    <cellStyle name="Normal 6 3 7 2" xfId="33965"/>
    <cellStyle name="Normal 6 3 7 2 2" xfId="57500"/>
    <cellStyle name="Normal 6 3 7 2 3" xfId="54333"/>
    <cellStyle name="Normal 6 3 7 3" xfId="48926"/>
    <cellStyle name="Normal 6 3 7 3 2" xfId="56876"/>
    <cellStyle name="Normal 6 3 7 4" xfId="53708"/>
    <cellStyle name="Normal 6 3 8" xfId="19352"/>
    <cellStyle name="Normal 6 3 8 2" xfId="57064"/>
    <cellStyle name="Normal 6 3 8 3" xfId="53897"/>
    <cellStyle name="Normal 6 3 9" xfId="34342"/>
    <cellStyle name="Normal 6 3 9 2" xfId="56453"/>
    <cellStyle name="Normal 6 3 9 3" xfId="53251"/>
    <cellStyle name="Normal 6 4" xfId="1307"/>
    <cellStyle name="Normal 6 4 10" xfId="49368"/>
    <cellStyle name="Normal 6 4 10 2" xfId="56405"/>
    <cellStyle name="Normal 6 4 11" xfId="49773"/>
    <cellStyle name="Normal 6 4 12" xfId="50182"/>
    <cellStyle name="Normal 6 4 13" xfId="50587"/>
    <cellStyle name="Normal 6 4 14" xfId="51152"/>
    <cellStyle name="Normal 6 4 15" xfId="51748"/>
    <cellStyle name="Normal 6 4 16" xfId="52168"/>
    <cellStyle name="Normal 6 4 17" xfId="53131"/>
    <cellStyle name="Normal 6 4 18" xfId="1567"/>
    <cellStyle name="Normal 6 4 2" xfId="5211"/>
    <cellStyle name="Normal 6 4 2 2" xfId="7597"/>
    <cellStyle name="Normal 6 4 2 2 2" xfId="15498"/>
    <cellStyle name="Normal 6 4 2 2 2 2" xfId="31812"/>
    <cellStyle name="Normal 6 4 2 2 2 2 2" xfId="57510"/>
    <cellStyle name="Normal 6 4 2 2 2 3" xfId="46776"/>
    <cellStyle name="Normal 6 4 2 2 2 4" xfId="54343"/>
    <cellStyle name="Normal 6 4 2 2 3" xfId="24790"/>
    <cellStyle name="Normal 6 4 2 2 3 2" xfId="56886"/>
    <cellStyle name="Normal 6 4 2 2 4" xfId="39777"/>
    <cellStyle name="Normal 6 4 2 2 5" xfId="53718"/>
    <cellStyle name="Normal 6 4 2 3" xfId="13289"/>
    <cellStyle name="Normal 6 4 2 3 2" xfId="29608"/>
    <cellStyle name="Normal 6 4 2 3 2 2" xfId="57511"/>
    <cellStyle name="Normal 6 4 2 3 2 3" xfId="54344"/>
    <cellStyle name="Normal 6 4 2 3 3" xfId="44573"/>
    <cellStyle name="Normal 6 4 2 3 3 2" xfId="56887"/>
    <cellStyle name="Normal 6 4 2 3 4" xfId="53719"/>
    <cellStyle name="Normal 6 4 2 4" xfId="22586"/>
    <cellStyle name="Normal 6 4 2 4 2" xfId="57509"/>
    <cellStyle name="Normal 6 4 2 4 3" xfId="54342"/>
    <cellStyle name="Normal 6 4 2 5" xfId="37574"/>
    <cellStyle name="Normal 6 4 2 5 2" xfId="56885"/>
    <cellStyle name="Normal 6 4 2 6" xfId="53717"/>
    <cellStyle name="Normal 6 4 3" xfId="6089"/>
    <cellStyle name="Normal 6 4 3 2" xfId="14006"/>
    <cellStyle name="Normal 6 4 3 2 2" xfId="30320"/>
    <cellStyle name="Normal 6 4 3 2 2 2" xfId="57512"/>
    <cellStyle name="Normal 6 4 3 2 3" xfId="45284"/>
    <cellStyle name="Normal 6 4 3 2 4" xfId="54345"/>
    <cellStyle name="Normal 6 4 3 3" xfId="23298"/>
    <cellStyle name="Normal 6 4 3 3 2" xfId="56888"/>
    <cellStyle name="Normal 6 4 3 4" xfId="38285"/>
    <cellStyle name="Normal 6 4 3 5" xfId="53720"/>
    <cellStyle name="Normal 6 4 4" xfId="5210"/>
    <cellStyle name="Normal 6 4 4 2" xfId="13288"/>
    <cellStyle name="Normal 6 4 4 2 2" xfId="29607"/>
    <cellStyle name="Normal 6 4 4 2 2 2" xfId="57513"/>
    <cellStyle name="Normal 6 4 4 2 3" xfId="44572"/>
    <cellStyle name="Normal 6 4 4 2 4" xfId="54346"/>
    <cellStyle name="Normal 6 4 4 3" xfId="22585"/>
    <cellStyle name="Normal 6 4 4 3 2" xfId="56889"/>
    <cellStyle name="Normal 6 4 4 4" xfId="37573"/>
    <cellStyle name="Normal 6 4 4 5" xfId="53721"/>
    <cellStyle name="Normal 6 4 5" xfId="8951"/>
    <cellStyle name="Normal 6 4 5 2" xfId="16725"/>
    <cellStyle name="Normal 6 4 5 2 2" xfId="33038"/>
    <cellStyle name="Normal 6 4 5 2 2 2" xfId="57514"/>
    <cellStyle name="Normal 6 4 5 2 3" xfId="48002"/>
    <cellStyle name="Normal 6 4 5 2 4" xfId="54347"/>
    <cellStyle name="Normal 6 4 5 3" xfId="26016"/>
    <cellStyle name="Normal 6 4 5 3 2" xfId="56890"/>
    <cellStyle name="Normal 6 4 5 4" xfId="41003"/>
    <cellStyle name="Normal 6 4 5 5" xfId="53722"/>
    <cellStyle name="Normal 6 4 6" xfId="10127"/>
    <cellStyle name="Normal 6 4 6 2" xfId="26447"/>
    <cellStyle name="Normal 6 4 6 2 2" xfId="57508"/>
    <cellStyle name="Normal 6 4 6 2 3" xfId="54341"/>
    <cellStyle name="Normal 6 4 6 3" xfId="41415"/>
    <cellStyle name="Normal 6 4 6 3 2" xfId="56884"/>
    <cellStyle name="Normal 6 4 6 4" xfId="53716"/>
    <cellStyle name="Normal 6 4 7" xfId="18999"/>
    <cellStyle name="Normal 6 4 7 2" xfId="33998"/>
    <cellStyle name="Normal 6 4 7 2 2" xfId="57080"/>
    <cellStyle name="Normal 6 4 7 3" xfId="48959"/>
    <cellStyle name="Normal 6 4 7 4" xfId="53913"/>
    <cellStyle name="Normal 6 4 8" xfId="19426"/>
    <cellStyle name="Normal 6 4 8 2" xfId="56469"/>
    <cellStyle name="Normal 6 4 8 3" xfId="53267"/>
    <cellStyle name="Normal 6 4 9" xfId="34416"/>
    <cellStyle name="Normal 6 4 9 2" xfId="55078"/>
    <cellStyle name="Normal 6 5" xfId="5212"/>
    <cellStyle name="Normal 6 5 2" xfId="6825"/>
    <cellStyle name="Normal 6 5 2 2" xfId="14736"/>
    <cellStyle name="Normal 6 5 2 2 2" xfId="31050"/>
    <cellStyle name="Normal 6 5 2 2 2 2" xfId="57517"/>
    <cellStyle name="Normal 6 5 2 2 2 3" xfId="54350"/>
    <cellStyle name="Normal 6 5 2 2 3" xfId="46014"/>
    <cellStyle name="Normal 6 5 2 2 3 2" xfId="56893"/>
    <cellStyle name="Normal 6 5 2 2 4" xfId="53725"/>
    <cellStyle name="Normal 6 5 2 3" xfId="24028"/>
    <cellStyle name="Normal 6 5 2 3 2" xfId="54351"/>
    <cellStyle name="Normal 6 5 2 3 2 2" xfId="57518"/>
    <cellStyle name="Normal 6 5 2 3 3" xfId="56894"/>
    <cellStyle name="Normal 6 5 2 3 4" xfId="53726"/>
    <cellStyle name="Normal 6 5 2 4" xfId="39015"/>
    <cellStyle name="Normal 6 5 2 4 2" xfId="57516"/>
    <cellStyle name="Normal 6 5 2 4 3" xfId="54349"/>
    <cellStyle name="Normal 6 5 2 5" xfId="56892"/>
    <cellStyle name="Normal 6 5 2 6" xfId="53724"/>
    <cellStyle name="Normal 6 5 3" xfId="13290"/>
    <cellStyle name="Normal 6 5 3 2" xfId="29609"/>
    <cellStyle name="Normal 6 5 3 2 2" xfId="57519"/>
    <cellStyle name="Normal 6 5 3 2 3" xfId="54352"/>
    <cellStyle name="Normal 6 5 3 3" xfId="44574"/>
    <cellStyle name="Normal 6 5 3 3 2" xfId="56895"/>
    <cellStyle name="Normal 6 5 3 4" xfId="53727"/>
    <cellStyle name="Normal 6 5 4" xfId="18965"/>
    <cellStyle name="Normal 6 5 4 2" xfId="33975"/>
    <cellStyle name="Normal 6 5 4 2 2" xfId="57520"/>
    <cellStyle name="Normal 6 5 4 2 3" xfId="54353"/>
    <cellStyle name="Normal 6 5 4 3" xfId="48936"/>
    <cellStyle name="Normal 6 5 4 3 2" xfId="56896"/>
    <cellStyle name="Normal 6 5 4 4" xfId="53728"/>
    <cellStyle name="Normal 6 5 5" xfId="22587"/>
    <cellStyle name="Normal 6 5 5 2" xfId="54354"/>
    <cellStyle name="Normal 6 5 5 2 2" xfId="57521"/>
    <cellStyle name="Normal 6 5 5 3" xfId="56897"/>
    <cellStyle name="Normal 6 5 5 4" xfId="53729"/>
    <cellStyle name="Normal 6 5 6" xfId="37575"/>
    <cellStyle name="Normal 6 5 6 2" xfId="57515"/>
    <cellStyle name="Normal 6 5 6 3" xfId="54348"/>
    <cellStyle name="Normal 6 5 7" xfId="53723"/>
    <cellStyle name="Normal 6 5 7 2" xfId="56891"/>
    <cellStyle name="Normal 6 5 8" xfId="56382"/>
    <cellStyle name="Normal 6 5 9" xfId="53108"/>
    <cellStyle name="Normal 6 6" xfId="5204"/>
    <cellStyle name="Normal 6 6 2" xfId="8874"/>
    <cellStyle name="Normal 6 6 2 2" xfId="53732"/>
    <cellStyle name="Normal 6 6 2 2 2" xfId="54357"/>
    <cellStyle name="Normal 6 6 2 2 2 2" xfId="57524"/>
    <cellStyle name="Normal 6 6 2 2 3" xfId="56900"/>
    <cellStyle name="Normal 6 6 2 3" xfId="53733"/>
    <cellStyle name="Normal 6 6 2 3 2" xfId="54358"/>
    <cellStyle name="Normal 6 6 2 3 2 2" xfId="57525"/>
    <cellStyle name="Normal 6 6 2 3 3" xfId="56901"/>
    <cellStyle name="Normal 6 6 2 4" xfId="54356"/>
    <cellStyle name="Normal 6 6 2 4 2" xfId="57523"/>
    <cellStyle name="Normal 6 6 2 5" xfId="56899"/>
    <cellStyle name="Normal 6 6 2 6" xfId="53731"/>
    <cellStyle name="Normal 6 6 3" xfId="53734"/>
    <cellStyle name="Normal 6 6 3 2" xfId="54359"/>
    <cellStyle name="Normal 6 6 3 2 2" xfId="57526"/>
    <cellStyle name="Normal 6 6 3 3" xfId="56902"/>
    <cellStyle name="Normal 6 6 4" xfId="53735"/>
    <cellStyle name="Normal 6 6 4 2" xfId="54360"/>
    <cellStyle name="Normal 6 6 4 2 2" xfId="57527"/>
    <cellStyle name="Normal 6 6 4 3" xfId="56903"/>
    <cellStyle name="Normal 6 6 5" xfId="53736"/>
    <cellStyle name="Normal 6 6 5 2" xfId="54361"/>
    <cellStyle name="Normal 6 6 5 2 2" xfId="57528"/>
    <cellStyle name="Normal 6 6 5 3" xfId="56904"/>
    <cellStyle name="Normal 6 6 6" xfId="54355"/>
    <cellStyle name="Normal 6 6 6 2" xfId="57522"/>
    <cellStyle name="Normal 6 6 7" xfId="56898"/>
    <cellStyle name="Normal 6 6 8" xfId="53730"/>
    <cellStyle name="Normal 6 7" xfId="1582"/>
    <cellStyle name="Normal 6 7 2" xfId="10141"/>
    <cellStyle name="Normal 6 7 2 2" xfId="26460"/>
    <cellStyle name="Normal 6 7 2 2 2" xfId="54364"/>
    <cellStyle name="Normal 6 7 2 2 2 2" xfId="57531"/>
    <cellStyle name="Normal 6 7 2 2 3" xfId="56907"/>
    <cellStyle name="Normal 6 7 2 2 4" xfId="53739"/>
    <cellStyle name="Normal 6 7 2 3" xfId="41426"/>
    <cellStyle name="Normal 6 7 2 3 2" xfId="54365"/>
    <cellStyle name="Normal 6 7 2 3 2 2" xfId="57532"/>
    <cellStyle name="Normal 6 7 2 3 3" xfId="56908"/>
    <cellStyle name="Normal 6 7 2 3 4" xfId="53740"/>
    <cellStyle name="Normal 6 7 2 4" xfId="54363"/>
    <cellStyle name="Normal 6 7 2 4 2" xfId="57530"/>
    <cellStyle name="Normal 6 7 2 5" xfId="56906"/>
    <cellStyle name="Normal 6 7 2 6" xfId="53738"/>
    <cellStyle name="Normal 6 7 3" xfId="19438"/>
    <cellStyle name="Normal 6 7 3 2" xfId="54366"/>
    <cellStyle name="Normal 6 7 3 2 2" xfId="57533"/>
    <cellStyle name="Normal 6 7 3 3" xfId="56909"/>
    <cellStyle name="Normal 6 7 3 4" xfId="53741"/>
    <cellStyle name="Normal 6 7 4" xfId="34427"/>
    <cellStyle name="Normal 6 7 4 2" xfId="54367"/>
    <cellStyle name="Normal 6 7 4 2 2" xfId="57534"/>
    <cellStyle name="Normal 6 7 4 3" xfId="56910"/>
    <cellStyle name="Normal 6 7 4 4" xfId="53742"/>
    <cellStyle name="Normal 6 7 5" xfId="53743"/>
    <cellStyle name="Normal 6 7 5 2" xfId="54368"/>
    <cellStyle name="Normal 6 7 5 2 2" xfId="57535"/>
    <cellStyle name="Normal 6 7 5 3" xfId="56911"/>
    <cellStyle name="Normal 6 7 6" xfId="54362"/>
    <cellStyle name="Normal 6 7 6 2" xfId="57529"/>
    <cellStyle name="Normal 6 7 7" xfId="56905"/>
    <cellStyle name="Normal 6 7 8" xfId="53737"/>
    <cellStyle name="Normal 6 8" xfId="8918"/>
    <cellStyle name="Normal 6 8 2" xfId="16694"/>
    <cellStyle name="Normal 6 8 2 2" xfId="33007"/>
    <cellStyle name="Normal 6 8 2 2 2" xfId="57537"/>
    <cellStyle name="Normal 6 8 2 2 3" xfId="54370"/>
    <cellStyle name="Normal 6 8 2 3" xfId="47971"/>
    <cellStyle name="Normal 6 8 2 3 2" xfId="56913"/>
    <cellStyle name="Normal 6 8 2 4" xfId="53745"/>
    <cellStyle name="Normal 6 8 3" xfId="25985"/>
    <cellStyle name="Normal 6 8 3 2" xfId="54371"/>
    <cellStyle name="Normal 6 8 3 2 2" xfId="57538"/>
    <cellStyle name="Normal 6 8 3 3" xfId="56914"/>
    <cellStyle name="Normal 6 8 3 4" xfId="53746"/>
    <cellStyle name="Normal 6 8 4" xfId="40972"/>
    <cellStyle name="Normal 6 8 4 2" xfId="57536"/>
    <cellStyle name="Normal 6 8 4 3" xfId="54369"/>
    <cellStyle name="Normal 6 8 5" xfId="56912"/>
    <cellStyle name="Normal 6 8 6" xfId="53744"/>
    <cellStyle name="Normal 6 9" xfId="9472"/>
    <cellStyle name="Normal 6 9 2" xfId="16731"/>
    <cellStyle name="Normal 6 9 2 2" xfId="33044"/>
    <cellStyle name="Normal 6 9 2 2 2" xfId="57540"/>
    <cellStyle name="Normal 6 9 2 2 3" xfId="54373"/>
    <cellStyle name="Normal 6 9 2 3" xfId="48007"/>
    <cellStyle name="Normal 6 9 2 3 2" xfId="56916"/>
    <cellStyle name="Normal 6 9 2 4" xfId="53748"/>
    <cellStyle name="Normal 6 9 3" xfId="26021"/>
    <cellStyle name="Normal 6 9 3 2" xfId="57539"/>
    <cellStyle name="Normal 6 9 3 3" xfId="54372"/>
    <cellStyle name="Normal 6 9 4" xfId="41008"/>
    <cellStyle name="Normal 6 9 4 2" xfId="56915"/>
    <cellStyle name="Normal 6 9 5" xfId="53747"/>
    <cellStyle name="Normal 7" xfId="579"/>
    <cellStyle name="Normal 7 10" xfId="53241"/>
    <cellStyle name="Normal 7 10 2" xfId="56443"/>
    <cellStyle name="Normal 7 2" xfId="580"/>
    <cellStyle name="Normal 7 2 2" xfId="8830"/>
    <cellStyle name="Normal 7 2 2 2" xfId="16679"/>
    <cellStyle name="Normal 7 2 2 2 2" xfId="32993"/>
    <cellStyle name="Normal 7 2 2 2 3" xfId="47957"/>
    <cellStyle name="Normal 7 2 2 2 4" xfId="53750"/>
    <cellStyle name="Normal 7 2 2 3" xfId="19000"/>
    <cellStyle name="Normal 7 2 2 3 2" xfId="57078"/>
    <cellStyle name="Normal 7 2 2 3 3" xfId="53911"/>
    <cellStyle name="Normal 7 2 2 4" xfId="25971"/>
    <cellStyle name="Normal 7 2 2 4 2" xfId="56467"/>
    <cellStyle name="Normal 7 2 2 4 3" xfId="53265"/>
    <cellStyle name="Normal 7 2 2 5" xfId="40958"/>
    <cellStyle name="Normal 7 2 3" xfId="8876"/>
    <cellStyle name="Normal 7 2 3 2" xfId="53751"/>
    <cellStyle name="Normal 7 2 3 2 2" xfId="54375"/>
    <cellStyle name="Normal 7 2 3 2 2 2" xfId="57542"/>
    <cellStyle name="Normal 7 2 3 2 3" xfId="56918"/>
    <cellStyle name="Normal 7 2 3 3" xfId="53927"/>
    <cellStyle name="Normal 7 2 3 3 2" xfId="57094"/>
    <cellStyle name="Normal 7 2 3 4" xfId="56483"/>
    <cellStyle name="Normal 7 2 3 5" xfId="53281"/>
    <cellStyle name="Normal 7 2 4" xfId="5214"/>
    <cellStyle name="Normal 7 2 5" xfId="17487"/>
    <cellStyle name="Normal 7 2 5 2" xfId="57062"/>
    <cellStyle name="Normal 7 2 5 3" xfId="53895"/>
    <cellStyle name="Normal 7 2 6" xfId="53249"/>
    <cellStyle name="Normal 7 2 6 2" xfId="56451"/>
    <cellStyle name="Normal 7 3" xfId="1170"/>
    <cellStyle name="Normal 7 3 10" xfId="50109"/>
    <cellStyle name="Normal 7 3 11" xfId="50514"/>
    <cellStyle name="Normal 7 3 12" xfId="51074"/>
    <cellStyle name="Normal 7 3 13" xfId="51675"/>
    <cellStyle name="Normal 7 3 14" xfId="52094"/>
    <cellStyle name="Normal 7 3 15" xfId="53257"/>
    <cellStyle name="Normal 7 3 16" xfId="1555"/>
    <cellStyle name="Normal 7 3 2" xfId="8877"/>
    <cellStyle name="Normal 7 3 2 2" xfId="54377"/>
    <cellStyle name="Normal 7 3 2 2 2" xfId="57544"/>
    <cellStyle name="Normal 7 3 2 3" xfId="56920"/>
    <cellStyle name="Normal 7 3 2 4" xfId="53753"/>
    <cellStyle name="Normal 7 3 3" xfId="5215"/>
    <cellStyle name="Normal 7 3 3 2" xfId="54378"/>
    <cellStyle name="Normal 7 3 3 2 2" xfId="57545"/>
    <cellStyle name="Normal 7 3 3 3" xfId="56921"/>
    <cellStyle name="Normal 7 3 3 4" xfId="53754"/>
    <cellStyle name="Normal 7 3 4" xfId="8940"/>
    <cellStyle name="Normal 7 3 4 2" xfId="16714"/>
    <cellStyle name="Normal 7 3 4 2 2" xfId="33027"/>
    <cellStyle name="Normal 7 3 4 2 2 2" xfId="57543"/>
    <cellStyle name="Normal 7 3 4 2 3" xfId="47991"/>
    <cellStyle name="Normal 7 3 4 2 4" xfId="54376"/>
    <cellStyle name="Normal 7 3 4 3" xfId="26005"/>
    <cellStyle name="Normal 7 3 4 3 2" xfId="56919"/>
    <cellStyle name="Normal 7 3 4 4" xfId="40992"/>
    <cellStyle name="Normal 7 3 4 5" xfId="53752"/>
    <cellStyle name="Normal 7 3 5" xfId="10053"/>
    <cellStyle name="Normal 7 3 5 2" xfId="26374"/>
    <cellStyle name="Normal 7 3 5 2 2" xfId="57070"/>
    <cellStyle name="Normal 7 3 5 3" xfId="41342"/>
    <cellStyle name="Normal 7 3 5 4" xfId="53903"/>
    <cellStyle name="Normal 7 3 6" xfId="19353"/>
    <cellStyle name="Normal 7 3 6 2" xfId="56459"/>
    <cellStyle name="Normal 7 3 7" xfId="34343"/>
    <cellStyle name="Normal 7 3 8" xfId="49295"/>
    <cellStyle name="Normal 7 3 9" xfId="49700"/>
    <cellStyle name="Normal 7 4" xfId="5216"/>
    <cellStyle name="Normal 7 4 2" xfId="8611"/>
    <cellStyle name="Normal 7 4 2 2" xfId="16494"/>
    <cellStyle name="Normal 7 4 2 2 2" xfId="32808"/>
    <cellStyle name="Normal 7 4 2 2 2 2" xfId="57547"/>
    <cellStyle name="Normal 7 4 2 2 3" xfId="47772"/>
    <cellStyle name="Normal 7 4 2 2 4" xfId="54380"/>
    <cellStyle name="Normal 7 4 2 3" xfId="25786"/>
    <cellStyle name="Normal 7 4 2 3 2" xfId="56923"/>
    <cellStyle name="Normal 7 4 2 4" xfId="40773"/>
    <cellStyle name="Normal 7 4 2 5" xfId="53756"/>
    <cellStyle name="Normal 7 4 3" xfId="13292"/>
    <cellStyle name="Normal 7 4 3 2" xfId="29611"/>
    <cellStyle name="Normal 7 4 3 2 2" xfId="57546"/>
    <cellStyle name="Normal 7 4 3 2 3" xfId="54379"/>
    <cellStyle name="Normal 7 4 3 3" xfId="44576"/>
    <cellStyle name="Normal 7 4 3 3 2" xfId="56922"/>
    <cellStyle name="Normal 7 4 3 4" xfId="53755"/>
    <cellStyle name="Normal 7 4 4" xfId="22589"/>
    <cellStyle name="Normal 7 4 4 2" xfId="57086"/>
    <cellStyle name="Normal 7 4 4 3" xfId="53919"/>
    <cellStyle name="Normal 7 4 5" xfId="37577"/>
    <cellStyle name="Normal 7 4 5 2" xfId="56475"/>
    <cellStyle name="Normal 7 4 6" xfId="53273"/>
    <cellStyle name="Normal 7 5" xfId="6090"/>
    <cellStyle name="Normal 7 5 2" xfId="14007"/>
    <cellStyle name="Normal 7 5 2 2" xfId="30321"/>
    <cellStyle name="Normal 7 5 2 2 2" xfId="57548"/>
    <cellStyle name="Normal 7 5 2 3" xfId="45285"/>
    <cellStyle name="Normal 7 5 2 4" xfId="54381"/>
    <cellStyle name="Normal 7 5 3" xfId="23299"/>
    <cellStyle name="Normal 7 5 3 2" xfId="56924"/>
    <cellStyle name="Normal 7 5 4" xfId="38286"/>
    <cellStyle name="Normal 7 5 5" xfId="53757"/>
    <cellStyle name="Normal 7 6" xfId="5213"/>
    <cellStyle name="Normal 7 6 2" xfId="13291"/>
    <cellStyle name="Normal 7 6 2 2" xfId="29610"/>
    <cellStyle name="Normal 7 6 2 2 2" xfId="57549"/>
    <cellStyle name="Normal 7 6 2 3" xfId="44575"/>
    <cellStyle name="Normal 7 6 2 4" xfId="54382"/>
    <cellStyle name="Normal 7 6 3" xfId="22588"/>
    <cellStyle name="Normal 7 6 3 2" xfId="56925"/>
    <cellStyle name="Normal 7 6 4" xfId="37576"/>
    <cellStyle name="Normal 7 6 5" xfId="53758"/>
    <cellStyle name="Normal 7 7" xfId="1583"/>
    <cellStyle name="Normal 7 7 2" xfId="10142"/>
    <cellStyle name="Normal 7 7 2 2" xfId="26461"/>
    <cellStyle name="Normal 7 7 2 2 2" xfId="57550"/>
    <cellStyle name="Normal 7 7 2 3" xfId="41427"/>
    <cellStyle name="Normal 7 7 2 4" xfId="54383"/>
    <cellStyle name="Normal 7 7 3" xfId="19439"/>
    <cellStyle name="Normal 7 7 3 2" xfId="56926"/>
    <cellStyle name="Normal 7 7 4" xfId="34428"/>
    <cellStyle name="Normal 7 7 5" xfId="53759"/>
    <cellStyle name="Normal 7 8" xfId="53749"/>
    <cellStyle name="Normal 7 8 2" xfId="54374"/>
    <cellStyle name="Normal 7 8 2 2" xfId="57541"/>
    <cellStyle name="Normal 7 8 3" xfId="56917"/>
    <cellStyle name="Normal 7 9" xfId="53887"/>
    <cellStyle name="Normal 7 9 2" xfId="57054"/>
    <cellStyle name="Normal 8" xfId="581"/>
    <cellStyle name="Normal 8 10" xfId="9473"/>
    <cellStyle name="Normal 8 11" xfId="10032"/>
    <cellStyle name="Normal 8 2" xfId="1171"/>
    <cellStyle name="Normal 8 2 10" xfId="49701"/>
    <cellStyle name="Normal 8 2 11" xfId="50110"/>
    <cellStyle name="Normal 8 2 12" xfId="50515"/>
    <cellStyle name="Normal 8 2 13" xfId="51075"/>
    <cellStyle name="Normal 8 2 14" xfId="50937"/>
    <cellStyle name="Normal 8 2 15" xfId="51676"/>
    <cellStyle name="Normal 8 2 16" xfId="52095"/>
    <cellStyle name="Normal 8 2 17" xfId="52721"/>
    <cellStyle name="Normal 8 2 18" xfId="1556"/>
    <cellStyle name="Normal 8 2 2" xfId="8878"/>
    <cellStyle name="Normal 8 2 2 2" xfId="18985"/>
    <cellStyle name="Normal 8 2 2 2 2" xfId="33986"/>
    <cellStyle name="Normal 8 2 2 2 2 2" xfId="57553"/>
    <cellStyle name="Normal 8 2 2 2 2 3" xfId="54386"/>
    <cellStyle name="Normal 8 2 2 2 3" xfId="48947"/>
    <cellStyle name="Normal 8 2 2 2 3 2" xfId="56393"/>
    <cellStyle name="Normal 8 2 2 2 4" xfId="53119"/>
    <cellStyle name="Normal 8 2 2 3" xfId="18502"/>
    <cellStyle name="Normal 8 2 2 3 2" xfId="33966"/>
    <cellStyle name="Normal 8 2 2 3 2 2" xfId="56929"/>
    <cellStyle name="Normal 8 2 2 3 3" xfId="48927"/>
    <cellStyle name="Normal 8 2 2 3 4" xfId="53762"/>
    <cellStyle name="Normal 8 2 2 4" xfId="55450"/>
    <cellStyle name="Normal 8 2 2 5" xfId="56372"/>
    <cellStyle name="Normal 8 2 2 6" xfId="53095"/>
    <cellStyle name="Normal 8 2 3" xfId="5218"/>
    <cellStyle name="Normal 8 2 3 2" xfId="18966"/>
    <cellStyle name="Normal 8 2 3 2 2" xfId="33976"/>
    <cellStyle name="Normal 8 2 3 2 2 2" xfId="57554"/>
    <cellStyle name="Normal 8 2 3 2 3" xfId="48937"/>
    <cellStyle name="Normal 8 2 3 2 4" xfId="54387"/>
    <cellStyle name="Normal 8 2 3 3" xfId="53763"/>
    <cellStyle name="Normal 8 2 3 3 2" xfId="56930"/>
    <cellStyle name="Normal 8 2 3 4" xfId="56383"/>
    <cellStyle name="Normal 8 2 3 5" xfId="53109"/>
    <cellStyle name="Normal 8 2 4" xfId="8941"/>
    <cellStyle name="Normal 8 2 4 2" xfId="16715"/>
    <cellStyle name="Normal 8 2 4 2 2" xfId="33028"/>
    <cellStyle name="Normal 8 2 4 2 2 2" xfId="57555"/>
    <cellStyle name="Normal 8 2 4 2 3" xfId="47992"/>
    <cellStyle name="Normal 8 2 4 2 4" xfId="54388"/>
    <cellStyle name="Normal 8 2 4 3" xfId="26006"/>
    <cellStyle name="Normal 8 2 4 3 2" xfId="56931"/>
    <cellStyle name="Normal 8 2 4 4" xfId="40993"/>
    <cellStyle name="Normal 8 2 4 5" xfId="53764"/>
    <cellStyle name="Normal 8 2 5" xfId="10054"/>
    <cellStyle name="Normal 8 2 5 2" xfId="26375"/>
    <cellStyle name="Normal 8 2 5 2 2" xfId="57552"/>
    <cellStyle name="Normal 8 2 5 3" xfId="41343"/>
    <cellStyle name="Normal 8 2 5 4" xfId="54385"/>
    <cellStyle name="Normal 8 2 6" xfId="17488"/>
    <cellStyle name="Normal 8 2 6 2" xfId="33597"/>
    <cellStyle name="Normal 8 2 6 2 2" xfId="56928"/>
    <cellStyle name="Normal 8 2 6 3" xfId="48558"/>
    <cellStyle name="Normal 8 2 6 4" xfId="53761"/>
    <cellStyle name="Normal 8 2 7" xfId="19354"/>
    <cellStyle name="Normal 8 2 7 2" xfId="55079"/>
    <cellStyle name="Normal 8 2 8" xfId="34344"/>
    <cellStyle name="Normal 8 2 8 2" xfId="56003"/>
    <cellStyle name="Normal 8 2 9" xfId="49296"/>
    <cellStyle name="Normal 8 3" xfId="5219"/>
    <cellStyle name="Normal 8 3 2" xfId="8879"/>
    <cellStyle name="Normal 8 3 2 2" xfId="54390"/>
    <cellStyle name="Normal 8 3 2 2 2" xfId="57557"/>
    <cellStyle name="Normal 8 3 2 3" xfId="56933"/>
    <cellStyle name="Normal 8 3 2 4" xfId="53766"/>
    <cellStyle name="Normal 8 3 3" xfId="53767"/>
    <cellStyle name="Normal 8 3 3 2" xfId="54391"/>
    <cellStyle name="Normal 8 3 3 2 2" xfId="57558"/>
    <cellStyle name="Normal 8 3 3 3" xfId="56934"/>
    <cellStyle name="Normal 8 3 4" xfId="54389"/>
    <cellStyle name="Normal 8 3 4 2" xfId="57556"/>
    <cellStyle name="Normal 8 3 5" xfId="53765"/>
    <cellStyle name="Normal 8 3 5 2" xfId="56932"/>
    <cellStyle name="Normal 8 4" xfId="5220"/>
    <cellStyle name="Normal 8 4 2" xfId="8880"/>
    <cellStyle name="Normal 8 4 2 2" xfId="57559"/>
    <cellStyle name="Normal 8 4 2 3" xfId="54392"/>
    <cellStyle name="Normal 8 4 3" xfId="56935"/>
    <cellStyle name="Normal 8 4 4" xfId="53768"/>
    <cellStyle name="Normal 8 5" xfId="5221"/>
    <cellStyle name="Normal 8 5 2" xfId="54393"/>
    <cellStyle name="Normal 8 5 2 2" xfId="57560"/>
    <cellStyle name="Normal 8 5 3" xfId="56936"/>
    <cellStyle name="Normal 8 5 4" xfId="53769"/>
    <cellStyle name="Normal 8 6" xfId="5222"/>
    <cellStyle name="Normal 8 6 2" xfId="8251"/>
    <cellStyle name="Normal 8 6 2 2" xfId="16147"/>
    <cellStyle name="Normal 8 6 2 2 2" xfId="32461"/>
    <cellStyle name="Normal 8 6 2 2 3" xfId="47425"/>
    <cellStyle name="Normal 8 6 2 2 4" xfId="57561"/>
    <cellStyle name="Normal 8 6 2 3" xfId="25439"/>
    <cellStyle name="Normal 8 6 2 4" xfId="40426"/>
    <cellStyle name="Normal 8 6 2 5" xfId="54394"/>
    <cellStyle name="Normal 8 6 3" xfId="13294"/>
    <cellStyle name="Normal 8 6 3 2" xfId="29613"/>
    <cellStyle name="Normal 8 6 3 3" xfId="44578"/>
    <cellStyle name="Normal 8 6 3 4" xfId="56937"/>
    <cellStyle name="Normal 8 6 4" xfId="22591"/>
    <cellStyle name="Normal 8 6 5" xfId="37579"/>
    <cellStyle name="Normal 8 6 6" xfId="53770"/>
    <cellStyle name="Normal 8 7" xfId="6091"/>
    <cellStyle name="Normal 8 7 2" xfId="14008"/>
    <cellStyle name="Normal 8 7 2 2" xfId="30322"/>
    <cellStyle name="Normal 8 7 2 2 2" xfId="57551"/>
    <cellStyle name="Normal 8 7 2 3" xfId="45286"/>
    <cellStyle name="Normal 8 7 2 4" xfId="54384"/>
    <cellStyle name="Normal 8 7 3" xfId="23300"/>
    <cellStyle name="Normal 8 7 3 2" xfId="56927"/>
    <cellStyle name="Normal 8 7 4" xfId="38287"/>
    <cellStyle name="Normal 8 7 5" xfId="53760"/>
    <cellStyle name="Normal 8 8" xfId="5217"/>
    <cellStyle name="Normal 8 8 2" xfId="13293"/>
    <cellStyle name="Normal 8 8 2 2" xfId="29612"/>
    <cellStyle name="Normal 8 8 2 3" xfId="44577"/>
    <cellStyle name="Normal 8 8 3" xfId="22590"/>
    <cellStyle name="Normal 8 8 4" xfId="37578"/>
    <cellStyle name="Normal 8 8 5" xfId="53282"/>
    <cellStyle name="Normal 8 9" xfId="1584"/>
    <cellStyle name="Normal 9" xfId="1151"/>
    <cellStyle name="Normal 9 2" xfId="1172"/>
    <cellStyle name="Normal 9 2 10" xfId="50111"/>
    <cellStyle name="Normal 9 2 11" xfId="50516"/>
    <cellStyle name="Normal 9 2 12" xfId="51076"/>
    <cellStyle name="Normal 9 2 13" xfId="51677"/>
    <cellStyle name="Normal 9 2 14" xfId="52096"/>
    <cellStyle name="Normal 9 2 15" xfId="1557"/>
    <cellStyle name="Normal 9 2 2" xfId="5224"/>
    <cellStyle name="Normal 9 2 2 2" xfId="54397"/>
    <cellStyle name="Normal 9 2 2 2 2" xfId="57564"/>
    <cellStyle name="Normal 9 2 2 3" xfId="56940"/>
    <cellStyle name="Normal 9 2 2 4" xfId="53773"/>
    <cellStyle name="Normal 9 2 3" xfId="8942"/>
    <cellStyle name="Normal 9 2 3 2" xfId="16716"/>
    <cellStyle name="Normal 9 2 3 2 2" xfId="33029"/>
    <cellStyle name="Normal 9 2 3 2 2 2" xfId="57565"/>
    <cellStyle name="Normal 9 2 3 2 3" xfId="47993"/>
    <cellStyle name="Normal 9 2 3 2 4" xfId="54398"/>
    <cellStyle name="Normal 9 2 3 3" xfId="26007"/>
    <cellStyle name="Normal 9 2 3 3 2" xfId="56941"/>
    <cellStyle name="Normal 9 2 3 4" xfId="40994"/>
    <cellStyle name="Normal 9 2 3 5" xfId="53774"/>
    <cellStyle name="Normal 9 2 4" xfId="10055"/>
    <cellStyle name="Normal 9 2 4 2" xfId="26376"/>
    <cellStyle name="Normal 9 2 4 2 2" xfId="57563"/>
    <cellStyle name="Normal 9 2 4 3" xfId="41344"/>
    <cellStyle name="Normal 9 2 4 4" xfId="54396"/>
    <cellStyle name="Normal 9 2 5" xfId="19001"/>
    <cellStyle name="Normal 9 2 5 2" xfId="56939"/>
    <cellStyle name="Normal 9 2 5 3" xfId="53772"/>
    <cellStyle name="Normal 9 2 6" xfId="19355"/>
    <cellStyle name="Normal 9 2 7" xfId="34345"/>
    <cellStyle name="Normal 9 2 8" xfId="49297"/>
    <cellStyle name="Normal 9 2 9" xfId="49702"/>
    <cellStyle name="Normal 9 3" xfId="5225"/>
    <cellStyle name="Normal 9 3 2" xfId="8718"/>
    <cellStyle name="Normal 9 3 2 2" xfId="16598"/>
    <cellStyle name="Normal 9 3 2 2 2" xfId="32912"/>
    <cellStyle name="Normal 9 3 2 2 3" xfId="47876"/>
    <cellStyle name="Normal 9 3 2 2 4" xfId="57566"/>
    <cellStyle name="Normal 9 3 2 3" xfId="25890"/>
    <cellStyle name="Normal 9 3 2 4" xfId="40877"/>
    <cellStyle name="Normal 9 3 2 5" xfId="54399"/>
    <cellStyle name="Normal 9 3 3" xfId="13296"/>
    <cellStyle name="Normal 9 3 3 2" xfId="29615"/>
    <cellStyle name="Normal 9 3 3 3" xfId="44580"/>
    <cellStyle name="Normal 9 3 3 4" xfId="56942"/>
    <cellStyle name="Normal 9 3 4" xfId="22593"/>
    <cellStyle name="Normal 9 3 5" xfId="37581"/>
    <cellStyle name="Normal 9 3 6" xfId="53775"/>
    <cellStyle name="Normal 9 4" xfId="6092"/>
    <cellStyle name="Normal 9 4 2" xfId="14009"/>
    <cellStyle name="Normal 9 4 2 2" xfId="30323"/>
    <cellStyle name="Normal 9 4 2 2 2" xfId="57567"/>
    <cellStyle name="Normal 9 4 2 3" xfId="45287"/>
    <cellStyle name="Normal 9 4 2 4" xfId="54400"/>
    <cellStyle name="Normal 9 4 3" xfId="23301"/>
    <cellStyle name="Normal 9 4 3 2" xfId="56943"/>
    <cellStyle name="Normal 9 4 4" xfId="38288"/>
    <cellStyle name="Normal 9 4 5" xfId="53776"/>
    <cellStyle name="Normal 9 5" xfId="5223"/>
    <cellStyle name="Normal 9 5 2" xfId="13295"/>
    <cellStyle name="Normal 9 5 2 2" xfId="29614"/>
    <cellStyle name="Normal 9 5 2 2 2" xfId="57568"/>
    <cellStyle name="Normal 9 5 2 3" xfId="44579"/>
    <cellStyle name="Normal 9 5 2 4" xfId="54401"/>
    <cellStyle name="Normal 9 5 3" xfId="22592"/>
    <cellStyle name="Normal 9 5 3 2" xfId="56944"/>
    <cellStyle name="Normal 9 5 4" xfId="37580"/>
    <cellStyle name="Normal 9 5 5" xfId="53777"/>
    <cellStyle name="Normal 9 6" xfId="1523"/>
    <cellStyle name="Normal 9 6 2" xfId="57562"/>
    <cellStyle name="Normal 9 6 3" xfId="54395"/>
    <cellStyle name="Normal 9 7" xfId="53771"/>
    <cellStyle name="Normal 9 7 2" xfId="56938"/>
    <cellStyle name="Normal GHG Numbers (0.00)" xfId="582"/>
    <cellStyle name="Normal GHG Numbers (0.00) 2" xfId="10033"/>
    <cellStyle name="Normal GHG Numbers (0.00) 2 2" xfId="26357"/>
    <cellStyle name="Normal GHG Numbers (0.00) 3" xfId="16770"/>
    <cellStyle name="Normal GHG Numbers (0.00) 4" xfId="50087"/>
    <cellStyle name="Normal GHG Textfiels Bold" xfId="583"/>
    <cellStyle name="Normal GHG Textfiels Bold 2" xfId="5226"/>
    <cellStyle name="Normal GHG Textfiels Bold 2 2" xfId="13297"/>
    <cellStyle name="Normal GHG Textfiels Bold 2 2 2" xfId="29616"/>
    <cellStyle name="Normal GHG Textfiels Bold 2 3" xfId="22594"/>
    <cellStyle name="Normal GHG whole table" xfId="584"/>
    <cellStyle name="Normal GHG whole table 2" xfId="10034"/>
    <cellStyle name="Normal GHG whole table 2 2" xfId="26358"/>
    <cellStyle name="Normal GHG whole table 3" xfId="19341"/>
    <cellStyle name="Normal GHG whole table 4" xfId="50088"/>
    <cellStyle name="Normal GHG-Shade" xfId="585"/>
    <cellStyle name="Normal GHG-Shade 2" xfId="586"/>
    <cellStyle name="Normal GHG-Shade 2 2" xfId="18503"/>
    <cellStyle name="Normal GHG-Shade 3" xfId="1308"/>
    <cellStyle name="Normale 10" xfId="587"/>
    <cellStyle name="Normale 10 2" xfId="588"/>
    <cellStyle name="Normale 10 2 2" xfId="1310"/>
    <cellStyle name="Normale 10 3" xfId="589"/>
    <cellStyle name="Normale 10 3 2" xfId="1311"/>
    <cellStyle name="Normale 10 4" xfId="1309"/>
    <cellStyle name="Normale 10_EDEN industria 2008 rev" xfId="590"/>
    <cellStyle name="Normale 11" xfId="591"/>
    <cellStyle name="Normale 11 2" xfId="592"/>
    <cellStyle name="Normale 11 2 2" xfId="1313"/>
    <cellStyle name="Normale 11 3" xfId="593"/>
    <cellStyle name="Normale 11 3 2" xfId="1314"/>
    <cellStyle name="Normale 11 4" xfId="1312"/>
    <cellStyle name="Normale 11_EDEN industria 2008 rev" xfId="594"/>
    <cellStyle name="Normale 12" xfId="595"/>
    <cellStyle name="Normale 12 2" xfId="596"/>
    <cellStyle name="Normale 12 2 2" xfId="1316"/>
    <cellStyle name="Normale 12 3" xfId="597"/>
    <cellStyle name="Normale 12 3 2" xfId="1317"/>
    <cellStyle name="Normale 12 4" xfId="1315"/>
    <cellStyle name="Normale 12_EDEN industria 2008 rev" xfId="598"/>
    <cellStyle name="Normale 13" xfId="599"/>
    <cellStyle name="Normale 13 2" xfId="600"/>
    <cellStyle name="Normale 13 2 2" xfId="1319"/>
    <cellStyle name="Normale 13 3" xfId="601"/>
    <cellStyle name="Normale 13 3 2" xfId="1320"/>
    <cellStyle name="Normale 13 4" xfId="1318"/>
    <cellStyle name="Normale 13_EDEN industria 2008 rev" xfId="602"/>
    <cellStyle name="Normale 14" xfId="603"/>
    <cellStyle name="Normale 14 2" xfId="604"/>
    <cellStyle name="Normale 14 2 2" xfId="1322"/>
    <cellStyle name="Normale 14 3" xfId="605"/>
    <cellStyle name="Normale 14 3 2" xfId="1323"/>
    <cellStyle name="Normale 14 4" xfId="1321"/>
    <cellStyle name="Normale 14_EDEN industria 2008 rev" xfId="606"/>
    <cellStyle name="Normale 15" xfId="607"/>
    <cellStyle name="Normale 15 2" xfId="608"/>
    <cellStyle name="Normale 15 2 2" xfId="1325"/>
    <cellStyle name="Normale 15 3" xfId="609"/>
    <cellStyle name="Normale 15 3 2" xfId="1326"/>
    <cellStyle name="Normale 15 4" xfId="1324"/>
    <cellStyle name="Normale 15_EDEN industria 2008 rev" xfId="610"/>
    <cellStyle name="Normale 16" xfId="611"/>
    <cellStyle name="Normale 16 2" xfId="1327"/>
    <cellStyle name="Normale 17" xfId="612"/>
    <cellStyle name="Normale 17 2" xfId="1328"/>
    <cellStyle name="Normale 18" xfId="613"/>
    <cellStyle name="Normale 19" xfId="614"/>
    <cellStyle name="Normale 2" xfId="615"/>
    <cellStyle name="Normale 2 2" xfId="616"/>
    <cellStyle name="Normale 2 2 2" xfId="1330"/>
    <cellStyle name="Normale 2 3" xfId="1329"/>
    <cellStyle name="Normale 2_EDEN industria 2008 rev" xfId="617"/>
    <cellStyle name="Normale 20" xfId="618"/>
    <cellStyle name="Normale 20 2" xfId="1331"/>
    <cellStyle name="Normale 21" xfId="619"/>
    <cellStyle name="Normale 21 2" xfId="1332"/>
    <cellStyle name="Normale 22" xfId="620"/>
    <cellStyle name="Normale 22 2" xfId="1333"/>
    <cellStyle name="Normale 23" xfId="621"/>
    <cellStyle name="Normale 23 2" xfId="1334"/>
    <cellStyle name="Normale 24" xfId="622"/>
    <cellStyle name="Normale 24 2" xfId="1335"/>
    <cellStyle name="Normale 25" xfId="623"/>
    <cellStyle name="Normale 25 2" xfId="1336"/>
    <cellStyle name="Normale 26" xfId="624"/>
    <cellStyle name="Normale 26 2" xfId="1337"/>
    <cellStyle name="Normale 27" xfId="625"/>
    <cellStyle name="Normale 27 2" xfId="1338"/>
    <cellStyle name="Normale 28" xfId="626"/>
    <cellStyle name="Normale 28 2" xfId="1339"/>
    <cellStyle name="Normale 29" xfId="627"/>
    <cellStyle name="Normale 29 2" xfId="1340"/>
    <cellStyle name="Normale 3" xfId="628"/>
    <cellStyle name="Normale 3 2" xfId="629"/>
    <cellStyle name="Normale 3 2 2" xfId="1342"/>
    <cellStyle name="Normale 3 3" xfId="630"/>
    <cellStyle name="Normale 3 3 2" xfId="1343"/>
    <cellStyle name="Normale 3 4" xfId="1341"/>
    <cellStyle name="Normale 3_EDEN industria 2008 rev" xfId="631"/>
    <cellStyle name="Normale 30" xfId="632"/>
    <cellStyle name="Normale 30 2" xfId="1344"/>
    <cellStyle name="Normale 31" xfId="633"/>
    <cellStyle name="Normale 31 2" xfId="1345"/>
    <cellStyle name="Normale 32" xfId="634"/>
    <cellStyle name="Normale 32 2" xfId="1346"/>
    <cellStyle name="Normale 33" xfId="635"/>
    <cellStyle name="Normale 33 2" xfId="1347"/>
    <cellStyle name="Normale 34" xfId="636"/>
    <cellStyle name="Normale 34 2" xfId="1348"/>
    <cellStyle name="Normale 35" xfId="637"/>
    <cellStyle name="Normale 35 2" xfId="1349"/>
    <cellStyle name="Normale 36" xfId="638"/>
    <cellStyle name="Normale 36 2" xfId="1350"/>
    <cellStyle name="Normale 37" xfId="639"/>
    <cellStyle name="Normale 37 2" xfId="1351"/>
    <cellStyle name="Normale 38" xfId="640"/>
    <cellStyle name="Normale 38 2" xfId="1352"/>
    <cellStyle name="Normale 39" xfId="641"/>
    <cellStyle name="Normale 39 2" xfId="1353"/>
    <cellStyle name="Normale 4" xfId="642"/>
    <cellStyle name="Normale 4 2" xfId="643"/>
    <cellStyle name="Normale 4 2 2" xfId="1355"/>
    <cellStyle name="Normale 4 3" xfId="644"/>
    <cellStyle name="Normale 4 3 2" xfId="1356"/>
    <cellStyle name="Normale 4 4" xfId="1354"/>
    <cellStyle name="Normale 4_EDEN industria 2008 rev" xfId="645"/>
    <cellStyle name="Normale 40" xfId="646"/>
    <cellStyle name="Normale 40 2" xfId="1357"/>
    <cellStyle name="Normale 41" xfId="647"/>
    <cellStyle name="Normale 41 2" xfId="1358"/>
    <cellStyle name="Normale 42" xfId="648"/>
    <cellStyle name="Normale 42 2" xfId="1359"/>
    <cellStyle name="Normale 43" xfId="649"/>
    <cellStyle name="Normale 43 2" xfId="1360"/>
    <cellStyle name="Normale 44" xfId="650"/>
    <cellStyle name="Normale 44 2" xfId="1361"/>
    <cellStyle name="Normale 45" xfId="651"/>
    <cellStyle name="Normale 45 2" xfId="1362"/>
    <cellStyle name="Normale 46" xfId="652"/>
    <cellStyle name="Normale 46 2" xfId="1363"/>
    <cellStyle name="Normale 47" xfId="653"/>
    <cellStyle name="Normale 47 2" xfId="1364"/>
    <cellStyle name="Normale 48" xfId="654"/>
    <cellStyle name="Normale 48 2" xfId="1365"/>
    <cellStyle name="Normale 49" xfId="655"/>
    <cellStyle name="Normale 49 2" xfId="1366"/>
    <cellStyle name="Normale 5" xfId="656"/>
    <cellStyle name="Normale 5 2" xfId="657"/>
    <cellStyle name="Normale 5 2 2" xfId="1368"/>
    <cellStyle name="Normale 5 3" xfId="658"/>
    <cellStyle name="Normale 5 3 2" xfId="1369"/>
    <cellStyle name="Normale 5 4" xfId="1367"/>
    <cellStyle name="Normale 5_EDEN industria 2008 rev" xfId="659"/>
    <cellStyle name="Normale 50" xfId="660"/>
    <cellStyle name="Normale 50 2" xfId="1370"/>
    <cellStyle name="Normale 51" xfId="661"/>
    <cellStyle name="Normale 51 2" xfId="1371"/>
    <cellStyle name="Normale 52" xfId="662"/>
    <cellStyle name="Normale 52 2" xfId="1372"/>
    <cellStyle name="Normale 53" xfId="663"/>
    <cellStyle name="Normale 53 2" xfId="1373"/>
    <cellStyle name="Normale 54" xfId="664"/>
    <cellStyle name="Normale 54 2" xfId="1374"/>
    <cellStyle name="Normale 55" xfId="665"/>
    <cellStyle name="Normale 55 2" xfId="1375"/>
    <cellStyle name="Normale 56" xfId="666"/>
    <cellStyle name="Normale 56 2" xfId="1376"/>
    <cellStyle name="Normale 57" xfId="667"/>
    <cellStyle name="Normale 57 2" xfId="1377"/>
    <cellStyle name="Normale 58" xfId="668"/>
    <cellStyle name="Normale 58 2" xfId="1378"/>
    <cellStyle name="Normale 59" xfId="669"/>
    <cellStyle name="Normale 59 2" xfId="1379"/>
    <cellStyle name="Normale 6" xfId="670"/>
    <cellStyle name="Normale 6 2" xfId="671"/>
    <cellStyle name="Normale 6 2 2" xfId="1381"/>
    <cellStyle name="Normale 6 3" xfId="672"/>
    <cellStyle name="Normale 6 3 2" xfId="1382"/>
    <cellStyle name="Normale 6 4" xfId="1380"/>
    <cellStyle name="Normale 6_EDEN industria 2008 rev" xfId="673"/>
    <cellStyle name="Normale 60" xfId="674"/>
    <cellStyle name="Normale 60 2" xfId="1383"/>
    <cellStyle name="Normale 61" xfId="675"/>
    <cellStyle name="Normale 61 2" xfId="1384"/>
    <cellStyle name="Normale 62" xfId="676"/>
    <cellStyle name="Normale 62 2" xfId="1385"/>
    <cellStyle name="Normale 63" xfId="677"/>
    <cellStyle name="Normale 63 2" xfId="1386"/>
    <cellStyle name="Normale 64" xfId="678"/>
    <cellStyle name="Normale 64 2" xfId="1387"/>
    <cellStyle name="Normale 65" xfId="679"/>
    <cellStyle name="Normale 65 2" xfId="1388"/>
    <cellStyle name="Normale 7" xfId="680"/>
    <cellStyle name="Normale 7 2" xfId="681"/>
    <cellStyle name="Normale 7 2 2" xfId="1390"/>
    <cellStyle name="Normale 7 3" xfId="682"/>
    <cellStyle name="Normale 7 3 2" xfId="1391"/>
    <cellStyle name="Normale 7 4" xfId="1389"/>
    <cellStyle name="Normale 7_EDEN industria 2008 rev" xfId="683"/>
    <cellStyle name="Normale 8" xfId="684"/>
    <cellStyle name="Normale 8 2" xfId="685"/>
    <cellStyle name="Normale 8 2 2" xfId="1393"/>
    <cellStyle name="Normale 8 3" xfId="686"/>
    <cellStyle name="Normale 8 3 2" xfId="1394"/>
    <cellStyle name="Normale 8 4" xfId="1392"/>
    <cellStyle name="Normale 8_EDEN industria 2008 rev" xfId="687"/>
    <cellStyle name="Normale 9" xfId="688"/>
    <cellStyle name="Normale 9 2" xfId="689"/>
    <cellStyle name="Normale 9 2 2" xfId="1396"/>
    <cellStyle name="Normale 9 3" xfId="690"/>
    <cellStyle name="Normale 9 3 2" xfId="1397"/>
    <cellStyle name="Normale 9 4" xfId="1395"/>
    <cellStyle name="Normale 9_EDEN industria 2008 rev" xfId="691"/>
    <cellStyle name="Normale_B2020" xfId="692"/>
    <cellStyle name="Nota" xfId="693"/>
    <cellStyle name="Nota 2" xfId="694"/>
    <cellStyle name="Nota 2 2" xfId="1398"/>
    <cellStyle name="Nota 2 2 2" xfId="10128"/>
    <cellStyle name="Nota 2 2 2 2" xfId="26448"/>
    <cellStyle name="Nota 2 2 3" xfId="18504"/>
    <cellStyle name="Nota 2 2 4" xfId="19010"/>
    <cellStyle name="Nota 2 2 4 2" xfId="34007"/>
    <cellStyle name="Nota 2 2 5" xfId="52169"/>
    <cellStyle name="Nota 2 3" xfId="10036"/>
    <cellStyle name="Nota 2 3 2" xfId="26360"/>
    <cellStyle name="Nota 2 4" xfId="9703"/>
    <cellStyle name="Nota 2 4 2" xfId="26033"/>
    <cellStyle name="Nota 2 5" xfId="17490"/>
    <cellStyle name="Nota 2 6" xfId="52069"/>
    <cellStyle name="Nota 3" xfId="695"/>
    <cellStyle name="Nota 3 2" xfId="696"/>
    <cellStyle name="Nota 3 2 2" xfId="10038"/>
    <cellStyle name="Nota 3 2 2 2" xfId="26362"/>
    <cellStyle name="Nota 3 2 3" xfId="9701"/>
    <cellStyle name="Nota 3 2 3 2" xfId="26031"/>
    <cellStyle name="Nota 3 2 4" xfId="17492"/>
    <cellStyle name="Nota 3 2 5" xfId="52071"/>
    <cellStyle name="Nota 3 3" xfId="10037"/>
    <cellStyle name="Nota 3 3 2" xfId="18506"/>
    <cellStyle name="Nota 3 3 2 2" xfId="19012"/>
    <cellStyle name="Nota 3 3 2 2 2" xfId="34009"/>
    <cellStyle name="Nota 3 3 2 3" xfId="53097"/>
    <cellStyle name="Nota 3 3 3" xfId="17493"/>
    <cellStyle name="Nota 3 3 4" xfId="19007"/>
    <cellStyle name="Nota 3 3 4 2" xfId="34004"/>
    <cellStyle name="Nota 3 3 5" xfId="26361"/>
    <cellStyle name="Nota 3 3 6" xfId="52723"/>
    <cellStyle name="Nota 3 4" xfId="9702"/>
    <cellStyle name="Nota 3 4 2" xfId="18505"/>
    <cellStyle name="Nota 3 4 3" xfId="19011"/>
    <cellStyle name="Nota 3 4 3 2" xfId="34008"/>
    <cellStyle name="Nota 3 4 4" xfId="26032"/>
    <cellStyle name="Nota 3 4 5" xfId="53096"/>
    <cellStyle name="Nota 3 5" xfId="17491"/>
    <cellStyle name="Nota 3 6" xfId="19006"/>
    <cellStyle name="Nota 3 6 2" xfId="34003"/>
    <cellStyle name="Nota 3 7" xfId="52070"/>
    <cellStyle name="Nota 3 8" xfId="52722"/>
    <cellStyle name="Nota 4" xfId="9474"/>
    <cellStyle name="Nota 4 2" xfId="16732"/>
    <cellStyle name="Nota 4 2 2" xfId="18508"/>
    <cellStyle name="Nota 4 2 2 2" xfId="19014"/>
    <cellStyle name="Nota 4 2 2 2 2" xfId="34011"/>
    <cellStyle name="Nota 4 2 2 3" xfId="53099"/>
    <cellStyle name="Nota 4 2 3" xfId="17495"/>
    <cellStyle name="Nota 4 2 4" xfId="19009"/>
    <cellStyle name="Nota 4 2 4 2" xfId="34006"/>
    <cellStyle name="Nota 4 2 5" xfId="33045"/>
    <cellStyle name="Nota 4 2 6" xfId="52725"/>
    <cellStyle name="Nota 4 3" xfId="9700"/>
    <cellStyle name="Nota 4 3 2" xfId="18507"/>
    <cellStyle name="Nota 4 3 3" xfId="19013"/>
    <cellStyle name="Nota 4 3 3 2" xfId="34010"/>
    <cellStyle name="Nota 4 3 4" xfId="26030"/>
    <cellStyle name="Nota 4 3 5" xfId="53098"/>
    <cellStyle name="Nota 4 4" xfId="17494"/>
    <cellStyle name="Nota 4 5" xfId="19008"/>
    <cellStyle name="Nota 4 5 2" xfId="34005"/>
    <cellStyle name="Nota 4 6" xfId="26022"/>
    <cellStyle name="Nota 4 7" xfId="52724"/>
    <cellStyle name="Nota 5" xfId="9475"/>
    <cellStyle name="Nota 5 2" xfId="16733"/>
    <cellStyle name="Nota 5 2 2" xfId="33046"/>
    <cellStyle name="Nota 5 3" xfId="9699"/>
    <cellStyle name="Nota 5 3 2" xfId="26029"/>
    <cellStyle name="Nota 5 4" xfId="17496"/>
    <cellStyle name="Nota 5 5" xfId="52726"/>
    <cellStyle name="Nota 6" xfId="10035"/>
    <cellStyle name="Nota 6 2" xfId="26359"/>
    <cellStyle name="Nota 7" xfId="10129"/>
    <cellStyle name="Nota 7 2" xfId="26449"/>
    <cellStyle name="Nota 8" xfId="17489"/>
    <cellStyle name="Nota 9" xfId="52068"/>
    <cellStyle name="Note 2" xfId="1165"/>
    <cellStyle name="Note 2 10" xfId="50104"/>
    <cellStyle name="Note 2 11" xfId="50509"/>
    <cellStyle name="Note 2 12" xfId="51069"/>
    <cellStyle name="Note 2 13" xfId="51670"/>
    <cellStyle name="Note 2 14" xfId="52089"/>
    <cellStyle name="Note 2 15" xfId="53234"/>
    <cellStyle name="Note 2 16" xfId="1550"/>
    <cellStyle name="Note 2 2" xfId="5228"/>
    <cellStyle name="Note 2 2 2" xfId="53304"/>
    <cellStyle name="Note 2 3" xfId="5227"/>
    <cellStyle name="Note 2 4" xfId="8935"/>
    <cellStyle name="Note 2 4 2" xfId="16709"/>
    <cellStyle name="Note 2 4 2 2" xfId="33022"/>
    <cellStyle name="Note 2 4 2 3" xfId="47986"/>
    <cellStyle name="Note 2 4 3" xfId="26000"/>
    <cellStyle name="Note 2 4 4" xfId="40987"/>
    <cellStyle name="Note 2 5" xfId="10048"/>
    <cellStyle name="Note 2 5 2" xfId="26369"/>
    <cellStyle name="Note 2 5 3" xfId="41337"/>
    <cellStyle name="Note 2 6" xfId="19348"/>
    <cellStyle name="Note 2 7" xfId="34338"/>
    <cellStyle name="Note 2 8" xfId="49290"/>
    <cellStyle name="Note 2 9" xfId="49695"/>
    <cellStyle name="Note 3" xfId="8953"/>
    <cellStyle name="Note 4" xfId="10131"/>
    <cellStyle name="Note 5" xfId="19428"/>
    <cellStyle name="Note 6" xfId="1513"/>
    <cellStyle name="Nuovo" xfId="697"/>
    <cellStyle name="Nuovo 10" xfId="698"/>
    <cellStyle name="Nuovo 10 2" xfId="699"/>
    <cellStyle name="Nuovo 10 2 2" xfId="1399"/>
    <cellStyle name="Nuovo 10 3" xfId="700"/>
    <cellStyle name="Nuovo 10 3 2" xfId="701"/>
    <cellStyle name="Nuovo 10 3 3" xfId="17498"/>
    <cellStyle name="Nuovo 10 3 3 2" xfId="18510"/>
    <cellStyle name="Nuovo 10 3 4" xfId="18509"/>
    <cellStyle name="Nuovo 10 3 5" xfId="17497"/>
    <cellStyle name="Nuovo 10 4" xfId="9476"/>
    <cellStyle name="Nuovo 10 4 2" xfId="17500"/>
    <cellStyle name="Nuovo 10 4 2 2" xfId="18512"/>
    <cellStyle name="Nuovo 10 4 3" xfId="18511"/>
    <cellStyle name="Nuovo 10 4 4" xfId="17499"/>
    <cellStyle name="Nuovo 10 5" xfId="9477"/>
    <cellStyle name="Nuovo 10 6" xfId="50632"/>
    <cellStyle name="Nuovo 11" xfId="702"/>
    <cellStyle name="Nuovo 11 2" xfId="703"/>
    <cellStyle name="Nuovo 11 2 2" xfId="1400"/>
    <cellStyle name="Nuovo 11 3" xfId="704"/>
    <cellStyle name="Nuovo 11 3 2" xfId="705"/>
    <cellStyle name="Nuovo 11 3 3" xfId="17502"/>
    <cellStyle name="Nuovo 11 3 3 2" xfId="18514"/>
    <cellStyle name="Nuovo 11 3 4" xfId="18513"/>
    <cellStyle name="Nuovo 11 3 5" xfId="17501"/>
    <cellStyle name="Nuovo 11 4" xfId="9478"/>
    <cellStyle name="Nuovo 11 4 2" xfId="17504"/>
    <cellStyle name="Nuovo 11 4 2 2" xfId="18516"/>
    <cellStyle name="Nuovo 11 4 3" xfId="18515"/>
    <cellStyle name="Nuovo 11 4 4" xfId="17503"/>
    <cellStyle name="Nuovo 11 5" xfId="9479"/>
    <cellStyle name="Nuovo 11 6" xfId="51086"/>
    <cellStyle name="Nuovo 12" xfId="706"/>
    <cellStyle name="Nuovo 12 2" xfId="707"/>
    <cellStyle name="Nuovo 12 2 2" xfId="1401"/>
    <cellStyle name="Nuovo 12 3" xfId="708"/>
    <cellStyle name="Nuovo 12 3 2" xfId="709"/>
    <cellStyle name="Nuovo 12 3 3" xfId="17506"/>
    <cellStyle name="Nuovo 12 3 3 2" xfId="18518"/>
    <cellStyle name="Nuovo 12 3 4" xfId="18517"/>
    <cellStyle name="Nuovo 12 3 5" xfId="17505"/>
    <cellStyle name="Nuovo 12 4" xfId="9480"/>
    <cellStyle name="Nuovo 12 4 2" xfId="17508"/>
    <cellStyle name="Nuovo 12 4 2 2" xfId="18520"/>
    <cellStyle name="Nuovo 12 4 3" xfId="18519"/>
    <cellStyle name="Nuovo 12 4 4" xfId="17507"/>
    <cellStyle name="Nuovo 12 5" xfId="9481"/>
    <cellStyle name="Nuovo 12 6" xfId="51206"/>
    <cellStyle name="Nuovo 13" xfId="710"/>
    <cellStyle name="Nuovo 13 2" xfId="711"/>
    <cellStyle name="Nuovo 13 2 2" xfId="1402"/>
    <cellStyle name="Nuovo 13 3" xfId="712"/>
    <cellStyle name="Nuovo 13 3 2" xfId="713"/>
    <cellStyle name="Nuovo 13 3 3" xfId="17510"/>
    <cellStyle name="Nuovo 13 3 3 2" xfId="18522"/>
    <cellStyle name="Nuovo 13 3 4" xfId="18521"/>
    <cellStyle name="Nuovo 13 3 5" xfId="17509"/>
    <cellStyle name="Nuovo 13 4" xfId="9482"/>
    <cellStyle name="Nuovo 13 4 2" xfId="17512"/>
    <cellStyle name="Nuovo 13 4 2 2" xfId="18524"/>
    <cellStyle name="Nuovo 13 4 3" xfId="18523"/>
    <cellStyle name="Nuovo 13 4 4" xfId="17511"/>
    <cellStyle name="Nuovo 13 5" xfId="9483"/>
    <cellStyle name="Nuovo 13 6" xfId="51289"/>
    <cellStyle name="Nuovo 14" xfId="714"/>
    <cellStyle name="Nuovo 14 2" xfId="715"/>
    <cellStyle name="Nuovo 14 2 2" xfId="1403"/>
    <cellStyle name="Nuovo 14 3" xfId="716"/>
    <cellStyle name="Nuovo 14 3 2" xfId="717"/>
    <cellStyle name="Nuovo 14 3 3" xfId="17514"/>
    <cellStyle name="Nuovo 14 3 3 2" xfId="18526"/>
    <cellStyle name="Nuovo 14 3 4" xfId="18525"/>
    <cellStyle name="Nuovo 14 3 5" xfId="17513"/>
    <cellStyle name="Nuovo 14 4" xfId="9484"/>
    <cellStyle name="Nuovo 14 4 2" xfId="17516"/>
    <cellStyle name="Nuovo 14 4 2 2" xfId="18528"/>
    <cellStyle name="Nuovo 14 4 3" xfId="18527"/>
    <cellStyle name="Nuovo 14 4 4" xfId="17515"/>
    <cellStyle name="Nuovo 14 5" xfId="9485"/>
    <cellStyle name="Nuovo 14 6" xfId="50631"/>
    <cellStyle name="Nuovo 15" xfId="718"/>
    <cellStyle name="Nuovo 15 2" xfId="719"/>
    <cellStyle name="Nuovo 15 2 2" xfId="1404"/>
    <cellStyle name="Nuovo 15 3" xfId="720"/>
    <cellStyle name="Nuovo 15 3 2" xfId="721"/>
    <cellStyle name="Nuovo 15 3 3" xfId="17518"/>
    <cellStyle name="Nuovo 15 3 3 2" xfId="18530"/>
    <cellStyle name="Nuovo 15 3 4" xfId="18529"/>
    <cellStyle name="Nuovo 15 3 5" xfId="17517"/>
    <cellStyle name="Nuovo 15 4" xfId="9486"/>
    <cellStyle name="Nuovo 15 4 2" xfId="17520"/>
    <cellStyle name="Nuovo 15 4 2 2" xfId="18532"/>
    <cellStyle name="Nuovo 15 4 3" xfId="18531"/>
    <cellStyle name="Nuovo 15 4 4" xfId="17519"/>
    <cellStyle name="Nuovo 15 5" xfId="9487"/>
    <cellStyle name="Nuovo 15 6" xfId="50630"/>
    <cellStyle name="Nuovo 16" xfId="722"/>
    <cellStyle name="Nuovo 16 2" xfId="723"/>
    <cellStyle name="Nuovo 16 2 2" xfId="1405"/>
    <cellStyle name="Nuovo 16 3" xfId="724"/>
    <cellStyle name="Nuovo 16 3 2" xfId="725"/>
    <cellStyle name="Nuovo 16 3 3" xfId="17522"/>
    <cellStyle name="Nuovo 16 3 3 2" xfId="18534"/>
    <cellStyle name="Nuovo 16 3 4" xfId="18533"/>
    <cellStyle name="Nuovo 16 3 5" xfId="17521"/>
    <cellStyle name="Nuovo 16 4" xfId="9488"/>
    <cellStyle name="Nuovo 16 4 2" xfId="17524"/>
    <cellStyle name="Nuovo 16 4 2 2" xfId="18536"/>
    <cellStyle name="Nuovo 16 4 3" xfId="18535"/>
    <cellStyle name="Nuovo 16 4 4" xfId="17523"/>
    <cellStyle name="Nuovo 16 5" xfId="9489"/>
    <cellStyle name="Nuovo 16 6" xfId="50629"/>
    <cellStyle name="Nuovo 17" xfId="726"/>
    <cellStyle name="Nuovo 17 2" xfId="727"/>
    <cellStyle name="Nuovo 17 2 2" xfId="1406"/>
    <cellStyle name="Nuovo 17 3" xfId="728"/>
    <cellStyle name="Nuovo 17 3 2" xfId="729"/>
    <cellStyle name="Nuovo 17 3 3" xfId="17526"/>
    <cellStyle name="Nuovo 17 3 3 2" xfId="18538"/>
    <cellStyle name="Nuovo 17 3 4" xfId="18537"/>
    <cellStyle name="Nuovo 17 3 5" xfId="17525"/>
    <cellStyle name="Nuovo 17 4" xfId="9490"/>
    <cellStyle name="Nuovo 17 4 2" xfId="17528"/>
    <cellStyle name="Nuovo 17 4 2 2" xfId="18540"/>
    <cellStyle name="Nuovo 17 4 3" xfId="18539"/>
    <cellStyle name="Nuovo 17 4 4" xfId="17527"/>
    <cellStyle name="Nuovo 17 5" xfId="9491"/>
    <cellStyle name="Nuovo 17 6" xfId="50628"/>
    <cellStyle name="Nuovo 18" xfId="730"/>
    <cellStyle name="Nuovo 18 2" xfId="731"/>
    <cellStyle name="Nuovo 18 2 2" xfId="1407"/>
    <cellStyle name="Nuovo 18 3" xfId="732"/>
    <cellStyle name="Nuovo 18 3 2" xfId="733"/>
    <cellStyle name="Nuovo 18 3 3" xfId="17530"/>
    <cellStyle name="Nuovo 18 3 3 2" xfId="18542"/>
    <cellStyle name="Nuovo 18 3 4" xfId="18541"/>
    <cellStyle name="Nuovo 18 3 5" xfId="17529"/>
    <cellStyle name="Nuovo 18 4" xfId="9492"/>
    <cellStyle name="Nuovo 18 4 2" xfId="17532"/>
    <cellStyle name="Nuovo 18 4 2 2" xfId="18544"/>
    <cellStyle name="Nuovo 18 4 3" xfId="18543"/>
    <cellStyle name="Nuovo 18 4 4" xfId="17531"/>
    <cellStyle name="Nuovo 18 5" xfId="9493"/>
    <cellStyle name="Nuovo 18 6" xfId="50627"/>
    <cellStyle name="Nuovo 19" xfId="734"/>
    <cellStyle name="Nuovo 19 2" xfId="735"/>
    <cellStyle name="Nuovo 19 2 2" xfId="1408"/>
    <cellStyle name="Nuovo 19 3" xfId="736"/>
    <cellStyle name="Nuovo 19 3 2" xfId="737"/>
    <cellStyle name="Nuovo 19 3 3" xfId="17534"/>
    <cellStyle name="Nuovo 19 3 3 2" xfId="18546"/>
    <cellStyle name="Nuovo 19 3 4" xfId="18545"/>
    <cellStyle name="Nuovo 19 3 5" xfId="17533"/>
    <cellStyle name="Nuovo 19 4" xfId="9494"/>
    <cellStyle name="Nuovo 19 4 2" xfId="17536"/>
    <cellStyle name="Nuovo 19 4 2 2" xfId="18548"/>
    <cellStyle name="Nuovo 19 4 3" xfId="18547"/>
    <cellStyle name="Nuovo 19 4 4" xfId="17535"/>
    <cellStyle name="Nuovo 19 5" xfId="9495"/>
    <cellStyle name="Nuovo 19 6" xfId="50626"/>
    <cellStyle name="Nuovo 2" xfId="738"/>
    <cellStyle name="Nuovo 2 2" xfId="739"/>
    <cellStyle name="Nuovo 2 2 2" xfId="1409"/>
    <cellStyle name="Nuovo 2 3" xfId="740"/>
    <cellStyle name="Nuovo 2 3 2" xfId="741"/>
    <cellStyle name="Nuovo 2 3 3" xfId="17538"/>
    <cellStyle name="Nuovo 2 3 3 2" xfId="18550"/>
    <cellStyle name="Nuovo 2 3 4" xfId="18549"/>
    <cellStyle name="Nuovo 2 3 5" xfId="17537"/>
    <cellStyle name="Nuovo 2 4" xfId="9496"/>
    <cellStyle name="Nuovo 2 4 2" xfId="17540"/>
    <cellStyle name="Nuovo 2 4 2 2" xfId="18552"/>
    <cellStyle name="Nuovo 2 4 3" xfId="18551"/>
    <cellStyle name="Nuovo 2 4 4" xfId="17539"/>
    <cellStyle name="Nuovo 2 5" xfId="9497"/>
    <cellStyle name="Nuovo 2 6" xfId="51290"/>
    <cellStyle name="Nuovo 20" xfId="742"/>
    <cellStyle name="Nuovo 20 2" xfId="743"/>
    <cellStyle name="Nuovo 20 2 2" xfId="1410"/>
    <cellStyle name="Nuovo 20 3" xfId="744"/>
    <cellStyle name="Nuovo 20 3 2" xfId="745"/>
    <cellStyle name="Nuovo 20 3 3" xfId="17542"/>
    <cellStyle name="Nuovo 20 3 3 2" xfId="18554"/>
    <cellStyle name="Nuovo 20 3 4" xfId="18553"/>
    <cellStyle name="Nuovo 20 3 5" xfId="17541"/>
    <cellStyle name="Nuovo 20 4" xfId="9498"/>
    <cellStyle name="Nuovo 20 4 2" xfId="17544"/>
    <cellStyle name="Nuovo 20 4 2 2" xfId="18556"/>
    <cellStyle name="Nuovo 20 4 3" xfId="18555"/>
    <cellStyle name="Nuovo 20 4 4" xfId="17543"/>
    <cellStyle name="Nuovo 20 5" xfId="9499"/>
    <cellStyle name="Nuovo 20 6" xfId="51085"/>
    <cellStyle name="Nuovo 21" xfId="746"/>
    <cellStyle name="Nuovo 21 2" xfId="747"/>
    <cellStyle name="Nuovo 21 2 2" xfId="1411"/>
    <cellStyle name="Nuovo 21 3" xfId="748"/>
    <cellStyle name="Nuovo 21 3 2" xfId="749"/>
    <cellStyle name="Nuovo 21 3 3" xfId="17546"/>
    <cellStyle name="Nuovo 21 3 3 2" xfId="18558"/>
    <cellStyle name="Nuovo 21 3 4" xfId="18557"/>
    <cellStyle name="Nuovo 21 3 5" xfId="17545"/>
    <cellStyle name="Nuovo 21 4" xfId="9500"/>
    <cellStyle name="Nuovo 21 4 2" xfId="17548"/>
    <cellStyle name="Nuovo 21 4 2 2" xfId="18560"/>
    <cellStyle name="Nuovo 21 4 3" xfId="18559"/>
    <cellStyle name="Nuovo 21 4 4" xfId="17547"/>
    <cellStyle name="Nuovo 21 5" xfId="9501"/>
    <cellStyle name="Nuovo 21 6" xfId="50625"/>
    <cellStyle name="Nuovo 22" xfId="750"/>
    <cellStyle name="Nuovo 22 2" xfId="751"/>
    <cellStyle name="Nuovo 22 2 2" xfId="1412"/>
    <cellStyle name="Nuovo 22 3" xfId="752"/>
    <cellStyle name="Nuovo 22 3 2" xfId="753"/>
    <cellStyle name="Nuovo 22 3 3" xfId="17550"/>
    <cellStyle name="Nuovo 22 3 3 2" xfId="18562"/>
    <cellStyle name="Nuovo 22 3 4" xfId="18561"/>
    <cellStyle name="Nuovo 22 3 5" xfId="17549"/>
    <cellStyle name="Nuovo 22 4" xfId="9502"/>
    <cellStyle name="Nuovo 22 4 2" xfId="17552"/>
    <cellStyle name="Nuovo 22 4 2 2" xfId="18564"/>
    <cellStyle name="Nuovo 22 4 3" xfId="18563"/>
    <cellStyle name="Nuovo 22 4 4" xfId="17551"/>
    <cellStyle name="Nuovo 22 5" xfId="9503"/>
    <cellStyle name="Nuovo 22 6" xfId="50624"/>
    <cellStyle name="Nuovo 23" xfId="754"/>
    <cellStyle name="Nuovo 23 2" xfId="755"/>
    <cellStyle name="Nuovo 23 2 2" xfId="1413"/>
    <cellStyle name="Nuovo 23 3" xfId="756"/>
    <cellStyle name="Nuovo 23 3 2" xfId="757"/>
    <cellStyle name="Nuovo 23 3 3" xfId="17554"/>
    <cellStyle name="Nuovo 23 3 3 2" xfId="18566"/>
    <cellStyle name="Nuovo 23 3 4" xfId="18565"/>
    <cellStyle name="Nuovo 23 3 5" xfId="17553"/>
    <cellStyle name="Nuovo 23 4" xfId="9504"/>
    <cellStyle name="Nuovo 23 4 2" xfId="17556"/>
    <cellStyle name="Nuovo 23 4 2 2" xfId="18568"/>
    <cellStyle name="Nuovo 23 4 3" xfId="18567"/>
    <cellStyle name="Nuovo 23 4 4" xfId="17555"/>
    <cellStyle name="Nuovo 23 5" xfId="9505"/>
    <cellStyle name="Nuovo 23 6" xfId="50623"/>
    <cellStyle name="Nuovo 24" xfId="758"/>
    <cellStyle name="Nuovo 24 2" xfId="759"/>
    <cellStyle name="Nuovo 24 2 2" xfId="1414"/>
    <cellStyle name="Nuovo 24 3" xfId="760"/>
    <cellStyle name="Nuovo 24 3 2" xfId="761"/>
    <cellStyle name="Nuovo 24 3 3" xfId="17558"/>
    <cellStyle name="Nuovo 24 3 3 2" xfId="18570"/>
    <cellStyle name="Nuovo 24 3 4" xfId="18569"/>
    <cellStyle name="Nuovo 24 3 5" xfId="17557"/>
    <cellStyle name="Nuovo 24 4" xfId="9506"/>
    <cellStyle name="Nuovo 24 4 2" xfId="17560"/>
    <cellStyle name="Nuovo 24 4 2 2" xfId="18572"/>
    <cellStyle name="Nuovo 24 4 3" xfId="18571"/>
    <cellStyle name="Nuovo 24 4 4" xfId="17559"/>
    <cellStyle name="Nuovo 24 5" xfId="9507"/>
    <cellStyle name="Nuovo 24 6" xfId="51009"/>
    <cellStyle name="Nuovo 25" xfId="762"/>
    <cellStyle name="Nuovo 25 2" xfId="763"/>
    <cellStyle name="Nuovo 25 2 2" xfId="1415"/>
    <cellStyle name="Nuovo 25 3" xfId="764"/>
    <cellStyle name="Nuovo 25 3 2" xfId="765"/>
    <cellStyle name="Nuovo 25 3 3" xfId="17562"/>
    <cellStyle name="Nuovo 25 3 3 2" xfId="18574"/>
    <cellStyle name="Nuovo 25 3 4" xfId="18573"/>
    <cellStyle name="Nuovo 25 3 5" xfId="17561"/>
    <cellStyle name="Nuovo 25 4" xfId="9508"/>
    <cellStyle name="Nuovo 25 4 2" xfId="17564"/>
    <cellStyle name="Nuovo 25 4 2 2" xfId="18576"/>
    <cellStyle name="Nuovo 25 4 3" xfId="18575"/>
    <cellStyle name="Nuovo 25 4 4" xfId="17563"/>
    <cellStyle name="Nuovo 25 5" xfId="9509"/>
    <cellStyle name="Nuovo 25 6" xfId="50622"/>
    <cellStyle name="Nuovo 26" xfId="766"/>
    <cellStyle name="Nuovo 26 2" xfId="767"/>
    <cellStyle name="Nuovo 26 2 2" xfId="1416"/>
    <cellStyle name="Nuovo 26 3" xfId="768"/>
    <cellStyle name="Nuovo 26 3 2" xfId="769"/>
    <cellStyle name="Nuovo 26 3 3" xfId="17566"/>
    <cellStyle name="Nuovo 26 3 3 2" xfId="18578"/>
    <cellStyle name="Nuovo 26 3 4" xfId="18577"/>
    <cellStyle name="Nuovo 26 3 5" xfId="17565"/>
    <cellStyle name="Nuovo 26 4" xfId="9510"/>
    <cellStyle name="Nuovo 26 4 2" xfId="17568"/>
    <cellStyle name="Nuovo 26 4 2 2" xfId="18580"/>
    <cellStyle name="Nuovo 26 4 3" xfId="18579"/>
    <cellStyle name="Nuovo 26 4 4" xfId="17567"/>
    <cellStyle name="Nuovo 26 5" xfId="9511"/>
    <cellStyle name="Nuovo 26 6" xfId="51001"/>
    <cellStyle name="Nuovo 27" xfId="770"/>
    <cellStyle name="Nuovo 27 2" xfId="771"/>
    <cellStyle name="Nuovo 27 2 2" xfId="1417"/>
    <cellStyle name="Nuovo 27 3" xfId="772"/>
    <cellStyle name="Nuovo 27 3 2" xfId="773"/>
    <cellStyle name="Nuovo 27 3 3" xfId="17570"/>
    <cellStyle name="Nuovo 27 3 3 2" xfId="18582"/>
    <cellStyle name="Nuovo 27 3 4" xfId="18581"/>
    <cellStyle name="Nuovo 27 3 5" xfId="17569"/>
    <cellStyle name="Nuovo 27 4" xfId="9512"/>
    <cellStyle name="Nuovo 27 4 2" xfId="17572"/>
    <cellStyle name="Nuovo 27 4 2 2" xfId="18584"/>
    <cellStyle name="Nuovo 27 4 3" xfId="18583"/>
    <cellStyle name="Nuovo 27 4 4" xfId="17571"/>
    <cellStyle name="Nuovo 27 5" xfId="9513"/>
    <cellStyle name="Nuovo 27 6" xfId="50621"/>
    <cellStyle name="Nuovo 28" xfId="774"/>
    <cellStyle name="Nuovo 28 2" xfId="775"/>
    <cellStyle name="Nuovo 28 2 2" xfId="1418"/>
    <cellStyle name="Nuovo 28 3" xfId="776"/>
    <cellStyle name="Nuovo 28 3 2" xfId="777"/>
    <cellStyle name="Nuovo 28 3 3" xfId="17574"/>
    <cellStyle name="Nuovo 28 3 3 2" xfId="18586"/>
    <cellStyle name="Nuovo 28 3 4" xfId="18585"/>
    <cellStyle name="Nuovo 28 3 5" xfId="17573"/>
    <cellStyle name="Nuovo 28 4" xfId="9514"/>
    <cellStyle name="Nuovo 28 4 2" xfId="17576"/>
    <cellStyle name="Nuovo 28 4 2 2" xfId="18588"/>
    <cellStyle name="Nuovo 28 4 3" xfId="18587"/>
    <cellStyle name="Nuovo 28 4 4" xfId="17575"/>
    <cellStyle name="Nuovo 28 5" xfId="9515"/>
    <cellStyle name="Nuovo 28 6" xfId="50620"/>
    <cellStyle name="Nuovo 29" xfId="778"/>
    <cellStyle name="Nuovo 29 2" xfId="779"/>
    <cellStyle name="Nuovo 29 2 2" xfId="1419"/>
    <cellStyle name="Nuovo 29 3" xfId="780"/>
    <cellStyle name="Nuovo 29 3 2" xfId="781"/>
    <cellStyle name="Nuovo 29 3 3" xfId="17578"/>
    <cellStyle name="Nuovo 29 3 3 2" xfId="18590"/>
    <cellStyle name="Nuovo 29 3 4" xfId="18589"/>
    <cellStyle name="Nuovo 29 3 5" xfId="17577"/>
    <cellStyle name="Nuovo 29 4" xfId="9516"/>
    <cellStyle name="Nuovo 29 4 2" xfId="17580"/>
    <cellStyle name="Nuovo 29 4 2 2" xfId="18592"/>
    <cellStyle name="Nuovo 29 4 3" xfId="18591"/>
    <cellStyle name="Nuovo 29 4 4" xfId="17579"/>
    <cellStyle name="Nuovo 29 5" xfId="9517"/>
    <cellStyle name="Nuovo 29 6" xfId="50619"/>
    <cellStyle name="Nuovo 3" xfId="782"/>
    <cellStyle name="Nuovo 3 2" xfId="783"/>
    <cellStyle name="Nuovo 3 2 2" xfId="1420"/>
    <cellStyle name="Nuovo 3 3" xfId="784"/>
    <cellStyle name="Nuovo 3 3 2" xfId="785"/>
    <cellStyle name="Nuovo 3 3 3" xfId="17582"/>
    <cellStyle name="Nuovo 3 3 3 2" xfId="18594"/>
    <cellStyle name="Nuovo 3 3 4" xfId="18593"/>
    <cellStyle name="Nuovo 3 3 5" xfId="17581"/>
    <cellStyle name="Nuovo 3 4" xfId="9518"/>
    <cellStyle name="Nuovo 3 4 2" xfId="17584"/>
    <cellStyle name="Nuovo 3 4 2 2" xfId="18596"/>
    <cellStyle name="Nuovo 3 4 3" xfId="18595"/>
    <cellStyle name="Nuovo 3 4 4" xfId="17583"/>
    <cellStyle name="Nuovo 3 5" xfId="9519"/>
    <cellStyle name="Nuovo 3 6" xfId="50618"/>
    <cellStyle name="Nuovo 30" xfId="786"/>
    <cellStyle name="Nuovo 30 2" xfId="787"/>
    <cellStyle name="Nuovo 30 2 2" xfId="1421"/>
    <cellStyle name="Nuovo 30 3" xfId="788"/>
    <cellStyle name="Nuovo 30 3 2" xfId="789"/>
    <cellStyle name="Nuovo 30 3 3" xfId="17586"/>
    <cellStyle name="Nuovo 30 3 3 2" xfId="18598"/>
    <cellStyle name="Nuovo 30 3 4" xfId="18597"/>
    <cellStyle name="Nuovo 30 3 5" xfId="17585"/>
    <cellStyle name="Nuovo 30 4" xfId="9520"/>
    <cellStyle name="Nuovo 30 4 2" xfId="17588"/>
    <cellStyle name="Nuovo 30 4 2 2" xfId="18600"/>
    <cellStyle name="Nuovo 30 4 3" xfId="18599"/>
    <cellStyle name="Nuovo 30 4 4" xfId="17587"/>
    <cellStyle name="Nuovo 30 5" xfId="9521"/>
    <cellStyle name="Nuovo 30 6" xfId="51084"/>
    <cellStyle name="Nuovo 31" xfId="790"/>
    <cellStyle name="Nuovo 31 2" xfId="791"/>
    <cellStyle name="Nuovo 31 2 2" xfId="1422"/>
    <cellStyle name="Nuovo 31 3" xfId="792"/>
    <cellStyle name="Nuovo 31 3 2" xfId="793"/>
    <cellStyle name="Nuovo 31 3 3" xfId="17590"/>
    <cellStyle name="Nuovo 31 3 3 2" xfId="18602"/>
    <cellStyle name="Nuovo 31 3 4" xfId="18601"/>
    <cellStyle name="Nuovo 31 3 5" xfId="17589"/>
    <cellStyle name="Nuovo 31 4" xfId="9522"/>
    <cellStyle name="Nuovo 31 4 2" xfId="17592"/>
    <cellStyle name="Nuovo 31 4 2 2" xfId="18604"/>
    <cellStyle name="Nuovo 31 4 3" xfId="18603"/>
    <cellStyle name="Nuovo 31 4 4" xfId="17591"/>
    <cellStyle name="Nuovo 31 5" xfId="9523"/>
    <cellStyle name="Nuovo 31 6" xfId="50617"/>
    <cellStyle name="Nuovo 32" xfId="794"/>
    <cellStyle name="Nuovo 32 2" xfId="795"/>
    <cellStyle name="Nuovo 32 2 2" xfId="1423"/>
    <cellStyle name="Nuovo 32 3" xfId="796"/>
    <cellStyle name="Nuovo 32 3 2" xfId="797"/>
    <cellStyle name="Nuovo 32 3 3" xfId="17594"/>
    <cellStyle name="Nuovo 32 3 3 2" xfId="18606"/>
    <cellStyle name="Nuovo 32 3 4" xfId="18605"/>
    <cellStyle name="Nuovo 32 3 5" xfId="17593"/>
    <cellStyle name="Nuovo 32 4" xfId="9524"/>
    <cellStyle name="Nuovo 32 4 2" xfId="17596"/>
    <cellStyle name="Nuovo 32 4 2 2" xfId="18608"/>
    <cellStyle name="Nuovo 32 4 3" xfId="18607"/>
    <cellStyle name="Nuovo 32 4 4" xfId="17595"/>
    <cellStyle name="Nuovo 32 5" xfId="9525"/>
    <cellStyle name="Nuovo 32 6" xfId="50616"/>
    <cellStyle name="Nuovo 33" xfId="798"/>
    <cellStyle name="Nuovo 33 2" xfId="799"/>
    <cellStyle name="Nuovo 33 2 2" xfId="1424"/>
    <cellStyle name="Nuovo 33 3" xfId="800"/>
    <cellStyle name="Nuovo 33 3 2" xfId="801"/>
    <cellStyle name="Nuovo 33 3 3" xfId="17598"/>
    <cellStyle name="Nuovo 33 3 3 2" xfId="18610"/>
    <cellStyle name="Nuovo 33 3 4" xfId="18609"/>
    <cellStyle name="Nuovo 33 3 5" xfId="17597"/>
    <cellStyle name="Nuovo 33 4" xfId="9526"/>
    <cellStyle name="Nuovo 33 4 2" xfId="17600"/>
    <cellStyle name="Nuovo 33 4 2 2" xfId="18612"/>
    <cellStyle name="Nuovo 33 4 3" xfId="18611"/>
    <cellStyle name="Nuovo 33 4 4" xfId="17599"/>
    <cellStyle name="Nuovo 33 5" xfId="9527"/>
    <cellStyle name="Nuovo 33 6" xfId="50615"/>
    <cellStyle name="Nuovo 34" xfId="802"/>
    <cellStyle name="Nuovo 34 2" xfId="803"/>
    <cellStyle name="Nuovo 34 2 2" xfId="1425"/>
    <cellStyle name="Nuovo 34 3" xfId="804"/>
    <cellStyle name="Nuovo 34 3 2" xfId="805"/>
    <cellStyle name="Nuovo 34 3 3" xfId="17602"/>
    <cellStyle name="Nuovo 34 3 3 2" xfId="18614"/>
    <cellStyle name="Nuovo 34 3 4" xfId="18613"/>
    <cellStyle name="Nuovo 34 3 5" xfId="17601"/>
    <cellStyle name="Nuovo 34 4" xfId="9528"/>
    <cellStyle name="Nuovo 34 4 2" xfId="17604"/>
    <cellStyle name="Nuovo 34 4 2 2" xfId="18616"/>
    <cellStyle name="Nuovo 34 4 3" xfId="18615"/>
    <cellStyle name="Nuovo 34 4 4" xfId="17603"/>
    <cellStyle name="Nuovo 34 5" xfId="9529"/>
    <cellStyle name="Nuovo 34 6" xfId="51014"/>
    <cellStyle name="Nuovo 35" xfId="806"/>
    <cellStyle name="Nuovo 35 2" xfId="807"/>
    <cellStyle name="Nuovo 35 2 2" xfId="1426"/>
    <cellStyle name="Nuovo 35 3" xfId="808"/>
    <cellStyle name="Nuovo 35 3 2" xfId="809"/>
    <cellStyle name="Nuovo 35 3 3" xfId="17606"/>
    <cellStyle name="Nuovo 35 3 3 2" xfId="18618"/>
    <cellStyle name="Nuovo 35 3 4" xfId="18617"/>
    <cellStyle name="Nuovo 35 3 5" xfId="17605"/>
    <cellStyle name="Nuovo 35 4" xfId="9530"/>
    <cellStyle name="Nuovo 35 4 2" xfId="17608"/>
    <cellStyle name="Nuovo 35 4 2 2" xfId="18620"/>
    <cellStyle name="Nuovo 35 4 3" xfId="18619"/>
    <cellStyle name="Nuovo 35 4 4" xfId="17607"/>
    <cellStyle name="Nuovo 35 5" xfId="9531"/>
    <cellStyle name="Nuovo 35 6" xfId="50614"/>
    <cellStyle name="Nuovo 36" xfId="810"/>
    <cellStyle name="Nuovo 36 2" xfId="811"/>
    <cellStyle name="Nuovo 36 2 2" xfId="1427"/>
    <cellStyle name="Nuovo 36 3" xfId="812"/>
    <cellStyle name="Nuovo 36 3 2" xfId="813"/>
    <cellStyle name="Nuovo 36 3 3" xfId="17610"/>
    <cellStyle name="Nuovo 36 3 3 2" xfId="18622"/>
    <cellStyle name="Nuovo 36 3 4" xfId="18621"/>
    <cellStyle name="Nuovo 36 3 5" xfId="17609"/>
    <cellStyle name="Nuovo 36 4" xfId="9532"/>
    <cellStyle name="Nuovo 36 4 2" xfId="17612"/>
    <cellStyle name="Nuovo 36 4 2 2" xfId="18624"/>
    <cellStyle name="Nuovo 36 4 3" xfId="18623"/>
    <cellStyle name="Nuovo 36 4 4" xfId="17611"/>
    <cellStyle name="Nuovo 36 5" xfId="9533"/>
    <cellStyle name="Nuovo 36 6" xfId="51291"/>
    <cellStyle name="Nuovo 37" xfId="814"/>
    <cellStyle name="Nuovo 37 2" xfId="815"/>
    <cellStyle name="Nuovo 37 2 2" xfId="1428"/>
    <cellStyle name="Nuovo 37 3" xfId="816"/>
    <cellStyle name="Nuovo 37 3 2" xfId="817"/>
    <cellStyle name="Nuovo 37 3 3" xfId="17614"/>
    <cellStyle name="Nuovo 37 3 3 2" xfId="18626"/>
    <cellStyle name="Nuovo 37 3 4" xfId="18625"/>
    <cellStyle name="Nuovo 37 3 5" xfId="17613"/>
    <cellStyle name="Nuovo 37 4" xfId="9534"/>
    <cellStyle name="Nuovo 37 4 2" xfId="17616"/>
    <cellStyle name="Nuovo 37 4 2 2" xfId="18628"/>
    <cellStyle name="Nuovo 37 4 3" xfId="18627"/>
    <cellStyle name="Nuovo 37 4 4" xfId="17615"/>
    <cellStyle name="Nuovo 37 5" xfId="9535"/>
    <cellStyle name="Nuovo 37 6" xfId="51292"/>
    <cellStyle name="Nuovo 38" xfId="818"/>
    <cellStyle name="Nuovo 38 2" xfId="819"/>
    <cellStyle name="Nuovo 38 2 2" xfId="1429"/>
    <cellStyle name="Nuovo 38 3" xfId="820"/>
    <cellStyle name="Nuovo 38 3 2" xfId="821"/>
    <cellStyle name="Nuovo 38 3 3" xfId="17618"/>
    <cellStyle name="Nuovo 38 3 3 2" xfId="18630"/>
    <cellStyle name="Nuovo 38 3 4" xfId="18629"/>
    <cellStyle name="Nuovo 38 3 5" xfId="17617"/>
    <cellStyle name="Nuovo 38 4" xfId="9536"/>
    <cellStyle name="Nuovo 38 4 2" xfId="17620"/>
    <cellStyle name="Nuovo 38 4 2 2" xfId="18632"/>
    <cellStyle name="Nuovo 38 4 3" xfId="18631"/>
    <cellStyle name="Nuovo 38 4 4" xfId="17619"/>
    <cellStyle name="Nuovo 38 5" xfId="9537"/>
    <cellStyle name="Nuovo 38 6" xfId="51083"/>
    <cellStyle name="Nuovo 39" xfId="822"/>
    <cellStyle name="Nuovo 39 2" xfId="823"/>
    <cellStyle name="Nuovo 39 2 2" xfId="1430"/>
    <cellStyle name="Nuovo 39 3" xfId="824"/>
    <cellStyle name="Nuovo 39 3 2" xfId="825"/>
    <cellStyle name="Nuovo 39 3 3" xfId="17622"/>
    <cellStyle name="Nuovo 39 3 3 2" xfId="18634"/>
    <cellStyle name="Nuovo 39 3 4" xfId="18633"/>
    <cellStyle name="Nuovo 39 3 5" xfId="17621"/>
    <cellStyle name="Nuovo 39 4" xfId="9538"/>
    <cellStyle name="Nuovo 39 4 2" xfId="17624"/>
    <cellStyle name="Nuovo 39 4 2 2" xfId="18636"/>
    <cellStyle name="Nuovo 39 4 3" xfId="18635"/>
    <cellStyle name="Nuovo 39 4 4" xfId="17623"/>
    <cellStyle name="Nuovo 39 5" xfId="9539"/>
    <cellStyle name="Nuovo 39 6" xfId="51013"/>
    <cellStyle name="Nuovo 4" xfId="826"/>
    <cellStyle name="Nuovo 4 2" xfId="827"/>
    <cellStyle name="Nuovo 4 2 2" xfId="1431"/>
    <cellStyle name="Nuovo 4 3" xfId="828"/>
    <cellStyle name="Nuovo 4 3 2" xfId="829"/>
    <cellStyle name="Nuovo 4 3 3" xfId="17626"/>
    <cellStyle name="Nuovo 4 3 3 2" xfId="18638"/>
    <cellStyle name="Nuovo 4 3 4" xfId="18637"/>
    <cellStyle name="Nuovo 4 3 5" xfId="17625"/>
    <cellStyle name="Nuovo 4 4" xfId="9540"/>
    <cellStyle name="Nuovo 4 4 2" xfId="17628"/>
    <cellStyle name="Nuovo 4 4 2 2" xfId="18640"/>
    <cellStyle name="Nuovo 4 4 3" xfId="18639"/>
    <cellStyle name="Nuovo 4 4 4" xfId="17627"/>
    <cellStyle name="Nuovo 4 5" xfId="9541"/>
    <cellStyle name="Nuovo 4 6" xfId="50613"/>
    <cellStyle name="Nuovo 40" xfId="830"/>
    <cellStyle name="Nuovo 40 2" xfId="831"/>
    <cellStyle name="Nuovo 40 2 2" xfId="1432"/>
    <cellStyle name="Nuovo 40 3" xfId="832"/>
    <cellStyle name="Nuovo 40 3 2" xfId="833"/>
    <cellStyle name="Nuovo 40 3 3" xfId="17630"/>
    <cellStyle name="Nuovo 40 3 3 2" xfId="18642"/>
    <cellStyle name="Nuovo 40 3 4" xfId="18641"/>
    <cellStyle name="Nuovo 40 3 5" xfId="17629"/>
    <cellStyle name="Nuovo 40 4" xfId="9542"/>
    <cellStyle name="Nuovo 40 4 2" xfId="17632"/>
    <cellStyle name="Nuovo 40 4 2 2" xfId="18644"/>
    <cellStyle name="Nuovo 40 4 3" xfId="18643"/>
    <cellStyle name="Nuovo 40 4 4" xfId="17631"/>
    <cellStyle name="Nuovo 40 5" xfId="9543"/>
    <cellStyle name="Nuovo 40 6" xfId="50612"/>
    <cellStyle name="Nuovo 41" xfId="834"/>
    <cellStyle name="Nuovo 41 2" xfId="835"/>
    <cellStyle name="Nuovo 41 2 2" xfId="1433"/>
    <cellStyle name="Nuovo 41 3" xfId="836"/>
    <cellStyle name="Nuovo 41 3 2" xfId="837"/>
    <cellStyle name="Nuovo 41 3 3" xfId="17634"/>
    <cellStyle name="Nuovo 41 3 3 2" xfId="18646"/>
    <cellStyle name="Nuovo 41 3 4" xfId="18645"/>
    <cellStyle name="Nuovo 41 3 5" xfId="17633"/>
    <cellStyle name="Nuovo 41 4" xfId="9544"/>
    <cellStyle name="Nuovo 41 4 2" xfId="17636"/>
    <cellStyle name="Nuovo 41 4 2 2" xfId="18648"/>
    <cellStyle name="Nuovo 41 4 3" xfId="18647"/>
    <cellStyle name="Nuovo 41 4 4" xfId="17635"/>
    <cellStyle name="Nuovo 41 5" xfId="9545"/>
    <cellStyle name="Nuovo 41 6" xfId="50611"/>
    <cellStyle name="Nuovo 42" xfId="838"/>
    <cellStyle name="Nuovo 42 2" xfId="839"/>
    <cellStyle name="Nuovo 42 2 2" xfId="1434"/>
    <cellStyle name="Nuovo 42 3" xfId="840"/>
    <cellStyle name="Nuovo 42 3 2" xfId="841"/>
    <cellStyle name="Nuovo 42 3 3" xfId="17638"/>
    <cellStyle name="Nuovo 42 3 3 2" xfId="18650"/>
    <cellStyle name="Nuovo 42 3 4" xfId="18649"/>
    <cellStyle name="Nuovo 42 3 5" xfId="17637"/>
    <cellStyle name="Nuovo 42 4" xfId="9546"/>
    <cellStyle name="Nuovo 42 4 2" xfId="17640"/>
    <cellStyle name="Nuovo 42 4 2 2" xfId="18652"/>
    <cellStyle name="Nuovo 42 4 3" xfId="18651"/>
    <cellStyle name="Nuovo 42 4 4" xfId="17639"/>
    <cellStyle name="Nuovo 42 5" xfId="9547"/>
    <cellStyle name="Nuovo 42 6" xfId="50610"/>
    <cellStyle name="Nuovo 43" xfId="842"/>
    <cellStyle name="Nuovo 43 2" xfId="843"/>
    <cellStyle name="Nuovo 43 2 2" xfId="1435"/>
    <cellStyle name="Nuovo 43 3" xfId="844"/>
    <cellStyle name="Nuovo 43 3 2" xfId="845"/>
    <cellStyle name="Nuovo 43 3 3" xfId="17642"/>
    <cellStyle name="Nuovo 43 3 3 2" xfId="18654"/>
    <cellStyle name="Nuovo 43 3 4" xfId="18653"/>
    <cellStyle name="Nuovo 43 3 5" xfId="17641"/>
    <cellStyle name="Nuovo 43 4" xfId="9548"/>
    <cellStyle name="Nuovo 43 4 2" xfId="17644"/>
    <cellStyle name="Nuovo 43 4 2 2" xfId="18656"/>
    <cellStyle name="Nuovo 43 4 3" xfId="18655"/>
    <cellStyle name="Nuovo 43 4 4" xfId="17643"/>
    <cellStyle name="Nuovo 43 5" xfId="9549"/>
    <cellStyle name="Nuovo 43 6" xfId="51012"/>
    <cellStyle name="Nuovo 44" xfId="846"/>
    <cellStyle name="Nuovo 44 2" xfId="847"/>
    <cellStyle name="Nuovo 44 2 2" xfId="1436"/>
    <cellStyle name="Nuovo 44 3" xfId="848"/>
    <cellStyle name="Nuovo 44 3 2" xfId="849"/>
    <cellStyle name="Nuovo 44 3 3" xfId="17646"/>
    <cellStyle name="Nuovo 44 3 3 2" xfId="18658"/>
    <cellStyle name="Nuovo 44 3 4" xfId="18657"/>
    <cellStyle name="Nuovo 44 3 5" xfId="17645"/>
    <cellStyle name="Nuovo 44 4" xfId="9550"/>
    <cellStyle name="Nuovo 44 4 2" xfId="17648"/>
    <cellStyle name="Nuovo 44 4 2 2" xfId="18660"/>
    <cellStyle name="Nuovo 44 4 3" xfId="18659"/>
    <cellStyle name="Nuovo 44 4 4" xfId="17647"/>
    <cellStyle name="Nuovo 44 5" xfId="9551"/>
    <cellStyle name="Nuovo 44 6" xfId="51293"/>
    <cellStyle name="Nuovo 45" xfId="850"/>
    <cellStyle name="Nuovo 45 2" xfId="1437"/>
    <cellStyle name="Nuovo 46" xfId="851"/>
    <cellStyle name="Nuovo 46 2" xfId="852"/>
    <cellStyle name="Nuovo 46 3" xfId="17650"/>
    <cellStyle name="Nuovo 46 3 2" xfId="18662"/>
    <cellStyle name="Nuovo 46 4" xfId="18661"/>
    <cellStyle name="Nuovo 46 5" xfId="17649"/>
    <cellStyle name="Nuovo 47" xfId="9552"/>
    <cellStyle name="Nuovo 47 2" xfId="17652"/>
    <cellStyle name="Nuovo 47 2 2" xfId="18664"/>
    <cellStyle name="Nuovo 47 3" xfId="18663"/>
    <cellStyle name="Nuovo 47 4" xfId="17651"/>
    <cellStyle name="Nuovo 48" xfId="9553"/>
    <cellStyle name="Nuovo 49" xfId="51294"/>
    <cellStyle name="Nuovo 5" xfId="853"/>
    <cellStyle name="Nuovo 5 2" xfId="854"/>
    <cellStyle name="Nuovo 5 2 2" xfId="1438"/>
    <cellStyle name="Nuovo 5 3" xfId="855"/>
    <cellStyle name="Nuovo 5 3 2" xfId="856"/>
    <cellStyle name="Nuovo 5 3 3" xfId="17654"/>
    <cellStyle name="Nuovo 5 3 3 2" xfId="18666"/>
    <cellStyle name="Nuovo 5 3 4" xfId="18665"/>
    <cellStyle name="Nuovo 5 3 5" xfId="17653"/>
    <cellStyle name="Nuovo 5 4" xfId="9554"/>
    <cellStyle name="Nuovo 5 4 2" xfId="17656"/>
    <cellStyle name="Nuovo 5 4 2 2" xfId="18668"/>
    <cellStyle name="Nuovo 5 4 3" xfId="18667"/>
    <cellStyle name="Nuovo 5 4 4" xfId="17655"/>
    <cellStyle name="Nuovo 5 5" xfId="9555"/>
    <cellStyle name="Nuovo 5 6" xfId="51011"/>
    <cellStyle name="Nuovo 6" xfId="857"/>
    <cellStyle name="Nuovo 6 2" xfId="858"/>
    <cellStyle name="Nuovo 6 2 2" xfId="1439"/>
    <cellStyle name="Nuovo 6 3" xfId="859"/>
    <cellStyle name="Nuovo 6 3 2" xfId="860"/>
    <cellStyle name="Nuovo 6 3 3" xfId="17658"/>
    <cellStyle name="Nuovo 6 3 3 2" xfId="18670"/>
    <cellStyle name="Nuovo 6 3 4" xfId="18669"/>
    <cellStyle name="Nuovo 6 3 5" xfId="17657"/>
    <cellStyle name="Nuovo 6 4" xfId="9556"/>
    <cellStyle name="Nuovo 6 4 2" xfId="17660"/>
    <cellStyle name="Nuovo 6 4 2 2" xfId="18672"/>
    <cellStyle name="Nuovo 6 4 3" xfId="18671"/>
    <cellStyle name="Nuovo 6 4 4" xfId="17659"/>
    <cellStyle name="Nuovo 6 5" xfId="9557"/>
    <cellStyle name="Nuovo 6 6" xfId="50609"/>
    <cellStyle name="Nuovo 7" xfId="861"/>
    <cellStyle name="Nuovo 7 2" xfId="862"/>
    <cellStyle name="Nuovo 7 2 2" xfId="1440"/>
    <cellStyle name="Nuovo 7 3" xfId="863"/>
    <cellStyle name="Nuovo 7 3 2" xfId="864"/>
    <cellStyle name="Nuovo 7 3 3" xfId="17662"/>
    <cellStyle name="Nuovo 7 3 3 2" xfId="18674"/>
    <cellStyle name="Nuovo 7 3 4" xfId="18673"/>
    <cellStyle name="Nuovo 7 3 5" xfId="17661"/>
    <cellStyle name="Nuovo 7 4" xfId="9558"/>
    <cellStyle name="Nuovo 7 4 2" xfId="17664"/>
    <cellStyle name="Nuovo 7 4 2 2" xfId="18676"/>
    <cellStyle name="Nuovo 7 4 3" xfId="18675"/>
    <cellStyle name="Nuovo 7 4 4" xfId="17663"/>
    <cellStyle name="Nuovo 7 5" xfId="9559"/>
    <cellStyle name="Nuovo 7 6" xfId="50608"/>
    <cellStyle name="Nuovo 8" xfId="865"/>
    <cellStyle name="Nuovo 8 2" xfId="866"/>
    <cellStyle name="Nuovo 8 2 2" xfId="1441"/>
    <cellStyle name="Nuovo 8 3" xfId="867"/>
    <cellStyle name="Nuovo 8 3 2" xfId="868"/>
    <cellStyle name="Nuovo 8 3 3" xfId="17666"/>
    <cellStyle name="Nuovo 8 3 3 2" xfId="18678"/>
    <cellStyle name="Nuovo 8 3 4" xfId="18677"/>
    <cellStyle name="Nuovo 8 3 5" xfId="17665"/>
    <cellStyle name="Nuovo 8 4" xfId="9560"/>
    <cellStyle name="Nuovo 8 4 2" xfId="17668"/>
    <cellStyle name="Nuovo 8 4 2 2" xfId="18680"/>
    <cellStyle name="Nuovo 8 4 3" xfId="18679"/>
    <cellStyle name="Nuovo 8 4 4" xfId="17667"/>
    <cellStyle name="Nuovo 8 5" xfId="9561"/>
    <cellStyle name="Nuovo 8 6" xfId="50607"/>
    <cellStyle name="Nuovo 9" xfId="869"/>
    <cellStyle name="Nuovo 9 2" xfId="870"/>
    <cellStyle name="Nuovo 9 2 2" xfId="1442"/>
    <cellStyle name="Nuovo 9 3" xfId="871"/>
    <cellStyle name="Nuovo 9 3 2" xfId="872"/>
    <cellStyle name="Nuovo 9 3 3" xfId="17670"/>
    <cellStyle name="Nuovo 9 3 3 2" xfId="18682"/>
    <cellStyle name="Nuovo 9 3 4" xfId="18681"/>
    <cellStyle name="Nuovo 9 3 5" xfId="17669"/>
    <cellStyle name="Nuovo 9 4" xfId="9562"/>
    <cellStyle name="Nuovo 9 4 2" xfId="17672"/>
    <cellStyle name="Nuovo 9 4 2 2" xfId="18684"/>
    <cellStyle name="Nuovo 9 4 3" xfId="18683"/>
    <cellStyle name="Nuovo 9 4 4" xfId="17671"/>
    <cellStyle name="Nuovo 9 5" xfId="9563"/>
    <cellStyle name="Nuovo 9 6" xfId="50606"/>
    <cellStyle name="Output 10" xfId="19342"/>
    <cellStyle name="Output 11" xfId="52072"/>
    <cellStyle name="Output 12" xfId="873"/>
    <cellStyle name="Output 2" xfId="874"/>
    <cellStyle name="Output 2 2" xfId="5230"/>
    <cellStyle name="Output 2 2 2" xfId="53305"/>
    <cellStyle name="Output 2 3" xfId="10040"/>
    <cellStyle name="Output 2 3 2" xfId="26364"/>
    <cellStyle name="Output 2 4" xfId="9698"/>
    <cellStyle name="Output 2 4 2" xfId="26028"/>
    <cellStyle name="Output 2 5" xfId="17674"/>
    <cellStyle name="Output 2 6" xfId="52073"/>
    <cellStyle name="Output 3" xfId="1161"/>
    <cellStyle name="Output 3 2" xfId="5231"/>
    <cellStyle name="Output 4" xfId="5232"/>
    <cellStyle name="Output 5" xfId="5233"/>
    <cellStyle name="Output 5 2" xfId="8420"/>
    <cellStyle name="Output 6" xfId="5370"/>
    <cellStyle name="Output 7" xfId="5229"/>
    <cellStyle name="Output 8" xfId="10039"/>
    <cellStyle name="Output 8 2" xfId="26363"/>
    <cellStyle name="Output 9" xfId="17673"/>
    <cellStyle name="Overskrift 1 2" xfId="5235"/>
    <cellStyle name="Overskrift 1 2 2" xfId="17675"/>
    <cellStyle name="Overskrift 1 2 2 2" xfId="53307"/>
    <cellStyle name="Overskrift 1 3" xfId="5236"/>
    <cellStyle name="Overskrift 1 4" xfId="5237"/>
    <cellStyle name="Overskrift 1 5" xfId="5238"/>
    <cellStyle name="Overskrift 1 5 2" xfId="8240"/>
    <cellStyle name="Overskrift 1 6" xfId="5362"/>
    <cellStyle name="Overskrift 1 7" xfId="5234"/>
    <cellStyle name="Overskrift 2 2" xfId="5240"/>
    <cellStyle name="Overskrift 2 2 2" xfId="17676"/>
    <cellStyle name="Overskrift 2 2 2 2" xfId="53308"/>
    <cellStyle name="Overskrift 2 3" xfId="5241"/>
    <cellStyle name="Overskrift 2 4" xfId="5242"/>
    <cellStyle name="Overskrift 2 5" xfId="5243"/>
    <cellStyle name="Overskrift 2 5 2" xfId="6716"/>
    <cellStyle name="Overskrift 2 6" xfId="5363"/>
    <cellStyle name="Overskrift 2 7" xfId="5239"/>
    <cellStyle name="Overskrift 3 2" xfId="5245"/>
    <cellStyle name="Overskrift 3 2 2" xfId="17677"/>
    <cellStyle name="Overskrift 3 2 2 2" xfId="53309"/>
    <cellStyle name="Overskrift 3 3" xfId="5246"/>
    <cellStyle name="Overskrift 3 4" xfId="5247"/>
    <cellStyle name="Overskrift 3 5" xfId="5248"/>
    <cellStyle name="Overskrift 3 5 2" xfId="6731"/>
    <cellStyle name="Overskrift 3 6" xfId="5364"/>
    <cellStyle name="Overskrift 3 7" xfId="5244"/>
    <cellStyle name="Overskrift 4 2" xfId="5250"/>
    <cellStyle name="Overskrift 4 2 2" xfId="17678"/>
    <cellStyle name="Overskrift 4 2 2 2" xfId="53310"/>
    <cellStyle name="Overskrift 4 3" xfId="5251"/>
    <cellStyle name="Overskrift 4 4" xfId="5252"/>
    <cellStyle name="Overskrift 4 5" xfId="5253"/>
    <cellStyle name="Overskrift 4 5 2" xfId="8520"/>
    <cellStyle name="Overskrift 4 6" xfId="5365"/>
    <cellStyle name="Overskrift 4 7" xfId="5249"/>
    <cellStyle name="Pattern" xfId="875"/>
    <cellStyle name="Pattern 2" xfId="10041"/>
    <cellStyle name="Pattern 2 2" xfId="26365"/>
    <cellStyle name="Pattern 3" xfId="19343"/>
    <cellStyle name="Pattern 4" xfId="50089"/>
    <cellStyle name="Percen - Type1" xfId="876"/>
    <cellStyle name="Percen - Typografi2" xfId="5254"/>
    <cellStyle name="Percent 10" xfId="50593"/>
    <cellStyle name="Percent 11" xfId="877"/>
    <cellStyle name="Percent 2" xfId="878"/>
    <cellStyle name="Percent 2 2" xfId="1443"/>
    <cellStyle name="Percent 2 2 2" xfId="53235"/>
    <cellStyle name="Percent 2 2 2 2" xfId="56441"/>
    <cellStyle name="Percent 3" xfId="879"/>
    <cellStyle name="Percent 3 2" xfId="880"/>
    <cellStyle name="Percent 3 2 2" xfId="55081"/>
    <cellStyle name="Percent 3 2 3" xfId="54701"/>
    <cellStyle name="Percent 3 3" xfId="881"/>
    <cellStyle name="Percent 3 3 2" xfId="882"/>
    <cellStyle name="Percent 3 3 3" xfId="17680"/>
    <cellStyle name="Percent 3 3 3 2" xfId="18686"/>
    <cellStyle name="Percent 3 3 4" xfId="18685"/>
    <cellStyle name="Percent 3 3 5" xfId="17679"/>
    <cellStyle name="Percent 3 4" xfId="9566"/>
    <cellStyle name="Percent 3 5" xfId="9565"/>
    <cellStyle name="Percent 3 5 2" xfId="18687"/>
    <cellStyle name="Percent 3 6" xfId="55080"/>
    <cellStyle name="Percent 4" xfId="883"/>
    <cellStyle name="Percent 4 10" xfId="50090"/>
    <cellStyle name="Percent 4 11" xfId="50495"/>
    <cellStyle name="Percent 4 12" xfId="51000"/>
    <cellStyle name="Percent 4 13" xfId="51656"/>
    <cellStyle name="Percent 4 14" xfId="1527"/>
    <cellStyle name="Percent 4 14 2" xfId="51754"/>
    <cellStyle name="Percent 4 15" xfId="52074"/>
    <cellStyle name="Percent 4 16" xfId="1534"/>
    <cellStyle name="Percent 4 2" xfId="1444"/>
    <cellStyle name="Percent 4 2 10" xfId="50588"/>
    <cellStyle name="Percent 4 2 11" xfId="51202"/>
    <cellStyle name="Percent 4 2 12" xfId="51749"/>
    <cellStyle name="Percent 4 2 13" xfId="52170"/>
    <cellStyle name="Percent 4 2 14" xfId="1568"/>
    <cellStyle name="Percent 4 2 2" xfId="8952"/>
    <cellStyle name="Percent 4 2 2 2" xfId="16726"/>
    <cellStyle name="Percent 4 2 2 2 2" xfId="33039"/>
    <cellStyle name="Percent 4 2 2 2 3" xfId="48003"/>
    <cellStyle name="Percent 4 2 2 3" xfId="18689"/>
    <cellStyle name="Percent 4 2 2 4" xfId="26017"/>
    <cellStyle name="Percent 4 2 2 5" xfId="41004"/>
    <cellStyle name="Percent 4 2 3" xfId="10130"/>
    <cellStyle name="Percent 4 2 3 2" xfId="26450"/>
    <cellStyle name="Percent 4 2 3 3" xfId="41416"/>
    <cellStyle name="Percent 4 2 4" xfId="17681"/>
    <cellStyle name="Percent 4 2 5" xfId="19427"/>
    <cellStyle name="Percent 4 2 6" xfId="34417"/>
    <cellStyle name="Percent 4 2 7" xfId="49369"/>
    <cellStyle name="Percent 4 2 8" xfId="49774"/>
    <cellStyle name="Percent 4 2 9" xfId="50183"/>
    <cellStyle name="Percent 4 3" xfId="8919"/>
    <cellStyle name="Percent 4 3 2" xfId="16695"/>
    <cellStyle name="Percent 4 3 2 2" xfId="33008"/>
    <cellStyle name="Percent 4 3 2 3" xfId="47972"/>
    <cellStyle name="Percent 4 3 3" xfId="18688"/>
    <cellStyle name="Percent 4 3 4" xfId="25986"/>
    <cellStyle name="Percent 4 3 5" xfId="40973"/>
    <cellStyle name="Percent 4 4" xfId="9567"/>
    <cellStyle name="Percent 4 5" xfId="10042"/>
    <cellStyle name="Percent 4 5 2" xfId="26366"/>
    <cellStyle name="Percent 4 5 3" xfId="41335"/>
    <cellStyle name="Percent 4 6" xfId="19345"/>
    <cellStyle name="Percent 4 7" xfId="34336"/>
    <cellStyle name="Percent 4 8" xfId="49276"/>
    <cellStyle name="Percent 4 9" xfId="49681"/>
    <cellStyle name="Percent 5" xfId="884"/>
    <cellStyle name="Percent 5 2" xfId="9568"/>
    <cellStyle name="Percent 5 2 2" xfId="51082"/>
    <cellStyle name="Percent 5 2 3" xfId="53167"/>
    <cellStyle name="Percent 5 3" xfId="10043"/>
    <cellStyle name="Percent 6" xfId="8832"/>
    <cellStyle name="Percent 6 2" xfId="16681"/>
    <cellStyle name="Percent 6 2 2" xfId="32995"/>
    <cellStyle name="Percent 6 2 3" xfId="47959"/>
    <cellStyle name="Percent 6 3" xfId="25973"/>
    <cellStyle name="Percent 6 4" xfId="40960"/>
    <cellStyle name="Percent 6 5" xfId="50605"/>
    <cellStyle name="Percent 6 6" xfId="54637"/>
    <cellStyle name="Percent 7" xfId="9564"/>
    <cellStyle name="Percent 7 2" xfId="16734"/>
    <cellStyle name="Percent 7 2 2" xfId="33047"/>
    <cellStyle name="Percent 7 2 3" xfId="48008"/>
    <cellStyle name="Percent 7 3" xfId="26023"/>
    <cellStyle name="Percent 7 4" xfId="41009"/>
    <cellStyle name="Percent 8" xfId="9704"/>
    <cellStyle name="Percent 8 2" xfId="26034"/>
    <cellStyle name="Percent 8 3" xfId="41014"/>
    <cellStyle name="Percent 9" xfId="19344"/>
    <cellStyle name="Percentuale 10" xfId="885"/>
    <cellStyle name="Percentuale 10 2" xfId="886"/>
    <cellStyle name="Percentuale 10 2 2" xfId="1445"/>
    <cellStyle name="Percentuale 10 3" xfId="887"/>
    <cellStyle name="Percentuale 10 3 2" xfId="888"/>
    <cellStyle name="Percentuale 10 3 3" xfId="17683"/>
    <cellStyle name="Percentuale 10 3 3 2" xfId="18691"/>
    <cellStyle name="Percentuale 10 3 4" xfId="18690"/>
    <cellStyle name="Percentuale 10 3 5" xfId="17682"/>
    <cellStyle name="Percentuale 10 4" xfId="9569"/>
    <cellStyle name="Percentuale 10 4 2" xfId="17685"/>
    <cellStyle name="Percentuale 10 4 2 2" xfId="18693"/>
    <cellStyle name="Percentuale 10 4 3" xfId="18692"/>
    <cellStyle name="Percentuale 10 4 4" xfId="17684"/>
    <cellStyle name="Percentuale 10 5" xfId="9570"/>
    <cellStyle name="Percentuale 10 6" xfId="51295"/>
    <cellStyle name="Percentuale 11" xfId="889"/>
    <cellStyle name="Percentuale 11 2" xfId="890"/>
    <cellStyle name="Percentuale 11 2 2" xfId="1446"/>
    <cellStyle name="Percentuale 11 3" xfId="891"/>
    <cellStyle name="Percentuale 11 3 2" xfId="892"/>
    <cellStyle name="Percentuale 11 3 3" xfId="17687"/>
    <cellStyle name="Percentuale 11 3 3 2" xfId="18695"/>
    <cellStyle name="Percentuale 11 3 4" xfId="18694"/>
    <cellStyle name="Percentuale 11 3 5" xfId="17686"/>
    <cellStyle name="Percentuale 11 4" xfId="9571"/>
    <cellStyle name="Percentuale 11 4 2" xfId="17689"/>
    <cellStyle name="Percentuale 11 4 2 2" xfId="18697"/>
    <cellStyle name="Percentuale 11 4 3" xfId="18696"/>
    <cellStyle name="Percentuale 11 4 4" xfId="17688"/>
    <cellStyle name="Percentuale 11 5" xfId="9572"/>
    <cellStyle name="Percentuale 11 6" xfId="51296"/>
    <cellStyle name="Percentuale 12" xfId="893"/>
    <cellStyle name="Percentuale 12 2" xfId="894"/>
    <cellStyle name="Percentuale 12 2 2" xfId="1447"/>
    <cellStyle name="Percentuale 12 3" xfId="895"/>
    <cellStyle name="Percentuale 12 3 2" xfId="896"/>
    <cellStyle name="Percentuale 12 3 3" xfId="17691"/>
    <cellStyle name="Percentuale 12 3 3 2" xfId="18699"/>
    <cellStyle name="Percentuale 12 3 4" xfId="18698"/>
    <cellStyle name="Percentuale 12 3 5" xfId="17690"/>
    <cellStyle name="Percentuale 12 4" xfId="9573"/>
    <cellStyle name="Percentuale 12 4 2" xfId="17693"/>
    <cellStyle name="Percentuale 12 4 2 2" xfId="18701"/>
    <cellStyle name="Percentuale 12 4 3" xfId="18700"/>
    <cellStyle name="Percentuale 12 4 4" xfId="17692"/>
    <cellStyle name="Percentuale 12 5" xfId="9574"/>
    <cellStyle name="Percentuale 12 6" xfId="50597"/>
    <cellStyle name="Percentuale 13" xfId="897"/>
    <cellStyle name="Percentuale 13 2" xfId="898"/>
    <cellStyle name="Percentuale 13 2 2" xfId="1448"/>
    <cellStyle name="Percentuale 13 3" xfId="899"/>
    <cellStyle name="Percentuale 13 3 2" xfId="900"/>
    <cellStyle name="Percentuale 13 3 3" xfId="17695"/>
    <cellStyle name="Percentuale 13 3 3 2" xfId="18703"/>
    <cellStyle name="Percentuale 13 3 4" xfId="18702"/>
    <cellStyle name="Percentuale 13 3 5" xfId="17694"/>
    <cellStyle name="Percentuale 13 4" xfId="9575"/>
    <cellStyle name="Percentuale 13 4 2" xfId="17697"/>
    <cellStyle name="Percentuale 13 4 2 2" xfId="18705"/>
    <cellStyle name="Percentuale 13 4 3" xfId="18704"/>
    <cellStyle name="Percentuale 13 4 4" xfId="17696"/>
    <cellStyle name="Percentuale 13 5" xfId="9576"/>
    <cellStyle name="Percentuale 13 6" xfId="51224"/>
    <cellStyle name="Percentuale 14" xfId="901"/>
    <cellStyle name="Percentuale 14 2" xfId="902"/>
    <cellStyle name="Percentuale 14 2 2" xfId="1449"/>
    <cellStyle name="Percentuale 14 3" xfId="903"/>
    <cellStyle name="Percentuale 14 3 2" xfId="904"/>
    <cellStyle name="Percentuale 14 3 3" xfId="17699"/>
    <cellStyle name="Percentuale 14 3 3 2" xfId="18707"/>
    <cellStyle name="Percentuale 14 3 4" xfId="18706"/>
    <cellStyle name="Percentuale 14 3 5" xfId="17698"/>
    <cellStyle name="Percentuale 14 4" xfId="9577"/>
    <cellStyle name="Percentuale 14 4 2" xfId="17701"/>
    <cellStyle name="Percentuale 14 4 2 2" xfId="18709"/>
    <cellStyle name="Percentuale 14 4 3" xfId="18708"/>
    <cellStyle name="Percentuale 14 4 4" xfId="17700"/>
    <cellStyle name="Percentuale 14 5" xfId="9578"/>
    <cellStyle name="Percentuale 14 6" xfId="51056"/>
    <cellStyle name="Percentuale 15" xfId="905"/>
    <cellStyle name="Percentuale 15 2" xfId="906"/>
    <cellStyle name="Percentuale 15 2 2" xfId="1450"/>
    <cellStyle name="Percentuale 15 3" xfId="907"/>
    <cellStyle name="Percentuale 15 3 2" xfId="908"/>
    <cellStyle name="Percentuale 15 3 3" xfId="17703"/>
    <cellStyle name="Percentuale 15 3 3 2" xfId="18711"/>
    <cellStyle name="Percentuale 15 3 4" xfId="18710"/>
    <cellStyle name="Percentuale 15 3 5" xfId="17702"/>
    <cellStyle name="Percentuale 15 4" xfId="9579"/>
    <cellStyle name="Percentuale 15 4 2" xfId="17705"/>
    <cellStyle name="Percentuale 15 4 2 2" xfId="18713"/>
    <cellStyle name="Percentuale 15 4 3" xfId="18712"/>
    <cellStyle name="Percentuale 15 4 4" xfId="17704"/>
    <cellStyle name="Percentuale 15 5" xfId="9580"/>
    <cellStyle name="Percentuale 15 6" xfId="51007"/>
    <cellStyle name="Percentuale 16" xfId="909"/>
    <cellStyle name="Percentuale 16 2" xfId="910"/>
    <cellStyle name="Percentuale 16 2 2" xfId="1451"/>
    <cellStyle name="Percentuale 16 3" xfId="911"/>
    <cellStyle name="Percentuale 16 3 2" xfId="912"/>
    <cellStyle name="Percentuale 16 3 3" xfId="17707"/>
    <cellStyle name="Percentuale 16 3 3 2" xfId="18715"/>
    <cellStyle name="Percentuale 16 3 4" xfId="18714"/>
    <cellStyle name="Percentuale 16 3 5" xfId="17706"/>
    <cellStyle name="Percentuale 16 4" xfId="9581"/>
    <cellStyle name="Percentuale 16 4 2" xfId="17709"/>
    <cellStyle name="Percentuale 16 4 2 2" xfId="18717"/>
    <cellStyle name="Percentuale 16 4 3" xfId="18716"/>
    <cellStyle name="Percentuale 16 4 4" xfId="17708"/>
    <cellStyle name="Percentuale 16 5" xfId="9582"/>
    <cellStyle name="Percentuale 16 6" xfId="51297"/>
    <cellStyle name="Percentuale 17" xfId="913"/>
    <cellStyle name="Percentuale 17 2" xfId="914"/>
    <cellStyle name="Percentuale 17 2 2" xfId="1452"/>
    <cellStyle name="Percentuale 17 3" xfId="915"/>
    <cellStyle name="Percentuale 17 3 2" xfId="916"/>
    <cellStyle name="Percentuale 17 3 3" xfId="17711"/>
    <cellStyle name="Percentuale 17 3 3 2" xfId="18719"/>
    <cellStyle name="Percentuale 17 3 4" xfId="18718"/>
    <cellStyle name="Percentuale 17 3 5" xfId="17710"/>
    <cellStyle name="Percentuale 17 4" xfId="9583"/>
    <cellStyle name="Percentuale 17 4 2" xfId="17713"/>
    <cellStyle name="Percentuale 17 4 2 2" xfId="18721"/>
    <cellStyle name="Percentuale 17 4 3" xfId="18720"/>
    <cellStyle name="Percentuale 17 4 4" xfId="17712"/>
    <cellStyle name="Percentuale 17 5" xfId="9584"/>
    <cellStyle name="Percentuale 17 6" xfId="51063"/>
    <cellStyle name="Percentuale 18" xfId="917"/>
    <cellStyle name="Percentuale 18 2" xfId="918"/>
    <cellStyle name="Percentuale 18 2 2" xfId="1453"/>
    <cellStyle name="Percentuale 18 3" xfId="919"/>
    <cellStyle name="Percentuale 18 3 2" xfId="920"/>
    <cellStyle name="Percentuale 18 3 3" xfId="17715"/>
    <cellStyle name="Percentuale 18 3 3 2" xfId="18723"/>
    <cellStyle name="Percentuale 18 3 4" xfId="18722"/>
    <cellStyle name="Percentuale 18 3 5" xfId="17714"/>
    <cellStyle name="Percentuale 18 4" xfId="9585"/>
    <cellStyle name="Percentuale 18 4 2" xfId="17717"/>
    <cellStyle name="Percentuale 18 4 2 2" xfId="18725"/>
    <cellStyle name="Percentuale 18 4 3" xfId="18724"/>
    <cellStyle name="Percentuale 18 4 4" xfId="17716"/>
    <cellStyle name="Percentuale 18 5" xfId="9586"/>
    <cellStyle name="Percentuale 18 6" xfId="51205"/>
    <cellStyle name="Percentuale 19" xfId="921"/>
    <cellStyle name="Percentuale 19 2" xfId="922"/>
    <cellStyle name="Percentuale 19 2 2" xfId="1454"/>
    <cellStyle name="Percentuale 19 3" xfId="923"/>
    <cellStyle name="Percentuale 19 3 2" xfId="924"/>
    <cellStyle name="Percentuale 19 3 3" xfId="17719"/>
    <cellStyle name="Percentuale 19 3 3 2" xfId="18727"/>
    <cellStyle name="Percentuale 19 3 4" xfId="18726"/>
    <cellStyle name="Percentuale 19 3 5" xfId="17718"/>
    <cellStyle name="Percentuale 19 4" xfId="9587"/>
    <cellStyle name="Percentuale 19 4 2" xfId="17721"/>
    <cellStyle name="Percentuale 19 4 2 2" xfId="18729"/>
    <cellStyle name="Percentuale 19 4 3" xfId="18728"/>
    <cellStyle name="Percentuale 19 4 4" xfId="17720"/>
    <cellStyle name="Percentuale 19 5" xfId="9588"/>
    <cellStyle name="Percentuale 19 6" xfId="51006"/>
    <cellStyle name="Percentuale 2" xfId="925"/>
    <cellStyle name="Percentuale 2 2" xfId="926"/>
    <cellStyle name="Percentuale 2 2 2" xfId="1455"/>
    <cellStyle name="Percentuale 2 3" xfId="927"/>
    <cellStyle name="Percentuale 2 3 2" xfId="928"/>
    <cellStyle name="Percentuale 2 3 3" xfId="17723"/>
    <cellStyle name="Percentuale 2 3 3 2" xfId="18731"/>
    <cellStyle name="Percentuale 2 3 4" xfId="18730"/>
    <cellStyle name="Percentuale 2 3 5" xfId="17722"/>
    <cellStyle name="Percentuale 2 4" xfId="9589"/>
    <cellStyle name="Percentuale 2 4 2" xfId="17725"/>
    <cellStyle name="Percentuale 2 4 2 2" xfId="18733"/>
    <cellStyle name="Percentuale 2 4 3" xfId="18732"/>
    <cellStyle name="Percentuale 2 4 4" xfId="17724"/>
    <cellStyle name="Percentuale 2 5" xfId="9590"/>
    <cellStyle name="Percentuale 2 6" xfId="50596"/>
    <cellStyle name="Percentuale 20" xfId="929"/>
    <cellStyle name="Percentuale 20 2" xfId="930"/>
    <cellStyle name="Percentuale 20 2 2" xfId="1456"/>
    <cellStyle name="Percentuale 20 3" xfId="931"/>
    <cellStyle name="Percentuale 20 3 2" xfId="932"/>
    <cellStyle name="Percentuale 20 3 3" xfId="17727"/>
    <cellStyle name="Percentuale 20 3 3 2" xfId="18735"/>
    <cellStyle name="Percentuale 20 3 4" xfId="18734"/>
    <cellStyle name="Percentuale 20 3 5" xfId="17726"/>
    <cellStyle name="Percentuale 20 4" xfId="9591"/>
    <cellStyle name="Percentuale 20 4 2" xfId="17729"/>
    <cellStyle name="Percentuale 20 4 2 2" xfId="18737"/>
    <cellStyle name="Percentuale 20 4 3" xfId="18736"/>
    <cellStyle name="Percentuale 20 4 4" xfId="17728"/>
    <cellStyle name="Percentuale 20 5" xfId="9592"/>
    <cellStyle name="Percentuale 20 6" xfId="51004"/>
    <cellStyle name="Percentuale 21" xfId="933"/>
    <cellStyle name="Percentuale 21 2" xfId="934"/>
    <cellStyle name="Percentuale 21 2 2" xfId="1457"/>
    <cellStyle name="Percentuale 21 3" xfId="935"/>
    <cellStyle name="Percentuale 21 3 2" xfId="936"/>
    <cellStyle name="Percentuale 21 3 3" xfId="17731"/>
    <cellStyle name="Percentuale 21 3 3 2" xfId="18739"/>
    <cellStyle name="Percentuale 21 3 4" xfId="18738"/>
    <cellStyle name="Percentuale 21 3 5" xfId="17730"/>
    <cellStyle name="Percentuale 21 4" xfId="9593"/>
    <cellStyle name="Percentuale 21 4 2" xfId="17733"/>
    <cellStyle name="Percentuale 21 4 2 2" xfId="18741"/>
    <cellStyle name="Percentuale 21 4 3" xfId="18740"/>
    <cellStyle name="Percentuale 21 4 4" xfId="17732"/>
    <cellStyle name="Percentuale 21 5" xfId="9594"/>
    <cellStyle name="Percentuale 21 6" xfId="51298"/>
    <cellStyle name="Percentuale 22" xfId="937"/>
    <cellStyle name="Percentuale 22 2" xfId="938"/>
    <cellStyle name="Percentuale 22 2 2" xfId="1458"/>
    <cellStyle name="Percentuale 22 3" xfId="939"/>
    <cellStyle name="Percentuale 22 3 2" xfId="940"/>
    <cellStyle name="Percentuale 22 3 3" xfId="17735"/>
    <cellStyle name="Percentuale 22 3 3 2" xfId="18743"/>
    <cellStyle name="Percentuale 22 3 4" xfId="18742"/>
    <cellStyle name="Percentuale 22 3 5" xfId="17734"/>
    <cellStyle name="Percentuale 22 4" xfId="9595"/>
    <cellStyle name="Percentuale 22 4 2" xfId="17737"/>
    <cellStyle name="Percentuale 22 4 2 2" xfId="18745"/>
    <cellStyle name="Percentuale 22 4 3" xfId="18744"/>
    <cellStyle name="Percentuale 22 4 4" xfId="17736"/>
    <cellStyle name="Percentuale 22 5" xfId="9596"/>
    <cellStyle name="Percentuale 22 6" xfId="51005"/>
    <cellStyle name="Percentuale 23" xfId="941"/>
    <cellStyle name="Percentuale 23 2" xfId="942"/>
    <cellStyle name="Percentuale 23 2 2" xfId="1459"/>
    <cellStyle name="Percentuale 23 3" xfId="943"/>
    <cellStyle name="Percentuale 23 3 2" xfId="944"/>
    <cellStyle name="Percentuale 23 3 3" xfId="17739"/>
    <cellStyle name="Percentuale 23 3 3 2" xfId="18747"/>
    <cellStyle name="Percentuale 23 3 4" xfId="18746"/>
    <cellStyle name="Percentuale 23 3 5" xfId="17738"/>
    <cellStyle name="Percentuale 23 4" xfId="9597"/>
    <cellStyle name="Percentuale 23 4 2" xfId="17741"/>
    <cellStyle name="Percentuale 23 4 2 2" xfId="18749"/>
    <cellStyle name="Percentuale 23 4 3" xfId="18748"/>
    <cellStyle name="Percentuale 23 4 4" xfId="17740"/>
    <cellStyle name="Percentuale 23 5" xfId="9598"/>
    <cellStyle name="Percentuale 23 6" xfId="50595"/>
    <cellStyle name="Percentuale 24" xfId="945"/>
    <cellStyle name="Percentuale 24 2" xfId="946"/>
    <cellStyle name="Percentuale 24 2 2" xfId="1460"/>
    <cellStyle name="Percentuale 24 3" xfId="947"/>
    <cellStyle name="Percentuale 24 3 2" xfId="948"/>
    <cellStyle name="Percentuale 24 3 3" xfId="17743"/>
    <cellStyle name="Percentuale 24 3 3 2" xfId="18751"/>
    <cellStyle name="Percentuale 24 3 4" xfId="18750"/>
    <cellStyle name="Percentuale 24 3 5" xfId="17742"/>
    <cellStyle name="Percentuale 24 4" xfId="9599"/>
    <cellStyle name="Percentuale 24 4 2" xfId="17745"/>
    <cellStyle name="Percentuale 24 4 2 2" xfId="18753"/>
    <cellStyle name="Percentuale 24 4 3" xfId="18752"/>
    <cellStyle name="Percentuale 24 4 4" xfId="17744"/>
    <cellStyle name="Percentuale 24 5" xfId="9600"/>
    <cellStyle name="Percentuale 24 6" xfId="51003"/>
    <cellStyle name="Percentuale 25" xfId="949"/>
    <cellStyle name="Percentuale 25 2" xfId="950"/>
    <cellStyle name="Percentuale 25 2 2" xfId="1461"/>
    <cellStyle name="Percentuale 25 3" xfId="951"/>
    <cellStyle name="Percentuale 25 3 2" xfId="952"/>
    <cellStyle name="Percentuale 25 3 3" xfId="17747"/>
    <cellStyle name="Percentuale 25 3 3 2" xfId="18755"/>
    <cellStyle name="Percentuale 25 3 4" xfId="18754"/>
    <cellStyle name="Percentuale 25 3 5" xfId="17746"/>
    <cellStyle name="Percentuale 25 4" xfId="9601"/>
    <cellStyle name="Percentuale 25 4 2" xfId="17749"/>
    <cellStyle name="Percentuale 25 4 2 2" xfId="18757"/>
    <cellStyle name="Percentuale 25 4 3" xfId="18756"/>
    <cellStyle name="Percentuale 25 4 4" xfId="17748"/>
    <cellStyle name="Percentuale 25 5" xfId="9602"/>
    <cellStyle name="Percentuale 25 6" xfId="51299"/>
    <cellStyle name="Percentuale 26" xfId="953"/>
    <cellStyle name="Percentuale 26 2" xfId="954"/>
    <cellStyle name="Percentuale 26 2 2" xfId="1462"/>
    <cellStyle name="Percentuale 26 3" xfId="955"/>
    <cellStyle name="Percentuale 26 3 2" xfId="956"/>
    <cellStyle name="Percentuale 26 3 3" xfId="17751"/>
    <cellStyle name="Percentuale 26 3 3 2" xfId="18759"/>
    <cellStyle name="Percentuale 26 3 4" xfId="18758"/>
    <cellStyle name="Percentuale 26 3 5" xfId="17750"/>
    <cellStyle name="Percentuale 26 4" xfId="9603"/>
    <cellStyle name="Percentuale 26 4 2" xfId="17753"/>
    <cellStyle name="Percentuale 26 4 2 2" xfId="18761"/>
    <cellStyle name="Percentuale 26 4 3" xfId="18760"/>
    <cellStyle name="Percentuale 26 4 4" xfId="17752"/>
    <cellStyle name="Percentuale 26 5" xfId="9604"/>
    <cellStyle name="Percentuale 26 6" xfId="51300"/>
    <cellStyle name="Percentuale 27" xfId="957"/>
    <cellStyle name="Percentuale 27 2" xfId="958"/>
    <cellStyle name="Percentuale 27 2 2" xfId="1463"/>
    <cellStyle name="Percentuale 27 3" xfId="959"/>
    <cellStyle name="Percentuale 27 3 2" xfId="960"/>
    <cellStyle name="Percentuale 27 3 3" xfId="17755"/>
    <cellStyle name="Percentuale 27 3 3 2" xfId="18763"/>
    <cellStyle name="Percentuale 27 3 4" xfId="18762"/>
    <cellStyle name="Percentuale 27 3 5" xfId="17754"/>
    <cellStyle name="Percentuale 27 4" xfId="9605"/>
    <cellStyle name="Percentuale 27 4 2" xfId="17757"/>
    <cellStyle name="Percentuale 27 4 2 2" xfId="18765"/>
    <cellStyle name="Percentuale 27 4 3" xfId="18764"/>
    <cellStyle name="Percentuale 27 4 4" xfId="17756"/>
    <cellStyle name="Percentuale 27 5" xfId="9606"/>
    <cellStyle name="Percentuale 27 6" xfId="51301"/>
    <cellStyle name="Percentuale 28" xfId="961"/>
    <cellStyle name="Percentuale 28 2" xfId="962"/>
    <cellStyle name="Percentuale 28 2 2" xfId="1464"/>
    <cellStyle name="Percentuale 28 3" xfId="963"/>
    <cellStyle name="Percentuale 28 3 2" xfId="964"/>
    <cellStyle name="Percentuale 28 3 3" xfId="17759"/>
    <cellStyle name="Percentuale 28 3 3 2" xfId="18767"/>
    <cellStyle name="Percentuale 28 3 4" xfId="18766"/>
    <cellStyle name="Percentuale 28 3 5" xfId="17758"/>
    <cellStyle name="Percentuale 28 4" xfId="9607"/>
    <cellStyle name="Percentuale 28 4 2" xfId="17761"/>
    <cellStyle name="Percentuale 28 4 2 2" xfId="18769"/>
    <cellStyle name="Percentuale 28 4 3" xfId="18768"/>
    <cellStyle name="Percentuale 28 4 4" xfId="17760"/>
    <cellStyle name="Percentuale 28 5" xfId="9608"/>
    <cellStyle name="Percentuale 28 6" xfId="51302"/>
    <cellStyle name="Percentuale 29" xfId="965"/>
    <cellStyle name="Percentuale 29 2" xfId="966"/>
    <cellStyle name="Percentuale 29 2 2" xfId="1465"/>
    <cellStyle name="Percentuale 29 3" xfId="967"/>
    <cellStyle name="Percentuale 29 3 2" xfId="968"/>
    <cellStyle name="Percentuale 29 3 3" xfId="17763"/>
    <cellStyle name="Percentuale 29 3 3 2" xfId="18771"/>
    <cellStyle name="Percentuale 29 3 4" xfId="18770"/>
    <cellStyle name="Percentuale 29 3 5" xfId="17762"/>
    <cellStyle name="Percentuale 29 4" xfId="9609"/>
    <cellStyle name="Percentuale 29 4 2" xfId="17765"/>
    <cellStyle name="Percentuale 29 4 2 2" xfId="18773"/>
    <cellStyle name="Percentuale 29 4 3" xfId="18772"/>
    <cellStyle name="Percentuale 29 4 4" xfId="17764"/>
    <cellStyle name="Percentuale 29 5" xfId="9610"/>
    <cellStyle name="Percentuale 29 6" xfId="51303"/>
    <cellStyle name="Percentuale 3" xfId="969"/>
    <cellStyle name="Percentuale 3 2" xfId="970"/>
    <cellStyle name="Percentuale 3 2 2" xfId="1466"/>
    <cellStyle name="Percentuale 3 3" xfId="971"/>
    <cellStyle name="Percentuale 3 3 2" xfId="972"/>
    <cellStyle name="Percentuale 3 3 3" xfId="17767"/>
    <cellStyle name="Percentuale 3 3 3 2" xfId="18775"/>
    <cellStyle name="Percentuale 3 3 4" xfId="18774"/>
    <cellStyle name="Percentuale 3 3 5" xfId="17766"/>
    <cellStyle name="Percentuale 3 4" xfId="9611"/>
    <cellStyle name="Percentuale 3 4 2" xfId="17769"/>
    <cellStyle name="Percentuale 3 4 2 2" xfId="18777"/>
    <cellStyle name="Percentuale 3 4 3" xfId="18776"/>
    <cellStyle name="Percentuale 3 4 4" xfId="17768"/>
    <cellStyle name="Percentuale 3 5" xfId="9612"/>
    <cellStyle name="Percentuale 3 6" xfId="51304"/>
    <cellStyle name="Percentuale 30" xfId="973"/>
    <cellStyle name="Percentuale 30 2" xfId="974"/>
    <cellStyle name="Percentuale 30 2 2" xfId="1467"/>
    <cellStyle name="Percentuale 30 3" xfId="975"/>
    <cellStyle name="Percentuale 30 3 2" xfId="976"/>
    <cellStyle name="Percentuale 30 3 3" xfId="17771"/>
    <cellStyle name="Percentuale 30 3 3 2" xfId="18779"/>
    <cellStyle name="Percentuale 30 3 4" xfId="18778"/>
    <cellStyle name="Percentuale 30 3 5" xfId="17770"/>
    <cellStyle name="Percentuale 30 4" xfId="9613"/>
    <cellStyle name="Percentuale 30 4 2" xfId="17773"/>
    <cellStyle name="Percentuale 30 4 2 2" xfId="18781"/>
    <cellStyle name="Percentuale 30 4 3" xfId="18780"/>
    <cellStyle name="Percentuale 30 4 4" xfId="17772"/>
    <cellStyle name="Percentuale 30 5" xfId="9614"/>
    <cellStyle name="Percentuale 30 6" xfId="51305"/>
    <cellStyle name="Percentuale 31" xfId="977"/>
    <cellStyle name="Percentuale 31 2" xfId="978"/>
    <cellStyle name="Percentuale 31 2 2" xfId="1468"/>
    <cellStyle name="Percentuale 31 3" xfId="979"/>
    <cellStyle name="Percentuale 31 3 2" xfId="980"/>
    <cellStyle name="Percentuale 31 3 3" xfId="17775"/>
    <cellStyle name="Percentuale 31 3 3 2" xfId="18783"/>
    <cellStyle name="Percentuale 31 3 4" xfId="18782"/>
    <cellStyle name="Percentuale 31 3 5" xfId="17774"/>
    <cellStyle name="Percentuale 31 4" xfId="9615"/>
    <cellStyle name="Percentuale 31 4 2" xfId="17777"/>
    <cellStyle name="Percentuale 31 4 2 2" xfId="18785"/>
    <cellStyle name="Percentuale 31 4 3" xfId="18784"/>
    <cellStyle name="Percentuale 31 4 4" xfId="17776"/>
    <cellStyle name="Percentuale 31 5" xfId="9616"/>
    <cellStyle name="Percentuale 31 6" xfId="51306"/>
    <cellStyle name="Percentuale 32" xfId="981"/>
    <cellStyle name="Percentuale 32 2" xfId="982"/>
    <cellStyle name="Percentuale 32 2 2" xfId="1469"/>
    <cellStyle name="Percentuale 32 3" xfId="983"/>
    <cellStyle name="Percentuale 32 3 2" xfId="984"/>
    <cellStyle name="Percentuale 32 3 3" xfId="17779"/>
    <cellStyle name="Percentuale 32 3 3 2" xfId="18787"/>
    <cellStyle name="Percentuale 32 3 4" xfId="18786"/>
    <cellStyle name="Percentuale 32 3 5" xfId="17778"/>
    <cellStyle name="Percentuale 32 4" xfId="9617"/>
    <cellStyle name="Percentuale 32 4 2" xfId="17781"/>
    <cellStyle name="Percentuale 32 4 2 2" xfId="18789"/>
    <cellStyle name="Percentuale 32 4 3" xfId="18788"/>
    <cellStyle name="Percentuale 32 4 4" xfId="17780"/>
    <cellStyle name="Percentuale 32 5" xfId="9618"/>
    <cellStyle name="Percentuale 32 6" xfId="51307"/>
    <cellStyle name="Percentuale 33" xfId="985"/>
    <cellStyle name="Percentuale 33 2" xfId="986"/>
    <cellStyle name="Percentuale 33 2 2" xfId="1470"/>
    <cellStyle name="Percentuale 33 3" xfId="987"/>
    <cellStyle name="Percentuale 33 3 2" xfId="988"/>
    <cellStyle name="Percentuale 33 3 3" xfId="17783"/>
    <cellStyle name="Percentuale 33 3 3 2" xfId="18791"/>
    <cellStyle name="Percentuale 33 3 4" xfId="18790"/>
    <cellStyle name="Percentuale 33 3 5" xfId="17782"/>
    <cellStyle name="Percentuale 33 4" xfId="9619"/>
    <cellStyle name="Percentuale 33 4 2" xfId="17785"/>
    <cellStyle name="Percentuale 33 4 2 2" xfId="18793"/>
    <cellStyle name="Percentuale 33 4 3" xfId="18792"/>
    <cellStyle name="Percentuale 33 4 4" xfId="17784"/>
    <cellStyle name="Percentuale 33 5" xfId="9620"/>
    <cellStyle name="Percentuale 33 6" xfId="51308"/>
    <cellStyle name="Percentuale 34" xfId="989"/>
    <cellStyle name="Percentuale 34 2" xfId="990"/>
    <cellStyle name="Percentuale 34 2 2" xfId="1471"/>
    <cellStyle name="Percentuale 34 3" xfId="991"/>
    <cellStyle name="Percentuale 34 3 2" xfId="992"/>
    <cellStyle name="Percentuale 34 3 3" xfId="17787"/>
    <cellStyle name="Percentuale 34 3 3 2" xfId="18795"/>
    <cellStyle name="Percentuale 34 3 4" xfId="18794"/>
    <cellStyle name="Percentuale 34 3 5" xfId="17786"/>
    <cellStyle name="Percentuale 34 4" xfId="9621"/>
    <cellStyle name="Percentuale 34 4 2" xfId="17789"/>
    <cellStyle name="Percentuale 34 4 2 2" xfId="18797"/>
    <cellStyle name="Percentuale 34 4 3" xfId="18796"/>
    <cellStyle name="Percentuale 34 4 4" xfId="17788"/>
    <cellStyle name="Percentuale 34 5" xfId="9622"/>
    <cellStyle name="Percentuale 34 6" xfId="51309"/>
    <cellStyle name="Percentuale 35" xfId="993"/>
    <cellStyle name="Percentuale 35 2" xfId="994"/>
    <cellStyle name="Percentuale 35 2 2" xfId="1472"/>
    <cellStyle name="Percentuale 35 3" xfId="995"/>
    <cellStyle name="Percentuale 35 3 2" xfId="996"/>
    <cellStyle name="Percentuale 35 3 3" xfId="17791"/>
    <cellStyle name="Percentuale 35 3 3 2" xfId="18799"/>
    <cellStyle name="Percentuale 35 3 4" xfId="18798"/>
    <cellStyle name="Percentuale 35 3 5" xfId="17790"/>
    <cellStyle name="Percentuale 35 4" xfId="9623"/>
    <cellStyle name="Percentuale 35 4 2" xfId="17793"/>
    <cellStyle name="Percentuale 35 4 2 2" xfId="18801"/>
    <cellStyle name="Percentuale 35 4 3" xfId="18800"/>
    <cellStyle name="Percentuale 35 4 4" xfId="17792"/>
    <cellStyle name="Percentuale 35 5" xfId="9624"/>
    <cellStyle name="Percentuale 35 6" xfId="51310"/>
    <cellStyle name="Percentuale 36" xfId="997"/>
    <cellStyle name="Percentuale 36 2" xfId="998"/>
    <cellStyle name="Percentuale 36 2 2" xfId="1473"/>
    <cellStyle name="Percentuale 36 3" xfId="999"/>
    <cellStyle name="Percentuale 36 3 2" xfId="1000"/>
    <cellStyle name="Percentuale 36 3 3" xfId="17795"/>
    <cellStyle name="Percentuale 36 3 3 2" xfId="18803"/>
    <cellStyle name="Percentuale 36 3 4" xfId="18802"/>
    <cellStyle name="Percentuale 36 3 5" xfId="17794"/>
    <cellStyle name="Percentuale 36 4" xfId="9625"/>
    <cellStyle name="Percentuale 36 4 2" xfId="17797"/>
    <cellStyle name="Percentuale 36 4 2 2" xfId="18805"/>
    <cellStyle name="Percentuale 36 4 3" xfId="18804"/>
    <cellStyle name="Percentuale 36 4 4" xfId="17796"/>
    <cellStyle name="Percentuale 36 5" xfId="9626"/>
    <cellStyle name="Percentuale 36 6" xfId="51311"/>
    <cellStyle name="Percentuale 37" xfId="1001"/>
    <cellStyle name="Percentuale 37 2" xfId="1002"/>
    <cellStyle name="Percentuale 37 2 2" xfId="1474"/>
    <cellStyle name="Percentuale 37 3" xfId="1003"/>
    <cellStyle name="Percentuale 37 3 2" xfId="1004"/>
    <cellStyle name="Percentuale 37 3 3" xfId="17799"/>
    <cellStyle name="Percentuale 37 3 3 2" xfId="18807"/>
    <cellStyle name="Percentuale 37 3 4" xfId="18806"/>
    <cellStyle name="Percentuale 37 3 5" xfId="17798"/>
    <cellStyle name="Percentuale 37 4" xfId="9627"/>
    <cellStyle name="Percentuale 37 4 2" xfId="17801"/>
    <cellStyle name="Percentuale 37 4 2 2" xfId="18809"/>
    <cellStyle name="Percentuale 37 4 3" xfId="18808"/>
    <cellStyle name="Percentuale 37 4 4" xfId="17800"/>
    <cellStyle name="Percentuale 37 5" xfId="9628"/>
    <cellStyle name="Percentuale 37 6" xfId="51312"/>
    <cellStyle name="Percentuale 38" xfId="1005"/>
    <cellStyle name="Percentuale 38 2" xfId="1006"/>
    <cellStyle name="Percentuale 38 2 2" xfId="1475"/>
    <cellStyle name="Percentuale 38 3" xfId="1007"/>
    <cellStyle name="Percentuale 38 3 2" xfId="1008"/>
    <cellStyle name="Percentuale 38 3 3" xfId="17803"/>
    <cellStyle name="Percentuale 38 3 3 2" xfId="18811"/>
    <cellStyle name="Percentuale 38 3 4" xfId="18810"/>
    <cellStyle name="Percentuale 38 3 5" xfId="17802"/>
    <cellStyle name="Percentuale 38 4" xfId="9629"/>
    <cellStyle name="Percentuale 38 4 2" xfId="17805"/>
    <cellStyle name="Percentuale 38 4 2 2" xfId="18813"/>
    <cellStyle name="Percentuale 38 4 3" xfId="18812"/>
    <cellStyle name="Percentuale 38 4 4" xfId="17804"/>
    <cellStyle name="Percentuale 38 5" xfId="9630"/>
    <cellStyle name="Percentuale 38 6" xfId="51313"/>
    <cellStyle name="Percentuale 39" xfId="1009"/>
    <cellStyle name="Percentuale 39 2" xfId="1010"/>
    <cellStyle name="Percentuale 39 2 2" xfId="1476"/>
    <cellStyle name="Percentuale 39 3" xfId="1011"/>
    <cellStyle name="Percentuale 39 3 2" xfId="1012"/>
    <cellStyle name="Percentuale 39 3 3" xfId="17807"/>
    <cellStyle name="Percentuale 39 3 3 2" xfId="18815"/>
    <cellStyle name="Percentuale 39 3 4" xfId="18814"/>
    <cellStyle name="Percentuale 39 3 5" xfId="17806"/>
    <cellStyle name="Percentuale 39 4" xfId="9631"/>
    <cellStyle name="Percentuale 39 4 2" xfId="17809"/>
    <cellStyle name="Percentuale 39 4 2 2" xfId="18817"/>
    <cellStyle name="Percentuale 39 4 3" xfId="18816"/>
    <cellStyle name="Percentuale 39 4 4" xfId="17808"/>
    <cellStyle name="Percentuale 39 5" xfId="9632"/>
    <cellStyle name="Percentuale 39 6" xfId="51314"/>
    <cellStyle name="Percentuale 4" xfId="1013"/>
    <cellStyle name="Percentuale 4 2" xfId="1014"/>
    <cellStyle name="Percentuale 4 2 2" xfId="1477"/>
    <cellStyle name="Percentuale 4 3" xfId="1015"/>
    <cellStyle name="Percentuale 4 3 2" xfId="1016"/>
    <cellStyle name="Percentuale 4 3 3" xfId="17811"/>
    <cellStyle name="Percentuale 4 3 3 2" xfId="18819"/>
    <cellStyle name="Percentuale 4 3 4" xfId="18818"/>
    <cellStyle name="Percentuale 4 3 5" xfId="17810"/>
    <cellStyle name="Percentuale 4 4" xfId="9633"/>
    <cellStyle name="Percentuale 4 4 2" xfId="17813"/>
    <cellStyle name="Percentuale 4 4 2 2" xfId="18821"/>
    <cellStyle name="Percentuale 4 4 3" xfId="18820"/>
    <cellStyle name="Percentuale 4 4 4" xfId="17812"/>
    <cellStyle name="Percentuale 4 5" xfId="9634"/>
    <cellStyle name="Percentuale 4 6" xfId="51315"/>
    <cellStyle name="Percentuale 40" xfId="1017"/>
    <cellStyle name="Percentuale 40 2" xfId="1018"/>
    <cellStyle name="Percentuale 40 2 2" xfId="1478"/>
    <cellStyle name="Percentuale 40 3" xfId="1019"/>
    <cellStyle name="Percentuale 40 3 2" xfId="1020"/>
    <cellStyle name="Percentuale 40 3 3" xfId="17815"/>
    <cellStyle name="Percentuale 40 3 3 2" xfId="18823"/>
    <cellStyle name="Percentuale 40 3 4" xfId="18822"/>
    <cellStyle name="Percentuale 40 3 5" xfId="17814"/>
    <cellStyle name="Percentuale 40 4" xfId="9635"/>
    <cellStyle name="Percentuale 40 4 2" xfId="17817"/>
    <cellStyle name="Percentuale 40 4 2 2" xfId="18825"/>
    <cellStyle name="Percentuale 40 4 3" xfId="18824"/>
    <cellStyle name="Percentuale 40 4 4" xfId="17816"/>
    <cellStyle name="Percentuale 40 5" xfId="9636"/>
    <cellStyle name="Percentuale 40 6" xfId="51316"/>
    <cellStyle name="Percentuale 41" xfId="1021"/>
    <cellStyle name="Percentuale 41 2" xfId="1022"/>
    <cellStyle name="Percentuale 41 2 2" xfId="1479"/>
    <cellStyle name="Percentuale 41 3" xfId="1023"/>
    <cellStyle name="Percentuale 41 3 2" xfId="1024"/>
    <cellStyle name="Percentuale 41 3 3" xfId="17819"/>
    <cellStyle name="Percentuale 41 3 3 2" xfId="18827"/>
    <cellStyle name="Percentuale 41 3 4" xfId="18826"/>
    <cellStyle name="Percentuale 41 3 5" xfId="17818"/>
    <cellStyle name="Percentuale 41 4" xfId="9637"/>
    <cellStyle name="Percentuale 41 4 2" xfId="17821"/>
    <cellStyle name="Percentuale 41 4 2 2" xfId="18829"/>
    <cellStyle name="Percentuale 41 4 3" xfId="18828"/>
    <cellStyle name="Percentuale 41 4 4" xfId="17820"/>
    <cellStyle name="Percentuale 41 5" xfId="9638"/>
    <cellStyle name="Percentuale 41 6" xfId="51317"/>
    <cellStyle name="Percentuale 42" xfId="1025"/>
    <cellStyle name="Percentuale 42 2" xfId="1026"/>
    <cellStyle name="Percentuale 42 2 2" xfId="1480"/>
    <cellStyle name="Percentuale 42 3" xfId="1027"/>
    <cellStyle name="Percentuale 42 3 2" xfId="1028"/>
    <cellStyle name="Percentuale 42 3 3" xfId="17823"/>
    <cellStyle name="Percentuale 42 3 3 2" xfId="18831"/>
    <cellStyle name="Percentuale 42 3 4" xfId="18830"/>
    <cellStyle name="Percentuale 42 3 5" xfId="17822"/>
    <cellStyle name="Percentuale 42 4" xfId="9639"/>
    <cellStyle name="Percentuale 42 4 2" xfId="17825"/>
    <cellStyle name="Percentuale 42 4 2 2" xfId="18833"/>
    <cellStyle name="Percentuale 42 4 3" xfId="18832"/>
    <cellStyle name="Percentuale 42 4 4" xfId="17824"/>
    <cellStyle name="Percentuale 42 5" xfId="9640"/>
    <cellStyle name="Percentuale 42 6" xfId="51318"/>
    <cellStyle name="Percentuale 43" xfId="1029"/>
    <cellStyle name="Percentuale 43 2" xfId="1030"/>
    <cellStyle name="Percentuale 43 2 2" xfId="1481"/>
    <cellStyle name="Percentuale 43 3" xfId="1031"/>
    <cellStyle name="Percentuale 43 3 2" xfId="1032"/>
    <cellStyle name="Percentuale 43 3 3" xfId="17827"/>
    <cellStyle name="Percentuale 43 3 3 2" xfId="18835"/>
    <cellStyle name="Percentuale 43 3 4" xfId="18834"/>
    <cellStyle name="Percentuale 43 3 5" xfId="17826"/>
    <cellStyle name="Percentuale 43 4" xfId="9641"/>
    <cellStyle name="Percentuale 43 4 2" xfId="17829"/>
    <cellStyle name="Percentuale 43 4 2 2" xfId="18837"/>
    <cellStyle name="Percentuale 43 4 3" xfId="18836"/>
    <cellStyle name="Percentuale 43 4 4" xfId="17828"/>
    <cellStyle name="Percentuale 43 5" xfId="9642"/>
    <cellStyle name="Percentuale 43 6" xfId="51319"/>
    <cellStyle name="Percentuale 44" xfId="1033"/>
    <cellStyle name="Percentuale 44 2" xfId="1034"/>
    <cellStyle name="Percentuale 44 2 2" xfId="1482"/>
    <cellStyle name="Percentuale 44 3" xfId="1035"/>
    <cellStyle name="Percentuale 44 3 2" xfId="1036"/>
    <cellStyle name="Percentuale 44 3 3" xfId="17831"/>
    <cellStyle name="Percentuale 44 3 3 2" xfId="18839"/>
    <cellStyle name="Percentuale 44 3 4" xfId="18838"/>
    <cellStyle name="Percentuale 44 3 5" xfId="17830"/>
    <cellStyle name="Percentuale 44 4" xfId="9643"/>
    <cellStyle name="Percentuale 44 4 2" xfId="17833"/>
    <cellStyle name="Percentuale 44 4 2 2" xfId="18841"/>
    <cellStyle name="Percentuale 44 4 3" xfId="18840"/>
    <cellStyle name="Percentuale 44 4 4" xfId="17832"/>
    <cellStyle name="Percentuale 44 5" xfId="9644"/>
    <cellStyle name="Percentuale 44 6" xfId="51320"/>
    <cellStyle name="Percentuale 45" xfId="1037"/>
    <cellStyle name="Percentuale 45 2" xfId="1038"/>
    <cellStyle name="Percentuale 45 2 2" xfId="1483"/>
    <cellStyle name="Percentuale 45 3" xfId="1039"/>
    <cellStyle name="Percentuale 45 3 2" xfId="1040"/>
    <cellStyle name="Percentuale 45 3 3" xfId="17835"/>
    <cellStyle name="Percentuale 45 3 3 2" xfId="18843"/>
    <cellStyle name="Percentuale 45 3 4" xfId="18842"/>
    <cellStyle name="Percentuale 45 3 5" xfId="17834"/>
    <cellStyle name="Percentuale 45 4" xfId="9645"/>
    <cellStyle name="Percentuale 45 4 2" xfId="17837"/>
    <cellStyle name="Percentuale 45 4 2 2" xfId="18845"/>
    <cellStyle name="Percentuale 45 4 3" xfId="18844"/>
    <cellStyle name="Percentuale 45 4 4" xfId="17836"/>
    <cellStyle name="Percentuale 45 5" xfId="9646"/>
    <cellStyle name="Percentuale 45 6" xfId="51321"/>
    <cellStyle name="Percentuale 46" xfId="1041"/>
    <cellStyle name="Percentuale 46 2" xfId="1042"/>
    <cellStyle name="Percentuale 46 2 2" xfId="1484"/>
    <cellStyle name="Percentuale 46 3" xfId="1043"/>
    <cellStyle name="Percentuale 46 3 2" xfId="1044"/>
    <cellStyle name="Percentuale 46 3 3" xfId="17839"/>
    <cellStyle name="Percentuale 46 3 3 2" xfId="18847"/>
    <cellStyle name="Percentuale 46 3 4" xfId="18846"/>
    <cellStyle name="Percentuale 46 3 5" xfId="17838"/>
    <cellStyle name="Percentuale 46 4" xfId="9647"/>
    <cellStyle name="Percentuale 46 4 2" xfId="17841"/>
    <cellStyle name="Percentuale 46 4 2 2" xfId="18849"/>
    <cellStyle name="Percentuale 46 4 3" xfId="18848"/>
    <cellStyle name="Percentuale 46 4 4" xfId="17840"/>
    <cellStyle name="Percentuale 46 5" xfId="9648"/>
    <cellStyle name="Percentuale 46 6" xfId="51322"/>
    <cellStyle name="Percentuale 47" xfId="1045"/>
    <cellStyle name="Percentuale 47 2" xfId="1046"/>
    <cellStyle name="Percentuale 47 2 2" xfId="1485"/>
    <cellStyle name="Percentuale 47 3" xfId="1047"/>
    <cellStyle name="Percentuale 47 3 2" xfId="1048"/>
    <cellStyle name="Percentuale 47 3 3" xfId="17843"/>
    <cellStyle name="Percentuale 47 3 3 2" xfId="18851"/>
    <cellStyle name="Percentuale 47 3 4" xfId="18850"/>
    <cellStyle name="Percentuale 47 3 5" xfId="17842"/>
    <cellStyle name="Percentuale 47 4" xfId="9649"/>
    <cellStyle name="Percentuale 47 4 2" xfId="17845"/>
    <cellStyle name="Percentuale 47 4 2 2" xfId="18853"/>
    <cellStyle name="Percentuale 47 4 3" xfId="18852"/>
    <cellStyle name="Percentuale 47 4 4" xfId="17844"/>
    <cellStyle name="Percentuale 47 5" xfId="9650"/>
    <cellStyle name="Percentuale 47 6" xfId="51323"/>
    <cellStyle name="Percentuale 48" xfId="1049"/>
    <cellStyle name="Percentuale 48 2" xfId="1050"/>
    <cellStyle name="Percentuale 48 2 2" xfId="1486"/>
    <cellStyle name="Percentuale 48 3" xfId="1051"/>
    <cellStyle name="Percentuale 48 3 2" xfId="1052"/>
    <cellStyle name="Percentuale 48 3 3" xfId="17847"/>
    <cellStyle name="Percentuale 48 3 3 2" xfId="18855"/>
    <cellStyle name="Percentuale 48 3 4" xfId="18854"/>
    <cellStyle name="Percentuale 48 3 5" xfId="17846"/>
    <cellStyle name="Percentuale 48 4" xfId="9651"/>
    <cellStyle name="Percentuale 48 4 2" xfId="17849"/>
    <cellStyle name="Percentuale 48 4 2 2" xfId="18857"/>
    <cellStyle name="Percentuale 48 4 3" xfId="18856"/>
    <cellStyle name="Percentuale 48 4 4" xfId="17848"/>
    <cellStyle name="Percentuale 48 5" xfId="9652"/>
    <cellStyle name="Percentuale 48 6" xfId="51324"/>
    <cellStyle name="Percentuale 49" xfId="1053"/>
    <cellStyle name="Percentuale 49 2" xfId="1054"/>
    <cellStyle name="Percentuale 49 2 2" xfId="1487"/>
    <cellStyle name="Percentuale 49 3" xfId="1055"/>
    <cellStyle name="Percentuale 49 3 2" xfId="1056"/>
    <cellStyle name="Percentuale 49 3 3" xfId="17851"/>
    <cellStyle name="Percentuale 49 3 3 2" xfId="18859"/>
    <cellStyle name="Percentuale 49 3 4" xfId="18858"/>
    <cellStyle name="Percentuale 49 3 5" xfId="17850"/>
    <cellStyle name="Percentuale 49 4" xfId="9653"/>
    <cellStyle name="Percentuale 49 4 2" xfId="17853"/>
    <cellStyle name="Percentuale 49 4 2 2" xfId="18861"/>
    <cellStyle name="Percentuale 49 4 3" xfId="18860"/>
    <cellStyle name="Percentuale 49 4 4" xfId="17852"/>
    <cellStyle name="Percentuale 49 5" xfId="9654"/>
    <cellStyle name="Percentuale 49 6" xfId="51325"/>
    <cellStyle name="Percentuale 5" xfId="1057"/>
    <cellStyle name="Percentuale 5 2" xfId="1058"/>
    <cellStyle name="Percentuale 5 2 2" xfId="1488"/>
    <cellStyle name="Percentuale 5 3" xfId="1059"/>
    <cellStyle name="Percentuale 5 3 2" xfId="1060"/>
    <cellStyle name="Percentuale 5 3 3" xfId="17855"/>
    <cellStyle name="Percentuale 5 3 3 2" xfId="18863"/>
    <cellStyle name="Percentuale 5 3 4" xfId="18862"/>
    <cellStyle name="Percentuale 5 3 5" xfId="17854"/>
    <cellStyle name="Percentuale 5 4" xfId="9655"/>
    <cellStyle name="Percentuale 5 4 2" xfId="17857"/>
    <cellStyle name="Percentuale 5 4 2 2" xfId="18865"/>
    <cellStyle name="Percentuale 5 4 3" xfId="18864"/>
    <cellStyle name="Percentuale 5 4 4" xfId="17856"/>
    <cellStyle name="Percentuale 5 5" xfId="9656"/>
    <cellStyle name="Percentuale 5 6" xfId="51326"/>
    <cellStyle name="Percentuale 50" xfId="1061"/>
    <cellStyle name="Percentuale 50 2" xfId="1062"/>
    <cellStyle name="Percentuale 50 2 2" xfId="1489"/>
    <cellStyle name="Percentuale 50 3" xfId="1063"/>
    <cellStyle name="Percentuale 50 3 2" xfId="1064"/>
    <cellStyle name="Percentuale 50 3 3" xfId="17859"/>
    <cellStyle name="Percentuale 50 3 3 2" xfId="18867"/>
    <cellStyle name="Percentuale 50 3 4" xfId="18866"/>
    <cellStyle name="Percentuale 50 3 5" xfId="17858"/>
    <cellStyle name="Percentuale 50 4" xfId="9657"/>
    <cellStyle name="Percentuale 50 4 2" xfId="17861"/>
    <cellStyle name="Percentuale 50 4 2 2" xfId="18869"/>
    <cellStyle name="Percentuale 50 4 3" xfId="18868"/>
    <cellStyle name="Percentuale 50 4 4" xfId="17860"/>
    <cellStyle name="Percentuale 50 5" xfId="9658"/>
    <cellStyle name="Percentuale 50 6" xfId="51327"/>
    <cellStyle name="Percentuale 51" xfId="1065"/>
    <cellStyle name="Percentuale 51 2" xfId="1066"/>
    <cellStyle name="Percentuale 51 2 2" xfId="1490"/>
    <cellStyle name="Percentuale 51 3" xfId="1067"/>
    <cellStyle name="Percentuale 51 3 2" xfId="1068"/>
    <cellStyle name="Percentuale 51 3 3" xfId="17863"/>
    <cellStyle name="Percentuale 51 3 3 2" xfId="18871"/>
    <cellStyle name="Percentuale 51 3 4" xfId="18870"/>
    <cellStyle name="Percentuale 51 3 5" xfId="17862"/>
    <cellStyle name="Percentuale 51 4" xfId="9659"/>
    <cellStyle name="Percentuale 51 4 2" xfId="17865"/>
    <cellStyle name="Percentuale 51 4 2 2" xfId="18873"/>
    <cellStyle name="Percentuale 51 4 3" xfId="18872"/>
    <cellStyle name="Percentuale 51 4 4" xfId="17864"/>
    <cellStyle name="Percentuale 51 5" xfId="9660"/>
    <cellStyle name="Percentuale 51 6" xfId="51328"/>
    <cellStyle name="Percentuale 52" xfId="1069"/>
    <cellStyle name="Percentuale 52 2" xfId="1070"/>
    <cellStyle name="Percentuale 52 2 2" xfId="1491"/>
    <cellStyle name="Percentuale 52 3" xfId="1071"/>
    <cellStyle name="Percentuale 52 3 2" xfId="1072"/>
    <cellStyle name="Percentuale 52 3 3" xfId="17867"/>
    <cellStyle name="Percentuale 52 3 3 2" xfId="18875"/>
    <cellStyle name="Percentuale 52 3 4" xfId="18874"/>
    <cellStyle name="Percentuale 52 3 5" xfId="17866"/>
    <cellStyle name="Percentuale 52 4" xfId="9661"/>
    <cellStyle name="Percentuale 52 4 2" xfId="17869"/>
    <cellStyle name="Percentuale 52 4 2 2" xfId="18877"/>
    <cellStyle name="Percentuale 52 4 3" xfId="18876"/>
    <cellStyle name="Percentuale 52 4 4" xfId="17868"/>
    <cellStyle name="Percentuale 52 5" xfId="9662"/>
    <cellStyle name="Percentuale 52 6" xfId="51329"/>
    <cellStyle name="Percentuale 53" xfId="1073"/>
    <cellStyle name="Percentuale 53 2" xfId="1074"/>
    <cellStyle name="Percentuale 53 2 2" xfId="1492"/>
    <cellStyle name="Percentuale 53 3" xfId="1075"/>
    <cellStyle name="Percentuale 53 3 2" xfId="1076"/>
    <cellStyle name="Percentuale 53 3 3" xfId="17871"/>
    <cellStyle name="Percentuale 53 3 3 2" xfId="18879"/>
    <cellStyle name="Percentuale 53 3 4" xfId="18878"/>
    <cellStyle name="Percentuale 53 3 5" xfId="17870"/>
    <cellStyle name="Percentuale 53 4" xfId="9663"/>
    <cellStyle name="Percentuale 53 4 2" xfId="17873"/>
    <cellStyle name="Percentuale 53 4 2 2" xfId="18881"/>
    <cellStyle name="Percentuale 53 4 3" xfId="18880"/>
    <cellStyle name="Percentuale 53 4 4" xfId="17872"/>
    <cellStyle name="Percentuale 53 5" xfId="9664"/>
    <cellStyle name="Percentuale 53 6" xfId="51330"/>
    <cellStyle name="Percentuale 54" xfId="1077"/>
    <cellStyle name="Percentuale 54 2" xfId="1078"/>
    <cellStyle name="Percentuale 54 2 2" xfId="1493"/>
    <cellStyle name="Percentuale 54 3" xfId="1079"/>
    <cellStyle name="Percentuale 54 3 2" xfId="1080"/>
    <cellStyle name="Percentuale 54 3 3" xfId="17875"/>
    <cellStyle name="Percentuale 54 3 3 2" xfId="18883"/>
    <cellStyle name="Percentuale 54 3 4" xfId="18882"/>
    <cellStyle name="Percentuale 54 3 5" xfId="17874"/>
    <cellStyle name="Percentuale 54 4" xfId="9665"/>
    <cellStyle name="Percentuale 54 4 2" xfId="17877"/>
    <cellStyle name="Percentuale 54 4 2 2" xfId="18885"/>
    <cellStyle name="Percentuale 54 4 3" xfId="18884"/>
    <cellStyle name="Percentuale 54 4 4" xfId="17876"/>
    <cellStyle name="Percentuale 54 5" xfId="9666"/>
    <cellStyle name="Percentuale 54 6" xfId="51331"/>
    <cellStyle name="Percentuale 55" xfId="1081"/>
    <cellStyle name="Percentuale 55 2" xfId="1082"/>
    <cellStyle name="Percentuale 55 2 2" xfId="1494"/>
    <cellStyle name="Percentuale 55 3" xfId="1083"/>
    <cellStyle name="Percentuale 55 3 2" xfId="1084"/>
    <cellStyle name="Percentuale 55 3 3" xfId="17879"/>
    <cellStyle name="Percentuale 55 3 3 2" xfId="18887"/>
    <cellStyle name="Percentuale 55 3 4" xfId="18886"/>
    <cellStyle name="Percentuale 55 3 5" xfId="17878"/>
    <cellStyle name="Percentuale 55 4" xfId="9667"/>
    <cellStyle name="Percentuale 55 4 2" xfId="17881"/>
    <cellStyle name="Percentuale 55 4 2 2" xfId="18889"/>
    <cellStyle name="Percentuale 55 4 3" xfId="18888"/>
    <cellStyle name="Percentuale 55 4 4" xfId="17880"/>
    <cellStyle name="Percentuale 55 5" xfId="9668"/>
    <cellStyle name="Percentuale 55 6" xfId="51332"/>
    <cellStyle name="Percentuale 56" xfId="1085"/>
    <cellStyle name="Percentuale 56 2" xfId="1086"/>
    <cellStyle name="Percentuale 56 2 2" xfId="1495"/>
    <cellStyle name="Percentuale 56 3" xfId="1087"/>
    <cellStyle name="Percentuale 56 3 2" xfId="1088"/>
    <cellStyle name="Percentuale 56 3 3" xfId="17883"/>
    <cellStyle name="Percentuale 56 3 3 2" xfId="18891"/>
    <cellStyle name="Percentuale 56 3 4" xfId="18890"/>
    <cellStyle name="Percentuale 56 3 5" xfId="17882"/>
    <cellStyle name="Percentuale 56 4" xfId="9669"/>
    <cellStyle name="Percentuale 56 4 2" xfId="17885"/>
    <cellStyle name="Percentuale 56 4 2 2" xfId="18893"/>
    <cellStyle name="Percentuale 56 4 3" xfId="18892"/>
    <cellStyle name="Percentuale 56 4 4" xfId="17884"/>
    <cellStyle name="Percentuale 56 5" xfId="9670"/>
    <cellStyle name="Percentuale 56 6" xfId="51333"/>
    <cellStyle name="Percentuale 57" xfId="1089"/>
    <cellStyle name="Percentuale 57 2" xfId="1090"/>
    <cellStyle name="Percentuale 57 2 2" xfId="1496"/>
    <cellStyle name="Percentuale 57 3" xfId="1091"/>
    <cellStyle name="Percentuale 57 3 2" xfId="1092"/>
    <cellStyle name="Percentuale 57 3 3" xfId="17887"/>
    <cellStyle name="Percentuale 57 3 3 2" xfId="18895"/>
    <cellStyle name="Percentuale 57 3 4" xfId="18894"/>
    <cellStyle name="Percentuale 57 3 5" xfId="17886"/>
    <cellStyle name="Percentuale 57 4" xfId="9671"/>
    <cellStyle name="Percentuale 57 4 2" xfId="17889"/>
    <cellStyle name="Percentuale 57 4 2 2" xfId="18897"/>
    <cellStyle name="Percentuale 57 4 3" xfId="18896"/>
    <cellStyle name="Percentuale 57 4 4" xfId="17888"/>
    <cellStyle name="Percentuale 57 5" xfId="9672"/>
    <cellStyle name="Percentuale 57 6" xfId="51334"/>
    <cellStyle name="Percentuale 58" xfId="1093"/>
    <cellStyle name="Percentuale 58 2" xfId="1094"/>
    <cellStyle name="Percentuale 58 2 2" xfId="1497"/>
    <cellStyle name="Percentuale 58 3" xfId="1095"/>
    <cellStyle name="Percentuale 58 3 2" xfId="1096"/>
    <cellStyle name="Percentuale 58 3 3" xfId="17891"/>
    <cellStyle name="Percentuale 58 3 3 2" xfId="18899"/>
    <cellStyle name="Percentuale 58 3 4" xfId="18898"/>
    <cellStyle name="Percentuale 58 3 5" xfId="17890"/>
    <cellStyle name="Percentuale 58 4" xfId="9673"/>
    <cellStyle name="Percentuale 58 4 2" xfId="17893"/>
    <cellStyle name="Percentuale 58 4 2 2" xfId="18901"/>
    <cellStyle name="Percentuale 58 4 3" xfId="18900"/>
    <cellStyle name="Percentuale 58 4 4" xfId="17892"/>
    <cellStyle name="Percentuale 58 5" xfId="9674"/>
    <cellStyle name="Percentuale 58 6" xfId="51335"/>
    <cellStyle name="Percentuale 59" xfId="1097"/>
    <cellStyle name="Percentuale 59 2" xfId="1098"/>
    <cellStyle name="Percentuale 59 2 2" xfId="1498"/>
    <cellStyle name="Percentuale 59 3" xfId="1099"/>
    <cellStyle name="Percentuale 59 3 2" xfId="1100"/>
    <cellStyle name="Percentuale 59 3 3" xfId="17895"/>
    <cellStyle name="Percentuale 59 3 3 2" xfId="18903"/>
    <cellStyle name="Percentuale 59 3 4" xfId="18902"/>
    <cellStyle name="Percentuale 59 3 5" xfId="17894"/>
    <cellStyle name="Percentuale 59 4" xfId="9675"/>
    <cellStyle name="Percentuale 59 4 2" xfId="17897"/>
    <cellStyle name="Percentuale 59 4 2 2" xfId="18905"/>
    <cellStyle name="Percentuale 59 4 3" xfId="18904"/>
    <cellStyle name="Percentuale 59 4 4" xfId="17896"/>
    <cellStyle name="Percentuale 59 5" xfId="9676"/>
    <cellStyle name="Percentuale 59 6" xfId="51336"/>
    <cellStyle name="Percentuale 6" xfId="1101"/>
    <cellStyle name="Percentuale 6 2" xfId="1102"/>
    <cellStyle name="Percentuale 6 2 2" xfId="1499"/>
    <cellStyle name="Percentuale 6 3" xfId="1103"/>
    <cellStyle name="Percentuale 6 3 2" xfId="1104"/>
    <cellStyle name="Percentuale 6 3 3" xfId="17900"/>
    <cellStyle name="Percentuale 6 3 3 2" xfId="18907"/>
    <cellStyle name="Percentuale 6 3 4" xfId="18906"/>
    <cellStyle name="Percentuale 6 3 5" xfId="17898"/>
    <cellStyle name="Percentuale 6 4" xfId="9677"/>
    <cellStyle name="Percentuale 6 4 2" xfId="17902"/>
    <cellStyle name="Percentuale 6 4 2 2" xfId="18909"/>
    <cellStyle name="Percentuale 6 4 3" xfId="18908"/>
    <cellStyle name="Percentuale 6 4 4" xfId="17901"/>
    <cellStyle name="Percentuale 6 5" xfId="9678"/>
    <cellStyle name="Percentuale 6 6" xfId="51337"/>
    <cellStyle name="Percentuale 60" xfId="1105"/>
    <cellStyle name="Percentuale 60 2" xfId="1106"/>
    <cellStyle name="Percentuale 60 2 2" xfId="1500"/>
    <cellStyle name="Percentuale 60 3" xfId="1107"/>
    <cellStyle name="Percentuale 60 3 2" xfId="1108"/>
    <cellStyle name="Percentuale 60 3 3" xfId="17904"/>
    <cellStyle name="Percentuale 60 3 3 2" xfId="18911"/>
    <cellStyle name="Percentuale 60 3 4" xfId="18910"/>
    <cellStyle name="Percentuale 60 3 5" xfId="17903"/>
    <cellStyle name="Percentuale 60 4" xfId="9679"/>
    <cellStyle name="Percentuale 60 4 2" xfId="17906"/>
    <cellStyle name="Percentuale 60 4 2 2" xfId="18913"/>
    <cellStyle name="Percentuale 60 4 3" xfId="18912"/>
    <cellStyle name="Percentuale 60 4 4" xfId="17905"/>
    <cellStyle name="Percentuale 60 5" xfId="9680"/>
    <cellStyle name="Percentuale 60 6" xfId="51338"/>
    <cellStyle name="Percentuale 61" xfId="1109"/>
    <cellStyle name="Percentuale 61 2" xfId="1110"/>
    <cellStyle name="Percentuale 61 2 2" xfId="1501"/>
    <cellStyle name="Percentuale 61 3" xfId="1111"/>
    <cellStyle name="Percentuale 61 3 2" xfId="1112"/>
    <cellStyle name="Percentuale 61 3 3" xfId="17908"/>
    <cellStyle name="Percentuale 61 3 3 2" xfId="18915"/>
    <cellStyle name="Percentuale 61 3 4" xfId="18914"/>
    <cellStyle name="Percentuale 61 3 5" xfId="17907"/>
    <cellStyle name="Percentuale 61 4" xfId="9681"/>
    <cellStyle name="Percentuale 61 4 2" xfId="17910"/>
    <cellStyle name="Percentuale 61 4 2 2" xfId="18917"/>
    <cellStyle name="Percentuale 61 4 3" xfId="18916"/>
    <cellStyle name="Percentuale 61 4 4" xfId="17909"/>
    <cellStyle name="Percentuale 61 5" xfId="9682"/>
    <cellStyle name="Percentuale 61 6" xfId="51339"/>
    <cellStyle name="Percentuale 62" xfId="1113"/>
    <cellStyle name="Percentuale 62 2" xfId="1502"/>
    <cellStyle name="Percentuale 63" xfId="1114"/>
    <cellStyle name="Percentuale 63 2" xfId="1503"/>
    <cellStyle name="Percentuale 64" xfId="1115"/>
    <cellStyle name="Percentuale 64 2" xfId="1504"/>
    <cellStyle name="Percentuale 65" xfId="1116"/>
    <cellStyle name="Percentuale 65 2" xfId="1505"/>
    <cellStyle name="Percentuale 66" xfId="1117"/>
    <cellStyle name="Percentuale 66 2" xfId="1506"/>
    <cellStyle name="Percentuale 67" xfId="1118"/>
    <cellStyle name="Percentuale 67 2" xfId="1507"/>
    <cellStyle name="Percentuale 68" xfId="1119"/>
    <cellStyle name="Percentuale 68 2" xfId="1120"/>
    <cellStyle name="Percentuale 68 2 2" xfId="1508"/>
    <cellStyle name="Percentuale 68 3" xfId="1121"/>
    <cellStyle name="Percentuale 68 3 2" xfId="1122"/>
    <cellStyle name="Percentuale 68 3 3" xfId="17912"/>
    <cellStyle name="Percentuale 68 3 3 2" xfId="18919"/>
    <cellStyle name="Percentuale 68 3 4" xfId="18918"/>
    <cellStyle name="Percentuale 68 3 5" xfId="17911"/>
    <cellStyle name="Percentuale 68 4" xfId="9683"/>
    <cellStyle name="Percentuale 68 4 2" xfId="17914"/>
    <cellStyle name="Percentuale 68 4 2 2" xfId="18921"/>
    <cellStyle name="Percentuale 68 4 3" xfId="18920"/>
    <cellStyle name="Percentuale 68 4 4" xfId="17913"/>
    <cellStyle name="Percentuale 68 5" xfId="9684"/>
    <cellStyle name="Percentuale 68 6" xfId="51340"/>
    <cellStyle name="Percentuale 69" xfId="1123"/>
    <cellStyle name="Percentuale 69 2" xfId="1124"/>
    <cellStyle name="Percentuale 69 2 2" xfId="1509"/>
    <cellStyle name="Percentuale 69 3" xfId="1125"/>
    <cellStyle name="Percentuale 69 3 2" xfId="1126"/>
    <cellStyle name="Percentuale 69 3 3" xfId="17916"/>
    <cellStyle name="Percentuale 69 3 3 2" xfId="18923"/>
    <cellStyle name="Percentuale 69 3 4" xfId="18922"/>
    <cellStyle name="Percentuale 69 3 5" xfId="17915"/>
    <cellStyle name="Percentuale 69 4" xfId="9685"/>
    <cellStyle name="Percentuale 69 4 2" xfId="17918"/>
    <cellStyle name="Percentuale 69 4 2 2" xfId="18925"/>
    <cellStyle name="Percentuale 69 4 3" xfId="18924"/>
    <cellStyle name="Percentuale 69 4 4" xfId="17917"/>
    <cellStyle name="Percentuale 69 5" xfId="9686"/>
    <cellStyle name="Percentuale 69 6" xfId="51341"/>
    <cellStyle name="Percentuale 7" xfId="1127"/>
    <cellStyle name="Percentuale 7 2" xfId="1128"/>
    <cellStyle name="Percentuale 7 2 2" xfId="1510"/>
    <cellStyle name="Percentuale 7 3" xfId="1129"/>
    <cellStyle name="Percentuale 7 3 2" xfId="1130"/>
    <cellStyle name="Percentuale 7 3 3" xfId="17920"/>
    <cellStyle name="Percentuale 7 3 3 2" xfId="18927"/>
    <cellStyle name="Percentuale 7 3 4" xfId="18926"/>
    <cellStyle name="Percentuale 7 3 5" xfId="17919"/>
    <cellStyle name="Percentuale 7 4" xfId="9687"/>
    <cellStyle name="Percentuale 7 4 2" xfId="17922"/>
    <cellStyle name="Percentuale 7 4 2 2" xfId="18929"/>
    <cellStyle name="Percentuale 7 4 3" xfId="18928"/>
    <cellStyle name="Percentuale 7 4 4" xfId="17921"/>
    <cellStyle name="Percentuale 7 5" xfId="9688"/>
    <cellStyle name="Percentuale 7 6" xfId="51342"/>
    <cellStyle name="Percentuale 8" xfId="1131"/>
    <cellStyle name="Percentuale 8 2" xfId="1132"/>
    <cellStyle name="Percentuale 8 2 2" xfId="1511"/>
    <cellStyle name="Percentuale 8 3" xfId="1133"/>
    <cellStyle name="Percentuale 8 3 2" xfId="1134"/>
    <cellStyle name="Percentuale 8 3 3" xfId="17924"/>
    <cellStyle name="Percentuale 8 3 3 2" xfId="18931"/>
    <cellStyle name="Percentuale 8 3 4" xfId="18930"/>
    <cellStyle name="Percentuale 8 3 5" xfId="17923"/>
    <cellStyle name="Percentuale 8 4" xfId="9689"/>
    <cellStyle name="Percentuale 8 4 2" xfId="17926"/>
    <cellStyle name="Percentuale 8 4 2 2" xfId="18933"/>
    <cellStyle name="Percentuale 8 4 3" xfId="18932"/>
    <cellStyle name="Percentuale 8 4 4" xfId="17925"/>
    <cellStyle name="Percentuale 8 5" xfId="9690"/>
    <cellStyle name="Percentuale 8 6" xfId="51343"/>
    <cellStyle name="Percentuale 9" xfId="1135"/>
    <cellStyle name="Percentuale 9 2" xfId="1136"/>
    <cellStyle name="Percentuale 9 2 2" xfId="1512"/>
    <cellStyle name="Percentuale 9 3" xfId="1137"/>
    <cellStyle name="Percentuale 9 3 2" xfId="1138"/>
    <cellStyle name="Percentuale 9 3 3" xfId="17928"/>
    <cellStyle name="Percentuale 9 3 3 2" xfId="18935"/>
    <cellStyle name="Percentuale 9 3 4" xfId="18934"/>
    <cellStyle name="Percentuale 9 3 5" xfId="17927"/>
    <cellStyle name="Percentuale 9 4" xfId="9691"/>
    <cellStyle name="Percentuale 9 4 2" xfId="17930"/>
    <cellStyle name="Percentuale 9 4 2 2" xfId="18937"/>
    <cellStyle name="Percentuale 9 4 3" xfId="18936"/>
    <cellStyle name="Percentuale 9 4 4" xfId="17929"/>
    <cellStyle name="Percentuale 9 5" xfId="9692"/>
    <cellStyle name="Percentuale 9 6" xfId="51344"/>
    <cellStyle name="Preliminary data" xfId="1176"/>
    <cellStyle name="Preliminary data 2" xfId="10057"/>
    <cellStyle name="Preliminary data 3" xfId="52098"/>
    <cellStyle name="Procent 10" xfId="5256"/>
    <cellStyle name="Procent 10 2" xfId="53779"/>
    <cellStyle name="Procent 10 2 2" xfId="54403"/>
    <cellStyle name="Procent 10 2 2 2" xfId="57570"/>
    <cellStyle name="Procent 10 2 3" xfId="56946"/>
    <cellStyle name="Procent 10 3" xfId="53780"/>
    <cellStyle name="Procent 10 3 2" xfId="54404"/>
    <cellStyle name="Procent 10 3 2 2" xfId="57571"/>
    <cellStyle name="Procent 10 3 3" xfId="56947"/>
    <cellStyle name="Procent 10 4" xfId="53781"/>
    <cellStyle name="Procent 10 4 2" xfId="54405"/>
    <cellStyle name="Procent 10 4 2 2" xfId="57572"/>
    <cellStyle name="Procent 10 4 3" xfId="56948"/>
    <cellStyle name="Procent 10 5" xfId="54402"/>
    <cellStyle name="Procent 10 5 2" xfId="57569"/>
    <cellStyle name="Procent 10 6" xfId="56945"/>
    <cellStyle name="Procent 10 7" xfId="53778"/>
    <cellStyle name="Procent 11" xfId="5257"/>
    <cellStyle name="Procent 11 2" xfId="54406"/>
    <cellStyle name="Procent 11 2 2" xfId="57573"/>
    <cellStyle name="Procent 11 3" xfId="56949"/>
    <cellStyle name="Procent 11 4" xfId="53782"/>
    <cellStyle name="Procent 12" xfId="5258"/>
    <cellStyle name="Procent 12 2" xfId="5259"/>
    <cellStyle name="Procent 12 2 2" xfId="57099"/>
    <cellStyle name="Procent 12 2 3" xfId="53932"/>
    <cellStyle name="Procent 12 3" xfId="56488"/>
    <cellStyle name="Procent 12 4" xfId="53296"/>
    <cellStyle name="Procent 13" xfId="5260"/>
    <cellStyle name="Procent 13 2" xfId="54507"/>
    <cellStyle name="Procent 14" xfId="5261"/>
    <cellStyle name="Procent 15" xfId="5255"/>
    <cellStyle name="Procent 16" xfId="1574"/>
    <cellStyle name="Procent 16 2" xfId="8911"/>
    <cellStyle name="Procent 17" xfId="8836"/>
    <cellStyle name="Procent 2" xfId="1175"/>
    <cellStyle name="Procent 2 10" xfId="53783"/>
    <cellStyle name="Procent 2 10 2" xfId="53784"/>
    <cellStyle name="Procent 2 10 2 2" xfId="54408"/>
    <cellStyle name="Procent 2 10 2 2 2" xfId="57575"/>
    <cellStyle name="Procent 2 10 2 3" xfId="56951"/>
    <cellStyle name="Procent 2 10 3" xfId="54407"/>
    <cellStyle name="Procent 2 10 3 2" xfId="57574"/>
    <cellStyle name="Procent 2 10 4" xfId="56950"/>
    <cellStyle name="Procent 2 11" xfId="53785"/>
    <cellStyle name="Procent 2 11 2" xfId="54409"/>
    <cellStyle name="Procent 2 11 2 2" xfId="57576"/>
    <cellStyle name="Procent 2 11 3" xfId="56952"/>
    <cellStyle name="Procent 2 12" xfId="53786"/>
    <cellStyle name="Procent 2 12 2" xfId="54410"/>
    <cellStyle name="Procent 2 12 2 2" xfId="57577"/>
    <cellStyle name="Procent 2 12 3" xfId="56953"/>
    <cellStyle name="Procent 2 13" xfId="53787"/>
    <cellStyle name="Procent 2 13 2" xfId="54411"/>
    <cellStyle name="Procent 2 13 2 2" xfId="57578"/>
    <cellStyle name="Procent 2 13 3" xfId="56954"/>
    <cellStyle name="Procent 2 14" xfId="53293"/>
    <cellStyle name="Procent 2 14 2" xfId="53929"/>
    <cellStyle name="Procent 2 14 2 2" xfId="57096"/>
    <cellStyle name="Procent 2 14 3" xfId="56485"/>
    <cellStyle name="Procent 2 15" xfId="53886"/>
    <cellStyle name="Procent 2 15 2" xfId="57053"/>
    <cellStyle name="Procent 2 16" xfId="53236"/>
    <cellStyle name="Procent 2 16 2" xfId="56442"/>
    <cellStyle name="Procent 2 17" xfId="1559"/>
    <cellStyle name="Procent 2 2" xfId="1189"/>
    <cellStyle name="Procent 2 2 10" xfId="49705"/>
    <cellStyle name="Procent 2 2 11" xfId="50114"/>
    <cellStyle name="Procent 2 2 12" xfId="50519"/>
    <cellStyle name="Procent 2 2 13" xfId="51079"/>
    <cellStyle name="Procent 2 2 14" xfId="51680"/>
    <cellStyle name="Procent 2 2 15" xfId="52100"/>
    <cellStyle name="Procent 2 2 16" xfId="1561"/>
    <cellStyle name="Procent 2 2 2" xfId="8829"/>
    <cellStyle name="Procent 2 2 2 2" xfId="16678"/>
    <cellStyle name="Procent 2 2 2 2 2" xfId="32992"/>
    <cellStyle name="Procent 2 2 2 2 2 2" xfId="57581"/>
    <cellStyle name="Procent 2 2 2 2 2 3" xfId="54414"/>
    <cellStyle name="Procent 2 2 2 2 3" xfId="47956"/>
    <cellStyle name="Procent 2 2 2 2 3 2" xfId="56957"/>
    <cellStyle name="Procent 2 2 2 2 4" xfId="53790"/>
    <cellStyle name="Procent 2 2 2 3" xfId="25970"/>
    <cellStyle name="Procent 2 2 2 3 2" xfId="54415"/>
    <cellStyle name="Procent 2 2 2 3 2 2" xfId="57582"/>
    <cellStyle name="Procent 2 2 2 3 3" xfId="56958"/>
    <cellStyle name="Procent 2 2 2 3 4" xfId="53791"/>
    <cellStyle name="Procent 2 2 2 4" xfId="40957"/>
    <cellStyle name="Procent 2 2 2 4 2" xfId="54416"/>
    <cellStyle name="Procent 2 2 2 4 2 2" xfId="57583"/>
    <cellStyle name="Procent 2 2 2 4 3" xfId="56959"/>
    <cellStyle name="Procent 2 2 2 4 4" xfId="53792"/>
    <cellStyle name="Procent 2 2 2 5" xfId="53789"/>
    <cellStyle name="Procent 2 2 2 5 2" xfId="54413"/>
    <cellStyle name="Procent 2 2 2 5 2 2" xfId="57580"/>
    <cellStyle name="Procent 2 2 2 5 3" xfId="56956"/>
    <cellStyle name="Procent 2 2 2 6" xfId="53910"/>
    <cellStyle name="Procent 2 2 2 6 2" xfId="57077"/>
    <cellStyle name="Procent 2 2 2 7" xfId="56466"/>
    <cellStyle name="Procent 2 2 2 8" xfId="53264"/>
    <cellStyle name="Procent 2 2 3" xfId="5263"/>
    <cellStyle name="Procent 2 2 3 2" xfId="53793"/>
    <cellStyle name="Procent 2 2 3 2 2" xfId="54417"/>
    <cellStyle name="Procent 2 2 3 2 2 2" xfId="57584"/>
    <cellStyle name="Procent 2 2 3 2 3" xfId="56960"/>
    <cellStyle name="Procent 2 2 3 3" xfId="53926"/>
    <cellStyle name="Procent 2 2 3 3 2" xfId="57093"/>
    <cellStyle name="Procent 2 2 3 4" xfId="56482"/>
    <cellStyle name="Procent 2 2 3 5" xfId="53280"/>
    <cellStyle name="Procent 2 2 4" xfId="8945"/>
    <cellStyle name="Procent 2 2 4 2" xfId="16719"/>
    <cellStyle name="Procent 2 2 4 2 2" xfId="33032"/>
    <cellStyle name="Procent 2 2 4 2 2 2" xfId="57585"/>
    <cellStyle name="Procent 2 2 4 2 3" xfId="47996"/>
    <cellStyle name="Procent 2 2 4 2 4" xfId="54418"/>
    <cellStyle name="Procent 2 2 4 3" xfId="26010"/>
    <cellStyle name="Procent 2 2 4 3 2" xfId="56961"/>
    <cellStyle name="Procent 2 2 4 4" xfId="40997"/>
    <cellStyle name="Procent 2 2 4 5" xfId="53794"/>
    <cellStyle name="Procent 2 2 5" xfId="10059"/>
    <cellStyle name="Procent 2 2 5 2" xfId="26379"/>
    <cellStyle name="Procent 2 2 5 2 2" xfId="57586"/>
    <cellStyle name="Procent 2 2 5 2 3" xfId="54419"/>
    <cellStyle name="Procent 2 2 5 3" xfId="41347"/>
    <cellStyle name="Procent 2 2 5 3 2" xfId="56962"/>
    <cellStyle name="Procent 2 2 5 4" xfId="53795"/>
    <cellStyle name="Procent 2 2 6" xfId="18938"/>
    <cellStyle name="Procent 2 2 6 2" xfId="54420"/>
    <cellStyle name="Procent 2 2 6 2 2" xfId="57587"/>
    <cellStyle name="Procent 2 2 6 3" xfId="56963"/>
    <cellStyle name="Procent 2 2 6 4" xfId="53796"/>
    <cellStyle name="Procent 2 2 7" xfId="19358"/>
    <cellStyle name="Procent 2 2 7 2" xfId="54412"/>
    <cellStyle name="Procent 2 2 7 2 2" xfId="57579"/>
    <cellStyle name="Procent 2 2 7 3" xfId="56955"/>
    <cellStyle name="Procent 2 2 7 4" xfId="53788"/>
    <cellStyle name="Procent 2 2 8" xfId="34348"/>
    <cellStyle name="Procent 2 2 8 2" xfId="57061"/>
    <cellStyle name="Procent 2 2 8 3" xfId="53894"/>
    <cellStyle name="Procent 2 2 9" xfId="49300"/>
    <cellStyle name="Procent 2 2 9 2" xfId="56450"/>
    <cellStyle name="Procent 2 2 9 3" xfId="53248"/>
    <cellStyle name="Procent 2 3" xfId="5264"/>
    <cellStyle name="Procent 2 3 10" xfId="53256"/>
    <cellStyle name="Procent 2 3 2" xfId="53798"/>
    <cellStyle name="Procent 2 3 2 2" xfId="53799"/>
    <cellStyle name="Procent 2 3 2 2 2" xfId="54423"/>
    <cellStyle name="Procent 2 3 2 2 2 2" xfId="57590"/>
    <cellStyle name="Procent 2 3 2 2 3" xfId="56966"/>
    <cellStyle name="Procent 2 3 2 3" xfId="53800"/>
    <cellStyle name="Procent 2 3 2 3 2" xfId="54424"/>
    <cellStyle name="Procent 2 3 2 3 2 2" xfId="57591"/>
    <cellStyle name="Procent 2 3 2 3 3" xfId="56967"/>
    <cellStyle name="Procent 2 3 2 4" xfId="54422"/>
    <cellStyle name="Procent 2 3 2 4 2" xfId="57589"/>
    <cellStyle name="Procent 2 3 2 5" xfId="56965"/>
    <cellStyle name="Procent 2 3 3" xfId="53801"/>
    <cellStyle name="Procent 2 3 3 2" xfId="54425"/>
    <cellStyle name="Procent 2 3 3 2 2" xfId="57592"/>
    <cellStyle name="Procent 2 3 3 3" xfId="56968"/>
    <cellStyle name="Procent 2 3 4" xfId="53802"/>
    <cellStyle name="Procent 2 3 4 2" xfId="54426"/>
    <cellStyle name="Procent 2 3 4 2 2" xfId="57593"/>
    <cellStyle name="Procent 2 3 4 3" xfId="56969"/>
    <cellStyle name="Procent 2 3 5" xfId="53803"/>
    <cellStyle name="Procent 2 3 5 2" xfId="54427"/>
    <cellStyle name="Procent 2 3 5 2 2" xfId="57594"/>
    <cellStyle name="Procent 2 3 5 3" xfId="56970"/>
    <cellStyle name="Procent 2 3 6" xfId="53804"/>
    <cellStyle name="Procent 2 3 6 2" xfId="54428"/>
    <cellStyle name="Procent 2 3 6 2 2" xfId="57595"/>
    <cellStyle name="Procent 2 3 6 3" xfId="56971"/>
    <cellStyle name="Procent 2 3 7" xfId="53797"/>
    <cellStyle name="Procent 2 3 7 2" xfId="54421"/>
    <cellStyle name="Procent 2 3 7 2 2" xfId="57588"/>
    <cellStyle name="Procent 2 3 7 3" xfId="56964"/>
    <cellStyle name="Procent 2 3 8" xfId="53902"/>
    <cellStyle name="Procent 2 3 8 2" xfId="57069"/>
    <cellStyle name="Procent 2 3 9" xfId="56458"/>
    <cellStyle name="Procent 2 4" xfId="5265"/>
    <cellStyle name="Procent 2 4 10" xfId="53272"/>
    <cellStyle name="Procent 2 4 2" xfId="5266"/>
    <cellStyle name="Procent 2 4 2 2" xfId="53807"/>
    <cellStyle name="Procent 2 4 2 2 2" xfId="54431"/>
    <cellStyle name="Procent 2 4 2 2 2 2" xfId="57598"/>
    <cellStyle name="Procent 2 4 2 2 3" xfId="56974"/>
    <cellStyle name="Procent 2 4 2 3" xfId="53808"/>
    <cellStyle name="Procent 2 4 2 3 2" xfId="54432"/>
    <cellStyle name="Procent 2 4 2 3 2 2" xfId="57599"/>
    <cellStyle name="Procent 2 4 2 3 3" xfId="56975"/>
    <cellStyle name="Procent 2 4 2 4" xfId="54430"/>
    <cellStyle name="Procent 2 4 2 4 2" xfId="57597"/>
    <cellStyle name="Procent 2 4 2 5" xfId="56973"/>
    <cellStyle name="Procent 2 4 2 6" xfId="53806"/>
    <cellStyle name="Procent 2 4 3" xfId="53809"/>
    <cellStyle name="Procent 2 4 3 2" xfId="54433"/>
    <cellStyle name="Procent 2 4 3 2 2" xfId="57600"/>
    <cellStyle name="Procent 2 4 3 3" xfId="56976"/>
    <cellStyle name="Procent 2 4 4" xfId="53810"/>
    <cellStyle name="Procent 2 4 4 2" xfId="54434"/>
    <cellStyle name="Procent 2 4 4 2 2" xfId="57601"/>
    <cellStyle name="Procent 2 4 4 3" xfId="56977"/>
    <cellStyle name="Procent 2 4 5" xfId="53811"/>
    <cellStyle name="Procent 2 4 5 2" xfId="54435"/>
    <cellStyle name="Procent 2 4 5 2 2" xfId="57602"/>
    <cellStyle name="Procent 2 4 5 3" xfId="56978"/>
    <cellStyle name="Procent 2 4 6" xfId="53812"/>
    <cellStyle name="Procent 2 4 6 2" xfId="54436"/>
    <cellStyle name="Procent 2 4 6 2 2" xfId="57603"/>
    <cellStyle name="Procent 2 4 6 3" xfId="56979"/>
    <cellStyle name="Procent 2 4 7" xfId="53805"/>
    <cellStyle name="Procent 2 4 7 2" xfId="54429"/>
    <cellStyle name="Procent 2 4 7 2 2" xfId="57596"/>
    <cellStyle name="Procent 2 4 7 3" xfId="56972"/>
    <cellStyle name="Procent 2 4 8" xfId="53918"/>
    <cellStyle name="Procent 2 4 8 2" xfId="57085"/>
    <cellStyle name="Procent 2 4 9" xfId="56474"/>
    <cellStyle name="Procent 2 5" xfId="5262"/>
    <cellStyle name="Procent 2 5 2" xfId="8881"/>
    <cellStyle name="Procent 2 5 2 2" xfId="53815"/>
    <cellStyle name="Procent 2 5 2 2 2" xfId="54439"/>
    <cellStyle name="Procent 2 5 2 2 2 2" xfId="57606"/>
    <cellStyle name="Procent 2 5 2 2 3" xfId="56982"/>
    <cellStyle name="Procent 2 5 2 3" xfId="53816"/>
    <cellStyle name="Procent 2 5 2 3 2" xfId="54440"/>
    <cellStyle name="Procent 2 5 2 3 2 2" xfId="57607"/>
    <cellStyle name="Procent 2 5 2 3 3" xfId="56983"/>
    <cellStyle name="Procent 2 5 2 4" xfId="54438"/>
    <cellStyle name="Procent 2 5 2 4 2" xfId="57605"/>
    <cellStyle name="Procent 2 5 2 5" xfId="56981"/>
    <cellStyle name="Procent 2 5 2 6" xfId="53814"/>
    <cellStyle name="Procent 2 5 3" xfId="53817"/>
    <cellStyle name="Procent 2 5 3 2" xfId="54441"/>
    <cellStyle name="Procent 2 5 3 2 2" xfId="57608"/>
    <cellStyle name="Procent 2 5 3 3" xfId="56984"/>
    <cellStyle name="Procent 2 5 4" xfId="53818"/>
    <cellStyle name="Procent 2 5 4 2" xfId="54442"/>
    <cellStyle name="Procent 2 5 4 2 2" xfId="57609"/>
    <cellStyle name="Procent 2 5 4 3" xfId="56985"/>
    <cellStyle name="Procent 2 5 5" xfId="53819"/>
    <cellStyle name="Procent 2 5 5 2" xfId="54443"/>
    <cellStyle name="Procent 2 5 5 2 2" xfId="57610"/>
    <cellStyle name="Procent 2 5 5 3" xfId="56986"/>
    <cellStyle name="Procent 2 5 6" xfId="53813"/>
    <cellStyle name="Procent 2 5 6 2" xfId="54437"/>
    <cellStyle name="Procent 2 5 6 2 2" xfId="57604"/>
    <cellStyle name="Procent 2 5 6 3" xfId="56980"/>
    <cellStyle name="Procent 2 6" xfId="1578"/>
    <cellStyle name="Procent 2 6 2" xfId="10137"/>
    <cellStyle name="Procent 2 6 2 2" xfId="26456"/>
    <cellStyle name="Procent 2 6 2 2 2" xfId="54446"/>
    <cellStyle name="Procent 2 6 2 2 2 2" xfId="57613"/>
    <cellStyle name="Procent 2 6 2 2 3" xfId="56989"/>
    <cellStyle name="Procent 2 6 2 2 4" xfId="53822"/>
    <cellStyle name="Procent 2 6 2 3" xfId="41422"/>
    <cellStyle name="Procent 2 6 2 3 2" xfId="54447"/>
    <cellStyle name="Procent 2 6 2 3 2 2" xfId="57614"/>
    <cellStyle name="Procent 2 6 2 3 3" xfId="56990"/>
    <cellStyle name="Procent 2 6 2 3 4" xfId="53823"/>
    <cellStyle name="Procent 2 6 2 4" xfId="54445"/>
    <cellStyle name="Procent 2 6 2 4 2" xfId="57612"/>
    <cellStyle name="Procent 2 6 2 5" xfId="56988"/>
    <cellStyle name="Procent 2 6 2 6" xfId="53821"/>
    <cellStyle name="Procent 2 6 3" xfId="19434"/>
    <cellStyle name="Procent 2 6 3 2" xfId="54448"/>
    <cellStyle name="Procent 2 6 3 2 2" xfId="57615"/>
    <cellStyle name="Procent 2 6 3 3" xfId="56991"/>
    <cellStyle name="Procent 2 6 3 4" xfId="53824"/>
    <cellStyle name="Procent 2 6 4" xfId="34423"/>
    <cellStyle name="Procent 2 6 4 2" xfId="54449"/>
    <cellStyle name="Procent 2 6 4 2 2" xfId="57616"/>
    <cellStyle name="Procent 2 6 4 3" xfId="56992"/>
    <cellStyle name="Procent 2 6 4 4" xfId="53825"/>
    <cellStyle name="Procent 2 6 5" xfId="53826"/>
    <cellStyle name="Procent 2 6 5 2" xfId="54450"/>
    <cellStyle name="Procent 2 6 5 2 2" xfId="57617"/>
    <cellStyle name="Procent 2 6 5 3" xfId="56993"/>
    <cellStyle name="Procent 2 6 6" xfId="54444"/>
    <cellStyle name="Procent 2 6 6 2" xfId="57611"/>
    <cellStyle name="Procent 2 6 7" xfId="56987"/>
    <cellStyle name="Procent 2 6 8" xfId="53820"/>
    <cellStyle name="Procent 2 7" xfId="53827"/>
    <cellStyle name="Procent 2 7 2" xfId="53828"/>
    <cellStyle name="Procent 2 7 2 2" xfId="53829"/>
    <cellStyle name="Procent 2 7 2 2 2" xfId="54453"/>
    <cellStyle name="Procent 2 7 2 2 2 2" xfId="57620"/>
    <cellStyle name="Procent 2 7 2 2 3" xfId="56996"/>
    <cellStyle name="Procent 2 7 2 3" xfId="53830"/>
    <cellStyle name="Procent 2 7 2 3 2" xfId="54454"/>
    <cellStyle name="Procent 2 7 2 3 2 2" xfId="57621"/>
    <cellStyle name="Procent 2 7 2 3 3" xfId="56997"/>
    <cellStyle name="Procent 2 7 2 4" xfId="54452"/>
    <cellStyle name="Procent 2 7 2 4 2" xfId="57619"/>
    <cellStyle name="Procent 2 7 2 5" xfId="56995"/>
    <cellStyle name="Procent 2 7 3" xfId="53831"/>
    <cellStyle name="Procent 2 7 3 2" xfId="54455"/>
    <cellStyle name="Procent 2 7 3 2 2" xfId="57622"/>
    <cellStyle name="Procent 2 7 3 3" xfId="56998"/>
    <cellStyle name="Procent 2 7 4" xfId="53832"/>
    <cellStyle name="Procent 2 7 4 2" xfId="54456"/>
    <cellStyle name="Procent 2 7 4 2 2" xfId="57623"/>
    <cellStyle name="Procent 2 7 4 3" xfId="56999"/>
    <cellStyle name="Procent 2 7 5" xfId="53833"/>
    <cellStyle name="Procent 2 7 5 2" xfId="54457"/>
    <cellStyle name="Procent 2 7 5 2 2" xfId="57624"/>
    <cellStyle name="Procent 2 7 5 3" xfId="57000"/>
    <cellStyle name="Procent 2 7 6" xfId="54451"/>
    <cellStyle name="Procent 2 7 6 2" xfId="57618"/>
    <cellStyle name="Procent 2 7 7" xfId="56994"/>
    <cellStyle name="Procent 2 8" xfId="53834"/>
    <cellStyle name="Procent 2 8 2" xfId="53835"/>
    <cellStyle name="Procent 2 8 2 2" xfId="53836"/>
    <cellStyle name="Procent 2 8 2 2 2" xfId="54460"/>
    <cellStyle name="Procent 2 8 2 2 2 2" xfId="57627"/>
    <cellStyle name="Procent 2 8 2 2 3" xfId="57003"/>
    <cellStyle name="Procent 2 8 2 3" xfId="53837"/>
    <cellStyle name="Procent 2 8 2 3 2" xfId="54461"/>
    <cellStyle name="Procent 2 8 2 3 2 2" xfId="57628"/>
    <cellStyle name="Procent 2 8 2 3 3" xfId="57004"/>
    <cellStyle name="Procent 2 8 2 4" xfId="54459"/>
    <cellStyle name="Procent 2 8 2 4 2" xfId="57626"/>
    <cellStyle name="Procent 2 8 2 5" xfId="57002"/>
    <cellStyle name="Procent 2 8 3" xfId="53838"/>
    <cellStyle name="Procent 2 8 3 2" xfId="54462"/>
    <cellStyle name="Procent 2 8 3 2 2" xfId="57629"/>
    <cellStyle name="Procent 2 8 3 3" xfId="57005"/>
    <cellStyle name="Procent 2 8 4" xfId="53839"/>
    <cellStyle name="Procent 2 8 4 2" xfId="54463"/>
    <cellStyle name="Procent 2 8 4 2 2" xfId="57630"/>
    <cellStyle name="Procent 2 8 4 3" xfId="57006"/>
    <cellStyle name="Procent 2 8 5" xfId="53840"/>
    <cellStyle name="Procent 2 8 5 2" xfId="54464"/>
    <cellStyle name="Procent 2 8 5 2 2" xfId="57631"/>
    <cellStyle name="Procent 2 8 5 3" xfId="57007"/>
    <cellStyle name="Procent 2 8 6" xfId="54458"/>
    <cellStyle name="Procent 2 8 6 2" xfId="57625"/>
    <cellStyle name="Procent 2 8 7" xfId="57001"/>
    <cellStyle name="Procent 2 9" xfId="53841"/>
    <cellStyle name="Procent 2 9 2" xfId="53842"/>
    <cellStyle name="Procent 2 9 2 2" xfId="54466"/>
    <cellStyle name="Procent 2 9 2 2 2" xfId="57633"/>
    <cellStyle name="Procent 2 9 2 3" xfId="57009"/>
    <cellStyle name="Procent 2 9 3" xfId="53843"/>
    <cellStyle name="Procent 2 9 3 2" xfId="54467"/>
    <cellStyle name="Procent 2 9 3 2 2" xfId="57634"/>
    <cellStyle name="Procent 2 9 3 3" xfId="57010"/>
    <cellStyle name="Procent 2 9 4" xfId="54465"/>
    <cellStyle name="Procent 2 9 4 2" xfId="57632"/>
    <cellStyle name="Procent 2 9 5" xfId="57008"/>
    <cellStyle name="Procent 3" xfId="1179"/>
    <cellStyle name="Procent 3 2" xfId="5268"/>
    <cellStyle name="Procent 3 2 2" xfId="17932"/>
    <cellStyle name="Procent 3 2 2 2" xfId="53907"/>
    <cellStyle name="Procent 3 2 2 2 2" xfId="57074"/>
    <cellStyle name="Procent 3 2 2 3" xfId="56463"/>
    <cellStyle name="Procent 3 2 2 4" xfId="53261"/>
    <cellStyle name="Procent 3 2 3" xfId="53277"/>
    <cellStyle name="Procent 3 2 3 2" xfId="53923"/>
    <cellStyle name="Procent 3 2 3 2 2" xfId="57090"/>
    <cellStyle name="Procent 3 2 3 3" xfId="56479"/>
    <cellStyle name="Procent 3 2 4" xfId="53891"/>
    <cellStyle name="Procent 3 2 4 2" xfId="57058"/>
    <cellStyle name="Procent 3 2 5" xfId="53245"/>
    <cellStyle name="Procent 3 2 5 2" xfId="56447"/>
    <cellStyle name="Procent 3 3" xfId="5267"/>
    <cellStyle name="Procent 3 3 2" xfId="53899"/>
    <cellStyle name="Procent 3 3 2 2" xfId="57066"/>
    <cellStyle name="Procent 3 3 3" xfId="56455"/>
    <cellStyle name="Procent 3 3 4" xfId="53253"/>
    <cellStyle name="Procent 3 4" xfId="17931"/>
    <cellStyle name="Procent 3 4 2" xfId="53915"/>
    <cellStyle name="Procent 3 4 2 2" xfId="57082"/>
    <cellStyle name="Procent 3 4 3" xfId="56471"/>
    <cellStyle name="Procent 3 4 4" xfId="53269"/>
    <cellStyle name="Procent 3 5" xfId="53290"/>
    <cellStyle name="Procent 3 6" xfId="53883"/>
    <cellStyle name="Procent 3 6 2" xfId="57050"/>
    <cellStyle name="Procent 3 7" xfId="53171"/>
    <cellStyle name="Procent 3 7 2" xfId="56431"/>
    <cellStyle name="Procent 4" xfId="5269"/>
    <cellStyle name="Procent 4 10" xfId="52727"/>
    <cellStyle name="Procent 4 2" xfId="5270"/>
    <cellStyle name="Procent 4 2 2" xfId="5271"/>
    <cellStyle name="Procent 4 2 2 2" xfId="7836"/>
    <cellStyle name="Procent 4 2 2 2 2" xfId="15737"/>
    <cellStyle name="Procent 4 2 2 2 2 2" xfId="32051"/>
    <cellStyle name="Procent 4 2 2 2 2 3" xfId="47015"/>
    <cellStyle name="Procent 4 2 2 2 2 4" xfId="57637"/>
    <cellStyle name="Procent 4 2 2 2 3" xfId="25029"/>
    <cellStyle name="Procent 4 2 2 2 4" xfId="40016"/>
    <cellStyle name="Procent 4 2 2 2 5" xfId="54470"/>
    <cellStyle name="Procent 4 2 2 3" xfId="18986"/>
    <cellStyle name="Procent 4 2 2 3 2" xfId="33987"/>
    <cellStyle name="Procent 4 2 2 3 2 2" xfId="57013"/>
    <cellStyle name="Procent 4 2 2 3 3" xfId="48948"/>
    <cellStyle name="Procent 4 2 2 3 4" xfId="53846"/>
    <cellStyle name="Procent 4 2 2 4" xfId="56394"/>
    <cellStyle name="Procent 4 2 2 5" xfId="53120"/>
    <cellStyle name="Procent 4 2 3" xfId="18939"/>
    <cellStyle name="Procent 4 2 3 2" xfId="33967"/>
    <cellStyle name="Procent 4 2 3 2 2" xfId="57638"/>
    <cellStyle name="Procent 4 2 3 2 3" xfId="54471"/>
    <cellStyle name="Procent 4 2 3 3" xfId="48928"/>
    <cellStyle name="Procent 4 2 3 3 2" xfId="57014"/>
    <cellStyle name="Procent 4 2 3 4" xfId="53847"/>
    <cellStyle name="Procent 4 2 4" xfId="54469"/>
    <cellStyle name="Procent 4 2 4 2" xfId="57636"/>
    <cellStyle name="Procent 4 2 5" xfId="53845"/>
    <cellStyle name="Procent 4 2 5 2" xfId="57012"/>
    <cellStyle name="Procent 4 2 6" xfId="55451"/>
    <cellStyle name="Procent 4 2 7" xfId="56373"/>
    <cellStyle name="Procent 4 2 8" xfId="53100"/>
    <cellStyle name="Procent 4 3" xfId="5272"/>
    <cellStyle name="Procent 4 3 2" xfId="5273"/>
    <cellStyle name="Procent 4 3 2 2" xfId="8737"/>
    <cellStyle name="Procent 4 3 2 2 2" xfId="16616"/>
    <cellStyle name="Procent 4 3 2 2 2 2" xfId="32930"/>
    <cellStyle name="Procent 4 3 2 2 2 3" xfId="47894"/>
    <cellStyle name="Procent 4 3 2 2 3" xfId="25908"/>
    <cellStyle name="Procent 4 3 2 2 4" xfId="40895"/>
    <cellStyle name="Procent 4 3 2 2 5" xfId="57639"/>
    <cellStyle name="Procent 4 3 2 3" xfId="54472"/>
    <cellStyle name="Procent 4 3 3" xfId="6383"/>
    <cellStyle name="Procent 4 3 3 2" xfId="14297"/>
    <cellStyle name="Procent 4 3 3 2 2" xfId="30611"/>
    <cellStyle name="Procent 4 3 3 2 3" xfId="45575"/>
    <cellStyle name="Procent 4 3 3 2 4" xfId="57015"/>
    <cellStyle name="Procent 4 3 3 3" xfId="23589"/>
    <cellStyle name="Procent 4 3 3 4" xfId="38576"/>
    <cellStyle name="Procent 4 3 3 5" xfId="53848"/>
    <cellStyle name="Procent 4 3 4" xfId="18967"/>
    <cellStyle name="Procent 4 3 4 2" xfId="33977"/>
    <cellStyle name="Procent 4 3 4 3" xfId="48938"/>
    <cellStyle name="Procent 4 3 4 4" xfId="56384"/>
    <cellStyle name="Procent 4 3 5" xfId="53110"/>
    <cellStyle name="Procent 4 4" xfId="5274"/>
    <cellStyle name="Procent 4 4 2" xfId="7078"/>
    <cellStyle name="Procent 4 4 2 2" xfId="14989"/>
    <cellStyle name="Procent 4 4 2 2 2" xfId="31303"/>
    <cellStyle name="Procent 4 4 2 2 3" xfId="46267"/>
    <cellStyle name="Procent 4 4 2 2 4" xfId="57640"/>
    <cellStyle name="Procent 4 4 2 3" xfId="24281"/>
    <cellStyle name="Procent 4 4 2 4" xfId="39268"/>
    <cellStyle name="Procent 4 4 2 5" xfId="54473"/>
    <cellStyle name="Procent 4 4 3" xfId="57016"/>
    <cellStyle name="Procent 4 4 4" xfId="53849"/>
    <cellStyle name="Procent 4 5" xfId="17933"/>
    <cellStyle name="Procent 4 5 2" xfId="33598"/>
    <cellStyle name="Procent 4 5 2 2" xfId="57641"/>
    <cellStyle name="Procent 4 5 2 3" xfId="54474"/>
    <cellStyle name="Procent 4 5 3" xfId="48559"/>
    <cellStyle name="Procent 4 5 3 2" xfId="57017"/>
    <cellStyle name="Procent 4 5 4" xfId="53850"/>
    <cellStyle name="Procent 4 6" xfId="54468"/>
    <cellStyle name="Procent 4 6 2" xfId="57635"/>
    <cellStyle name="Procent 4 7" xfId="53844"/>
    <cellStyle name="Procent 4 7 2" xfId="57011"/>
    <cellStyle name="Procent 4 8" xfId="55082"/>
    <cellStyle name="Procent 4 9" xfId="56004"/>
    <cellStyle name="Procent 5" xfId="5275"/>
    <cellStyle name="Procent 5 2" xfId="8882"/>
    <cellStyle name="Procent 5 2 2" xfId="53853"/>
    <cellStyle name="Procent 5 2 2 2" xfId="54477"/>
    <cellStyle name="Procent 5 2 2 2 2" xfId="57644"/>
    <cellStyle name="Procent 5 2 2 3" xfId="57020"/>
    <cellStyle name="Procent 5 2 3" xfId="53854"/>
    <cellStyle name="Procent 5 2 3 2" xfId="54478"/>
    <cellStyle name="Procent 5 2 3 2 2" xfId="57645"/>
    <cellStyle name="Procent 5 2 3 3" xfId="57021"/>
    <cellStyle name="Procent 5 2 4" xfId="54476"/>
    <cellStyle name="Procent 5 2 4 2" xfId="57643"/>
    <cellStyle name="Procent 5 2 5" xfId="57019"/>
    <cellStyle name="Procent 5 2 6" xfId="53852"/>
    <cellStyle name="Procent 5 3" xfId="18990"/>
    <cellStyle name="Procent 5 3 2" xfId="33991"/>
    <cellStyle name="Procent 5 3 2 2" xfId="57646"/>
    <cellStyle name="Procent 5 3 2 3" xfId="54479"/>
    <cellStyle name="Procent 5 3 3" xfId="48952"/>
    <cellStyle name="Procent 5 3 3 2" xfId="57022"/>
    <cellStyle name="Procent 5 3 4" xfId="53855"/>
    <cellStyle name="Procent 5 4" xfId="53856"/>
    <cellStyle name="Procent 5 4 2" xfId="54480"/>
    <cellStyle name="Procent 5 4 2 2" xfId="57647"/>
    <cellStyle name="Procent 5 4 3" xfId="57023"/>
    <cellStyle name="Procent 5 5" xfId="53857"/>
    <cellStyle name="Procent 5 5 2" xfId="54481"/>
    <cellStyle name="Procent 5 5 2 2" xfId="57648"/>
    <cellStyle name="Procent 5 5 3" xfId="57024"/>
    <cellStyle name="Procent 5 6" xfId="54475"/>
    <cellStyle name="Procent 5 6 2" xfId="57642"/>
    <cellStyle name="Procent 5 7" xfId="53851"/>
    <cellStyle name="Procent 5 7 2" xfId="57018"/>
    <cellStyle name="Procent 5 8" xfId="56398"/>
    <cellStyle name="Procent 5 9" xfId="53124"/>
    <cellStyle name="Procent 6" xfId="5276"/>
    <cellStyle name="Procent 6 2" xfId="8883"/>
    <cellStyle name="Procent 6 2 2" xfId="53859"/>
    <cellStyle name="Procent 6 2 2 2" xfId="54484"/>
    <cellStyle name="Procent 6 2 2 2 2" xfId="57651"/>
    <cellStyle name="Procent 6 2 2 3" xfId="57026"/>
    <cellStyle name="Procent 6 2 3" xfId="53860"/>
    <cellStyle name="Procent 6 2 3 2" xfId="54485"/>
    <cellStyle name="Procent 6 2 3 2 2" xfId="57652"/>
    <cellStyle name="Procent 6 2 3 3" xfId="57027"/>
    <cellStyle name="Procent 6 2 4" xfId="54483"/>
    <cellStyle name="Procent 6 2 4 2" xfId="57650"/>
    <cellStyle name="Procent 6 2 5" xfId="57025"/>
    <cellStyle name="Procent 6 2 6" xfId="53858"/>
    <cellStyle name="Procent 6 3" xfId="53861"/>
    <cellStyle name="Procent 6 3 2" xfId="54486"/>
    <cellStyle name="Procent 6 3 2 2" xfId="57653"/>
    <cellStyle name="Procent 6 3 3" xfId="57028"/>
    <cellStyle name="Procent 6 4" xfId="53862"/>
    <cellStyle name="Procent 6 4 2" xfId="54487"/>
    <cellStyle name="Procent 6 4 2 2" xfId="57654"/>
    <cellStyle name="Procent 6 4 3" xfId="57029"/>
    <cellStyle name="Procent 6 5" xfId="53863"/>
    <cellStyle name="Procent 6 5 2" xfId="54488"/>
    <cellStyle name="Procent 6 5 2 2" xfId="57655"/>
    <cellStyle name="Procent 6 5 3" xfId="57030"/>
    <cellStyle name="Procent 6 6" xfId="54482"/>
    <cellStyle name="Procent 6 6 2" xfId="57649"/>
    <cellStyle name="Procent 6 7" xfId="56424"/>
    <cellStyle name="Procent 6 8" xfId="53150"/>
    <cellStyle name="Procent 7" xfId="5277"/>
    <cellStyle name="Procent 7 2" xfId="5278"/>
    <cellStyle name="Procent 7 2 2" xfId="8885"/>
    <cellStyle name="Procent 7 2 2 2" xfId="54491"/>
    <cellStyle name="Procent 7 2 2 2 2" xfId="57658"/>
    <cellStyle name="Procent 7 2 2 3" xfId="57033"/>
    <cellStyle name="Procent 7 2 2 4" xfId="53866"/>
    <cellStyle name="Procent 7 2 3" xfId="53867"/>
    <cellStyle name="Procent 7 2 3 2" xfId="54492"/>
    <cellStyle name="Procent 7 2 3 2 2" xfId="57659"/>
    <cellStyle name="Procent 7 2 3 3" xfId="57034"/>
    <cellStyle name="Procent 7 2 4" xfId="54490"/>
    <cellStyle name="Procent 7 2 4 2" xfId="57657"/>
    <cellStyle name="Procent 7 2 5" xfId="57032"/>
    <cellStyle name="Procent 7 2 6" xfId="53865"/>
    <cellStyle name="Procent 7 3" xfId="8884"/>
    <cellStyle name="Procent 7 3 2" xfId="54493"/>
    <cellStyle name="Procent 7 3 2 2" xfId="57660"/>
    <cellStyle name="Procent 7 3 3" xfId="57035"/>
    <cellStyle name="Procent 7 3 4" xfId="53868"/>
    <cellStyle name="Procent 7 4" xfId="53869"/>
    <cellStyle name="Procent 7 4 2" xfId="54494"/>
    <cellStyle name="Procent 7 4 2 2" xfId="57661"/>
    <cellStyle name="Procent 7 4 3" xfId="57036"/>
    <cellStyle name="Procent 7 5" xfId="53870"/>
    <cellStyle name="Procent 7 5 2" xfId="54495"/>
    <cellStyle name="Procent 7 5 2 2" xfId="57662"/>
    <cellStyle name="Procent 7 5 3" xfId="57037"/>
    <cellStyle name="Procent 7 6" xfId="54489"/>
    <cellStyle name="Procent 7 6 2" xfId="57656"/>
    <cellStyle name="Procent 7 7" xfId="57031"/>
    <cellStyle name="Procent 7 8" xfId="53864"/>
    <cellStyle name="Procent 8" xfId="5279"/>
    <cellStyle name="Procent 8 2" xfId="5280"/>
    <cellStyle name="Procent 8 2 2" xfId="7476"/>
    <cellStyle name="Procent 8 2 2 2" xfId="54498"/>
    <cellStyle name="Procent 8 2 2 2 2" xfId="57665"/>
    <cellStyle name="Procent 8 2 2 3" xfId="57040"/>
    <cellStyle name="Procent 8 2 2 4" xfId="53873"/>
    <cellStyle name="Procent 8 2 3" xfId="53874"/>
    <cellStyle name="Procent 8 2 3 2" xfId="54499"/>
    <cellStyle name="Procent 8 2 3 2 2" xfId="57666"/>
    <cellStyle name="Procent 8 2 3 3" xfId="57041"/>
    <cellStyle name="Procent 8 2 4" xfId="54497"/>
    <cellStyle name="Procent 8 2 4 2" xfId="57664"/>
    <cellStyle name="Procent 8 2 5" xfId="57039"/>
    <cellStyle name="Procent 8 2 6" xfId="53872"/>
    <cellStyle name="Procent 8 3" xfId="53875"/>
    <cellStyle name="Procent 8 3 2" xfId="54500"/>
    <cellStyle name="Procent 8 3 2 2" xfId="57667"/>
    <cellStyle name="Procent 8 3 3" xfId="57042"/>
    <cellStyle name="Procent 8 4" xfId="53876"/>
    <cellStyle name="Procent 8 4 2" xfId="54501"/>
    <cellStyle name="Procent 8 4 2 2" xfId="57668"/>
    <cellStyle name="Procent 8 4 3" xfId="57043"/>
    <cellStyle name="Procent 8 5" xfId="54496"/>
    <cellStyle name="Procent 8 5 2" xfId="57663"/>
    <cellStyle name="Procent 8 6" xfId="57038"/>
    <cellStyle name="Procent 8 7" xfId="53871"/>
    <cellStyle name="Procent 9" xfId="5281"/>
    <cellStyle name="Procent 9 2" xfId="5282"/>
    <cellStyle name="Procent 9 2 2" xfId="54503"/>
    <cellStyle name="Procent 9 2 2 2" xfId="57670"/>
    <cellStyle name="Procent 9 2 3" xfId="57045"/>
    <cellStyle name="Procent 9 2 4" xfId="53878"/>
    <cellStyle name="Procent 9 3" xfId="5283"/>
    <cellStyle name="Procent 9 3 2" xfId="54504"/>
    <cellStyle name="Procent 9 3 2 2" xfId="57671"/>
    <cellStyle name="Procent 9 3 3" xfId="57046"/>
    <cellStyle name="Procent 9 3 4" xfId="53879"/>
    <cellStyle name="Procent 9 4" xfId="54502"/>
    <cellStyle name="Procent 9 4 2" xfId="57669"/>
    <cellStyle name="Procent 9 5" xfId="57044"/>
    <cellStyle name="Procent 9 6" xfId="53877"/>
    <cellStyle name="Resultat" xfId="57672"/>
    <cellStyle name="Sammenkædet celle 2" xfId="5285"/>
    <cellStyle name="Sammenkædet celle 2 2" xfId="5286"/>
    <cellStyle name="Sammenkædet celle 3" xfId="5287"/>
    <cellStyle name="Sammenkædet celle 3 2" xfId="5288"/>
    <cellStyle name="Sammenkædet celle 4" xfId="5289"/>
    <cellStyle name="Sammenkædet celle 5" xfId="5290"/>
    <cellStyle name="Sammenkædet celle 5 2" xfId="8378"/>
    <cellStyle name="Sammenkædet celle 6" xfId="5372"/>
    <cellStyle name="Sammenkædet celle 7" xfId="5284"/>
    <cellStyle name="SAPBEXaggData" xfId="5291"/>
    <cellStyle name="SAPBEXaggDataEmph" xfId="5292"/>
    <cellStyle name="SAPBEXaggItem" xfId="5293"/>
    <cellStyle name="SAPBEXaggItemX" xfId="5294"/>
    <cellStyle name="SAPBEXaggItemX 2" xfId="8886"/>
    <cellStyle name="SAPBEXchaText" xfId="5295"/>
    <cellStyle name="SAPBEXexcBad" xfId="5296"/>
    <cellStyle name="SAPBEXexcBad7" xfId="5297"/>
    <cellStyle name="SAPBEXexcBad7 2" xfId="8887"/>
    <cellStyle name="SAPBEXexcBad8" xfId="5298"/>
    <cellStyle name="SAPBEXexcBad8 2" xfId="8888"/>
    <cellStyle name="SAPBEXexcBad9" xfId="5299"/>
    <cellStyle name="SAPBEXexcBad9 2" xfId="8889"/>
    <cellStyle name="SAPBEXexcCritical" xfId="5300"/>
    <cellStyle name="SAPBEXexcCritical4" xfId="5301"/>
    <cellStyle name="SAPBEXexcCritical4 2" xfId="8890"/>
    <cellStyle name="SAPBEXexcCritical5" xfId="5302"/>
    <cellStyle name="SAPBEXexcCritical5 2" xfId="8891"/>
    <cellStyle name="SAPBEXexcCritical6" xfId="5303"/>
    <cellStyle name="SAPBEXexcCritical6 2" xfId="8892"/>
    <cellStyle name="SAPBEXexcGood" xfId="5304"/>
    <cellStyle name="SAPBEXexcGood1" xfId="5305"/>
    <cellStyle name="SAPBEXexcGood1 2" xfId="8893"/>
    <cellStyle name="SAPBEXexcGood2" xfId="5306"/>
    <cellStyle name="SAPBEXexcGood2 2" xfId="8894"/>
    <cellStyle name="SAPBEXexcGood3" xfId="5307"/>
    <cellStyle name="SAPBEXexcGood3 2" xfId="8895"/>
    <cellStyle name="SAPBEXexcVeryBad" xfId="5308"/>
    <cellStyle name="SAPBEXfilterDrill" xfId="5309"/>
    <cellStyle name="SAPBEXfilterItem" xfId="5310"/>
    <cellStyle name="SAPBEXfilterText" xfId="5311"/>
    <cellStyle name="SAPBEXformats" xfId="5312"/>
    <cellStyle name="SAPBEXheaderData" xfId="5313"/>
    <cellStyle name="SAPBEXheaderItem" xfId="5314"/>
    <cellStyle name="SAPBEXheaderText" xfId="5315"/>
    <cellStyle name="SAPBEXHLevel0" xfId="5316"/>
    <cellStyle name="SAPBEXHLevel0 2" xfId="8896"/>
    <cellStyle name="SAPBEXHLevel0X" xfId="5317"/>
    <cellStyle name="SAPBEXHLevel0X 2" xfId="8897"/>
    <cellStyle name="SAPBEXHLevel1" xfId="5318"/>
    <cellStyle name="SAPBEXHLevel1 2" xfId="8898"/>
    <cellStyle name="SAPBEXHLevel1X" xfId="5319"/>
    <cellStyle name="SAPBEXHLevel1X 2" xfId="8899"/>
    <cellStyle name="SAPBEXHLevel2" xfId="5320"/>
    <cellStyle name="SAPBEXHLevel2 2" xfId="8900"/>
    <cellStyle name="SAPBEXHLevel2X" xfId="5321"/>
    <cellStyle name="SAPBEXHLevel2X 2" xfId="8901"/>
    <cellStyle name="SAPBEXHLevel3" xfId="5322"/>
    <cellStyle name="SAPBEXHLevel3 2" xfId="8902"/>
    <cellStyle name="SAPBEXHLevel3X" xfId="5323"/>
    <cellStyle name="SAPBEXHLevel3X 2" xfId="8903"/>
    <cellStyle name="SAPBEXinputData" xfId="5324"/>
    <cellStyle name="SAPBEXinputData 2" xfId="8904"/>
    <cellStyle name="SAPBEXresData" xfId="5325"/>
    <cellStyle name="SAPBEXresDataEmph" xfId="5326"/>
    <cellStyle name="SAPBEXresItem" xfId="5327"/>
    <cellStyle name="SAPBEXresItemX" xfId="5328"/>
    <cellStyle name="SAPBEXresItemX 2" xfId="8905"/>
    <cellStyle name="SAPBEXstdData" xfId="5329"/>
    <cellStyle name="SAPBEXstdDataEmph" xfId="5330"/>
    <cellStyle name="SAPBEXstdItem" xfId="5331"/>
    <cellStyle name="SAPBEXstdItemX" xfId="5332"/>
    <cellStyle name="SAPBEXstdItemX 2" xfId="8906"/>
    <cellStyle name="SAPBEXsubData" xfId="5333"/>
    <cellStyle name="SAPBEXsubDataEmph" xfId="5334"/>
    <cellStyle name="SAPBEXsubItem" xfId="5335"/>
    <cellStyle name="SAPBEXtitle" xfId="5336"/>
    <cellStyle name="SAPBEXundefined" xfId="5337"/>
    <cellStyle name="Standard_ENR_REF" xfId="5338"/>
    <cellStyle name="Testo avviso" xfId="1139"/>
    <cellStyle name="Testo descrittivo" xfId="1140"/>
    <cellStyle name="Titel 2" xfId="5340"/>
    <cellStyle name="Titel 2 2" xfId="53237"/>
    <cellStyle name="Titel 3" xfId="5341"/>
    <cellStyle name="Titel 4" xfId="5342"/>
    <cellStyle name="Titel 5" xfId="5343"/>
    <cellStyle name="Titel 5 2" xfId="8588"/>
    <cellStyle name="Titel 6" xfId="5361"/>
    <cellStyle name="Titel 7" xfId="5339"/>
    <cellStyle name="Title 2" xfId="19346"/>
    <cellStyle name="Title 2 2" xfId="53238"/>
    <cellStyle name="Title 3" xfId="1152"/>
    <cellStyle name="Titolo" xfId="1141"/>
    <cellStyle name="Titolo 1" xfId="1142"/>
    <cellStyle name="Titolo 2" xfId="1143"/>
    <cellStyle name="Titolo 3" xfId="1144"/>
    <cellStyle name="Titolo 4" xfId="1145"/>
    <cellStyle name="Total" xfId="13" builtinId="25" customBuiltin="1"/>
    <cellStyle name="Total 2" xfId="5345"/>
    <cellStyle name="Total 2 2" xfId="5346"/>
    <cellStyle name="Total 2 2 2" xfId="7477"/>
    <cellStyle name="Total 2 2 3" xfId="53306"/>
    <cellStyle name="Total 2 3" xfId="13299"/>
    <cellStyle name="Total 2 4" xfId="53239"/>
    <cellStyle name="Total 3" xfId="5347"/>
    <cellStyle name="Total 3 2" xfId="13300"/>
    <cellStyle name="Total 4" xfId="5348"/>
    <cellStyle name="Total 4 2" xfId="13301"/>
    <cellStyle name="Total 5" xfId="5349"/>
    <cellStyle name="Total 5 2" xfId="8607"/>
    <cellStyle name="Total 5 3" xfId="13302"/>
    <cellStyle name="Total 6" xfId="5373"/>
    <cellStyle name="Total 7" xfId="5344"/>
    <cellStyle name="Total 7 2" xfId="13298"/>
    <cellStyle name="Total intermediaire" xfId="1517"/>
    <cellStyle name="Totale" xfId="1146"/>
    <cellStyle name="Totale 2" xfId="10044"/>
    <cellStyle name="Totale 2 2" xfId="26367"/>
    <cellStyle name="Totale 3" xfId="16728"/>
    <cellStyle name="Totale 3 2" xfId="33041"/>
    <cellStyle name="Totale 4" xfId="17934"/>
    <cellStyle name="Totale 5" xfId="52075"/>
    <cellStyle name="Tusental 2" xfId="1518"/>
    <cellStyle name="Udgår måske?" xfId="1174"/>
    <cellStyle name="Ugyldig 2" xfId="5351"/>
    <cellStyle name="Ugyldig 2 2" xfId="18995"/>
    <cellStyle name="Ugyldig 3" xfId="5352"/>
    <cellStyle name="Ugyldig 4" xfId="5353"/>
    <cellStyle name="Ugyldig 5" xfId="5354"/>
    <cellStyle name="Ugyldig 5 2" xfId="8466"/>
    <cellStyle name="Ugyldig 6" xfId="5367"/>
    <cellStyle name="Ugyldig 7" xfId="5350"/>
    <cellStyle name="Uncertain" xfId="17935"/>
    <cellStyle name="Valore non valido" xfId="1147"/>
    <cellStyle name="Valore valido" xfId="1148"/>
    <cellStyle name="Valuta 2" xfId="5356"/>
    <cellStyle name="Valuta 3" xfId="5357"/>
    <cellStyle name="Valuta 4" xfId="5358"/>
    <cellStyle name="Valuta 5" xfId="5359"/>
    <cellStyle name="Valuta 6" xfId="5355"/>
    <cellStyle name="Warning Text" xfId="11" builtinId="11" customBuiltin="1"/>
    <cellStyle name="Warning Text 2" xfId="53240"/>
    <cellStyle name="X08_Total Oil" xfId="1575"/>
    <cellStyle name="X12_Total Figs 1 dec" xfId="1576"/>
    <cellStyle name="Year" xfId="1149"/>
    <cellStyle name="Years" xfId="17936"/>
    <cellStyle name="Βασικό_Φύλλο1" xfId="5360"/>
    <cellStyle name="Обычный_CRF2002 (1)" xfId="115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oneCellAnchor>
    <xdr:from>
      <xdr:col>13</xdr:col>
      <xdr:colOff>38100</xdr:colOff>
      <xdr:row>26</xdr:row>
      <xdr:rowOff>0</xdr:rowOff>
    </xdr:from>
    <xdr:ext cx="4476750" cy="2990849"/>
    <xdr:sp macro="" textlink="">
      <xdr:nvSpPr>
        <xdr:cNvPr id="2" name="TextBox 1"/>
        <xdr:cNvSpPr txBox="1"/>
      </xdr:nvSpPr>
      <xdr:spPr>
        <a:xfrm>
          <a:off x="5657850" y="4705350"/>
          <a:ext cx="4476750" cy="299084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27th Nov </a:t>
          </a:r>
          <a:r>
            <a:rPr lang="da-DK" sz="1200" b="1">
              <a:solidFill>
                <a:schemeClr val="tx1"/>
              </a:solidFill>
              <a:effectLst/>
              <a:latin typeface="+mn-lt"/>
              <a:ea typeface="+mn-ea"/>
              <a:cs typeface="+mn-cs"/>
            </a:rPr>
            <a:t>2018:</a:t>
          </a:r>
          <a:endParaRPr lang="en-GB" sz="1200"/>
        </a:p>
        <a:p>
          <a:endParaRPr lang="en-GB" sz="1200" baseline="0"/>
        </a:p>
        <a:p>
          <a:r>
            <a:rPr lang="en-GB" sz="1200" baseline="0"/>
            <a:t>Data from Eurostat energy balance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571499</xdr:colOff>
      <xdr:row>0</xdr:row>
      <xdr:rowOff>180974</xdr:rowOff>
    </xdr:from>
    <xdr:ext cx="7157357" cy="3052083"/>
    <xdr:sp macro="" textlink="">
      <xdr:nvSpPr>
        <xdr:cNvPr id="2" name="TextBox 1"/>
        <xdr:cNvSpPr txBox="1"/>
      </xdr:nvSpPr>
      <xdr:spPr>
        <a:xfrm>
          <a:off x="1181099" y="180974"/>
          <a:ext cx="7157357" cy="305208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27th Nov </a:t>
          </a:r>
          <a:r>
            <a:rPr lang="da-DK" sz="1200" b="1">
              <a:solidFill>
                <a:schemeClr val="tx1"/>
              </a:solidFill>
              <a:effectLst/>
              <a:latin typeface="+mn-lt"/>
              <a:ea typeface="+mn-ea"/>
              <a:cs typeface="+mn-cs"/>
            </a:rPr>
            <a:t>2018:</a:t>
          </a:r>
          <a:endParaRPr lang="en-GB" sz="1200"/>
        </a:p>
        <a:p>
          <a:r>
            <a:rPr lang="en-GB" sz="1200" baseline="0"/>
            <a:t> </a:t>
          </a:r>
        </a:p>
        <a:p>
          <a:r>
            <a:rPr lang="en-GB" sz="1200" baseline="0"/>
            <a:t>The main Idea is that we can estimate the transport demand for international shipping starting from the bunker consumption and assuming the same Mtkm/pj and Mpkm/pj from TIMES-DK (EA_2018 branch) which is based on Till work.</a:t>
          </a:r>
        </a:p>
        <a:p>
          <a:endParaRPr lang="en-GB" sz="1200" baseline="0"/>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chemeClr val="tx1"/>
              </a:solidFill>
              <a:effectLst/>
              <a:latin typeface="+mn-lt"/>
              <a:ea typeface="+mn-ea"/>
              <a:cs typeface="+mn-cs"/>
            </a:rPr>
            <a:t>Please note that the international demand estimated in TIMES-DK (EA_2018) is obtained considering the total tonnes loaded and unloaded in Denmark and multiplied by half of the average distance a cargo ship covers in order to allocate only half of the responsability to the country</a:t>
          </a:r>
          <a:endParaRPr lang="en-GB" sz="1200" baseline="0"/>
        </a:p>
        <a:p>
          <a:endParaRPr lang="en-GB" sz="1200" baseline="0"/>
        </a:p>
        <a:p>
          <a:r>
            <a:rPr lang="en-GB" sz="1200" baseline="0"/>
            <a:t>In order to split the bunker fuel consumption between passenger and freight we can use the share between passenger and freight from the national demand of each country or from the international demand from TIMES-DK but they are very similar see calc details</a:t>
          </a:r>
        </a:p>
        <a:p>
          <a:endParaRPr lang="en-GB" sz="1200" baseline="0"/>
        </a:p>
        <a:p>
          <a:r>
            <a:rPr lang="en-GB" sz="1200"/>
            <a:t>When allowing modal</a:t>
          </a:r>
          <a:r>
            <a:rPr lang="en-GB" sz="1200" baseline="0"/>
            <a:t> shift we can limit how much the demand for international shipping can decrease thanks to the numbers we have for international freight demand within national boarders, which are available.</a:t>
          </a:r>
          <a:endParaRPr lang="en-GB" sz="1200"/>
        </a:p>
      </xdr:txBody>
    </xdr:sp>
    <xdr:clientData/>
  </xdr:oneCellAnchor>
  <xdr:oneCellAnchor>
    <xdr:from>
      <xdr:col>44</xdr:col>
      <xdr:colOff>148772</xdr:colOff>
      <xdr:row>67</xdr:row>
      <xdr:rowOff>163286</xdr:rowOff>
    </xdr:from>
    <xdr:ext cx="5699760" cy="4386942"/>
    <xdr:sp macro="" textlink="">
      <xdr:nvSpPr>
        <xdr:cNvPr id="3" name="TextBox 2"/>
        <xdr:cNvSpPr txBox="1"/>
      </xdr:nvSpPr>
      <xdr:spPr>
        <a:xfrm>
          <a:off x="36942486" y="13476515"/>
          <a:ext cx="5699760" cy="438694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27th Nov </a:t>
          </a:r>
          <a:r>
            <a:rPr lang="da-DK" sz="1200" b="1">
              <a:solidFill>
                <a:schemeClr val="tx1"/>
              </a:solidFill>
              <a:effectLst/>
              <a:latin typeface="+mn-lt"/>
              <a:ea typeface="+mn-ea"/>
              <a:cs typeface="+mn-cs"/>
            </a:rPr>
            <a:t>2018:</a:t>
          </a:r>
          <a:endParaRPr lang="en-GB" sz="1200"/>
        </a:p>
        <a:p>
          <a:r>
            <a:rPr lang="en-GB" sz="1200" baseline="0"/>
            <a:t> </a:t>
          </a:r>
        </a:p>
        <a:p>
          <a:r>
            <a:rPr lang="en-GB" sz="1200" baseline="0"/>
            <a:t>Norway:</a:t>
          </a:r>
        </a:p>
        <a:p>
          <a:endParaRPr lang="en-GB" sz="1200" baseline="0"/>
        </a:p>
        <a:p>
          <a:r>
            <a:rPr lang="en-GB" sz="1200" baseline="0"/>
            <a:t>I estimated the new freight international demand assuming the same Mtkm/pj efficiency from TIMES-DK and the bunker fuel consumption.</a:t>
          </a:r>
        </a:p>
        <a:p>
          <a:endParaRPr lang="en-GB" sz="1200" baseline="0"/>
        </a:p>
        <a:p>
          <a:r>
            <a:rPr lang="en-GB" sz="1200" baseline="0"/>
            <a:t>Since we do not have the fuel consumption split for the domestic navigation into passenger and freight I need to make an assumption. I checked the share in demand between pass and freight in TIMES-DK and the relative share in fuel consumption. The share in Norway between demands are not too different than the Danish case, so I assumed a similar percentage for the fuel share adjusted to be more representative of the Norwegian case.</a:t>
          </a:r>
        </a:p>
        <a:p>
          <a:endParaRPr lang="en-GB" sz="1200" baseline="0"/>
        </a:p>
        <a:p>
          <a:r>
            <a:rPr lang="en-GB" sz="1200"/>
            <a:t>I did the same for international. </a:t>
          </a:r>
        </a:p>
        <a:p>
          <a:endParaRPr lang="en-GB" sz="1200"/>
        </a:p>
        <a:p>
          <a:r>
            <a:rPr lang="en-GB" sz="1200"/>
            <a:t>For international pass I slightly changed the demands assuming only 200 nm (nautical miles) of distance (half of</a:t>
          </a:r>
          <a:r>
            <a:rPr lang="en-GB" sz="1200" baseline="0"/>
            <a:t> the way) instead of 350 nm as it was done in the VT. Please note that the international demand estimated in TIMES-DK (EA_2018) is obtained considering the total tonnes loaded and unloaded in Denmark and multiplied by half of the average distance a cargo ship covers in order to allocate only half of the responsability to the country</a:t>
          </a:r>
          <a:endParaRPr lang="en-GB" sz="1200"/>
        </a:p>
      </xdr:txBody>
    </xdr:sp>
    <xdr:clientData/>
  </xdr:oneCellAnchor>
  <xdr:oneCellAnchor>
    <xdr:from>
      <xdr:col>42</xdr:col>
      <xdr:colOff>482600</xdr:colOff>
      <xdr:row>116</xdr:row>
      <xdr:rowOff>114300</xdr:rowOff>
    </xdr:from>
    <xdr:ext cx="5699760" cy="3403600"/>
    <xdr:sp macro="" textlink="">
      <xdr:nvSpPr>
        <xdr:cNvPr id="4" name="TextBox 3"/>
        <xdr:cNvSpPr txBox="1"/>
      </xdr:nvSpPr>
      <xdr:spPr>
        <a:xfrm>
          <a:off x="34861500" y="18110200"/>
          <a:ext cx="5699760" cy="34036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400" b="1">
              <a:solidFill>
                <a:schemeClr val="tx1"/>
              </a:solidFill>
              <a:effectLst/>
              <a:latin typeface="+mn-lt"/>
              <a:ea typeface="+mn-ea"/>
              <a:cs typeface="+mn-cs"/>
            </a:rPr>
            <a:t>Notes RAFS</a:t>
          </a:r>
          <a:r>
            <a:rPr lang="da-DK" sz="1400" b="1" baseline="0">
              <a:solidFill>
                <a:schemeClr val="tx1"/>
              </a:solidFill>
              <a:effectLst/>
              <a:latin typeface="+mn-lt"/>
              <a:ea typeface="+mn-ea"/>
              <a:cs typeface="+mn-cs"/>
            </a:rPr>
            <a:t> 27th Nov </a:t>
          </a:r>
          <a:r>
            <a:rPr lang="da-DK" sz="1400" b="1">
              <a:solidFill>
                <a:schemeClr val="tx1"/>
              </a:solidFill>
              <a:effectLst/>
              <a:latin typeface="+mn-lt"/>
              <a:ea typeface="+mn-ea"/>
              <a:cs typeface="+mn-cs"/>
            </a:rPr>
            <a:t>2018:</a:t>
          </a:r>
          <a:endParaRPr lang="en-GB" sz="1400"/>
        </a:p>
        <a:p>
          <a:r>
            <a:rPr lang="en-GB" sz="1400" baseline="0"/>
            <a:t> </a:t>
          </a:r>
        </a:p>
        <a:p>
          <a:r>
            <a:rPr lang="en-GB" sz="1400" baseline="0"/>
            <a:t>Denmark:</a:t>
          </a:r>
        </a:p>
        <a:p>
          <a:endParaRPr lang="en-GB" sz="1400" baseline="0"/>
        </a:p>
        <a:p>
          <a:r>
            <a:rPr lang="en-GB" sz="1400" baseline="0"/>
            <a:t>The international demand for freight shipping has been estimated taking the average distance a freight ship usually covers and multiplied by the number of tonnes. The number km travelled needs to be divided by two to allocate only half of the burden to Denmark, so average the average distance has been divided by two.</a:t>
          </a:r>
        </a:p>
        <a:p>
          <a:endParaRPr lang="en-GB" sz="1400" baseline="0"/>
        </a:p>
        <a:p>
          <a:r>
            <a:rPr lang="en-GB" sz="1400" baseline="0"/>
            <a:t>Moreover, the average distance has been obtained knowing the average distance that each type of freight ship can cover weighted with its relative share on the total shipping in Denmark. </a:t>
          </a:r>
          <a:endParaRPr lang="en-GB" sz="1400"/>
        </a:p>
      </xdr:txBody>
    </xdr:sp>
    <xdr:clientData/>
  </xdr:oneCellAnchor>
  <xdr:twoCellAnchor editAs="oneCell">
    <xdr:from>
      <xdr:col>42</xdr:col>
      <xdr:colOff>508000</xdr:colOff>
      <xdr:row>4</xdr:row>
      <xdr:rowOff>44252</xdr:rowOff>
    </xdr:from>
    <xdr:to>
      <xdr:col>54</xdr:col>
      <xdr:colOff>157671</xdr:colOff>
      <xdr:row>25</xdr:row>
      <xdr:rowOff>50800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35420300" y="755452"/>
          <a:ext cx="6964871" cy="4134048"/>
        </a:xfrm>
        <a:prstGeom prst="rect">
          <a:avLst/>
        </a:prstGeom>
      </xdr:spPr>
    </xdr:pic>
    <xdr:clientData/>
  </xdr:twoCellAnchor>
  <xdr:oneCellAnchor>
    <xdr:from>
      <xdr:col>49</xdr:col>
      <xdr:colOff>447766</xdr:colOff>
      <xdr:row>25</xdr:row>
      <xdr:rowOff>353785</xdr:rowOff>
    </xdr:from>
    <xdr:ext cx="5699760" cy="3690257"/>
    <xdr:sp macro="" textlink="">
      <xdr:nvSpPr>
        <xdr:cNvPr id="6" name="TextBox 5"/>
        <xdr:cNvSpPr txBox="1"/>
      </xdr:nvSpPr>
      <xdr:spPr>
        <a:xfrm>
          <a:off x="40289480" y="5350328"/>
          <a:ext cx="5699760" cy="3690257"/>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27th Nov </a:t>
          </a:r>
          <a:r>
            <a:rPr lang="da-DK" sz="1200" b="1">
              <a:solidFill>
                <a:schemeClr val="tx1"/>
              </a:solidFill>
              <a:effectLst/>
              <a:latin typeface="+mn-lt"/>
              <a:ea typeface="+mn-ea"/>
              <a:cs typeface="+mn-cs"/>
            </a:rPr>
            <a:t>2018:</a:t>
          </a:r>
          <a:endParaRPr lang="en-GB" sz="1200"/>
        </a:p>
        <a:p>
          <a:r>
            <a:rPr lang="en-GB" sz="1200" baseline="0"/>
            <a:t> </a:t>
          </a:r>
        </a:p>
        <a:p>
          <a:r>
            <a:rPr lang="en-GB" sz="1200" baseline="0"/>
            <a:t>Sweden:</a:t>
          </a:r>
        </a:p>
        <a:p>
          <a:endParaRPr lang="en-GB" sz="1200" baseline="0"/>
        </a:p>
        <a:p>
          <a:r>
            <a:rPr lang="en-GB" sz="1200" baseline="0"/>
            <a:t>We need to estimate the demands for international navigation in Sweden starting from the bunker and the efficiencies obtained in TIMES-DK</a:t>
          </a:r>
        </a:p>
        <a:p>
          <a:endParaRPr lang="en-GB" sz="1200" baseline="0"/>
        </a:p>
        <a:p>
          <a:r>
            <a:rPr lang="en-GB" sz="1200" baseline="0"/>
            <a:t>I assumed an average ratio of fuel consumption between international pass and int freight from Norway and Denmark since the ratio between demands are quite similar. Then I calculated the demand thanks to the Mtkm/pj and Mpkm/pj from TIMES-DK and the obtained fuel consumption.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0</xdr:colOff>
      <xdr:row>30</xdr:row>
      <xdr:rowOff>0</xdr:rowOff>
    </xdr:from>
    <xdr:ext cx="5699760" cy="2247901"/>
    <xdr:sp macro="" textlink="">
      <xdr:nvSpPr>
        <xdr:cNvPr id="2" name="TextBox 1"/>
        <xdr:cNvSpPr txBox="1"/>
      </xdr:nvSpPr>
      <xdr:spPr>
        <a:xfrm>
          <a:off x="5349240" y="5501640"/>
          <a:ext cx="5699760" cy="22479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29th Nov </a:t>
          </a:r>
          <a:r>
            <a:rPr lang="da-DK" sz="1200" b="1">
              <a:solidFill>
                <a:schemeClr val="tx1"/>
              </a:solidFill>
              <a:effectLst/>
              <a:latin typeface="+mn-lt"/>
              <a:ea typeface="+mn-ea"/>
              <a:cs typeface="+mn-cs"/>
            </a:rPr>
            <a:t>2018:</a:t>
          </a:r>
          <a:endParaRPr lang="en-GB" sz="1200"/>
        </a:p>
        <a:p>
          <a:endParaRPr lang="en-GB" sz="1200" baseline="0"/>
        </a:p>
        <a:p>
          <a:r>
            <a:rPr lang="en-GB" sz="1200" baseline="0"/>
            <a:t>In this sheet the new values for ships obtained recalibrating the navigation sector including the new demands and fuel consumption are included in the model. </a:t>
          </a:r>
        </a:p>
        <a:p>
          <a:endParaRPr lang="en-GB" sz="1200" baseline="0"/>
        </a:p>
        <a:p>
          <a:endParaRPr lang="en-GB" sz="1200" baseline="0"/>
        </a:p>
        <a:p>
          <a:r>
            <a:rPr lang="en-GB" sz="1200" baseline="0"/>
            <a:t>The part related to updating the demand in the BY and in the future years has been moved to a separate scenario file in order to be able to place the two information in the right place in the case manager</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34</xdr:row>
      <xdr:rowOff>0</xdr:rowOff>
    </xdr:from>
    <xdr:to>
      <xdr:col>3</xdr:col>
      <xdr:colOff>83820</xdr:colOff>
      <xdr:row>35</xdr:row>
      <xdr:rowOff>38100</xdr:rowOff>
    </xdr:to>
    <xdr:pic>
      <xdr:nvPicPr>
        <xdr:cNvPr id="2" name="Picture 3" descr="sosp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178040"/>
          <a:ext cx="130302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69</xdr:row>
      <xdr:rowOff>0</xdr:rowOff>
    </xdr:from>
    <xdr:to>
      <xdr:col>2</xdr:col>
      <xdr:colOff>1310640</xdr:colOff>
      <xdr:row>69</xdr:row>
      <xdr:rowOff>220980</xdr:rowOff>
    </xdr:to>
    <xdr:pic>
      <xdr:nvPicPr>
        <xdr:cNvPr id="3" name="Picture 3" descr="sosp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56660"/>
          <a:ext cx="150876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76</xdr:row>
      <xdr:rowOff>0</xdr:rowOff>
    </xdr:from>
    <xdr:to>
      <xdr:col>14</xdr:col>
      <xdr:colOff>998220</xdr:colOff>
      <xdr:row>76</xdr:row>
      <xdr:rowOff>220980</xdr:rowOff>
    </xdr:to>
    <xdr:pic>
      <xdr:nvPicPr>
        <xdr:cNvPr id="4" name="Picture 3" descr="sosp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 y="6865620"/>
          <a:ext cx="150876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464820</xdr:colOff>
      <xdr:row>86</xdr:row>
      <xdr:rowOff>64770</xdr:rowOff>
    </xdr:from>
    <xdr:to>
      <xdr:col>25</xdr:col>
      <xdr:colOff>121920</xdr:colOff>
      <xdr:row>99</xdr:row>
      <xdr:rowOff>11430</xdr:rowOff>
    </xdr:to>
    <xdr:pic>
      <xdr:nvPicPr>
        <xdr:cNvPr id="5" name="Picture 4" descr="Image result for sweden power regi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71295" y="18038445"/>
          <a:ext cx="2095500" cy="2299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529590</xdr:colOff>
      <xdr:row>86</xdr:row>
      <xdr:rowOff>28575</xdr:rowOff>
    </xdr:from>
    <xdr:ext cx="5699760" cy="2247901"/>
    <xdr:sp macro="" textlink="">
      <xdr:nvSpPr>
        <xdr:cNvPr id="6" name="TextBox 5"/>
        <xdr:cNvSpPr txBox="1"/>
      </xdr:nvSpPr>
      <xdr:spPr>
        <a:xfrm>
          <a:off x="7587615" y="17726025"/>
          <a:ext cx="5699760" cy="22479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200" b="1">
              <a:solidFill>
                <a:schemeClr val="tx1"/>
              </a:solidFill>
              <a:effectLst/>
              <a:latin typeface="+mn-lt"/>
              <a:ea typeface="+mn-ea"/>
              <a:cs typeface="+mn-cs"/>
            </a:rPr>
            <a:t>Notes RAFS</a:t>
          </a:r>
          <a:r>
            <a:rPr lang="da-DK" sz="1200" b="1" baseline="0">
              <a:solidFill>
                <a:schemeClr val="tx1"/>
              </a:solidFill>
              <a:effectLst/>
              <a:latin typeface="+mn-lt"/>
              <a:ea typeface="+mn-ea"/>
              <a:cs typeface="+mn-cs"/>
            </a:rPr>
            <a:t> 30th Nov </a:t>
          </a:r>
          <a:r>
            <a:rPr lang="da-DK" sz="1200" b="1">
              <a:solidFill>
                <a:schemeClr val="tx1"/>
              </a:solidFill>
              <a:effectLst/>
              <a:latin typeface="+mn-lt"/>
              <a:ea typeface="+mn-ea"/>
              <a:cs typeface="+mn-cs"/>
            </a:rPr>
            <a:t>2018:</a:t>
          </a:r>
          <a:endParaRPr lang="en-GB" sz="1200"/>
        </a:p>
        <a:p>
          <a:endParaRPr lang="en-GB" sz="1200" baseline="0"/>
        </a:p>
        <a:p>
          <a:r>
            <a:rPr lang="en-GB" sz="1200" baseline="0"/>
            <a:t>I calculated a dist from dispatching country from the boarder between SE3 and SE4 where the major amount of goods arrive and depart with google maps</a:t>
          </a:r>
        </a:p>
        <a:p>
          <a:endParaRPr lang="en-GB" sz="1200" baseline="0"/>
        </a:p>
      </xdr:txBody>
    </xdr:sp>
    <xdr:clientData/>
  </xdr:oneCellAnchor>
  <xdr:twoCellAnchor>
    <xdr:from>
      <xdr:col>40</xdr:col>
      <xdr:colOff>0</xdr:colOff>
      <xdr:row>76</xdr:row>
      <xdr:rowOff>0</xdr:rowOff>
    </xdr:from>
    <xdr:to>
      <xdr:col>43</xdr:col>
      <xdr:colOff>861060</xdr:colOff>
      <xdr:row>76</xdr:row>
      <xdr:rowOff>220980</xdr:rowOff>
    </xdr:to>
    <xdr:pic>
      <xdr:nvPicPr>
        <xdr:cNvPr id="7" name="Picture 3" descr="sosp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65620"/>
          <a:ext cx="150876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41</xdr:col>
      <xdr:colOff>0</xdr:colOff>
      <xdr:row>76</xdr:row>
      <xdr:rowOff>0</xdr:rowOff>
    </xdr:from>
    <xdr:to>
      <xdr:col>43</xdr:col>
      <xdr:colOff>998220</xdr:colOff>
      <xdr:row>76</xdr:row>
      <xdr:rowOff>220980</xdr:rowOff>
    </xdr:to>
    <xdr:pic>
      <xdr:nvPicPr>
        <xdr:cNvPr id="9" name="Picture 8" descr="sosp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16668750"/>
          <a:ext cx="19735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76587</xdr:colOff>
      <xdr:row>95</xdr:row>
      <xdr:rowOff>19050</xdr:rowOff>
    </xdr:from>
    <xdr:to>
      <xdr:col>38</xdr:col>
      <xdr:colOff>27608</xdr:colOff>
      <xdr:row>120</xdr:row>
      <xdr:rowOff>161193</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050262" y="20402550"/>
          <a:ext cx="6161321" cy="4666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27"/>
  <sheetViews>
    <sheetView topLeftCell="A4" zoomScale="80" zoomScaleNormal="80" workbookViewId="0">
      <selection activeCell="AC39" sqref="AC39"/>
    </sheetView>
  </sheetViews>
  <sheetFormatPr defaultRowHeight="14.4"/>
  <cols>
    <col min="3" max="3" width="14.109375" customWidth="1"/>
    <col min="4" max="16" width="5" bestFit="1" customWidth="1"/>
    <col min="19" max="19" width="12.44140625" bestFit="1" customWidth="1"/>
    <col min="20" max="24" width="5" bestFit="1" customWidth="1"/>
    <col min="25" max="25" width="4.77734375" customWidth="1"/>
    <col min="26" max="32" width="5" bestFit="1" customWidth="1"/>
  </cols>
  <sheetData>
    <row r="2" spans="2:34">
      <c r="D2" t="s">
        <v>4</v>
      </c>
      <c r="F2">
        <v>4.1868000000000002E-2</v>
      </c>
    </row>
    <row r="5" spans="2:34">
      <c r="D5" s="1">
        <v>2002</v>
      </c>
      <c r="E5" s="1">
        <v>2003</v>
      </c>
      <c r="F5" s="1">
        <v>2004</v>
      </c>
      <c r="G5" s="1">
        <v>2005</v>
      </c>
      <c r="H5" s="1">
        <v>2006</v>
      </c>
      <c r="I5" s="1">
        <v>2007</v>
      </c>
      <c r="J5" s="1">
        <v>2008</v>
      </c>
      <c r="K5" s="1">
        <v>2009</v>
      </c>
      <c r="L5" s="1">
        <v>2010</v>
      </c>
      <c r="M5" s="1">
        <v>2011</v>
      </c>
      <c r="N5" s="1">
        <v>2012</v>
      </c>
      <c r="O5" s="1">
        <v>2013</v>
      </c>
      <c r="P5" s="1">
        <v>2014</v>
      </c>
      <c r="Q5" s="1"/>
      <c r="T5" s="1">
        <v>2002</v>
      </c>
      <c r="U5" s="1">
        <v>2003</v>
      </c>
      <c r="V5" s="1">
        <v>2004</v>
      </c>
      <c r="W5" s="1">
        <v>2005</v>
      </c>
      <c r="X5" s="1">
        <v>2006</v>
      </c>
      <c r="Y5" s="1">
        <v>2007</v>
      </c>
      <c r="Z5" s="1">
        <v>2008</v>
      </c>
      <c r="AA5" s="1">
        <v>2009</v>
      </c>
      <c r="AB5" s="1">
        <v>2010</v>
      </c>
      <c r="AC5" s="1">
        <v>2011</v>
      </c>
      <c r="AD5" s="1">
        <v>2012</v>
      </c>
      <c r="AE5" s="1">
        <v>2013</v>
      </c>
      <c r="AF5" s="1">
        <v>2014</v>
      </c>
      <c r="AH5" s="1">
        <v>2010</v>
      </c>
    </row>
    <row r="6" spans="2:34">
      <c r="D6" t="s">
        <v>3</v>
      </c>
      <c r="E6" t="s">
        <v>3</v>
      </c>
      <c r="F6" t="s">
        <v>3</v>
      </c>
      <c r="G6" t="s">
        <v>3</v>
      </c>
      <c r="H6" t="s">
        <v>3</v>
      </c>
      <c r="I6" t="s">
        <v>3</v>
      </c>
      <c r="J6" t="s">
        <v>3</v>
      </c>
      <c r="K6" t="s">
        <v>3</v>
      </c>
      <c r="L6" t="s">
        <v>3</v>
      </c>
      <c r="M6" t="s">
        <v>3</v>
      </c>
      <c r="N6" t="s">
        <v>3</v>
      </c>
      <c r="O6" t="s">
        <v>3</v>
      </c>
      <c r="P6" t="s">
        <v>3</v>
      </c>
      <c r="T6" t="s">
        <v>5</v>
      </c>
      <c r="U6" t="s">
        <v>5</v>
      </c>
      <c r="V6" t="s">
        <v>5</v>
      </c>
      <c r="W6" t="s">
        <v>5</v>
      </c>
      <c r="X6" t="s">
        <v>5</v>
      </c>
      <c r="Y6" t="s">
        <v>5</v>
      </c>
      <c r="Z6" t="s">
        <v>5</v>
      </c>
      <c r="AA6" t="s">
        <v>5</v>
      </c>
      <c r="AB6" t="s">
        <v>5</v>
      </c>
      <c r="AC6" t="s">
        <v>5</v>
      </c>
      <c r="AD6" t="s">
        <v>5</v>
      </c>
      <c r="AE6" t="s">
        <v>5</v>
      </c>
      <c r="AF6" t="s">
        <v>5</v>
      </c>
      <c r="AH6" t="s">
        <v>74</v>
      </c>
    </row>
    <row r="7" spans="2:34">
      <c r="B7" s="1" t="s">
        <v>0</v>
      </c>
      <c r="C7" s="1" t="s">
        <v>2</v>
      </c>
      <c r="D7">
        <v>150</v>
      </c>
      <c r="E7">
        <v>172</v>
      </c>
      <c r="F7">
        <v>147</v>
      </c>
      <c r="G7">
        <v>154</v>
      </c>
      <c r="H7">
        <v>147</v>
      </c>
      <c r="I7">
        <v>132</v>
      </c>
      <c r="J7">
        <v>103</v>
      </c>
      <c r="K7">
        <v>87</v>
      </c>
      <c r="L7">
        <v>183</v>
      </c>
      <c r="M7">
        <v>208</v>
      </c>
      <c r="N7">
        <v>243</v>
      </c>
      <c r="O7">
        <v>247</v>
      </c>
      <c r="P7">
        <v>321</v>
      </c>
      <c r="R7" s="1" t="s">
        <v>0</v>
      </c>
      <c r="S7" s="1" t="s">
        <v>2</v>
      </c>
      <c r="T7" s="2">
        <f>D7*$F$2</f>
        <v>6.2802000000000007</v>
      </c>
      <c r="U7" s="2">
        <f t="shared" ref="U7:AC7" si="0">E7*$F$2</f>
        <v>7.2012960000000001</v>
      </c>
      <c r="V7" s="2">
        <f t="shared" si="0"/>
        <v>6.1545960000000006</v>
      </c>
      <c r="W7" s="2">
        <f t="shared" si="0"/>
        <v>6.4476720000000007</v>
      </c>
      <c r="X7" s="2">
        <f t="shared" si="0"/>
        <v>6.1545960000000006</v>
      </c>
      <c r="Y7" s="2">
        <f t="shared" si="0"/>
        <v>5.5265760000000004</v>
      </c>
      <c r="Z7" s="2">
        <f t="shared" si="0"/>
        <v>4.3124039999999999</v>
      </c>
      <c r="AA7" s="2">
        <f t="shared" si="0"/>
        <v>3.6425160000000001</v>
      </c>
      <c r="AB7" s="2">
        <f t="shared" si="0"/>
        <v>7.6618440000000003</v>
      </c>
      <c r="AC7" s="2">
        <f t="shared" si="0"/>
        <v>8.7085439999999998</v>
      </c>
      <c r="AD7" s="2">
        <f t="shared" ref="AD7:AD8" si="1">N7*$F$2</f>
        <v>10.173924000000001</v>
      </c>
      <c r="AE7" s="2">
        <f t="shared" ref="AE7:AE8" si="2">O7*$F$2</f>
        <v>10.341396000000001</v>
      </c>
      <c r="AF7" s="2">
        <f t="shared" ref="AF7:AF8" si="3">P7*$F$2</f>
        <v>13.439628000000001</v>
      </c>
      <c r="AH7" s="43">
        <f>AB7/$AB$10</f>
        <v>9.4475993804852859E-2</v>
      </c>
    </row>
    <row r="8" spans="2:34">
      <c r="B8" s="1"/>
      <c r="C8" s="1" t="s">
        <v>1</v>
      </c>
      <c r="D8">
        <v>1038</v>
      </c>
      <c r="E8">
        <v>1422</v>
      </c>
      <c r="F8">
        <v>1727</v>
      </c>
      <c r="G8">
        <v>1760</v>
      </c>
      <c r="H8">
        <v>1909</v>
      </c>
      <c r="I8">
        <v>1913</v>
      </c>
      <c r="J8">
        <v>1907</v>
      </c>
      <c r="K8">
        <v>2005</v>
      </c>
      <c r="L8">
        <v>1754</v>
      </c>
      <c r="M8">
        <v>1494</v>
      </c>
      <c r="N8">
        <v>1431</v>
      </c>
      <c r="O8">
        <v>1337</v>
      </c>
      <c r="P8">
        <v>1383</v>
      </c>
      <c r="R8" s="1"/>
      <c r="S8" s="1" t="s">
        <v>1</v>
      </c>
      <c r="T8" s="2">
        <f>D8*$F$2</f>
        <v>43.458984000000001</v>
      </c>
      <c r="U8" s="2">
        <f t="shared" ref="U8" si="4">E8*$F$2</f>
        <v>59.536296</v>
      </c>
      <c r="V8" s="2">
        <f t="shared" ref="V8" si="5">F8*$F$2</f>
        <v>72.306036000000006</v>
      </c>
      <c r="W8" s="2">
        <f t="shared" ref="W8" si="6">G8*$F$2</f>
        <v>73.68768</v>
      </c>
      <c r="X8" s="2">
        <f t="shared" ref="X8" si="7">H8*$F$2</f>
        <v>79.926012</v>
      </c>
      <c r="Y8" s="2">
        <f t="shared" ref="Y8" si="8">I8*$F$2</f>
        <v>80.093484000000004</v>
      </c>
      <c r="Z8" s="2">
        <f t="shared" ref="Z8" si="9">J8*$F$2</f>
        <v>79.842275999999998</v>
      </c>
      <c r="AA8" s="2">
        <f t="shared" ref="AA8" si="10">K8*$F$2</f>
        <v>83.945340000000002</v>
      </c>
      <c r="AB8" s="2">
        <f t="shared" ref="AB8" si="11">L8*$F$2</f>
        <v>73.436472000000009</v>
      </c>
      <c r="AC8" s="2">
        <f t="shared" ref="AC8" si="12">M8*$F$2</f>
        <v>62.550792000000001</v>
      </c>
      <c r="AD8" s="2">
        <f t="shared" si="1"/>
        <v>59.913108000000001</v>
      </c>
      <c r="AE8" s="2">
        <f t="shared" si="2"/>
        <v>55.977516000000001</v>
      </c>
      <c r="AF8" s="2">
        <f t="shared" si="3"/>
        <v>57.903444</v>
      </c>
      <c r="AH8" s="43">
        <f>AB8/$AB$10</f>
        <v>0.90552400619514717</v>
      </c>
    </row>
    <row r="10" spans="2:34">
      <c r="C10" t="s">
        <v>6</v>
      </c>
      <c r="D10">
        <f t="shared" ref="D10:P10" si="13">SUM(D7:D8)</f>
        <v>1188</v>
      </c>
      <c r="E10">
        <f t="shared" si="13"/>
        <v>1594</v>
      </c>
      <c r="F10">
        <f t="shared" si="13"/>
        <v>1874</v>
      </c>
      <c r="G10">
        <f t="shared" si="13"/>
        <v>1914</v>
      </c>
      <c r="H10">
        <f t="shared" si="13"/>
        <v>2056</v>
      </c>
      <c r="I10">
        <f t="shared" si="13"/>
        <v>2045</v>
      </c>
      <c r="J10">
        <f t="shared" si="13"/>
        <v>2010</v>
      </c>
      <c r="K10">
        <f t="shared" si="13"/>
        <v>2092</v>
      </c>
      <c r="L10">
        <f t="shared" si="13"/>
        <v>1937</v>
      </c>
      <c r="M10">
        <f t="shared" si="13"/>
        <v>1702</v>
      </c>
      <c r="N10">
        <f t="shared" si="13"/>
        <v>1674</v>
      </c>
      <c r="O10">
        <f t="shared" si="13"/>
        <v>1584</v>
      </c>
      <c r="P10">
        <f t="shared" si="13"/>
        <v>1704</v>
      </c>
      <c r="S10" t="s">
        <v>6</v>
      </c>
      <c r="T10" s="2">
        <f t="shared" ref="T10:AF10" si="14">SUM(T7:T8)</f>
        <v>49.739184000000002</v>
      </c>
      <c r="U10" s="2">
        <f t="shared" si="14"/>
        <v>66.737592000000006</v>
      </c>
      <c r="V10" s="2">
        <f t="shared" si="14"/>
        <v>78.460632000000004</v>
      </c>
      <c r="W10" s="2">
        <f t="shared" si="14"/>
        <v>80.135351999999997</v>
      </c>
      <c r="X10" s="2">
        <f t="shared" si="14"/>
        <v>86.080607999999998</v>
      </c>
      <c r="Y10" s="2">
        <f t="shared" si="14"/>
        <v>85.620060000000009</v>
      </c>
      <c r="Z10" s="2">
        <f t="shared" si="14"/>
        <v>84.154679999999999</v>
      </c>
      <c r="AA10" s="2">
        <f t="shared" si="14"/>
        <v>87.587856000000002</v>
      </c>
      <c r="AB10" s="2">
        <f t="shared" si="14"/>
        <v>81.098316000000011</v>
      </c>
      <c r="AC10" s="2">
        <f t="shared" si="14"/>
        <v>71.259336000000005</v>
      </c>
      <c r="AD10" s="2">
        <f t="shared" si="14"/>
        <v>70.087032000000008</v>
      </c>
      <c r="AE10" s="2">
        <f t="shared" si="14"/>
        <v>66.318911999999997</v>
      </c>
      <c r="AF10" s="2">
        <f t="shared" si="14"/>
        <v>71.343072000000006</v>
      </c>
    </row>
    <row r="12" spans="2:34">
      <c r="D12" s="1">
        <v>2002</v>
      </c>
      <c r="E12" s="1">
        <v>2003</v>
      </c>
      <c r="F12" s="1">
        <v>2004</v>
      </c>
      <c r="G12" s="1">
        <v>2005</v>
      </c>
      <c r="H12" s="1">
        <v>2006</v>
      </c>
      <c r="I12" s="1">
        <v>2007</v>
      </c>
      <c r="J12" s="1">
        <v>2008</v>
      </c>
      <c r="K12" s="1">
        <v>2009</v>
      </c>
      <c r="L12" s="1">
        <v>2010</v>
      </c>
      <c r="M12" s="1">
        <v>2011</v>
      </c>
      <c r="N12" s="1">
        <v>2012</v>
      </c>
      <c r="O12" s="1">
        <v>2013</v>
      </c>
      <c r="P12" s="1">
        <v>2014</v>
      </c>
      <c r="Q12" s="1"/>
      <c r="T12" s="1">
        <v>2002</v>
      </c>
      <c r="U12" s="1">
        <v>2003</v>
      </c>
      <c r="V12" s="1">
        <v>2004</v>
      </c>
      <c r="W12" s="1">
        <v>2005</v>
      </c>
      <c r="X12" s="1">
        <v>2006</v>
      </c>
      <c r="Y12" s="1">
        <v>2007</v>
      </c>
      <c r="Z12" s="1">
        <v>2008</v>
      </c>
      <c r="AA12" s="1">
        <v>2009</v>
      </c>
      <c r="AB12" s="1">
        <v>2010</v>
      </c>
      <c r="AC12" s="1">
        <v>2011</v>
      </c>
      <c r="AD12" s="1">
        <v>2012</v>
      </c>
      <c r="AE12" s="1">
        <v>2013</v>
      </c>
      <c r="AF12" s="1">
        <v>2014</v>
      </c>
      <c r="AH12" s="1">
        <v>2010</v>
      </c>
    </row>
    <row r="13" spans="2:34">
      <c r="D13" t="s">
        <v>3</v>
      </c>
      <c r="E13" t="s">
        <v>3</v>
      </c>
      <c r="F13" t="s">
        <v>3</v>
      </c>
      <c r="G13" t="s">
        <v>3</v>
      </c>
      <c r="H13" t="s">
        <v>3</v>
      </c>
      <c r="I13" t="s">
        <v>3</v>
      </c>
      <c r="J13" t="s">
        <v>3</v>
      </c>
      <c r="K13" t="s">
        <v>3</v>
      </c>
      <c r="L13" t="s">
        <v>3</v>
      </c>
      <c r="M13" t="s">
        <v>3</v>
      </c>
      <c r="N13" t="s">
        <v>3</v>
      </c>
      <c r="O13" t="s">
        <v>3</v>
      </c>
      <c r="P13" t="s">
        <v>3</v>
      </c>
      <c r="T13" t="s">
        <v>5</v>
      </c>
      <c r="U13" t="s">
        <v>5</v>
      </c>
      <c r="V13" t="s">
        <v>5</v>
      </c>
      <c r="W13" t="s">
        <v>5</v>
      </c>
      <c r="X13" t="s">
        <v>5</v>
      </c>
      <c r="Y13" t="s">
        <v>5</v>
      </c>
      <c r="Z13" t="s">
        <v>5</v>
      </c>
      <c r="AA13" t="s">
        <v>5</v>
      </c>
      <c r="AB13" t="s">
        <v>5</v>
      </c>
      <c r="AC13" t="s">
        <v>5</v>
      </c>
      <c r="AD13" t="s">
        <v>5</v>
      </c>
      <c r="AE13" t="s">
        <v>5</v>
      </c>
      <c r="AF13" t="s">
        <v>5</v>
      </c>
      <c r="AH13" t="s">
        <v>74</v>
      </c>
    </row>
    <row r="14" spans="2:34">
      <c r="B14" s="1" t="s">
        <v>8</v>
      </c>
      <c r="C14" s="1" t="s">
        <v>2</v>
      </c>
      <c r="D14">
        <v>466</v>
      </c>
      <c r="E14">
        <v>443</v>
      </c>
      <c r="F14">
        <v>343</v>
      </c>
      <c r="G14">
        <v>277</v>
      </c>
      <c r="H14">
        <v>259</v>
      </c>
      <c r="I14">
        <v>218</v>
      </c>
      <c r="J14">
        <v>268</v>
      </c>
      <c r="K14">
        <v>249</v>
      </c>
      <c r="L14">
        <v>274</v>
      </c>
      <c r="M14">
        <v>249</v>
      </c>
      <c r="N14">
        <v>249</v>
      </c>
      <c r="O14">
        <v>268</v>
      </c>
      <c r="P14">
        <v>305</v>
      </c>
      <c r="R14" s="1" t="str">
        <f>B14</f>
        <v>Denmark</v>
      </c>
      <c r="S14" s="1" t="s">
        <v>2</v>
      </c>
      <c r="T14" s="2">
        <f>D14*$F$2</f>
        <v>19.510488000000002</v>
      </c>
      <c r="U14" s="2">
        <f t="shared" ref="U14:U15" si="15">E14*$F$2</f>
        <v>18.547524000000003</v>
      </c>
      <c r="V14" s="2">
        <f t="shared" ref="V14:V15" si="16">F14*$F$2</f>
        <v>14.360724000000001</v>
      </c>
      <c r="W14" s="2">
        <f t="shared" ref="W14:W15" si="17">G14*$F$2</f>
        <v>11.597436</v>
      </c>
      <c r="X14" s="2">
        <f t="shared" ref="X14:X15" si="18">H14*$F$2</f>
        <v>10.843812</v>
      </c>
      <c r="Y14" s="2">
        <f t="shared" ref="Y14:Y15" si="19">I14*$F$2</f>
        <v>9.127224</v>
      </c>
      <c r="Z14" s="2">
        <f t="shared" ref="Z14:Z15" si="20">J14*$F$2</f>
        <v>11.220624000000001</v>
      </c>
      <c r="AA14" s="2">
        <f t="shared" ref="AA14:AA15" si="21">K14*$F$2</f>
        <v>10.425132000000001</v>
      </c>
      <c r="AB14" s="2">
        <f t="shared" ref="AB14:AB15" si="22">L14*$F$2</f>
        <v>11.471832000000001</v>
      </c>
      <c r="AC14" s="2">
        <f t="shared" ref="AC14:AC15" si="23">M14*$F$2</f>
        <v>10.425132000000001</v>
      </c>
      <c r="AD14" s="2">
        <f t="shared" ref="AD14:AD15" si="24">N14*$F$2</f>
        <v>10.425132000000001</v>
      </c>
      <c r="AE14" s="2">
        <f t="shared" ref="AE14:AE15" si="25">O14*$F$2</f>
        <v>11.220624000000001</v>
      </c>
      <c r="AF14" s="2">
        <f t="shared" ref="AF14:AF15" si="26">P14*$F$2</f>
        <v>12.769740000000001</v>
      </c>
      <c r="AH14" s="43">
        <f>AB14/$AB$17</f>
        <v>0.4</v>
      </c>
    </row>
    <row r="15" spans="2:34">
      <c r="B15" s="1"/>
      <c r="C15" s="1" t="s">
        <v>1</v>
      </c>
      <c r="D15">
        <v>413</v>
      </c>
      <c r="E15">
        <v>481</v>
      </c>
      <c r="F15">
        <v>407</v>
      </c>
      <c r="G15">
        <v>484</v>
      </c>
      <c r="H15">
        <v>741</v>
      </c>
      <c r="I15">
        <v>828</v>
      </c>
      <c r="J15">
        <v>638</v>
      </c>
      <c r="K15">
        <v>261</v>
      </c>
      <c r="L15">
        <v>411</v>
      </c>
      <c r="M15">
        <v>444</v>
      </c>
      <c r="N15">
        <v>265</v>
      </c>
      <c r="O15">
        <v>357</v>
      </c>
      <c r="P15">
        <v>429</v>
      </c>
      <c r="R15" s="1"/>
      <c r="S15" s="1" t="s">
        <v>1</v>
      </c>
      <c r="T15" s="2">
        <f>D15*$F$2</f>
        <v>17.291484000000001</v>
      </c>
      <c r="U15" s="2">
        <f t="shared" si="15"/>
        <v>20.138508000000002</v>
      </c>
      <c r="V15" s="2">
        <f t="shared" si="16"/>
        <v>17.040276000000002</v>
      </c>
      <c r="W15" s="2">
        <f t="shared" si="17"/>
        <v>20.264112000000001</v>
      </c>
      <c r="X15" s="2">
        <f t="shared" si="18"/>
        <v>31.024188000000002</v>
      </c>
      <c r="Y15" s="2">
        <f t="shared" si="19"/>
        <v>34.666704000000003</v>
      </c>
      <c r="Z15" s="2">
        <f t="shared" si="20"/>
        <v>26.711784000000002</v>
      </c>
      <c r="AA15" s="2">
        <f t="shared" si="21"/>
        <v>10.927548</v>
      </c>
      <c r="AB15" s="2">
        <f t="shared" si="22"/>
        <v>17.207748000000002</v>
      </c>
      <c r="AC15" s="2">
        <f t="shared" si="23"/>
        <v>18.589392</v>
      </c>
      <c r="AD15" s="2">
        <f t="shared" si="24"/>
        <v>11.09502</v>
      </c>
      <c r="AE15" s="2">
        <f t="shared" si="25"/>
        <v>14.946876000000001</v>
      </c>
      <c r="AF15" s="2">
        <f t="shared" si="26"/>
        <v>17.961372000000001</v>
      </c>
      <c r="AH15" s="43">
        <f>AB15/$AB$17</f>
        <v>0.60000000000000009</v>
      </c>
    </row>
    <row r="17" spans="2:34">
      <c r="C17" t="s">
        <v>6</v>
      </c>
      <c r="D17">
        <f t="shared" ref="D17:P17" si="27">SUM(D14:D15)</f>
        <v>879</v>
      </c>
      <c r="E17">
        <f t="shared" si="27"/>
        <v>924</v>
      </c>
      <c r="F17">
        <f t="shared" si="27"/>
        <v>750</v>
      </c>
      <c r="G17">
        <f t="shared" si="27"/>
        <v>761</v>
      </c>
      <c r="H17">
        <f t="shared" si="27"/>
        <v>1000</v>
      </c>
      <c r="I17">
        <f t="shared" si="27"/>
        <v>1046</v>
      </c>
      <c r="J17">
        <f t="shared" si="27"/>
        <v>906</v>
      </c>
      <c r="K17">
        <f t="shared" si="27"/>
        <v>510</v>
      </c>
      <c r="L17">
        <f t="shared" si="27"/>
        <v>685</v>
      </c>
      <c r="M17">
        <f t="shared" si="27"/>
        <v>693</v>
      </c>
      <c r="N17">
        <f t="shared" si="27"/>
        <v>514</v>
      </c>
      <c r="O17">
        <f t="shared" si="27"/>
        <v>625</v>
      </c>
      <c r="P17">
        <f t="shared" si="27"/>
        <v>734</v>
      </c>
      <c r="S17" t="s">
        <v>6</v>
      </c>
      <c r="T17" s="2">
        <f t="shared" ref="T17:Y17" si="28">SUM(T14:T15)</f>
        <v>36.801972000000006</v>
      </c>
      <c r="U17" s="2">
        <f t="shared" si="28"/>
        <v>38.686032000000004</v>
      </c>
      <c r="V17" s="2">
        <f t="shared" si="28"/>
        <v>31.401000000000003</v>
      </c>
      <c r="W17" s="2">
        <f t="shared" si="28"/>
        <v>31.861547999999999</v>
      </c>
      <c r="X17" s="2">
        <f t="shared" si="28"/>
        <v>41.868000000000002</v>
      </c>
      <c r="Y17" s="2">
        <f t="shared" si="28"/>
        <v>43.793928000000001</v>
      </c>
      <c r="Z17" s="2">
        <f t="shared" ref="Z17:AF17" si="29">SUM(Z14:Z15)</f>
        <v>37.932408000000002</v>
      </c>
      <c r="AA17" s="2">
        <f t="shared" si="29"/>
        <v>21.352679999999999</v>
      </c>
      <c r="AB17" s="2">
        <f t="shared" si="29"/>
        <v>28.679580000000001</v>
      </c>
      <c r="AC17" s="2">
        <f t="shared" si="29"/>
        <v>29.014524000000002</v>
      </c>
      <c r="AD17" s="2">
        <f t="shared" si="29"/>
        <v>21.520152000000003</v>
      </c>
      <c r="AE17" s="2">
        <f t="shared" si="29"/>
        <v>26.167500000000004</v>
      </c>
      <c r="AF17" s="2">
        <f t="shared" si="29"/>
        <v>30.731112000000003</v>
      </c>
    </row>
    <row r="19" spans="2:34">
      <c r="D19" s="1">
        <v>2002</v>
      </c>
      <c r="E19" s="1">
        <v>2003</v>
      </c>
      <c r="F19" s="1">
        <v>2004</v>
      </c>
      <c r="G19" s="1">
        <v>2005</v>
      </c>
      <c r="H19" s="1">
        <v>2006</v>
      </c>
      <c r="I19" s="1">
        <v>2007</v>
      </c>
      <c r="J19" s="1">
        <v>2008</v>
      </c>
      <c r="K19" s="1">
        <v>2009</v>
      </c>
      <c r="L19" s="1">
        <v>2010</v>
      </c>
      <c r="M19" s="1">
        <v>2011</v>
      </c>
      <c r="N19" s="1">
        <v>2012</v>
      </c>
      <c r="O19" s="1">
        <v>2013</v>
      </c>
      <c r="P19" s="1">
        <v>2014</v>
      </c>
      <c r="Q19" s="1"/>
      <c r="T19" s="1">
        <v>2002</v>
      </c>
      <c r="U19" s="1">
        <v>2003</v>
      </c>
      <c r="V19" s="1">
        <v>2004</v>
      </c>
      <c r="W19" s="1">
        <v>2005</v>
      </c>
      <c r="X19" s="1">
        <v>2006</v>
      </c>
      <c r="Y19" s="1">
        <v>2007</v>
      </c>
      <c r="Z19" s="1">
        <v>2008</v>
      </c>
      <c r="AA19" s="1">
        <v>2009</v>
      </c>
      <c r="AB19" s="1">
        <v>2010</v>
      </c>
      <c r="AC19" s="1">
        <v>2011</v>
      </c>
      <c r="AD19" s="1">
        <v>2012</v>
      </c>
      <c r="AE19" s="1">
        <v>2013</v>
      </c>
      <c r="AF19" s="1">
        <v>2014</v>
      </c>
      <c r="AH19" s="1">
        <v>2010</v>
      </c>
    </row>
    <row r="20" spans="2:34">
      <c r="D20" t="s">
        <v>3</v>
      </c>
      <c r="E20" t="s">
        <v>3</v>
      </c>
      <c r="F20" t="s">
        <v>3</v>
      </c>
      <c r="G20" t="s">
        <v>3</v>
      </c>
      <c r="H20" t="s">
        <v>3</v>
      </c>
      <c r="I20" t="s">
        <v>3</v>
      </c>
      <c r="J20" t="s">
        <v>3</v>
      </c>
      <c r="K20" t="s">
        <v>3</v>
      </c>
      <c r="L20" t="s">
        <v>3</v>
      </c>
      <c r="M20" t="s">
        <v>3</v>
      </c>
      <c r="N20" t="s">
        <v>3</v>
      </c>
      <c r="O20" t="s">
        <v>3</v>
      </c>
      <c r="P20" t="s">
        <v>3</v>
      </c>
      <c r="T20" t="s">
        <v>5</v>
      </c>
      <c r="U20" t="s">
        <v>5</v>
      </c>
      <c r="V20" t="s">
        <v>5</v>
      </c>
      <c r="W20" t="s">
        <v>5</v>
      </c>
      <c r="X20" t="s">
        <v>5</v>
      </c>
      <c r="Y20" t="s">
        <v>5</v>
      </c>
      <c r="Z20" t="s">
        <v>5</v>
      </c>
      <c r="AA20" t="s">
        <v>5</v>
      </c>
      <c r="AB20" t="s">
        <v>5</v>
      </c>
      <c r="AC20" t="s">
        <v>5</v>
      </c>
      <c r="AD20" t="s">
        <v>5</v>
      </c>
      <c r="AE20" t="s">
        <v>5</v>
      </c>
      <c r="AF20" t="s">
        <v>5</v>
      </c>
      <c r="AH20" t="s">
        <v>74</v>
      </c>
    </row>
    <row r="21" spans="2:34">
      <c r="B21" s="1" t="s">
        <v>10</v>
      </c>
      <c r="C21" s="1" t="s">
        <v>2</v>
      </c>
      <c r="D21">
        <v>428</v>
      </c>
      <c r="E21">
        <v>303</v>
      </c>
      <c r="F21">
        <v>268</v>
      </c>
      <c r="G21">
        <v>414</v>
      </c>
      <c r="H21">
        <v>328</v>
      </c>
      <c r="I21">
        <v>359</v>
      </c>
      <c r="J21">
        <v>281</v>
      </c>
      <c r="K21">
        <v>272</v>
      </c>
      <c r="L21">
        <v>138</v>
      </c>
      <c r="M21">
        <v>140</v>
      </c>
      <c r="N21">
        <v>141</v>
      </c>
      <c r="O21">
        <v>11</v>
      </c>
      <c r="P21">
        <v>66</v>
      </c>
      <c r="R21" s="1" t="str">
        <f>B21</f>
        <v>Norway</v>
      </c>
      <c r="S21" s="1" t="s">
        <v>2</v>
      </c>
      <c r="T21" s="2">
        <f>D21*$F$2</f>
        <v>17.919504</v>
      </c>
      <c r="U21" s="2">
        <f t="shared" ref="U21:U22" si="30">E21*$F$2</f>
        <v>12.686004000000001</v>
      </c>
      <c r="V21" s="2">
        <f t="shared" ref="V21:V22" si="31">F21*$F$2</f>
        <v>11.220624000000001</v>
      </c>
      <c r="W21" s="2">
        <f t="shared" ref="W21:W22" si="32">G21*$F$2</f>
        <v>17.333352000000001</v>
      </c>
      <c r="X21" s="2">
        <f t="shared" ref="X21:X22" si="33">H21*$F$2</f>
        <v>13.732704</v>
      </c>
      <c r="Y21" s="2">
        <f t="shared" ref="Y21:Y22" si="34">I21*$F$2</f>
        <v>15.030612000000001</v>
      </c>
      <c r="Z21" s="2">
        <f t="shared" ref="Z21:Z22" si="35">J21*$F$2</f>
        <v>11.764908</v>
      </c>
      <c r="AA21" s="2">
        <f t="shared" ref="AA21:AA22" si="36">K21*$F$2</f>
        <v>11.388096000000001</v>
      </c>
      <c r="AB21" s="2">
        <f t="shared" ref="AB21:AB22" si="37">L21*$F$2</f>
        <v>5.7777840000000005</v>
      </c>
      <c r="AC21" s="2">
        <f t="shared" ref="AC21:AC22" si="38">M21*$F$2</f>
        <v>5.8615200000000005</v>
      </c>
      <c r="AD21" s="2">
        <f t="shared" ref="AD21:AD22" si="39">N21*$F$2</f>
        <v>5.9033880000000005</v>
      </c>
      <c r="AE21" s="2">
        <f t="shared" ref="AE21:AE22" si="40">O21*$F$2</f>
        <v>0.46054800000000001</v>
      </c>
      <c r="AF21" s="2">
        <f t="shared" ref="AF21:AF22" si="41">P21*$F$2</f>
        <v>2.7632880000000002</v>
      </c>
      <c r="AH21" s="43">
        <f>AB21/$AB$24</f>
        <v>0.41566265060240964</v>
      </c>
    </row>
    <row r="22" spans="2:34">
      <c r="B22" s="1"/>
      <c r="C22" s="1" t="s">
        <v>1</v>
      </c>
      <c r="D22">
        <v>237</v>
      </c>
      <c r="E22">
        <v>253</v>
      </c>
      <c r="F22">
        <v>245</v>
      </c>
      <c r="G22">
        <v>281</v>
      </c>
      <c r="H22">
        <v>176</v>
      </c>
      <c r="I22">
        <v>299</v>
      </c>
      <c r="J22">
        <v>198</v>
      </c>
      <c r="K22">
        <v>221</v>
      </c>
      <c r="L22">
        <v>194</v>
      </c>
      <c r="M22">
        <v>182</v>
      </c>
      <c r="N22">
        <v>167</v>
      </c>
      <c r="O22">
        <v>161</v>
      </c>
      <c r="P22">
        <v>66</v>
      </c>
      <c r="R22" s="1"/>
      <c r="S22" s="1" t="s">
        <v>1</v>
      </c>
      <c r="T22" s="2">
        <f>D22*$F$2</f>
        <v>9.9227160000000012</v>
      </c>
      <c r="U22" s="2">
        <f t="shared" si="30"/>
        <v>10.592604000000001</v>
      </c>
      <c r="V22" s="2">
        <f t="shared" si="31"/>
        <v>10.257660000000001</v>
      </c>
      <c r="W22" s="2">
        <f t="shared" si="32"/>
        <v>11.764908</v>
      </c>
      <c r="X22" s="2">
        <f t="shared" si="33"/>
        <v>7.3687680000000002</v>
      </c>
      <c r="Y22" s="2">
        <f t="shared" si="34"/>
        <v>12.518532</v>
      </c>
      <c r="Z22" s="2">
        <f t="shared" si="35"/>
        <v>8.2898639999999997</v>
      </c>
      <c r="AA22" s="2">
        <f t="shared" si="36"/>
        <v>9.2528280000000009</v>
      </c>
      <c r="AB22" s="2">
        <f t="shared" si="37"/>
        <v>8.1223919999999996</v>
      </c>
      <c r="AC22" s="2">
        <f t="shared" si="38"/>
        <v>7.6199760000000003</v>
      </c>
      <c r="AD22" s="2">
        <f t="shared" si="39"/>
        <v>6.9919560000000001</v>
      </c>
      <c r="AE22" s="2">
        <f t="shared" si="40"/>
        <v>6.740748</v>
      </c>
      <c r="AF22" s="2">
        <f t="shared" si="41"/>
        <v>2.7632880000000002</v>
      </c>
      <c r="AH22" s="43">
        <f>AB22/$AB$24</f>
        <v>0.5843373493975903</v>
      </c>
    </row>
    <row r="24" spans="2:34">
      <c r="C24" t="s">
        <v>6</v>
      </c>
      <c r="D24">
        <f t="shared" ref="D24:P24" si="42">SUM(D21:D22)</f>
        <v>665</v>
      </c>
      <c r="E24">
        <f t="shared" si="42"/>
        <v>556</v>
      </c>
      <c r="F24">
        <f t="shared" si="42"/>
        <v>513</v>
      </c>
      <c r="G24">
        <f t="shared" si="42"/>
        <v>695</v>
      </c>
      <c r="H24">
        <f t="shared" si="42"/>
        <v>504</v>
      </c>
      <c r="I24">
        <f t="shared" si="42"/>
        <v>658</v>
      </c>
      <c r="J24">
        <f t="shared" si="42"/>
        <v>479</v>
      </c>
      <c r="K24">
        <f t="shared" si="42"/>
        <v>493</v>
      </c>
      <c r="L24">
        <f t="shared" si="42"/>
        <v>332</v>
      </c>
      <c r="M24">
        <f t="shared" si="42"/>
        <v>322</v>
      </c>
      <c r="N24">
        <f t="shared" si="42"/>
        <v>308</v>
      </c>
      <c r="O24">
        <f t="shared" si="42"/>
        <v>172</v>
      </c>
      <c r="P24">
        <f t="shared" si="42"/>
        <v>132</v>
      </c>
      <c r="S24" t="s">
        <v>6</v>
      </c>
      <c r="T24" s="2">
        <f t="shared" ref="T24:AF24" si="43">SUM(T21:T22)</f>
        <v>27.842220000000001</v>
      </c>
      <c r="U24" s="2">
        <f t="shared" si="43"/>
        <v>23.278608000000002</v>
      </c>
      <c r="V24" s="2">
        <f t="shared" si="43"/>
        <v>21.478284000000002</v>
      </c>
      <c r="W24" s="2">
        <f t="shared" si="43"/>
        <v>29.098260000000003</v>
      </c>
      <c r="X24" s="2">
        <f t="shared" si="43"/>
        <v>21.101472000000001</v>
      </c>
      <c r="Y24" s="2">
        <f t="shared" si="43"/>
        <v>27.549144000000002</v>
      </c>
      <c r="Z24" s="2">
        <f t="shared" si="43"/>
        <v>20.054772</v>
      </c>
      <c r="AA24" s="2">
        <f t="shared" si="43"/>
        <v>20.640924000000002</v>
      </c>
      <c r="AB24" s="2">
        <f t="shared" si="43"/>
        <v>13.900176</v>
      </c>
      <c r="AC24" s="2">
        <f t="shared" si="43"/>
        <v>13.481496</v>
      </c>
      <c r="AD24" s="2">
        <f t="shared" si="43"/>
        <v>12.895344000000001</v>
      </c>
      <c r="AE24" s="2">
        <f t="shared" si="43"/>
        <v>7.2012960000000001</v>
      </c>
      <c r="AF24" s="2">
        <f t="shared" si="43"/>
        <v>5.5265760000000004</v>
      </c>
    </row>
    <row r="27" spans="2:34">
      <c r="Y27" s="2"/>
    </row>
  </sheetData>
  <pageMargins left="0.7" right="0.7" top="0.75" bottom="0.75" header="0.3" footer="0.3"/>
  <pageSetup paperSize="9" orientation="portrait" horizontalDpi="4294967293"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B159"/>
  <sheetViews>
    <sheetView topLeftCell="E85" zoomScale="50" zoomScaleNormal="50" workbookViewId="0">
      <selection activeCell="AB102" sqref="AB102"/>
    </sheetView>
  </sheetViews>
  <sheetFormatPr defaultRowHeight="14.4"/>
  <cols>
    <col min="2" max="2" width="10.5546875" customWidth="1"/>
    <col min="3" max="3" width="17.77734375" customWidth="1"/>
    <col min="4" max="4" width="13.33203125" customWidth="1"/>
    <col min="7" max="7" width="19" customWidth="1"/>
    <col min="11" max="11" width="6.88671875" bestFit="1" customWidth="1"/>
    <col min="12" max="12" width="12.6640625" bestFit="1" customWidth="1"/>
    <col min="13" max="13" width="53.88671875" customWidth="1"/>
    <col min="14" max="14" width="13.77734375" customWidth="1"/>
    <col min="15" max="15" width="11.44140625" customWidth="1"/>
    <col min="16" max="16" width="10.33203125" bestFit="1" customWidth="1"/>
    <col min="17" max="17" width="12.88671875" customWidth="1"/>
    <col min="18" max="18" width="14.88671875" customWidth="1"/>
    <col min="19" max="19" width="13.6640625" customWidth="1"/>
    <col min="20" max="20" width="11.44140625" bestFit="1" customWidth="1"/>
    <col min="21" max="26" width="9" bestFit="1" customWidth="1"/>
    <col min="29" max="29" width="12.44140625" customWidth="1"/>
    <col min="30" max="30" width="12" customWidth="1"/>
    <col min="32" max="32" width="11.44140625" customWidth="1"/>
    <col min="36" max="36" width="30.44140625" customWidth="1"/>
    <col min="37" max="37" width="14.5546875" customWidth="1"/>
    <col min="38" max="38" width="12" customWidth="1"/>
    <col min="39" max="39" width="10.88671875" customWidth="1"/>
    <col min="40" max="40" width="10.33203125" customWidth="1"/>
    <col min="41" max="41" width="10.5546875" customWidth="1"/>
    <col min="42" max="42" width="10.21875" customWidth="1"/>
  </cols>
  <sheetData>
    <row r="1" spans="2:42">
      <c r="N1" s="25" t="s">
        <v>55</v>
      </c>
      <c r="O1" s="25"/>
    </row>
    <row r="2" spans="2:42">
      <c r="M2" t="s">
        <v>54</v>
      </c>
      <c r="N2" s="27" t="s">
        <v>56</v>
      </c>
      <c r="O2" s="27"/>
    </row>
    <row r="3" spans="2:42">
      <c r="N3" s="38" t="s">
        <v>64</v>
      </c>
      <c r="O3" s="38"/>
    </row>
    <row r="4" spans="2:42">
      <c r="N4" s="40" t="s">
        <v>65</v>
      </c>
      <c r="O4" s="40"/>
      <c r="AK4" t="s">
        <v>4</v>
      </c>
      <c r="AL4">
        <v>4.1868000000000002E-2</v>
      </c>
    </row>
    <row r="5" spans="2:42">
      <c r="N5" s="36" t="s">
        <v>71</v>
      </c>
      <c r="O5" s="36"/>
    </row>
    <row r="6" spans="2:42">
      <c r="N6" s="37" t="s">
        <v>70</v>
      </c>
      <c r="O6" s="37"/>
    </row>
    <row r="7" spans="2:42">
      <c r="K7" s="8"/>
      <c r="L7" s="3"/>
      <c r="M7" s="3"/>
      <c r="N7" s="6"/>
      <c r="O7" s="3"/>
      <c r="P7" s="7"/>
      <c r="Q7" s="7"/>
      <c r="R7" s="7"/>
      <c r="S7" s="7"/>
      <c r="T7" s="7"/>
      <c r="U7" s="7"/>
      <c r="V7" s="4"/>
      <c r="W7" s="4"/>
      <c r="X7" s="5"/>
      <c r="Y7" s="3"/>
      <c r="Z7" s="3"/>
      <c r="AA7" s="3"/>
    </row>
    <row r="8" spans="2:42" ht="27.6">
      <c r="K8" s="10" t="s">
        <v>16</v>
      </c>
      <c r="L8" s="10" t="s">
        <v>17</v>
      </c>
      <c r="M8" s="10" t="s">
        <v>18</v>
      </c>
      <c r="N8" s="10" t="s">
        <v>19</v>
      </c>
      <c r="O8" s="10" t="s">
        <v>20</v>
      </c>
      <c r="P8" s="24" t="s">
        <v>21</v>
      </c>
      <c r="Q8" s="11" t="s">
        <v>22</v>
      </c>
      <c r="R8" s="15" t="s">
        <v>23</v>
      </c>
      <c r="S8" s="12" t="s">
        <v>24</v>
      </c>
      <c r="T8" s="10" t="s">
        <v>25</v>
      </c>
      <c r="U8" s="14" t="s">
        <v>26</v>
      </c>
      <c r="V8" s="14" t="s">
        <v>27</v>
      </c>
      <c r="W8" s="14" t="s">
        <v>28</v>
      </c>
      <c r="X8" s="14" t="s">
        <v>29</v>
      </c>
      <c r="Y8" s="13" t="s">
        <v>30</v>
      </c>
      <c r="Z8" s="13" t="s">
        <v>31</v>
      </c>
      <c r="AA8" s="13" t="s">
        <v>32</v>
      </c>
      <c r="AC8" s="104" t="s">
        <v>87</v>
      </c>
      <c r="AD8" s="104" t="s">
        <v>87</v>
      </c>
      <c r="AE8" s="104" t="s">
        <v>91</v>
      </c>
      <c r="AF8" s="104" t="s">
        <v>92</v>
      </c>
      <c r="AJ8" s="99" t="s">
        <v>0</v>
      </c>
    </row>
    <row r="9" spans="2:42" ht="31.2" thickBot="1">
      <c r="K9" s="9" t="s">
        <v>33</v>
      </c>
      <c r="L9" s="9"/>
      <c r="M9" s="9"/>
      <c r="N9" s="9"/>
      <c r="O9" s="9"/>
      <c r="P9" s="9"/>
      <c r="Q9" s="22" t="s">
        <v>34</v>
      </c>
      <c r="R9" s="22" t="s">
        <v>35</v>
      </c>
      <c r="S9" s="22" t="s">
        <v>36</v>
      </c>
      <c r="T9" s="22" t="s">
        <v>37</v>
      </c>
      <c r="U9" s="22" t="s">
        <v>38</v>
      </c>
      <c r="V9" s="22" t="s">
        <v>38</v>
      </c>
      <c r="W9" s="22" t="s">
        <v>39</v>
      </c>
      <c r="X9" s="22" t="s">
        <v>39</v>
      </c>
      <c r="Y9" s="22"/>
      <c r="Z9" s="22" t="s">
        <v>40</v>
      </c>
      <c r="AA9" s="9" t="s">
        <v>41</v>
      </c>
      <c r="AC9" s="105" t="s">
        <v>15</v>
      </c>
      <c r="AD9" s="105" t="s">
        <v>7</v>
      </c>
      <c r="AE9" s="105" t="s">
        <v>15</v>
      </c>
      <c r="AF9" s="105" t="s">
        <v>15</v>
      </c>
      <c r="AJ9" s="86" t="s">
        <v>80</v>
      </c>
      <c r="AK9" s="87"/>
      <c r="AL9" s="87"/>
      <c r="AM9" s="87"/>
      <c r="AN9" s="87"/>
      <c r="AO9" s="87"/>
      <c r="AP9" s="87"/>
    </row>
    <row r="10" spans="2:42">
      <c r="K10" t="s">
        <v>42</v>
      </c>
      <c r="L10" s="19" t="s">
        <v>44</v>
      </c>
      <c r="M10" s="16" t="s">
        <v>45</v>
      </c>
      <c r="N10" s="19" t="s">
        <v>46</v>
      </c>
      <c r="O10" s="16" t="s">
        <v>47</v>
      </c>
      <c r="P10" s="18" t="s">
        <v>43</v>
      </c>
      <c r="Q10" s="137">
        <f>(E36*AD51)/(R10*T10*0.001)</f>
        <v>1.6519853186382034E-3</v>
      </c>
      <c r="R10" s="44">
        <v>325.74299999999999</v>
      </c>
      <c r="S10" s="147">
        <f>AM59</f>
        <v>2.1188592663430295</v>
      </c>
      <c r="T10" s="31">
        <v>220565.192042371</v>
      </c>
      <c r="U10" s="136">
        <f>AM31</f>
        <v>9.6788783355947539E-2</v>
      </c>
      <c r="V10" s="32">
        <v>1</v>
      </c>
      <c r="W10" s="16">
        <v>5</v>
      </c>
      <c r="X10" s="16">
        <v>5</v>
      </c>
      <c r="Y10" s="25">
        <v>1E-3</v>
      </c>
      <c r="Z10" s="44">
        <v>28</v>
      </c>
      <c r="AA10" s="44">
        <v>3.7164522307877547E-3</v>
      </c>
      <c r="AC10">
        <f>Q10*R10*T10*Y10</f>
        <v>118.69112644447823</v>
      </c>
      <c r="AE10">
        <f>AC12+AC16+AC20+AC24</f>
        <v>229.23163261891119</v>
      </c>
      <c r="AF10">
        <f>AC10+AC14+AC18+AC22</f>
        <v>7712.5703110981322</v>
      </c>
      <c r="AJ10" s="88"/>
      <c r="AK10" s="87"/>
      <c r="AL10" s="87"/>
      <c r="AM10" s="87"/>
      <c r="AN10" s="87"/>
      <c r="AO10" s="87"/>
      <c r="AP10" s="87"/>
    </row>
    <row r="11" spans="2:42">
      <c r="K11" t="s">
        <v>42</v>
      </c>
      <c r="L11" s="16"/>
      <c r="M11" s="16"/>
      <c r="N11" s="19" t="s">
        <v>48</v>
      </c>
      <c r="O11" s="29" t="s">
        <v>49</v>
      </c>
      <c r="P11" s="18" t="s">
        <v>43</v>
      </c>
      <c r="Q11" s="41"/>
      <c r="R11" s="44"/>
      <c r="S11" s="147"/>
      <c r="T11" s="25"/>
      <c r="U11" s="136">
        <f>AM32</f>
        <v>0.90321121664405246</v>
      </c>
      <c r="V11" s="33">
        <v>0</v>
      </c>
      <c r="W11" s="16">
        <v>5</v>
      </c>
      <c r="X11" s="16">
        <v>5</v>
      </c>
      <c r="Y11" s="25"/>
      <c r="Z11" s="44"/>
      <c r="AA11" s="44"/>
      <c r="AJ11" s="89" t="s">
        <v>113</v>
      </c>
      <c r="AK11" s="90">
        <v>2009</v>
      </c>
      <c r="AL11" s="90">
        <v>2010</v>
      </c>
      <c r="AM11" s="90">
        <v>2011</v>
      </c>
      <c r="AN11" s="91">
        <v>2012</v>
      </c>
      <c r="AO11" s="91">
        <v>2013</v>
      </c>
      <c r="AP11" s="91">
        <v>2014</v>
      </c>
    </row>
    <row r="12" spans="2:42">
      <c r="K12" t="s">
        <v>42</v>
      </c>
      <c r="L12" s="16" t="s">
        <v>50</v>
      </c>
      <c r="M12" s="16" t="s">
        <v>51</v>
      </c>
      <c r="N12" s="19" t="s">
        <v>46</v>
      </c>
      <c r="O12" s="16" t="s">
        <v>52</v>
      </c>
      <c r="P12" s="18" t="s">
        <v>43</v>
      </c>
      <c r="Q12" s="41">
        <v>1.1811893700848794E-3</v>
      </c>
      <c r="R12" s="44">
        <v>30.0229</v>
      </c>
      <c r="S12" s="147">
        <f>AM54</f>
        <v>2.1305616342503666</v>
      </c>
      <c r="T12" s="25">
        <v>99555</v>
      </c>
      <c r="U12" s="39">
        <v>0.16666666666666666</v>
      </c>
      <c r="V12" s="34">
        <v>1</v>
      </c>
      <c r="W12" s="16">
        <v>5</v>
      </c>
      <c r="X12" s="16">
        <v>5</v>
      </c>
      <c r="Y12" s="25">
        <v>1E-3</v>
      </c>
      <c r="Z12" s="44">
        <v>28</v>
      </c>
      <c r="AA12" s="44">
        <v>2.1516302388771211E-3</v>
      </c>
      <c r="AC12">
        <f>Q12*R12*T12*Y12</f>
        <v>3.5304921189112237</v>
      </c>
      <c r="AJ12" s="92" t="s">
        <v>81</v>
      </c>
      <c r="AK12" s="103"/>
      <c r="AL12" s="103"/>
      <c r="AM12" s="103"/>
      <c r="AN12" s="87"/>
      <c r="AO12" s="87"/>
      <c r="AP12" s="87"/>
    </row>
    <row r="13" spans="2:42">
      <c r="B13" s="1" t="s">
        <v>9</v>
      </c>
      <c r="E13">
        <v>2010</v>
      </c>
      <c r="K13" t="s">
        <v>42</v>
      </c>
      <c r="L13" s="16"/>
      <c r="M13" s="16"/>
      <c r="N13" s="16" t="s">
        <v>48</v>
      </c>
      <c r="O13" s="29" t="s">
        <v>53</v>
      </c>
      <c r="P13" s="16" t="s">
        <v>43</v>
      </c>
      <c r="Q13" s="41"/>
      <c r="R13" s="44"/>
      <c r="S13" s="147"/>
      <c r="T13" s="106"/>
      <c r="U13" s="39">
        <v>0.83333333333333337</v>
      </c>
      <c r="V13" s="107">
        <v>0</v>
      </c>
      <c r="W13" s="16">
        <v>5</v>
      </c>
      <c r="X13" s="16">
        <v>5</v>
      </c>
      <c r="Y13" s="106"/>
      <c r="Z13" s="44"/>
      <c r="AA13" s="44"/>
      <c r="AJ13" s="94" t="s">
        <v>85</v>
      </c>
      <c r="AK13" s="101"/>
      <c r="AL13" s="101">
        <f>SUM(AL15:AL18)</f>
        <v>7.8293160000000004</v>
      </c>
      <c r="AM13" s="101">
        <f>SUM(AM15:AM18)</f>
        <v>4.8985560000000001</v>
      </c>
      <c r="AN13" s="101"/>
      <c r="AO13" s="101"/>
      <c r="AP13" s="101"/>
    </row>
    <row r="14" spans="2:42">
      <c r="C14" t="s">
        <v>11</v>
      </c>
      <c r="F14" t="s">
        <v>74</v>
      </c>
      <c r="G14" t="s">
        <v>77</v>
      </c>
      <c r="K14" s="108" t="s">
        <v>88</v>
      </c>
      <c r="L14" s="108" t="s">
        <v>44</v>
      </c>
      <c r="M14" s="108" t="s">
        <v>45</v>
      </c>
      <c r="N14" s="108" t="s">
        <v>46</v>
      </c>
      <c r="O14" s="108" t="s">
        <v>47</v>
      </c>
      <c r="P14" s="108" t="s">
        <v>43</v>
      </c>
      <c r="Q14" s="137">
        <f>(E36*AD52)/(R14*T14*0.001)</f>
        <v>1.6522048577950197E-3</v>
      </c>
      <c r="R14" s="109">
        <v>325.7</v>
      </c>
      <c r="S14" s="148">
        <f>AM59</f>
        <v>2.1188592663430295</v>
      </c>
      <c r="T14" s="110">
        <v>220565</v>
      </c>
      <c r="U14" s="152">
        <f>AM31</f>
        <v>9.6788783355947539E-2</v>
      </c>
      <c r="V14" s="112">
        <v>1</v>
      </c>
      <c r="W14" s="108">
        <v>5</v>
      </c>
      <c r="X14" s="108">
        <v>5</v>
      </c>
      <c r="Y14" s="110">
        <v>1E-3</v>
      </c>
      <c r="Z14" s="110">
        <v>28</v>
      </c>
      <c r="AA14" s="110">
        <v>3.7200000000000002E-3</v>
      </c>
      <c r="AC14">
        <f>Q14*R14*T14*Y14</f>
        <v>118.6911264444782</v>
      </c>
      <c r="AJ14" s="93" t="s">
        <v>82</v>
      </c>
      <c r="AK14" s="102"/>
      <c r="AL14" s="102"/>
      <c r="AM14" s="102"/>
      <c r="AN14" s="102"/>
      <c r="AO14" s="102"/>
      <c r="AP14" s="102"/>
    </row>
    <row r="15" spans="2:42">
      <c r="B15" t="s">
        <v>8</v>
      </c>
      <c r="C15" t="s">
        <v>73</v>
      </c>
      <c r="D15" t="s">
        <v>7</v>
      </c>
      <c r="E15">
        <v>149063.35130312276</v>
      </c>
      <c r="F15" s="42">
        <f>E15/SUM($E$15:$E$16)</f>
        <v>0.99015973006473712</v>
      </c>
      <c r="K15" t="s">
        <v>88</v>
      </c>
      <c r="N15" t="s">
        <v>48</v>
      </c>
      <c r="O15" t="s">
        <v>49</v>
      </c>
      <c r="P15" t="s">
        <v>43</v>
      </c>
      <c r="Q15" s="41"/>
      <c r="R15" s="44"/>
      <c r="S15" s="147"/>
      <c r="T15" s="25"/>
      <c r="U15" s="136">
        <f>AM32</f>
        <v>0.90321121664405246</v>
      </c>
      <c r="V15" s="43">
        <v>0</v>
      </c>
      <c r="W15">
        <v>5</v>
      </c>
      <c r="X15">
        <v>5</v>
      </c>
      <c r="Y15" s="25"/>
      <c r="Z15" s="25"/>
      <c r="AA15" s="25"/>
      <c r="AJ15" s="93" t="s">
        <v>112</v>
      </c>
      <c r="AK15" s="102"/>
      <c r="AL15" s="102"/>
      <c r="AM15" s="102"/>
      <c r="AN15" s="102"/>
      <c r="AO15" s="102"/>
      <c r="AP15" s="102"/>
    </row>
    <row r="16" spans="2:42">
      <c r="D16" t="s">
        <v>15</v>
      </c>
      <c r="E16">
        <v>1481.4010000000001</v>
      </c>
      <c r="F16" s="42">
        <f t="shared" ref="F16" si="0">E16/SUM($E$15:$E$16)</f>
        <v>9.8402699352627722E-3</v>
      </c>
      <c r="G16">
        <v>251.356173103347</v>
      </c>
      <c r="K16" t="s">
        <v>88</v>
      </c>
      <c r="L16" t="s">
        <v>50</v>
      </c>
      <c r="M16" t="s">
        <v>51</v>
      </c>
      <c r="N16" t="s">
        <v>46</v>
      </c>
      <c r="O16" t="s">
        <v>52</v>
      </c>
      <c r="P16" t="s">
        <v>43</v>
      </c>
      <c r="Q16" s="41">
        <v>1.1800000000000001E-3</v>
      </c>
      <c r="R16" s="44">
        <v>30</v>
      </c>
      <c r="S16" s="147">
        <f>AM54</f>
        <v>2.1305616342503666</v>
      </c>
      <c r="T16" s="25">
        <v>99555</v>
      </c>
      <c r="U16" s="39">
        <v>0.17</v>
      </c>
      <c r="V16" s="43">
        <v>1</v>
      </c>
      <c r="W16">
        <v>5</v>
      </c>
      <c r="X16">
        <v>5</v>
      </c>
      <c r="Y16" s="25">
        <v>1E-3</v>
      </c>
      <c r="Z16" s="25">
        <v>28</v>
      </c>
      <c r="AA16" s="25">
        <v>2.15E-3</v>
      </c>
      <c r="AC16">
        <f>Q16*R16*T16*Y16</f>
        <v>3.5242470000000004</v>
      </c>
      <c r="AJ16" s="93" t="s">
        <v>83</v>
      </c>
      <c r="AK16" s="102"/>
      <c r="AL16" s="102"/>
      <c r="AM16" s="102"/>
      <c r="AN16" s="102"/>
      <c r="AO16" s="102"/>
      <c r="AP16" s="102"/>
    </row>
    <row r="17" spans="2:42">
      <c r="B17" t="s">
        <v>12</v>
      </c>
      <c r="C17" t="s">
        <v>13</v>
      </c>
      <c r="D17" t="s">
        <v>7</v>
      </c>
      <c r="E17">
        <v>722337</v>
      </c>
      <c r="F17" s="42">
        <f>E17/SUM($E$17:$E$18)</f>
        <v>0.98560084050812535</v>
      </c>
      <c r="K17" t="s">
        <v>88</v>
      </c>
      <c r="N17" t="s">
        <v>48</v>
      </c>
      <c r="O17" t="s">
        <v>53</v>
      </c>
      <c r="P17" t="s">
        <v>43</v>
      </c>
      <c r="Q17" s="41"/>
      <c r="R17" s="44"/>
      <c r="S17" s="149"/>
      <c r="T17" s="25"/>
      <c r="U17" s="39">
        <v>0.83</v>
      </c>
      <c r="V17" s="43">
        <v>0</v>
      </c>
      <c r="W17">
        <v>5</v>
      </c>
      <c r="X17">
        <v>5</v>
      </c>
      <c r="Y17" s="25"/>
      <c r="Z17" s="25"/>
      <c r="AA17" s="25"/>
      <c r="AJ17" s="93" t="s">
        <v>84</v>
      </c>
      <c r="AK17" s="102">
        <f>45*AL4</f>
        <v>1.8840600000000001</v>
      </c>
      <c r="AL17" s="102">
        <f>45*AL4</f>
        <v>1.8840600000000001</v>
      </c>
      <c r="AM17" s="102">
        <f>46*AL4</f>
        <v>1.9259280000000001</v>
      </c>
      <c r="AN17" s="102">
        <f>23*AL4</f>
        <v>0.96296400000000004</v>
      </c>
      <c r="AO17" s="102">
        <f>26*AL4</f>
        <v>1.088568</v>
      </c>
      <c r="AP17" s="102">
        <f>32*AL4</f>
        <v>1.3397760000000001</v>
      </c>
    </row>
    <row r="18" spans="2:42">
      <c r="D18" t="s">
        <v>15</v>
      </c>
      <c r="E18">
        <v>10553</v>
      </c>
      <c r="F18" s="42">
        <f>E18/SUM($E$17:$E$18)</f>
        <v>1.4399159491874633E-2</v>
      </c>
      <c r="K18" s="108" t="s">
        <v>89</v>
      </c>
      <c r="L18" s="108" t="s">
        <v>44</v>
      </c>
      <c r="M18" s="108" t="s">
        <v>45</v>
      </c>
      <c r="N18" s="108" t="s">
        <v>46</v>
      </c>
      <c r="O18" s="108" t="s">
        <v>47</v>
      </c>
      <c r="P18" s="108" t="s">
        <v>43</v>
      </c>
      <c r="Q18" s="137">
        <f>(E36*AD53)/(R18*T18*0.001)</f>
        <v>6.0984426964065253E-2</v>
      </c>
      <c r="R18" s="109">
        <v>326</v>
      </c>
      <c r="S18" s="148">
        <f>AM59</f>
        <v>2.1188592663430295</v>
      </c>
      <c r="T18" s="110">
        <v>220565</v>
      </c>
      <c r="U18" s="152">
        <f>AM31</f>
        <v>9.6788783355947539E-2</v>
      </c>
      <c r="V18" s="112">
        <v>1</v>
      </c>
      <c r="W18" s="108">
        <v>5</v>
      </c>
      <c r="X18" s="108">
        <v>5</v>
      </c>
      <c r="Y18" s="110">
        <v>1E-3</v>
      </c>
      <c r="Z18" s="110">
        <v>28</v>
      </c>
      <c r="AA18" s="110">
        <v>3.7200000000000002E-3</v>
      </c>
      <c r="AC18">
        <f>Q18*R18*T18*Y18</f>
        <v>4385.0358234652713</v>
      </c>
      <c r="AJ18" s="93" t="s">
        <v>1</v>
      </c>
      <c r="AK18" s="102">
        <f>80*AL4</f>
        <v>3.3494400000000004</v>
      </c>
      <c r="AL18" s="102">
        <f>142*AL4</f>
        <v>5.9452560000000005</v>
      </c>
      <c r="AM18" s="102">
        <f>71*AL4</f>
        <v>2.9726280000000003</v>
      </c>
      <c r="AN18" s="102">
        <f>44*AL4</f>
        <v>1.8421920000000001</v>
      </c>
      <c r="AO18" s="102">
        <f>43*AL4</f>
        <v>1.800324</v>
      </c>
      <c r="AP18" s="102">
        <f>45*AL4</f>
        <v>1.8840600000000001</v>
      </c>
    </row>
    <row r="19" spans="2:42">
      <c r="B19" t="s">
        <v>10</v>
      </c>
      <c r="C19" t="s">
        <v>14</v>
      </c>
      <c r="D19" t="s">
        <v>7</v>
      </c>
      <c r="E19">
        <v>34546</v>
      </c>
      <c r="F19" s="42">
        <f>E19/SUM($E$19:$E$20)</f>
        <v>0.90299814413048596</v>
      </c>
      <c r="K19" t="s">
        <v>89</v>
      </c>
      <c r="N19" t="s">
        <v>48</v>
      </c>
      <c r="O19" t="s">
        <v>49</v>
      </c>
      <c r="P19" t="s">
        <v>43</v>
      </c>
      <c r="Q19" s="41"/>
      <c r="R19" s="44"/>
      <c r="S19" s="147"/>
      <c r="T19" s="25"/>
      <c r="U19" s="136">
        <f>AM32</f>
        <v>0.90321121664405246</v>
      </c>
      <c r="V19" s="43">
        <v>0</v>
      </c>
      <c r="W19">
        <v>5</v>
      </c>
      <c r="X19">
        <v>5</v>
      </c>
      <c r="Y19" s="25"/>
      <c r="Z19" s="25"/>
      <c r="AA19" s="25"/>
      <c r="AJ19" s="93"/>
      <c r="AK19" s="97"/>
      <c r="AL19" s="97"/>
      <c r="AM19" s="97"/>
      <c r="AN19" s="87"/>
      <c r="AO19" s="87"/>
      <c r="AP19" s="87"/>
    </row>
    <row r="20" spans="2:42">
      <c r="D20" t="s">
        <v>15</v>
      </c>
      <c r="E20">
        <v>3711</v>
      </c>
      <c r="F20" s="42">
        <f>E20/SUM($E$19:$E$20)</f>
        <v>9.700185586951407E-2</v>
      </c>
      <c r="K20" t="s">
        <v>89</v>
      </c>
      <c r="L20" t="s">
        <v>50</v>
      </c>
      <c r="M20" t="s">
        <v>51</v>
      </c>
      <c r="N20" t="s">
        <v>46</v>
      </c>
      <c r="O20" t="s">
        <v>52</v>
      </c>
      <c r="P20" t="s">
        <v>43</v>
      </c>
      <c r="Q20" s="41">
        <v>4.3639999999999998E-2</v>
      </c>
      <c r="R20" s="44">
        <v>30</v>
      </c>
      <c r="S20" s="147">
        <f>AM54</f>
        <v>2.1305616342503666</v>
      </c>
      <c r="T20" s="25">
        <v>99555</v>
      </c>
      <c r="U20" s="39">
        <v>0.17</v>
      </c>
      <c r="V20" s="43">
        <v>1</v>
      </c>
      <c r="W20">
        <v>5</v>
      </c>
      <c r="X20">
        <v>5</v>
      </c>
      <c r="Y20" s="25">
        <v>1E-3</v>
      </c>
      <c r="Z20" s="25">
        <v>28</v>
      </c>
      <c r="AA20" s="25">
        <v>2.15E-3</v>
      </c>
      <c r="AC20">
        <f>Q20*R20*T20*Y20</f>
        <v>130.33740599999999</v>
      </c>
      <c r="AJ20" s="94" t="s">
        <v>86</v>
      </c>
      <c r="AK20" s="95">
        <f>Bunkers!AA10</f>
        <v>87.587856000000002</v>
      </c>
      <c r="AL20" s="95">
        <f>Bunkers!AB10</f>
        <v>81.098316000000011</v>
      </c>
      <c r="AM20" s="95">
        <f>Bunkers!AC10</f>
        <v>71.259336000000005</v>
      </c>
      <c r="AN20" s="95">
        <f>Bunkers!AD10</f>
        <v>70.087032000000008</v>
      </c>
      <c r="AO20" s="95">
        <f>Bunkers!AE10</f>
        <v>66.318911999999997</v>
      </c>
      <c r="AP20" s="95">
        <f>Bunkers!AF10</f>
        <v>71.343072000000006</v>
      </c>
    </row>
    <row r="21" spans="2:42">
      <c r="K21" t="s">
        <v>89</v>
      </c>
      <c r="N21" t="s">
        <v>48</v>
      </c>
      <c r="O21" t="s">
        <v>53</v>
      </c>
      <c r="P21" t="s">
        <v>43</v>
      </c>
      <c r="Q21" s="41"/>
      <c r="R21" s="44"/>
      <c r="S21" s="149"/>
      <c r="T21" s="25"/>
      <c r="U21" s="39">
        <v>0.83</v>
      </c>
      <c r="V21" s="43">
        <v>0</v>
      </c>
      <c r="W21">
        <v>5</v>
      </c>
      <c r="X21">
        <v>5</v>
      </c>
      <c r="Y21" s="25"/>
      <c r="Z21" s="25"/>
      <c r="AA21" s="25"/>
      <c r="AJ21" s="100" t="s">
        <v>2</v>
      </c>
      <c r="AK21" s="98">
        <f>Bunkers!AA7</f>
        <v>3.6425160000000001</v>
      </c>
      <c r="AL21" s="143">
        <f>Bunkers!AB7</f>
        <v>7.6618440000000003</v>
      </c>
      <c r="AM21" s="98">
        <f>Bunkers!AC7</f>
        <v>8.7085439999999998</v>
      </c>
      <c r="AN21" s="98">
        <f>Bunkers!AD7</f>
        <v>10.173924000000001</v>
      </c>
      <c r="AO21" s="98">
        <f>Bunkers!AE7</f>
        <v>10.341396000000001</v>
      </c>
      <c r="AP21" s="98">
        <f>Bunkers!AF7</f>
        <v>13.439628000000001</v>
      </c>
    </row>
    <row r="22" spans="2:42">
      <c r="B22" s="1" t="s">
        <v>75</v>
      </c>
      <c r="K22" s="108" t="s">
        <v>90</v>
      </c>
      <c r="L22" s="108" t="s">
        <v>44</v>
      </c>
      <c r="M22" s="108" t="s">
        <v>45</v>
      </c>
      <c r="N22" s="108" t="s">
        <v>46</v>
      </c>
      <c r="O22" s="108" t="s">
        <v>47</v>
      </c>
      <c r="P22" s="108" t="s">
        <v>43</v>
      </c>
      <c r="Q22" s="137">
        <f>(E36*AD54)/(R22*T22*0.001)</f>
        <v>4.2975968921197837E-2</v>
      </c>
      <c r="R22" s="109">
        <v>326</v>
      </c>
      <c r="S22" s="148">
        <f>AM59</f>
        <v>2.1188592663430295</v>
      </c>
      <c r="T22" s="110">
        <v>220565</v>
      </c>
      <c r="U22" s="152">
        <f>AM31</f>
        <v>9.6788783355947539E-2</v>
      </c>
      <c r="V22" s="112">
        <v>1</v>
      </c>
      <c r="W22" s="108">
        <v>5</v>
      </c>
      <c r="X22" s="108">
        <v>5</v>
      </c>
      <c r="Y22" s="110">
        <v>1E-3</v>
      </c>
      <c r="Z22" s="110">
        <v>28</v>
      </c>
      <c r="AA22" s="110">
        <v>3.7200000000000002E-3</v>
      </c>
      <c r="AC22">
        <f>Q22*R22*T22*Y22</f>
        <v>3090.1522347439045</v>
      </c>
      <c r="AJ22" s="100" t="s">
        <v>1</v>
      </c>
      <c r="AK22" s="98">
        <f>Bunkers!AA8</f>
        <v>83.945340000000002</v>
      </c>
      <c r="AL22" s="143">
        <f>Bunkers!AB8</f>
        <v>73.436472000000009</v>
      </c>
      <c r="AM22" s="98">
        <f>Bunkers!AC8</f>
        <v>62.550792000000001</v>
      </c>
      <c r="AN22" s="98">
        <f>Bunkers!AD8</f>
        <v>59.913108000000001</v>
      </c>
      <c r="AO22" s="98">
        <f>Bunkers!AE8</f>
        <v>55.977516000000001</v>
      </c>
      <c r="AP22" s="98">
        <f>Bunkers!AF8</f>
        <v>57.903444</v>
      </c>
    </row>
    <row r="23" spans="2:42">
      <c r="C23" t="s">
        <v>11</v>
      </c>
      <c r="F23" t="s">
        <v>74</v>
      </c>
      <c r="K23" t="s">
        <v>90</v>
      </c>
      <c r="N23" t="s">
        <v>48</v>
      </c>
      <c r="O23" t="s">
        <v>49</v>
      </c>
      <c r="P23" t="s">
        <v>43</v>
      </c>
      <c r="Q23" s="41"/>
      <c r="R23" s="44"/>
      <c r="S23" s="147"/>
      <c r="T23" s="25"/>
      <c r="U23" s="153">
        <f>AM32</f>
        <v>0.90321121664405246</v>
      </c>
      <c r="V23" s="43">
        <v>0</v>
      </c>
      <c r="W23">
        <v>5</v>
      </c>
      <c r="X23">
        <v>5</v>
      </c>
      <c r="Y23" s="25"/>
      <c r="Z23" s="25"/>
      <c r="AA23" s="25"/>
      <c r="AJ23" s="96"/>
      <c r="AK23" s="96"/>
      <c r="AL23" s="97"/>
      <c r="AM23" s="97"/>
      <c r="AN23" s="87"/>
      <c r="AO23" s="87"/>
      <c r="AP23" s="87"/>
    </row>
    <row r="24" spans="2:42">
      <c r="B24" t="s">
        <v>8</v>
      </c>
      <c r="D24" t="s">
        <v>7</v>
      </c>
      <c r="E24" s="55">
        <v>1949</v>
      </c>
      <c r="F24">
        <f>E24/SUM($E$24:$E$25)</f>
        <v>0.91354122137977056</v>
      </c>
      <c r="G24" t="s">
        <v>150</v>
      </c>
      <c r="K24" t="s">
        <v>90</v>
      </c>
      <c r="L24" t="s">
        <v>50</v>
      </c>
      <c r="M24" t="s">
        <v>51</v>
      </c>
      <c r="N24" t="s">
        <v>46</v>
      </c>
      <c r="O24" t="s">
        <v>52</v>
      </c>
      <c r="P24" t="s">
        <v>43</v>
      </c>
      <c r="Q24" s="41">
        <v>3.075E-2</v>
      </c>
      <c r="R24" s="44">
        <v>30</v>
      </c>
      <c r="S24" s="147">
        <f>AM54</f>
        <v>2.1305616342503666</v>
      </c>
      <c r="T24" s="25">
        <v>99555</v>
      </c>
      <c r="U24" s="39">
        <v>0.17</v>
      </c>
      <c r="V24" s="43">
        <v>1</v>
      </c>
      <c r="W24">
        <v>5</v>
      </c>
      <c r="X24">
        <v>5</v>
      </c>
      <c r="Y24" s="25">
        <v>1E-3</v>
      </c>
      <c r="Z24" s="25">
        <v>28</v>
      </c>
      <c r="AA24" s="25">
        <v>2.15E-3</v>
      </c>
      <c r="AC24">
        <f>Q24*R24*T24*Y24</f>
        <v>91.839487500000004</v>
      </c>
      <c r="AJ24" s="96"/>
      <c r="AK24" s="144">
        <v>2010</v>
      </c>
      <c r="AL24" s="95"/>
      <c r="AM24" s="95"/>
      <c r="AN24" s="95"/>
      <c r="AO24" s="95"/>
      <c r="AP24" s="95"/>
    </row>
    <row r="25" spans="2:42">
      <c r="D25" t="s">
        <v>15</v>
      </c>
      <c r="E25" s="55">
        <v>184.45599999999999</v>
      </c>
      <c r="F25">
        <f t="shared" ref="F25" si="1">E25/SUM($E$24:$E$25)</f>
        <v>8.6458778620229326E-2</v>
      </c>
      <c r="G25" t="s">
        <v>150</v>
      </c>
      <c r="K25" t="s">
        <v>90</v>
      </c>
      <c r="N25" t="s">
        <v>48</v>
      </c>
      <c r="O25" t="s">
        <v>53</v>
      </c>
      <c r="P25" t="s">
        <v>43</v>
      </c>
      <c r="Q25" s="41"/>
      <c r="R25" s="44"/>
      <c r="S25" s="149"/>
      <c r="T25" s="25"/>
      <c r="U25" s="39">
        <v>0.83</v>
      </c>
      <c r="V25" s="43">
        <v>0</v>
      </c>
      <c r="W25">
        <v>5</v>
      </c>
      <c r="X25">
        <v>5</v>
      </c>
      <c r="Y25" s="25"/>
      <c r="Z25" s="25"/>
      <c r="AA25" s="25"/>
      <c r="AJ25" s="1" t="s">
        <v>93</v>
      </c>
      <c r="AK25" t="s">
        <v>126</v>
      </c>
      <c r="AL25" t="s">
        <v>128</v>
      </c>
      <c r="AM25" t="s">
        <v>74</v>
      </c>
      <c r="AO25" s="96"/>
      <c r="AP25" s="96"/>
    </row>
    <row r="26" spans="2:42" ht="41.4">
      <c r="B26" t="s">
        <v>12</v>
      </c>
      <c r="D26" t="s">
        <v>7</v>
      </c>
      <c r="E26">
        <v>7851.5</v>
      </c>
      <c r="F26">
        <f>E26/SUM($E$26:$E$27)</f>
        <v>0.97161207291267071</v>
      </c>
      <c r="G26" t="s">
        <v>150</v>
      </c>
      <c r="K26" s="10" t="s">
        <v>16</v>
      </c>
      <c r="L26" s="10" t="s">
        <v>17</v>
      </c>
      <c r="M26" s="10" t="s">
        <v>18</v>
      </c>
      <c r="N26" s="10" t="s">
        <v>19</v>
      </c>
      <c r="O26" s="10" t="s">
        <v>20</v>
      </c>
      <c r="P26" s="24" t="s">
        <v>21</v>
      </c>
      <c r="Q26" s="11" t="s">
        <v>22</v>
      </c>
      <c r="R26" s="15" t="s">
        <v>23</v>
      </c>
      <c r="S26" s="12" t="s">
        <v>24</v>
      </c>
      <c r="T26" s="10" t="s">
        <v>25</v>
      </c>
      <c r="U26" s="14" t="s">
        <v>57</v>
      </c>
      <c r="V26" s="14" t="s">
        <v>28</v>
      </c>
      <c r="W26" s="13" t="s">
        <v>30</v>
      </c>
      <c r="X26" s="13" t="s">
        <v>31</v>
      </c>
      <c r="Y26" s="13" t="s">
        <v>32</v>
      </c>
      <c r="AC26" s="104" t="s">
        <v>87</v>
      </c>
      <c r="AD26" s="104"/>
      <c r="AE26" s="104" t="s">
        <v>91</v>
      </c>
      <c r="AF26" s="104" t="s">
        <v>92</v>
      </c>
      <c r="AJ26" s="93" t="s">
        <v>84</v>
      </c>
      <c r="AK26" s="43">
        <f>36</f>
        <v>36</v>
      </c>
      <c r="AL26">
        <f>35.8*AK26*1000000*0.000000001</f>
        <v>1.2888000000000002</v>
      </c>
      <c r="AM26" s="42">
        <f>AK26/SUM($AK$26:$AK$27)</f>
        <v>0.16666666666666666</v>
      </c>
      <c r="AP26" s="96"/>
    </row>
    <row r="27" spans="2:42" ht="31.2" thickBot="1">
      <c r="D27" t="s">
        <v>15</v>
      </c>
      <c r="E27">
        <v>229.4</v>
      </c>
      <c r="F27">
        <f>E27/SUM($E$26:$E$27)</f>
        <v>2.8387927087329384E-2</v>
      </c>
      <c r="G27" t="s">
        <v>150</v>
      </c>
      <c r="K27" s="9" t="s">
        <v>33</v>
      </c>
      <c r="L27" s="9" t="s">
        <v>33</v>
      </c>
      <c r="M27" s="9"/>
      <c r="N27" s="9"/>
      <c r="O27" s="9"/>
      <c r="P27" s="9"/>
      <c r="Q27" s="22" t="s">
        <v>34</v>
      </c>
      <c r="R27" s="22" t="s">
        <v>58</v>
      </c>
      <c r="S27" s="22" t="s">
        <v>59</v>
      </c>
      <c r="T27" s="22" t="s">
        <v>37</v>
      </c>
      <c r="U27" s="22" t="s">
        <v>38</v>
      </c>
      <c r="V27" s="22" t="s">
        <v>39</v>
      </c>
      <c r="W27" s="22"/>
      <c r="X27" s="22" t="s">
        <v>40</v>
      </c>
      <c r="Y27" s="9" t="s">
        <v>41</v>
      </c>
      <c r="AC27" s="105" t="s">
        <v>7</v>
      </c>
      <c r="AD27" s="105"/>
      <c r="AE27" s="105" t="s">
        <v>7</v>
      </c>
      <c r="AF27" s="105" t="s">
        <v>7</v>
      </c>
      <c r="AJ27" s="93" t="s">
        <v>1</v>
      </c>
      <c r="AK27" s="43">
        <f>162+18</f>
        <v>180</v>
      </c>
      <c r="AL27">
        <f>39.21*AK27*1000000*0.000000001</f>
        <v>7.0578000000000003</v>
      </c>
      <c r="AM27" s="42">
        <f>AK27/SUM($AK$26:$AK$27)</f>
        <v>0.83333333333333337</v>
      </c>
      <c r="AP27" s="87"/>
    </row>
    <row r="28" spans="2:42">
      <c r="B28" t="s">
        <v>10</v>
      </c>
      <c r="D28" t="s">
        <v>7</v>
      </c>
      <c r="E28">
        <v>20926</v>
      </c>
      <c r="F28">
        <f>E28/SUM($E$28:$E$29)</f>
        <v>0.96083383075439643</v>
      </c>
      <c r="G28" t="s">
        <v>150</v>
      </c>
      <c r="K28" t="s">
        <v>42</v>
      </c>
      <c r="L28" t="s">
        <v>60</v>
      </c>
      <c r="M28" t="s">
        <v>61</v>
      </c>
      <c r="N28" t="s">
        <v>46</v>
      </c>
      <c r="O28" t="s">
        <v>53</v>
      </c>
      <c r="P28" t="s">
        <v>43</v>
      </c>
      <c r="Q28" s="41">
        <v>8.3000000000000004E-2</v>
      </c>
      <c r="R28" s="44">
        <v>133.19999999999999</v>
      </c>
      <c r="S28" s="136">
        <f>AM57</f>
        <v>12.389790231886668</v>
      </c>
      <c r="T28" s="25">
        <v>99555</v>
      </c>
      <c r="U28" s="39">
        <v>0.24</v>
      </c>
      <c r="V28">
        <v>5</v>
      </c>
      <c r="W28" s="25">
        <v>1E-3</v>
      </c>
      <c r="X28" s="44">
        <v>28</v>
      </c>
      <c r="Y28" s="44">
        <v>3.7164519999999999E-3</v>
      </c>
      <c r="AC28">
        <f>Q28*R28*T28*W28</f>
        <v>1100.6402579999999</v>
      </c>
      <c r="AE28">
        <f>AC28+AC32+AC36+AC40</f>
        <v>7853.0019372000006</v>
      </c>
      <c r="AF28">
        <f>AC30+AC34+AC38+AC42</f>
        <v>415625.05695109564</v>
      </c>
      <c r="AL28">
        <f>AL26+AL27</f>
        <v>8.3466000000000005</v>
      </c>
      <c r="AO28" s="95"/>
      <c r="AP28" s="95"/>
    </row>
    <row r="29" spans="2:42">
      <c r="D29" t="s">
        <v>15</v>
      </c>
      <c r="E29">
        <v>853</v>
      </c>
      <c r="F29">
        <f>E29/SUM($E$28:$E$29)</f>
        <v>3.9166169245603566E-2</v>
      </c>
      <c r="G29" t="s">
        <v>150</v>
      </c>
      <c r="K29" t="s">
        <v>42</v>
      </c>
      <c r="N29" t="s">
        <v>48</v>
      </c>
      <c r="P29" t="s">
        <v>43</v>
      </c>
      <c r="Q29" s="41"/>
      <c r="R29" s="44"/>
      <c r="S29" s="150"/>
      <c r="T29" s="25"/>
      <c r="U29" s="39">
        <v>0.76</v>
      </c>
      <c r="V29">
        <v>5</v>
      </c>
      <c r="W29" s="25"/>
      <c r="X29" s="44"/>
      <c r="Y29" s="44"/>
      <c r="AK29" s="144">
        <v>2010</v>
      </c>
      <c r="AL29" s="95"/>
      <c r="AM29" s="95"/>
      <c r="AO29" s="96"/>
      <c r="AP29" s="96"/>
    </row>
    <row r="30" spans="2:42">
      <c r="K30" t="s">
        <v>42</v>
      </c>
      <c r="L30" t="s">
        <v>62</v>
      </c>
      <c r="M30" t="s">
        <v>63</v>
      </c>
      <c r="N30" t="s">
        <v>46</v>
      </c>
      <c r="O30" t="s">
        <v>49</v>
      </c>
      <c r="P30" t="s">
        <v>43</v>
      </c>
      <c r="Q30" s="137">
        <f>(AL39*AD57)/(R30*T30*0.001)</f>
        <v>4.2881615696077124E-2</v>
      </c>
      <c r="R30" s="150">
        <f>R129</f>
        <v>1778.4854150428428</v>
      </c>
      <c r="S30" s="150">
        <f>AM62</f>
        <v>3.3421451483866722</v>
      </c>
      <c r="T30" s="25">
        <v>220565</v>
      </c>
      <c r="U30" s="136">
        <f>AM31</f>
        <v>9.6788783355947539E-2</v>
      </c>
      <c r="V30">
        <v>5</v>
      </c>
      <c r="W30" s="25">
        <v>1E-3</v>
      </c>
      <c r="X30" s="44">
        <v>28</v>
      </c>
      <c r="Y30" s="44">
        <v>3.7164519999999999E-3</v>
      </c>
      <c r="AC30">
        <f>Q30*R30*T30*W30</f>
        <v>16821.241524938243</v>
      </c>
      <c r="AJ30" s="1" t="s">
        <v>94</v>
      </c>
      <c r="AK30" t="s">
        <v>126</v>
      </c>
      <c r="AL30" t="s">
        <v>128</v>
      </c>
      <c r="AM30" t="s">
        <v>74</v>
      </c>
      <c r="AN30" s="128"/>
      <c r="AO30" s="96"/>
      <c r="AP30" s="96"/>
    </row>
    <row r="31" spans="2:42">
      <c r="B31" s="1" t="s">
        <v>76</v>
      </c>
      <c r="K31" t="s">
        <v>42</v>
      </c>
      <c r="L31" s="16"/>
      <c r="N31" t="s">
        <v>48</v>
      </c>
      <c r="P31" t="s">
        <v>43</v>
      </c>
      <c r="Q31" s="137"/>
      <c r="R31" s="150"/>
      <c r="S31" s="150"/>
      <c r="T31" s="25"/>
      <c r="U31" s="136">
        <f>AM32</f>
        <v>0.90321121664405246</v>
      </c>
      <c r="V31">
        <v>5</v>
      </c>
      <c r="W31" s="25"/>
      <c r="X31" s="44"/>
      <c r="Y31" s="44"/>
      <c r="AJ31" s="93" t="s">
        <v>84</v>
      </c>
      <c r="AK31" s="2">
        <v>214</v>
      </c>
      <c r="AL31">
        <f>35.8*AK31*1000000*0.000000001</f>
        <v>7.6612000000000009</v>
      </c>
      <c r="AM31" s="42">
        <f>AK31/SUM($AK$31:$AK$32)</f>
        <v>9.6788783355947539E-2</v>
      </c>
      <c r="AN31" s="128"/>
      <c r="AO31" s="96"/>
      <c r="AP31" s="96"/>
    </row>
    <row r="32" spans="2:42">
      <c r="K32" t="s">
        <v>88</v>
      </c>
      <c r="L32" t="s">
        <v>60</v>
      </c>
      <c r="M32" t="s">
        <v>61</v>
      </c>
      <c r="N32" t="s">
        <v>46</v>
      </c>
      <c r="O32" t="s">
        <v>53</v>
      </c>
      <c r="P32" t="s">
        <v>43</v>
      </c>
      <c r="Q32" s="41">
        <v>3.9899999999999998E-2</v>
      </c>
      <c r="R32" s="44">
        <v>133.19999999999999</v>
      </c>
      <c r="S32" s="136">
        <f>AM57</f>
        <v>12.389790231886668</v>
      </c>
      <c r="T32" s="25">
        <v>99555</v>
      </c>
      <c r="U32" s="39">
        <v>0.24</v>
      </c>
      <c r="V32">
        <v>5</v>
      </c>
      <c r="W32" s="25">
        <v>1E-3</v>
      </c>
      <c r="X32" s="44">
        <v>28</v>
      </c>
      <c r="Y32" s="44">
        <v>3.7164519999999999E-3</v>
      </c>
      <c r="AC32">
        <f>Q32*R32*T32*W32</f>
        <v>529.10296740000001</v>
      </c>
      <c r="AJ32" s="93" t="s">
        <v>1</v>
      </c>
      <c r="AK32" s="151">
        <v>1997</v>
      </c>
      <c r="AL32">
        <f>39.21*AK32*1000000*0.000000001</f>
        <v>78.30237000000001</v>
      </c>
      <c r="AM32" s="42">
        <f>AK32/SUM($AK$31:$AK$32)</f>
        <v>0.90321121664405246</v>
      </c>
      <c r="AN32" s="96"/>
      <c r="AO32" s="96"/>
      <c r="AP32" s="96"/>
    </row>
    <row r="33" spans="2:48">
      <c r="B33" t="s">
        <v>8</v>
      </c>
      <c r="D33" t="s">
        <v>7</v>
      </c>
      <c r="E33" s="133">
        <f>E15</f>
        <v>149063.35130312276</v>
      </c>
      <c r="H33" t="s">
        <v>49</v>
      </c>
      <c r="K33" t="s">
        <v>88</v>
      </c>
      <c r="N33" t="s">
        <v>48</v>
      </c>
      <c r="P33" t="s">
        <v>43</v>
      </c>
      <c r="Q33" s="41"/>
      <c r="R33" s="44"/>
      <c r="S33" s="150"/>
      <c r="T33" s="25"/>
      <c r="U33" s="39">
        <v>0.76</v>
      </c>
      <c r="V33">
        <v>5</v>
      </c>
      <c r="W33" s="25"/>
      <c r="X33" s="44"/>
      <c r="Y33" s="44"/>
      <c r="AL33">
        <f>SUM(AL31:AL32)</f>
        <v>85.963570000000004</v>
      </c>
    </row>
    <row r="34" spans="2:48">
      <c r="D34" t="s">
        <v>15</v>
      </c>
      <c r="E34">
        <f>E16</f>
        <v>1481.4010000000001</v>
      </c>
      <c r="G34" t="s">
        <v>150</v>
      </c>
      <c r="K34" t="s">
        <v>88</v>
      </c>
      <c r="L34" t="s">
        <v>62</v>
      </c>
      <c r="M34" t="s">
        <v>63</v>
      </c>
      <c r="N34" t="s">
        <v>46</v>
      </c>
      <c r="O34" t="s">
        <v>49</v>
      </c>
      <c r="P34" t="s">
        <v>43</v>
      </c>
      <c r="Q34" s="137">
        <f>($AL$39*AD58)/(R34*T34*0.001)</f>
        <v>0.1099111788431399</v>
      </c>
      <c r="R34" s="150">
        <f>R129</f>
        <v>1778.4854150428428</v>
      </c>
      <c r="S34" s="150">
        <f>AM62</f>
        <v>3.3421451483866722</v>
      </c>
      <c r="T34" s="25">
        <v>220565</v>
      </c>
      <c r="U34" s="136">
        <f>AM31</f>
        <v>9.6788783355947539E-2</v>
      </c>
      <c r="V34">
        <v>5</v>
      </c>
      <c r="W34" s="25">
        <v>1E-3</v>
      </c>
      <c r="X34" s="44">
        <v>28</v>
      </c>
      <c r="Y34" s="44">
        <v>3.7164519999999999E-3</v>
      </c>
      <c r="AC34">
        <f>Q34*R34*T34*W34</f>
        <v>43115.037892107073</v>
      </c>
    </row>
    <row r="35" spans="2:48">
      <c r="B35" t="s">
        <v>12</v>
      </c>
      <c r="D35" t="s">
        <v>7</v>
      </c>
      <c r="E35" s="133">
        <f>AL39</f>
        <v>415625.05695109564</v>
      </c>
      <c r="H35" t="s">
        <v>49</v>
      </c>
      <c r="K35" t="s">
        <v>88</v>
      </c>
      <c r="N35" t="s">
        <v>48</v>
      </c>
      <c r="P35" t="s">
        <v>43</v>
      </c>
      <c r="Q35" s="137"/>
      <c r="R35" s="150"/>
      <c r="S35" s="150"/>
      <c r="T35" s="25"/>
      <c r="U35" s="136">
        <f>AM32</f>
        <v>0.90321121664405246</v>
      </c>
      <c r="V35">
        <v>5</v>
      </c>
      <c r="W35" s="25"/>
      <c r="X35" s="44"/>
      <c r="Y35" s="44"/>
      <c r="AJ35" s="141"/>
      <c r="AK35" s="96"/>
      <c r="AL35" s="96"/>
      <c r="AM35" s="96"/>
      <c r="AN35" s="96"/>
      <c r="AO35" s="96"/>
      <c r="AP35" s="96"/>
      <c r="AR35" s="1" t="s">
        <v>118</v>
      </c>
    </row>
    <row r="36" spans="2:48">
      <c r="D36" t="s">
        <v>15</v>
      </c>
      <c r="E36" s="133">
        <f>AL38</f>
        <v>7712.5703110981322</v>
      </c>
      <c r="H36" t="s">
        <v>47</v>
      </c>
      <c r="K36" t="s">
        <v>89</v>
      </c>
      <c r="L36" t="s">
        <v>60</v>
      </c>
      <c r="M36" t="s">
        <v>61</v>
      </c>
      <c r="N36" t="s">
        <v>46</v>
      </c>
      <c r="O36" t="s">
        <v>53</v>
      </c>
      <c r="P36" t="s">
        <v>43</v>
      </c>
      <c r="Q36" s="41">
        <v>0.2324</v>
      </c>
      <c r="R36" s="44">
        <v>133.19999999999999</v>
      </c>
      <c r="S36" s="136">
        <f>AM57</f>
        <v>12.389790231886668</v>
      </c>
      <c r="T36" s="25">
        <v>99555</v>
      </c>
      <c r="U36" s="39">
        <v>0.24</v>
      </c>
      <c r="V36">
        <v>5</v>
      </c>
      <c r="W36" s="25">
        <v>1E-3</v>
      </c>
      <c r="X36" s="44">
        <v>28</v>
      </c>
      <c r="Y36" s="44">
        <v>3.7164519999999999E-3</v>
      </c>
      <c r="AC36">
        <f>Q36*R36*T36*W36</f>
        <v>3081.7927224</v>
      </c>
      <c r="AJ36" t="s">
        <v>94</v>
      </c>
      <c r="AM36" t="s">
        <v>129</v>
      </c>
      <c r="AN36" t="s">
        <v>115</v>
      </c>
      <c r="AP36" t="s">
        <v>127</v>
      </c>
      <c r="AS36" t="s">
        <v>115</v>
      </c>
      <c r="AT36" t="s">
        <v>74</v>
      </c>
      <c r="AU36" t="s">
        <v>5</v>
      </c>
      <c r="AV36" t="s">
        <v>74</v>
      </c>
    </row>
    <row r="37" spans="2:48">
      <c r="B37" t="s">
        <v>10</v>
      </c>
      <c r="D37" t="s">
        <v>7</v>
      </c>
      <c r="E37" s="133">
        <f>R146*AL81*AV104</f>
        <v>70228.734097968423</v>
      </c>
      <c r="H37" t="s">
        <v>49</v>
      </c>
      <c r="K37" t="s">
        <v>89</v>
      </c>
      <c r="N37" t="s">
        <v>48</v>
      </c>
      <c r="P37" t="s">
        <v>43</v>
      </c>
      <c r="Q37" s="41"/>
      <c r="R37" s="44"/>
      <c r="S37" s="150"/>
      <c r="T37" s="25"/>
      <c r="U37" s="39">
        <v>0.76</v>
      </c>
      <c r="V37">
        <v>5</v>
      </c>
      <c r="W37" s="25"/>
      <c r="X37" s="44"/>
      <c r="Y37" s="44"/>
      <c r="AJ37" t="s">
        <v>104</v>
      </c>
      <c r="AL37" t="s">
        <v>7</v>
      </c>
      <c r="AM37" t="s">
        <v>74</v>
      </c>
      <c r="AN37" t="s">
        <v>74</v>
      </c>
      <c r="AO37" t="s">
        <v>128</v>
      </c>
      <c r="AP37" t="s">
        <v>74</v>
      </c>
      <c r="AR37" t="s">
        <v>116</v>
      </c>
      <c r="AS37" s="43">
        <f t="shared" ref="AS37:AV38" si="2">AS88</f>
        <v>260.03691487091959</v>
      </c>
      <c r="AT37" s="43">
        <f t="shared" si="2"/>
        <v>0.12188529544125565</v>
      </c>
      <c r="AU37" s="43">
        <f t="shared" si="2"/>
        <v>3.87</v>
      </c>
      <c r="AV37" s="43">
        <f t="shared" si="2"/>
        <v>0.5926493108728943</v>
      </c>
    </row>
    <row r="38" spans="2:48">
      <c r="D38" t="s">
        <v>15</v>
      </c>
      <c r="E38" s="133">
        <v>2120.31</v>
      </c>
      <c r="H38" t="s">
        <v>47</v>
      </c>
      <c r="K38" t="s">
        <v>89</v>
      </c>
      <c r="L38" t="s">
        <v>62</v>
      </c>
      <c r="M38" t="s">
        <v>63</v>
      </c>
      <c r="N38" t="s">
        <v>46</v>
      </c>
      <c r="O38" t="s">
        <v>49</v>
      </c>
      <c r="P38" t="s">
        <v>43</v>
      </c>
      <c r="Q38" s="137">
        <f>($AL$39*AD59)/(R38*T38*0.001)</f>
        <v>0.56467130323360748</v>
      </c>
      <c r="R38" s="150">
        <f>R129</f>
        <v>1778.4854150428428</v>
      </c>
      <c r="S38" s="150">
        <f>AM62</f>
        <v>3.3421451483866722</v>
      </c>
      <c r="T38" s="25">
        <v>220565</v>
      </c>
      <c r="U38" s="136">
        <f>AM31</f>
        <v>9.6788783355947539E-2</v>
      </c>
      <c r="V38">
        <v>5</v>
      </c>
      <c r="W38" s="25">
        <v>1E-3</v>
      </c>
      <c r="X38" s="44">
        <v>28</v>
      </c>
      <c r="Y38" s="44">
        <v>3.7164519999999999E-3</v>
      </c>
      <c r="AC38">
        <f t="shared" ref="AC38:AC42" si="3">Q38*R38*T38*W38</f>
        <v>221504.5356782834</v>
      </c>
      <c r="AI38" t="s">
        <v>116</v>
      </c>
      <c r="AJ38">
        <f>R144</f>
        <v>690.20357399637737</v>
      </c>
      <c r="AL38" s="142">
        <f>AJ38*AO38</f>
        <v>7712.5703110981322</v>
      </c>
      <c r="AM38">
        <f>AL38/SUM($AL$38:$AL$39)</f>
        <v>1.8218485233587229E-2</v>
      </c>
      <c r="AN38">
        <f>AVERAGE(AT98,AT103)</f>
        <v>1.976225083575231E-2</v>
      </c>
      <c r="AO38">
        <f>$AL$20*AP38</f>
        <v>11.17434131272495</v>
      </c>
      <c r="AP38">
        <f>AVERAGE(AV98,AV103)</f>
        <v>0.137787587509523</v>
      </c>
      <c r="AR38" t="s">
        <v>117</v>
      </c>
      <c r="AS38" s="43">
        <f t="shared" si="2"/>
        <v>1873.4190851290809</v>
      </c>
      <c r="AT38" s="43">
        <f t="shared" si="2"/>
        <v>0.8781147045587443</v>
      </c>
      <c r="AU38" s="43">
        <f t="shared" si="2"/>
        <v>2.66</v>
      </c>
      <c r="AV38" s="43">
        <f t="shared" si="2"/>
        <v>0.40735068912710565</v>
      </c>
    </row>
    <row r="39" spans="2:48">
      <c r="K39" t="s">
        <v>89</v>
      </c>
      <c r="N39" t="s">
        <v>48</v>
      </c>
      <c r="P39" t="s">
        <v>43</v>
      </c>
      <c r="Q39" s="137"/>
      <c r="R39" s="150"/>
      <c r="S39" s="150"/>
      <c r="T39" s="25"/>
      <c r="U39" s="136">
        <f>AM32</f>
        <v>0.90321121664405246</v>
      </c>
      <c r="V39">
        <v>5</v>
      </c>
      <c r="W39" s="25"/>
      <c r="X39" s="44"/>
      <c r="Y39" s="44"/>
      <c r="AI39" t="s">
        <v>117</v>
      </c>
      <c r="AJ39">
        <f>R146</f>
        <v>5943.9564013618938</v>
      </c>
      <c r="AL39" s="142">
        <f>AJ39*AO39</f>
        <v>415625.05695109564</v>
      </c>
      <c r="AM39">
        <f>AL39/SUM($AL$38:$AL$39)</f>
        <v>0.98178151476641273</v>
      </c>
      <c r="AN39">
        <f>AVERAGE(AT99,AT104)</f>
        <v>0.98023774916424766</v>
      </c>
      <c r="AO39">
        <f>$AL$20*AP39</f>
        <v>69.923974687275063</v>
      </c>
      <c r="AP39">
        <f>AVERAGE(AV99,AV104)</f>
        <v>0.86221241249047698</v>
      </c>
    </row>
    <row r="40" spans="2:48">
      <c r="K40" t="s">
        <v>90</v>
      </c>
      <c r="L40" t="s">
        <v>60</v>
      </c>
      <c r="M40" t="s">
        <v>61</v>
      </c>
      <c r="N40" t="s">
        <v>46</v>
      </c>
      <c r="O40" t="s">
        <v>53</v>
      </c>
      <c r="P40" t="s">
        <v>43</v>
      </c>
      <c r="Q40" s="41">
        <v>0.2369</v>
      </c>
      <c r="R40" s="44">
        <v>133.19999999999999</v>
      </c>
      <c r="S40" s="136">
        <f>AM57</f>
        <v>12.389790231886668</v>
      </c>
      <c r="T40" s="25">
        <v>99555</v>
      </c>
      <c r="U40" s="39">
        <v>0.24</v>
      </c>
      <c r="V40">
        <v>5</v>
      </c>
      <c r="W40" s="25">
        <v>1E-3</v>
      </c>
      <c r="X40" s="44">
        <v>28</v>
      </c>
      <c r="Y40" s="44">
        <v>3.7164519999999999E-3</v>
      </c>
      <c r="AC40">
        <f t="shared" si="3"/>
        <v>3141.4659894000001</v>
      </c>
      <c r="AR40" s="1" t="s">
        <v>119</v>
      </c>
    </row>
    <row r="41" spans="2:48">
      <c r="K41" t="s">
        <v>90</v>
      </c>
      <c r="N41" t="s">
        <v>48</v>
      </c>
      <c r="P41" t="s">
        <v>43</v>
      </c>
      <c r="Q41" s="41"/>
      <c r="R41" s="44"/>
      <c r="S41" s="150"/>
      <c r="T41" s="25"/>
      <c r="U41" s="39">
        <v>0.76</v>
      </c>
      <c r="V41">
        <v>5</v>
      </c>
      <c r="W41" s="25"/>
      <c r="X41" s="44"/>
      <c r="Y41" s="44"/>
      <c r="AL41">
        <f>AL39</f>
        <v>415625.05695109564</v>
      </c>
      <c r="AS41" t="s">
        <v>115</v>
      </c>
      <c r="AT41" t="s">
        <v>74</v>
      </c>
      <c r="AU41" t="s">
        <v>5</v>
      </c>
      <c r="AV41" t="s">
        <v>74</v>
      </c>
    </row>
    <row r="42" spans="2:48">
      <c r="K42" t="s">
        <v>90</v>
      </c>
      <c r="L42" t="s">
        <v>62</v>
      </c>
      <c r="M42" t="s">
        <v>63</v>
      </c>
      <c r="N42" t="s">
        <v>46</v>
      </c>
      <c r="O42" t="s">
        <v>49</v>
      </c>
      <c r="P42" t="s">
        <v>43</v>
      </c>
      <c r="Q42" s="137">
        <f>($AL$39*AD60)/(R42*T42*0.001)</f>
        <v>0.34206970295253453</v>
      </c>
      <c r="R42" s="150">
        <f>R133</f>
        <v>1778.4854150428428</v>
      </c>
      <c r="S42" s="150">
        <f>AM62</f>
        <v>3.3421451483866722</v>
      </c>
      <c r="T42" s="25">
        <v>220565</v>
      </c>
      <c r="U42" s="136">
        <f>AM31</f>
        <v>9.6788783355947539E-2</v>
      </c>
      <c r="V42">
        <v>5</v>
      </c>
      <c r="W42" s="25">
        <v>1E-3</v>
      </c>
      <c r="X42" s="44">
        <v>28</v>
      </c>
      <c r="Y42" s="44">
        <v>3.7164519999999999E-3</v>
      </c>
      <c r="AC42">
        <f t="shared" si="3"/>
        <v>134184.24185576692</v>
      </c>
      <c r="AR42" t="s">
        <v>116</v>
      </c>
      <c r="AS42" s="145">
        <f t="shared" ref="AS42:AV43" si="4">AS93</f>
        <v>1281.7024000000001</v>
      </c>
      <c r="AT42" s="43">
        <f t="shared" si="4"/>
        <v>5.8834870842084809E-2</v>
      </c>
      <c r="AU42" s="145">
        <f t="shared" si="4"/>
        <v>17.09</v>
      </c>
      <c r="AV42" s="145">
        <f t="shared" si="4"/>
        <v>0.5</v>
      </c>
    </row>
    <row r="43" spans="2:48">
      <c r="K43" t="s">
        <v>90</v>
      </c>
      <c r="N43" t="s">
        <v>48</v>
      </c>
      <c r="P43" t="s">
        <v>43</v>
      </c>
      <c r="Q43" s="137"/>
      <c r="R43" s="150"/>
      <c r="S43" s="150"/>
      <c r="T43" s="25"/>
      <c r="U43" s="136">
        <f>AM32</f>
        <v>0.90321121664405246</v>
      </c>
      <c r="V43">
        <v>5</v>
      </c>
      <c r="W43" s="25"/>
      <c r="X43" s="44"/>
      <c r="Y43" s="44"/>
      <c r="AR43" t="s">
        <v>117</v>
      </c>
      <c r="AS43" s="145">
        <f t="shared" si="4"/>
        <v>20503.038207999998</v>
      </c>
      <c r="AT43" s="43">
        <f t="shared" si="4"/>
        <v>0.94116512915791506</v>
      </c>
      <c r="AU43" s="145">
        <f t="shared" si="4"/>
        <v>17.09</v>
      </c>
      <c r="AV43" s="145">
        <f t="shared" si="4"/>
        <v>0.5</v>
      </c>
    </row>
    <row r="45" spans="2:48">
      <c r="O45" t="s">
        <v>100</v>
      </c>
      <c r="P45" t="s">
        <v>101</v>
      </c>
      <c r="Q45" t="s">
        <v>102</v>
      </c>
      <c r="S45" t="s">
        <v>25</v>
      </c>
      <c r="T45" t="s">
        <v>5</v>
      </c>
      <c r="AR45" s="1" t="s">
        <v>130</v>
      </c>
    </row>
    <row r="46" spans="2:48">
      <c r="O46" t="s">
        <v>34</v>
      </c>
      <c r="Q46" t="s">
        <v>103</v>
      </c>
      <c r="R46" t="s">
        <v>104</v>
      </c>
      <c r="S46" t="s">
        <v>105</v>
      </c>
      <c r="AL46">
        <f>AL39/2356</f>
        <v>176.41131449537167</v>
      </c>
      <c r="AS46" t="s">
        <v>115</v>
      </c>
      <c r="AT46" t="s">
        <v>74</v>
      </c>
      <c r="AU46" t="s">
        <v>5</v>
      </c>
      <c r="AV46" t="s">
        <v>74</v>
      </c>
    </row>
    <row r="47" spans="2:48">
      <c r="L47" t="s">
        <v>42</v>
      </c>
      <c r="M47" t="s">
        <v>97</v>
      </c>
      <c r="N47" t="s">
        <v>98</v>
      </c>
      <c r="O47" s="42">
        <f>Q12</f>
        <v>1.1811893700848794E-3</v>
      </c>
      <c r="P47" s="42">
        <f>R12</f>
        <v>30.0229</v>
      </c>
      <c r="Q47" s="43">
        <f>$AM$54</f>
        <v>2.1305616342503666</v>
      </c>
      <c r="R47" s="43">
        <f>Q47*P47</f>
        <v>63.965638888935331</v>
      </c>
      <c r="S47" s="42">
        <f>T12</f>
        <v>99555</v>
      </c>
      <c r="T47">
        <f t="shared" ref="T47:T62" si="5">(O47*S47*0.001)/Q47</f>
        <v>5.5193572365333204E-2</v>
      </c>
      <c r="V47" t="s">
        <v>124</v>
      </c>
      <c r="W47" s="43">
        <f>SUM(T47:T54)*$U$20</f>
        <v>1.4186217450851462</v>
      </c>
      <c r="AR47" t="s">
        <v>116</v>
      </c>
      <c r="AS47" s="145">
        <f>E27</f>
        <v>229.4</v>
      </c>
      <c r="AT47" s="43">
        <f>AS47/SUM($AS$47:$AS$48)</f>
        <v>2.8387927087329384E-2</v>
      </c>
      <c r="AU47" s="146">
        <f>$AL$28*AV47</f>
        <v>3.589038</v>
      </c>
      <c r="AV47" s="145">
        <v>0.43</v>
      </c>
    </row>
    <row r="48" spans="2:48">
      <c r="L48" t="s">
        <v>88</v>
      </c>
      <c r="M48" t="s">
        <v>97</v>
      </c>
      <c r="N48" t="s">
        <v>98</v>
      </c>
      <c r="O48" s="42">
        <f>Q16</f>
        <v>1.1800000000000001E-3</v>
      </c>
      <c r="P48" s="42">
        <f>R16</f>
        <v>30</v>
      </c>
      <c r="Q48" s="43">
        <f>$AM$54</f>
        <v>2.1305616342503666</v>
      </c>
      <c r="R48" s="43">
        <f t="shared" ref="R48:R54" si="6">Q48*P48</f>
        <v>63.916849027510999</v>
      </c>
      <c r="S48" s="42">
        <f>T16</f>
        <v>99555</v>
      </c>
      <c r="T48">
        <f t="shared" si="5"/>
        <v>5.5137996531761116E-2</v>
      </c>
      <c r="V48" s="93" t="s">
        <v>123</v>
      </c>
      <c r="W48" s="43">
        <f>SUM(T47:T54)*$U$21</f>
        <v>6.9262120495333592</v>
      </c>
      <c r="AR48" t="s">
        <v>117</v>
      </c>
      <c r="AS48" s="145">
        <f>E26</f>
        <v>7851.5</v>
      </c>
      <c r="AT48" s="43">
        <f>AS48/SUM($AS$47:$AS$48)</f>
        <v>0.97161207291267071</v>
      </c>
      <c r="AU48" s="146">
        <f>$AL$28*AV48</f>
        <v>4.7575620000000001</v>
      </c>
      <c r="AV48" s="145">
        <v>0.56999999999999995</v>
      </c>
    </row>
    <row r="49" spans="12:45">
      <c r="L49" t="s">
        <v>89</v>
      </c>
      <c r="M49" t="s">
        <v>97</v>
      </c>
      <c r="N49" t="s">
        <v>98</v>
      </c>
      <c r="O49" s="127">
        <f>Q20</f>
        <v>4.3639999999999998E-2</v>
      </c>
      <c r="P49" s="127">
        <f>R20</f>
        <v>30</v>
      </c>
      <c r="Q49" s="43">
        <f>$AM$54</f>
        <v>2.1305616342503666</v>
      </c>
      <c r="R49" s="43">
        <f t="shared" si="6"/>
        <v>63.916849027510999</v>
      </c>
      <c r="S49" s="127">
        <f>T20</f>
        <v>99555</v>
      </c>
      <c r="T49">
        <f t="shared" si="5"/>
        <v>2.0391713293610634</v>
      </c>
      <c r="V49" s="93"/>
      <c r="AC49" t="s">
        <v>131</v>
      </c>
    </row>
    <row r="50" spans="12:45">
      <c r="L50" t="s">
        <v>90</v>
      </c>
      <c r="M50" t="s">
        <v>97</v>
      </c>
      <c r="N50" t="s">
        <v>98</v>
      </c>
      <c r="O50" s="127">
        <f>Q24</f>
        <v>3.075E-2</v>
      </c>
      <c r="P50" s="127">
        <f>R24</f>
        <v>30</v>
      </c>
      <c r="Q50" s="43">
        <f>$AM$54</f>
        <v>2.1305616342503666</v>
      </c>
      <c r="R50" s="43">
        <f t="shared" si="6"/>
        <v>63.916849027510999</v>
      </c>
      <c r="S50" s="127">
        <f>T24</f>
        <v>99555</v>
      </c>
      <c r="T50">
        <f t="shared" si="5"/>
        <v>1.4368588079251305</v>
      </c>
      <c r="AR50" s="1"/>
    </row>
    <row r="51" spans="12:45">
      <c r="L51" t="s">
        <v>42</v>
      </c>
      <c r="M51" t="s">
        <v>97</v>
      </c>
      <c r="N51" t="s">
        <v>99</v>
      </c>
      <c r="O51" s="127">
        <f>Q28</f>
        <v>8.3000000000000004E-2</v>
      </c>
      <c r="P51" s="127">
        <f>R28</f>
        <v>133.19999999999999</v>
      </c>
      <c r="Q51" s="43">
        <f>$AM$57</f>
        <v>12.389790231886668</v>
      </c>
      <c r="R51" s="43">
        <f t="shared" si="6"/>
        <v>1650.320058887304</v>
      </c>
      <c r="S51" s="127">
        <f>T28</f>
        <v>99555</v>
      </c>
      <c r="T51">
        <f t="shared" si="5"/>
        <v>0.66692533492084272</v>
      </c>
      <c r="AC51" t="s">
        <v>42</v>
      </c>
      <c r="AD51">
        <v>1.5389308836988577E-2</v>
      </c>
    </row>
    <row r="52" spans="12:45">
      <c r="L52" t="s">
        <v>88</v>
      </c>
      <c r="M52" t="s">
        <v>97</v>
      </c>
      <c r="N52" t="s">
        <v>99</v>
      </c>
      <c r="O52" s="127">
        <f>Q32</f>
        <v>3.9899999999999998E-2</v>
      </c>
      <c r="P52" s="127">
        <f>R32</f>
        <v>133.19999999999999</v>
      </c>
      <c r="Q52" s="43">
        <f>$AM$57</f>
        <v>12.389790231886668</v>
      </c>
      <c r="R52" s="43">
        <f t="shared" si="6"/>
        <v>1650.320058887304</v>
      </c>
      <c r="S52" s="127">
        <f>T32</f>
        <v>99555</v>
      </c>
      <c r="T52">
        <f t="shared" si="5"/>
        <v>0.3206062754619472</v>
      </c>
      <c r="AC52" t="s">
        <v>88</v>
      </c>
      <c r="AD52">
        <v>1.5389308836988577E-2</v>
      </c>
      <c r="AJ52" t="s">
        <v>106</v>
      </c>
      <c r="AK52" t="s">
        <v>107</v>
      </c>
      <c r="AL52" t="s">
        <v>109</v>
      </c>
      <c r="AM52" t="s">
        <v>110</v>
      </c>
      <c r="AS52" s="2"/>
    </row>
    <row r="53" spans="12:45">
      <c r="L53" t="s">
        <v>89</v>
      </c>
      <c r="M53" t="s">
        <v>97</v>
      </c>
      <c r="N53" t="s">
        <v>99</v>
      </c>
      <c r="O53" s="127">
        <f>Q36</f>
        <v>0.2324</v>
      </c>
      <c r="P53" s="127">
        <f>R36</f>
        <v>133.19999999999999</v>
      </c>
      <c r="Q53" s="43">
        <f>$AM$57</f>
        <v>12.389790231886668</v>
      </c>
      <c r="R53" s="43">
        <f t="shared" si="6"/>
        <v>1650.320058887304</v>
      </c>
      <c r="S53" s="127">
        <f>T36</f>
        <v>99555</v>
      </c>
      <c r="T53">
        <f t="shared" si="5"/>
        <v>1.8673909377783593</v>
      </c>
      <c r="AC53" t="s">
        <v>89</v>
      </c>
      <c r="AD53">
        <v>0.56855699806786208</v>
      </c>
    </row>
    <row r="54" spans="12:45">
      <c r="L54" t="s">
        <v>90</v>
      </c>
      <c r="M54" t="s">
        <v>97</v>
      </c>
      <c r="N54" t="s">
        <v>99</v>
      </c>
      <c r="O54" s="127">
        <f>Q40</f>
        <v>0.2369</v>
      </c>
      <c r="P54" s="127">
        <f>R40</f>
        <v>133.19999999999999</v>
      </c>
      <c r="Q54" s="43">
        <f>$AM$57</f>
        <v>12.389790231886668</v>
      </c>
      <c r="R54" s="43">
        <f t="shared" si="6"/>
        <v>1650.320058887304</v>
      </c>
      <c r="S54" s="127">
        <f>T40</f>
        <v>99555</v>
      </c>
      <c r="T54">
        <f t="shared" si="5"/>
        <v>1.9035495402740676</v>
      </c>
      <c r="AC54" t="s">
        <v>90</v>
      </c>
      <c r="AD54">
        <v>0.40066438425816076</v>
      </c>
      <c r="AJ54" t="s">
        <v>52</v>
      </c>
      <c r="AK54" s="2">
        <f>E27</f>
        <v>229.4</v>
      </c>
      <c r="AL54" s="43">
        <f>AK54/R16</f>
        <v>7.6466666666666665</v>
      </c>
      <c r="AM54" s="43">
        <f>AL54/AU47</f>
        <v>2.1305616342503666</v>
      </c>
    </row>
    <row r="55" spans="12:45">
      <c r="L55" s="108" t="s">
        <v>42</v>
      </c>
      <c r="M55" s="108" t="s">
        <v>94</v>
      </c>
      <c r="N55" s="108" t="s">
        <v>98</v>
      </c>
      <c r="O55" s="111">
        <f>Q10</f>
        <v>1.6519853186382034E-3</v>
      </c>
      <c r="P55" s="111">
        <f>R10</f>
        <v>325.74299999999999</v>
      </c>
      <c r="Q55" s="112">
        <f>AM59</f>
        <v>2.1188592663430295</v>
      </c>
      <c r="R55" s="112">
        <f>Q55*P55</f>
        <v>690.20357399637749</v>
      </c>
      <c r="S55" s="111">
        <f>T10</f>
        <v>220565.192042371</v>
      </c>
      <c r="T55" s="108">
        <f t="shared" si="5"/>
        <v>0.17196538951144461</v>
      </c>
      <c r="V55" t="s">
        <v>124</v>
      </c>
      <c r="W55" s="43">
        <f>SUM(T55:T62)*$AM$31</f>
        <v>7.848583144495791</v>
      </c>
      <c r="AJ55" t="s">
        <v>53</v>
      </c>
      <c r="AK55" s="2"/>
      <c r="AL55" s="43"/>
      <c r="AM55" s="43"/>
    </row>
    <row r="56" spans="12:45">
      <c r="L56" t="s">
        <v>88</v>
      </c>
      <c r="M56" t="s">
        <v>94</v>
      </c>
      <c r="N56" t="s">
        <v>98</v>
      </c>
      <c r="O56" s="42">
        <f>Q14</f>
        <v>1.6522048577950197E-3</v>
      </c>
      <c r="P56" s="42">
        <f>R14</f>
        <v>325.7</v>
      </c>
      <c r="Q56" s="43">
        <f>AM59</f>
        <v>2.1188592663430295</v>
      </c>
      <c r="R56" s="43">
        <f t="shared" ref="R56:R62" si="7">Q56*P56</f>
        <v>690.11246304792462</v>
      </c>
      <c r="S56" s="42">
        <f>T14</f>
        <v>220565</v>
      </c>
      <c r="T56">
        <f t="shared" si="5"/>
        <v>0.17198809295556186</v>
      </c>
      <c r="V56" s="93" t="s">
        <v>123</v>
      </c>
      <c r="W56" s="43">
        <f>SUM(T55:T62)*$AM$32</f>
        <v>73.241217474570533</v>
      </c>
      <c r="AC56" t="s">
        <v>132</v>
      </c>
      <c r="AL56" s="43"/>
      <c r="AM56" s="43"/>
    </row>
    <row r="57" spans="12:45">
      <c r="L57" t="s">
        <v>89</v>
      </c>
      <c r="M57" t="s">
        <v>94</v>
      </c>
      <c r="N57" t="s">
        <v>98</v>
      </c>
      <c r="O57" s="127">
        <f>Q18</f>
        <v>6.0984426964065253E-2</v>
      </c>
      <c r="P57" s="127">
        <f>R18</f>
        <v>326</v>
      </c>
      <c r="Q57" s="43">
        <f>AM59</f>
        <v>2.1188592663430295</v>
      </c>
      <c r="R57" s="43">
        <f t="shared" si="7"/>
        <v>690.74812082782762</v>
      </c>
      <c r="S57" s="127">
        <f>T18</f>
        <v>220565</v>
      </c>
      <c r="T57">
        <f t="shared" si="5"/>
        <v>6.3482414084746575</v>
      </c>
      <c r="AC57" t="s">
        <v>42</v>
      </c>
      <c r="AD57">
        <v>4.0472154514297025E-2</v>
      </c>
      <c r="AJ57" t="s">
        <v>53</v>
      </c>
      <c r="AK57" s="2">
        <f>E26</f>
        <v>7851.5</v>
      </c>
      <c r="AL57" s="43">
        <f>AK57/R28</f>
        <v>58.945195195195197</v>
      </c>
      <c r="AM57" s="43">
        <f>AL57/AU48</f>
        <v>12.389790231886668</v>
      </c>
    </row>
    <row r="58" spans="12:45">
      <c r="L58" t="s">
        <v>90</v>
      </c>
      <c r="M58" t="s">
        <v>94</v>
      </c>
      <c r="N58" t="s">
        <v>98</v>
      </c>
      <c r="O58" s="127">
        <f>Q22</f>
        <v>4.2975968921197837E-2</v>
      </c>
      <c r="P58" s="127">
        <f>R22</f>
        <v>326</v>
      </c>
      <c r="Q58" s="43">
        <f>AM59</f>
        <v>2.1188592663430295</v>
      </c>
      <c r="R58" s="43">
        <f t="shared" si="7"/>
        <v>690.74812082782762</v>
      </c>
      <c r="S58" s="127">
        <f>T22</f>
        <v>220565</v>
      </c>
      <c r="T58">
        <f t="shared" si="5"/>
        <v>4.4736310408496065</v>
      </c>
      <c r="AC58" t="s">
        <v>88</v>
      </c>
      <c r="AD58">
        <v>0.10373541530047883</v>
      </c>
      <c r="AL58" s="43"/>
      <c r="AM58" s="43"/>
    </row>
    <row r="59" spans="12:45">
      <c r="L59" t="s">
        <v>42</v>
      </c>
      <c r="M59" t="s">
        <v>94</v>
      </c>
      <c r="N59" t="s">
        <v>99</v>
      </c>
      <c r="O59" s="127">
        <f>Q30</f>
        <v>4.2881615696077124E-2</v>
      </c>
      <c r="P59" s="127">
        <f>R30</f>
        <v>1778.4854150428428</v>
      </c>
      <c r="Q59" s="43">
        <f>AM62</f>
        <v>3.3421451483866722</v>
      </c>
      <c r="R59" s="43">
        <f t="shared" si="7"/>
        <v>5943.9564013618938</v>
      </c>
      <c r="S59" s="127">
        <f>T30</f>
        <v>220565</v>
      </c>
      <c r="T59">
        <f t="shared" si="5"/>
        <v>2.8299739077971906</v>
      </c>
      <c r="AC59" t="s">
        <v>89</v>
      </c>
      <c r="AD59">
        <v>0.53294317071058261</v>
      </c>
      <c r="AJ59" t="s">
        <v>47</v>
      </c>
      <c r="AK59" s="2">
        <f>E36</f>
        <v>7712.5703110981322</v>
      </c>
      <c r="AL59" s="43">
        <f>AK59/R10</f>
        <v>23.67685663574699</v>
      </c>
      <c r="AM59" s="43">
        <f>AL59/AO38</f>
        <v>2.1188592663430295</v>
      </c>
    </row>
    <row r="60" spans="12:45">
      <c r="L60" t="s">
        <v>88</v>
      </c>
      <c r="M60" t="s">
        <v>94</v>
      </c>
      <c r="N60" t="s">
        <v>99</v>
      </c>
      <c r="O60" s="127">
        <f>Q34</f>
        <v>0.1099111788431399</v>
      </c>
      <c r="P60" s="127">
        <f>R34</f>
        <v>1778.4854150428428</v>
      </c>
      <c r="Q60" s="43">
        <f>AM62</f>
        <v>3.3421451483866722</v>
      </c>
      <c r="R60" s="43">
        <f t="shared" si="7"/>
        <v>5943.9564013618938</v>
      </c>
      <c r="S60" s="127">
        <f>T34</f>
        <v>220565</v>
      </c>
      <c r="T60">
        <f t="shared" si="5"/>
        <v>7.2535925536446477</v>
      </c>
      <c r="AC60" t="s">
        <v>90</v>
      </c>
      <c r="AD60">
        <v>0.32284925947464149</v>
      </c>
      <c r="AJ60" t="s">
        <v>49</v>
      </c>
      <c r="AL60" s="43"/>
      <c r="AM60" s="43"/>
    </row>
    <row r="61" spans="12:45">
      <c r="L61" t="s">
        <v>89</v>
      </c>
      <c r="M61" t="s">
        <v>94</v>
      </c>
      <c r="N61" t="s">
        <v>99</v>
      </c>
      <c r="O61" s="127">
        <f>Q38</f>
        <v>0.56467130323360748</v>
      </c>
      <c r="P61" s="127">
        <f>R38</f>
        <v>1778.4854150428428</v>
      </c>
      <c r="Q61" s="43">
        <f>AM62</f>
        <v>3.3421451483866722</v>
      </c>
      <c r="R61" s="43">
        <f t="shared" si="7"/>
        <v>5943.9564013618938</v>
      </c>
      <c r="S61" s="127">
        <f>T38</f>
        <v>220565</v>
      </c>
      <c r="T61">
        <f t="shared" si="5"/>
        <v>37.265504778522889</v>
      </c>
      <c r="AK61" s="2"/>
      <c r="AL61" s="43"/>
      <c r="AM61" s="43"/>
    </row>
    <row r="62" spans="12:45">
      <c r="L62" t="s">
        <v>90</v>
      </c>
      <c r="M62" t="s">
        <v>94</v>
      </c>
      <c r="N62" t="s">
        <v>99</v>
      </c>
      <c r="O62" s="127">
        <f>Q42</f>
        <v>0.34206970295253453</v>
      </c>
      <c r="P62" s="127">
        <f>R42</f>
        <v>1778.4854150428428</v>
      </c>
      <c r="Q62" s="43">
        <f>AM62</f>
        <v>3.3421451483866722</v>
      </c>
      <c r="R62" s="43">
        <f t="shared" si="7"/>
        <v>5943.9564013618938</v>
      </c>
      <c r="S62" s="127">
        <f>T42</f>
        <v>220565</v>
      </c>
      <c r="T62">
        <f t="shared" si="5"/>
        <v>22.57490344731033</v>
      </c>
      <c r="AJ62" t="s">
        <v>49</v>
      </c>
      <c r="AK62" s="2">
        <f>E35</f>
        <v>415625.05695109564</v>
      </c>
      <c r="AL62" s="43">
        <f>AK62/R38</f>
        <v>233.69607275698883</v>
      </c>
      <c r="AM62" s="43">
        <f>AL62/AO39</f>
        <v>3.3421451483866722</v>
      </c>
    </row>
    <row r="69" spans="11:42" ht="27.6">
      <c r="K69" s="10" t="s">
        <v>16</v>
      </c>
      <c r="L69" s="10" t="s">
        <v>17</v>
      </c>
      <c r="M69" s="10" t="s">
        <v>18</v>
      </c>
      <c r="N69" s="10" t="s">
        <v>19</v>
      </c>
      <c r="O69" s="10" t="s">
        <v>20</v>
      </c>
      <c r="P69" s="24" t="s">
        <v>21</v>
      </c>
      <c r="Q69" s="11" t="s">
        <v>22</v>
      </c>
      <c r="R69" s="15" t="s">
        <v>23</v>
      </c>
      <c r="S69" s="12" t="s">
        <v>24</v>
      </c>
      <c r="T69" s="10" t="s">
        <v>25</v>
      </c>
      <c r="U69" s="14" t="s">
        <v>26</v>
      </c>
      <c r="V69" s="14" t="s">
        <v>27</v>
      </c>
      <c r="W69" s="14" t="s">
        <v>28</v>
      </c>
      <c r="X69" s="14" t="s">
        <v>29</v>
      </c>
      <c r="Y69" s="13" t="s">
        <v>30</v>
      </c>
      <c r="Z69" s="13" t="s">
        <v>31</v>
      </c>
      <c r="AA69" s="13" t="s">
        <v>32</v>
      </c>
      <c r="AC69" s="104" t="s">
        <v>87</v>
      </c>
      <c r="AD69" s="104" t="s">
        <v>87</v>
      </c>
      <c r="AE69" s="104" t="s">
        <v>91</v>
      </c>
      <c r="AF69" s="104" t="s">
        <v>92</v>
      </c>
      <c r="AJ69" s="99" t="s">
        <v>10</v>
      </c>
    </row>
    <row r="70" spans="11:42" ht="31.2" thickBot="1">
      <c r="K70" s="9" t="s">
        <v>33</v>
      </c>
      <c r="L70" s="9"/>
      <c r="M70" s="9"/>
      <c r="N70" s="9"/>
      <c r="O70" s="9"/>
      <c r="P70" s="9"/>
      <c r="Q70" s="22" t="s">
        <v>34</v>
      </c>
      <c r="R70" s="22" t="s">
        <v>35</v>
      </c>
      <c r="S70" s="22" t="s">
        <v>36</v>
      </c>
      <c r="T70" s="22" t="s">
        <v>37</v>
      </c>
      <c r="U70" s="22" t="s">
        <v>38</v>
      </c>
      <c r="V70" s="22" t="s">
        <v>38</v>
      </c>
      <c r="W70" s="22" t="s">
        <v>39</v>
      </c>
      <c r="X70" s="22" t="s">
        <v>39</v>
      </c>
      <c r="Y70" s="22"/>
      <c r="Z70" s="22" t="s">
        <v>40</v>
      </c>
      <c r="AA70" s="9" t="s">
        <v>41</v>
      </c>
      <c r="AC70" s="105" t="s">
        <v>15</v>
      </c>
      <c r="AD70" s="105" t="s">
        <v>7</v>
      </c>
      <c r="AE70" s="105" t="s">
        <v>15</v>
      </c>
      <c r="AF70" s="105" t="s">
        <v>15</v>
      </c>
      <c r="AJ70" s="86" t="s">
        <v>80</v>
      </c>
      <c r="AK70" s="87"/>
      <c r="AL70" s="87"/>
      <c r="AM70" s="87"/>
      <c r="AN70" s="87"/>
      <c r="AO70" s="87"/>
      <c r="AP70" s="87"/>
    </row>
    <row r="71" spans="11:42">
      <c r="K71" t="s">
        <v>66</v>
      </c>
      <c r="L71" t="s">
        <v>50</v>
      </c>
      <c r="M71" t="s">
        <v>51</v>
      </c>
      <c r="N71" t="s">
        <v>46</v>
      </c>
      <c r="O71" t="s">
        <v>52</v>
      </c>
      <c r="P71" t="s">
        <v>67</v>
      </c>
      <c r="Q71" s="37">
        <v>0.129</v>
      </c>
      <c r="R71" s="37">
        <v>32</v>
      </c>
      <c r="S71" s="136">
        <f>Q98</f>
        <v>2.3331659449970745</v>
      </c>
      <c r="T71" s="40">
        <v>145648</v>
      </c>
      <c r="U71" s="38">
        <v>0.88</v>
      </c>
      <c r="V71" s="37">
        <v>0.67</v>
      </c>
      <c r="W71">
        <v>5</v>
      </c>
      <c r="X71">
        <v>5</v>
      </c>
      <c r="Y71" s="44">
        <v>1E-3</v>
      </c>
      <c r="Z71" s="44">
        <v>28</v>
      </c>
      <c r="AA71" s="44">
        <v>2.2000000000000001E-3</v>
      </c>
      <c r="AC71">
        <f>Q71*R71*T71*V71*Y71</f>
        <v>402.82741248000008</v>
      </c>
      <c r="AD71" s="114">
        <f>Q71*R71*T71*V72*Y71</f>
        <v>198.40753152000002</v>
      </c>
      <c r="AE71">
        <f>AC71+AC74</f>
        <v>858.74060800000007</v>
      </c>
      <c r="AF71">
        <f>AC77+AC79</f>
        <v>2132.0435999999995</v>
      </c>
      <c r="AJ71" s="88"/>
      <c r="AK71" s="87"/>
      <c r="AL71" s="87"/>
      <c r="AM71" s="87"/>
      <c r="AN71" s="87"/>
      <c r="AO71" s="87"/>
      <c r="AP71" s="87"/>
    </row>
    <row r="72" spans="11:42">
      <c r="K72" t="s">
        <v>66</v>
      </c>
      <c r="N72" t="s">
        <v>48</v>
      </c>
      <c r="O72" t="s">
        <v>53</v>
      </c>
      <c r="Q72" s="37"/>
      <c r="R72" s="37"/>
      <c r="S72" s="133"/>
      <c r="T72" s="40"/>
      <c r="U72" s="38">
        <v>7.0000000000000007E-2</v>
      </c>
      <c r="V72" s="37">
        <v>0.33</v>
      </c>
      <c r="W72">
        <v>5</v>
      </c>
      <c r="X72">
        <v>5</v>
      </c>
      <c r="Y72" s="44"/>
      <c r="Z72" s="44"/>
      <c r="AA72" s="44"/>
      <c r="AD72" s="114"/>
      <c r="AJ72" s="89" t="s">
        <v>113</v>
      </c>
      <c r="AK72" s="90">
        <v>2009</v>
      </c>
      <c r="AL72" s="90">
        <v>2010</v>
      </c>
      <c r="AM72" s="90">
        <v>2011</v>
      </c>
      <c r="AN72" s="91">
        <v>2012</v>
      </c>
      <c r="AO72" s="91">
        <v>2013</v>
      </c>
      <c r="AP72" s="91">
        <v>2014</v>
      </c>
    </row>
    <row r="73" spans="11:42">
      <c r="K73" t="s">
        <v>66</v>
      </c>
      <c r="N73" t="s">
        <v>69</v>
      </c>
      <c r="Q73" s="37"/>
      <c r="R73" s="37"/>
      <c r="S73" s="133"/>
      <c r="T73" s="40"/>
      <c r="U73" s="38">
        <v>0.05</v>
      </c>
      <c r="V73" s="37"/>
      <c r="W73">
        <v>5</v>
      </c>
      <c r="Y73" s="44"/>
      <c r="Z73" s="44"/>
      <c r="AA73" s="44"/>
      <c r="AJ73" s="92" t="s">
        <v>81</v>
      </c>
      <c r="AK73" s="103"/>
      <c r="AL73" s="103"/>
      <c r="AM73" s="103"/>
      <c r="AN73" s="87"/>
      <c r="AO73" s="87"/>
      <c r="AP73" s="87"/>
    </row>
    <row r="74" spans="11:42">
      <c r="K74" t="s">
        <v>68</v>
      </c>
      <c r="L74" t="s">
        <v>50</v>
      </c>
      <c r="M74" t="s">
        <v>51</v>
      </c>
      <c r="N74" t="s">
        <v>46</v>
      </c>
      <c r="O74" t="s">
        <v>52</v>
      </c>
      <c r="P74" t="s">
        <v>67</v>
      </c>
      <c r="Q74" s="37">
        <v>0.14599999999999999</v>
      </c>
      <c r="R74" s="37">
        <v>32</v>
      </c>
      <c r="S74" s="136">
        <f>Q99</f>
        <v>2.3331659449970745</v>
      </c>
      <c r="T74" s="40">
        <v>145648</v>
      </c>
      <c r="U74" s="38">
        <v>0.88</v>
      </c>
      <c r="V74" s="37">
        <v>0.67</v>
      </c>
      <c r="W74">
        <v>5</v>
      </c>
      <c r="X74">
        <v>5</v>
      </c>
      <c r="Y74" s="44">
        <v>1E-3</v>
      </c>
      <c r="Z74" s="44">
        <v>28</v>
      </c>
      <c r="AA74" s="44">
        <v>2.2000000000000001E-3</v>
      </c>
      <c r="AC74">
        <f>Q74*R74*T74*V74*Y74</f>
        <v>455.91319552000004</v>
      </c>
      <c r="AD74" s="114">
        <f>Q74*R74*T74*V75*Y74</f>
        <v>224.55426048000004</v>
      </c>
      <c r="AJ74" s="94" t="s">
        <v>85</v>
      </c>
      <c r="AK74" s="101"/>
      <c r="AL74" s="101">
        <f>SUM(AL76:AL79)</f>
        <v>34.18</v>
      </c>
      <c r="AM74" s="101">
        <f>SUM(AM76:AM79)</f>
        <v>34.5</v>
      </c>
      <c r="AN74" s="101"/>
      <c r="AO74" s="101"/>
      <c r="AP74" s="101"/>
    </row>
    <row r="75" spans="11:42">
      <c r="K75" t="s">
        <v>68</v>
      </c>
      <c r="N75" t="s">
        <v>48</v>
      </c>
      <c r="O75" t="s">
        <v>53</v>
      </c>
      <c r="Q75" s="37"/>
      <c r="R75" s="37"/>
      <c r="S75" s="133"/>
      <c r="T75" s="40"/>
      <c r="U75" s="38">
        <v>7.0000000000000007E-2</v>
      </c>
      <c r="V75" s="37">
        <v>0.33</v>
      </c>
      <c r="W75">
        <v>5</v>
      </c>
      <c r="X75">
        <v>5</v>
      </c>
      <c r="Y75" s="44"/>
      <c r="Z75" s="44"/>
      <c r="AA75" s="44"/>
      <c r="AJ75" s="93" t="s">
        <v>82</v>
      </c>
      <c r="AK75" s="102"/>
      <c r="AL75" s="102"/>
      <c r="AM75" s="102"/>
      <c r="AN75" s="102"/>
      <c r="AO75" s="102"/>
      <c r="AP75" s="102"/>
    </row>
    <row r="76" spans="11:42">
      <c r="K76" t="s">
        <v>68</v>
      </c>
      <c r="N76" t="s">
        <v>69</v>
      </c>
      <c r="Q76" s="37"/>
      <c r="R76" s="37"/>
      <c r="S76" s="133"/>
      <c r="T76" s="40"/>
      <c r="U76" s="38">
        <v>0.05</v>
      </c>
      <c r="V76" s="37"/>
      <c r="W76">
        <v>5</v>
      </c>
      <c r="Y76" s="44"/>
      <c r="Z76" s="44"/>
      <c r="AA76" s="44"/>
      <c r="AD76" s="114"/>
      <c r="AJ76" s="93" t="s">
        <v>112</v>
      </c>
      <c r="AK76" s="102"/>
      <c r="AL76" s="102">
        <v>1.75</v>
      </c>
      <c r="AM76" s="102">
        <v>1.75</v>
      </c>
      <c r="AN76" s="102"/>
      <c r="AO76" s="102"/>
      <c r="AP76" s="102"/>
    </row>
    <row r="77" spans="11:42">
      <c r="K77" t="s">
        <v>66</v>
      </c>
      <c r="L77" t="s">
        <v>44</v>
      </c>
      <c r="M77" t="s">
        <v>45</v>
      </c>
      <c r="N77" t="s">
        <v>46</v>
      </c>
      <c r="O77" t="s">
        <v>47</v>
      </c>
      <c r="P77" t="s">
        <v>67</v>
      </c>
      <c r="Q77" s="134">
        <f>(E38+760.83)/(R77*T77*Y77)</f>
        <v>4.0069153132800739E-2</v>
      </c>
      <c r="R77" s="45">
        <v>326</v>
      </c>
      <c r="S77" s="136">
        <f>Q102</f>
        <v>4.23872463232897</v>
      </c>
      <c r="T77" s="44">
        <v>220565</v>
      </c>
      <c r="U77" s="133">
        <f>AM96</f>
        <v>0.41566265060240964</v>
      </c>
      <c r="V77" s="37">
        <v>0.74</v>
      </c>
      <c r="W77">
        <v>5</v>
      </c>
      <c r="Y77" s="44">
        <v>1E-3</v>
      </c>
      <c r="Z77" s="44">
        <v>28</v>
      </c>
      <c r="AA77" s="44">
        <v>3.7000000000000002E-3</v>
      </c>
      <c r="AC77">
        <f>Q77*R77*T77*V77*Y77</f>
        <v>2132.0435999999995</v>
      </c>
      <c r="AD77" s="114">
        <f>Q77*R77*T77*V78*Y77</f>
        <v>749.0963999999999</v>
      </c>
      <c r="AJ77" s="93" t="s">
        <v>83</v>
      </c>
      <c r="AK77" s="102"/>
      <c r="AL77" s="102"/>
      <c r="AM77" s="102"/>
      <c r="AN77" s="102"/>
      <c r="AO77" s="102"/>
      <c r="AP77" s="102"/>
    </row>
    <row r="78" spans="11:42">
      <c r="K78" t="s">
        <v>66</v>
      </c>
      <c r="N78" t="s">
        <v>48</v>
      </c>
      <c r="O78" t="s">
        <v>49</v>
      </c>
      <c r="Q78" s="40"/>
      <c r="R78" s="45"/>
      <c r="S78" s="133"/>
      <c r="T78" s="44"/>
      <c r="U78" s="133">
        <f>AM97</f>
        <v>0.5843373493975903</v>
      </c>
      <c r="V78" s="37">
        <v>0.26</v>
      </c>
      <c r="W78">
        <v>5</v>
      </c>
      <c r="Y78" s="44"/>
      <c r="Z78" s="44"/>
      <c r="AA78" s="44"/>
      <c r="AJ78" s="93" t="s">
        <v>84</v>
      </c>
      <c r="AK78" s="102"/>
      <c r="AL78" s="102">
        <v>29.99</v>
      </c>
      <c r="AM78" s="102">
        <v>30.59</v>
      </c>
      <c r="AN78" s="102"/>
      <c r="AO78" s="102"/>
      <c r="AP78" s="102"/>
    </row>
    <row r="79" spans="11:42">
      <c r="K79" t="s">
        <v>68</v>
      </c>
      <c r="L79" t="s">
        <v>44</v>
      </c>
      <c r="M79" t="s">
        <v>45</v>
      </c>
      <c r="N79" t="s">
        <v>46</v>
      </c>
      <c r="O79" t="s">
        <v>47</v>
      </c>
      <c r="P79" t="s">
        <v>67</v>
      </c>
      <c r="Q79" s="64">
        <v>0</v>
      </c>
      <c r="R79" s="45">
        <v>326</v>
      </c>
      <c r="S79" s="136">
        <f>Q102</f>
        <v>4.23872463232897</v>
      </c>
      <c r="T79" s="44">
        <v>220565</v>
      </c>
      <c r="U79" s="133">
        <f>AM96</f>
        <v>0.41566265060240964</v>
      </c>
      <c r="V79" s="37">
        <v>0.74</v>
      </c>
      <c r="W79">
        <v>5</v>
      </c>
      <c r="Y79" s="44">
        <v>1E-3</v>
      </c>
      <c r="Z79" s="44">
        <v>28</v>
      </c>
      <c r="AA79" s="44">
        <v>3.7000000000000002E-3</v>
      </c>
      <c r="AC79">
        <f>Q79*R79*T79*V79*Y79</f>
        <v>0</v>
      </c>
      <c r="AD79" s="114">
        <f>Q79*R79*T79*V80*Y79</f>
        <v>0</v>
      </c>
      <c r="AJ79" s="93" t="s">
        <v>1</v>
      </c>
      <c r="AK79" s="102"/>
      <c r="AL79" s="102">
        <v>2.44</v>
      </c>
      <c r="AM79" s="102">
        <v>2.16</v>
      </c>
      <c r="AN79" s="102"/>
      <c r="AO79" s="102"/>
      <c r="AP79" s="102"/>
    </row>
    <row r="80" spans="11:42">
      <c r="K80" t="s">
        <v>68</v>
      </c>
      <c r="N80" t="s">
        <v>48</v>
      </c>
      <c r="O80" t="s">
        <v>49</v>
      </c>
      <c r="Q80" s="40"/>
      <c r="R80" s="45"/>
      <c r="S80" s="133"/>
      <c r="T80" s="44"/>
      <c r="U80" s="133">
        <f>AM97</f>
        <v>0.5843373493975903</v>
      </c>
      <c r="V80" s="37">
        <v>0.26</v>
      </c>
      <c r="W80">
        <v>5</v>
      </c>
      <c r="Y80" s="44"/>
      <c r="Z80" s="44"/>
      <c r="AA80" s="44"/>
      <c r="AJ80" s="93"/>
      <c r="AK80" s="97"/>
      <c r="AL80" s="97"/>
      <c r="AM80" s="97"/>
      <c r="AN80" s="87"/>
      <c r="AO80" s="87"/>
      <c r="AP80" s="87"/>
    </row>
    <row r="81" spans="11:54" ht="41.4">
      <c r="K81" s="48" t="s">
        <v>16</v>
      </c>
      <c r="L81" s="48" t="s">
        <v>17</v>
      </c>
      <c r="M81" s="48" t="s">
        <v>18</v>
      </c>
      <c r="N81" s="48" t="s">
        <v>19</v>
      </c>
      <c r="O81" s="48" t="s">
        <v>20</v>
      </c>
      <c r="P81" s="48" t="s">
        <v>21</v>
      </c>
      <c r="Q81" s="49" t="s">
        <v>22</v>
      </c>
      <c r="R81" s="50" t="s">
        <v>23</v>
      </c>
      <c r="S81" s="51" t="s">
        <v>24</v>
      </c>
      <c r="T81" s="48" t="s">
        <v>25</v>
      </c>
      <c r="U81" s="52" t="s">
        <v>57</v>
      </c>
      <c r="V81" s="52" t="s">
        <v>28</v>
      </c>
      <c r="W81" s="53" t="s">
        <v>30</v>
      </c>
      <c r="X81" s="53" t="s">
        <v>31</v>
      </c>
      <c r="Y81" s="53" t="s">
        <v>32</v>
      </c>
      <c r="AC81" s="104" t="s">
        <v>87</v>
      </c>
      <c r="AE81" s="104" t="s">
        <v>91</v>
      </c>
      <c r="AF81" s="104" t="s">
        <v>92</v>
      </c>
      <c r="AG81" s="104" t="s">
        <v>95</v>
      </c>
      <c r="AJ81" s="94" t="s">
        <v>86</v>
      </c>
      <c r="AK81" s="95">
        <f>Bunkers!AA24</f>
        <v>20.640924000000002</v>
      </c>
      <c r="AL81" s="95">
        <f>Bunkers!AB24</f>
        <v>13.900176</v>
      </c>
      <c r="AM81" s="95">
        <f>Bunkers!AC24</f>
        <v>13.481496</v>
      </c>
      <c r="AN81" s="95">
        <f>Bunkers!AD24</f>
        <v>12.895344000000001</v>
      </c>
      <c r="AO81" s="95">
        <f>Bunkers!AE24</f>
        <v>7.2012960000000001</v>
      </c>
      <c r="AP81" s="95">
        <f>Bunkers!AF24</f>
        <v>5.5265760000000004</v>
      </c>
    </row>
    <row r="82" spans="11:54" ht="21" thickBot="1">
      <c r="K82" s="54" t="s">
        <v>33</v>
      </c>
      <c r="L82" s="54" t="s">
        <v>33</v>
      </c>
      <c r="M82" s="54"/>
      <c r="N82" s="54"/>
      <c r="O82" s="54"/>
      <c r="P82" s="54"/>
      <c r="Q82" s="54" t="s">
        <v>34</v>
      </c>
      <c r="R82" s="54" t="s">
        <v>58</v>
      </c>
      <c r="S82" s="54" t="s">
        <v>59</v>
      </c>
      <c r="T82" s="54" t="s">
        <v>37</v>
      </c>
      <c r="U82" s="54" t="s">
        <v>38</v>
      </c>
      <c r="V82" s="54" t="s">
        <v>72</v>
      </c>
      <c r="W82" s="54"/>
      <c r="X82" s="54" t="s">
        <v>40</v>
      </c>
      <c r="Y82" s="54" t="s">
        <v>41</v>
      </c>
      <c r="AC82" s="105" t="s">
        <v>7</v>
      </c>
      <c r="AE82" s="105" t="s">
        <v>7</v>
      </c>
      <c r="AF82" s="105" t="s">
        <v>7</v>
      </c>
      <c r="AG82" s="105" t="s">
        <v>7</v>
      </c>
      <c r="AJ82" s="100" t="s">
        <v>2</v>
      </c>
      <c r="AK82" s="98">
        <f>Bunkers!AA21</f>
        <v>11.388096000000001</v>
      </c>
      <c r="AL82" s="98">
        <f>Bunkers!AB21</f>
        <v>5.7777840000000005</v>
      </c>
      <c r="AM82" s="98">
        <f>Bunkers!AC21</f>
        <v>5.8615200000000005</v>
      </c>
      <c r="AN82" s="98">
        <f>Bunkers!AD21</f>
        <v>5.9033880000000005</v>
      </c>
      <c r="AO82" s="98">
        <f>Bunkers!AE21</f>
        <v>0.46054800000000001</v>
      </c>
      <c r="AP82" s="98">
        <f>Bunkers!AF21</f>
        <v>2.7632880000000002</v>
      </c>
    </row>
    <row r="83" spans="11:54">
      <c r="K83" s="46" t="s">
        <v>66</v>
      </c>
      <c r="L83" s="47" t="s">
        <v>60</v>
      </c>
      <c r="M83" s="47" t="s">
        <v>61</v>
      </c>
      <c r="N83" s="47" t="s">
        <v>46</v>
      </c>
      <c r="O83" s="47" t="s">
        <v>53</v>
      </c>
      <c r="P83" s="47" t="s">
        <v>67</v>
      </c>
      <c r="Q83" s="56">
        <v>0.30125471794860087</v>
      </c>
      <c r="R83" s="58">
        <v>198.776188485338</v>
      </c>
      <c r="S83" s="140">
        <f>Q100</f>
        <v>6.0354797829732147</v>
      </c>
      <c r="T83" s="62">
        <v>125028.71586795771</v>
      </c>
      <c r="U83" s="39">
        <v>0.87737726022587637</v>
      </c>
      <c r="V83" s="47">
        <v>5</v>
      </c>
      <c r="W83" s="44">
        <v>1E-3</v>
      </c>
      <c r="X83" s="44">
        <v>25</v>
      </c>
      <c r="Y83" s="44">
        <v>3.7164522307877547E-3</v>
      </c>
      <c r="AC83">
        <f>Q83*R83*T83*W83</f>
        <v>7487.00264583423</v>
      </c>
      <c r="AE83">
        <f>AC83+AC88</f>
        <v>20925.999999999996</v>
      </c>
      <c r="AF83">
        <f>AC86+AC91</f>
        <v>70228.734097968423</v>
      </c>
      <c r="AG83">
        <f>E37</f>
        <v>70228.734097968423</v>
      </c>
      <c r="AJ83" s="100" t="s">
        <v>1</v>
      </c>
      <c r="AK83" s="98">
        <f>Bunkers!AA22</f>
        <v>9.2528280000000009</v>
      </c>
      <c r="AL83" s="98">
        <f>Bunkers!AB22</f>
        <v>8.1223919999999996</v>
      </c>
      <c r="AM83" s="98">
        <f>Bunkers!AC22</f>
        <v>7.6199760000000003</v>
      </c>
      <c r="AN83" s="98">
        <f>Bunkers!AD22</f>
        <v>6.9919560000000001</v>
      </c>
      <c r="AO83" s="98">
        <f>Bunkers!AE22</f>
        <v>6.740748</v>
      </c>
      <c r="AP83" s="98">
        <f>Bunkers!AF22</f>
        <v>2.7632880000000002</v>
      </c>
    </row>
    <row r="84" spans="11:54">
      <c r="K84" s="46" t="s">
        <v>66</v>
      </c>
      <c r="L84" s="47"/>
      <c r="M84" s="47"/>
      <c r="N84" s="47" t="s">
        <v>48</v>
      </c>
      <c r="O84" s="47"/>
      <c r="P84" s="47"/>
      <c r="Q84" s="56"/>
      <c r="R84" s="58"/>
      <c r="S84" s="140"/>
      <c r="T84" s="62"/>
      <c r="U84" s="39">
        <v>7.1390953244777344E-2</v>
      </c>
      <c r="V84" s="47">
        <v>5</v>
      </c>
      <c r="W84" s="44"/>
      <c r="X84" s="44"/>
      <c r="Y84" s="44"/>
      <c r="AE84" s="114">
        <f>AD71+AD74</f>
        <v>422.96179200000006</v>
      </c>
      <c r="AF84" s="114">
        <f>AD77+AD79</f>
        <v>749.0963999999999</v>
      </c>
    </row>
    <row r="85" spans="11:54">
      <c r="K85" s="46" t="s">
        <v>66</v>
      </c>
      <c r="L85" s="47"/>
      <c r="M85" s="47"/>
      <c r="N85" s="47" t="s">
        <v>69</v>
      </c>
      <c r="O85" s="47"/>
      <c r="P85" s="47"/>
      <c r="Q85" s="57"/>
      <c r="R85" s="59"/>
      <c r="S85" s="140"/>
      <c r="T85" s="63"/>
      <c r="U85" s="39">
        <v>5.1231786529346374E-2</v>
      </c>
      <c r="V85" s="47">
        <v>5</v>
      </c>
      <c r="W85" s="44"/>
      <c r="X85" s="44"/>
      <c r="Y85" s="44"/>
      <c r="AY85" s="132"/>
      <c r="BA85" s="132"/>
      <c r="BB85" s="132"/>
    </row>
    <row r="86" spans="11:54">
      <c r="K86" s="46" t="s">
        <v>66</v>
      </c>
      <c r="L86" s="47" t="s">
        <v>62</v>
      </c>
      <c r="M86" s="47" t="s">
        <v>63</v>
      </c>
      <c r="N86" s="47" t="s">
        <v>46</v>
      </c>
      <c r="O86" s="47" t="s">
        <v>49</v>
      </c>
      <c r="P86" s="47" t="s">
        <v>67</v>
      </c>
      <c r="Q86" s="56">
        <v>0.3585481451716066</v>
      </c>
      <c r="R86" s="135">
        <f>(AG83*AE99)/(Q86*T86*W86)</f>
        <v>737.07020207566541</v>
      </c>
      <c r="S86" s="140">
        <f>Q104</f>
        <v>7.9769361722888643</v>
      </c>
      <c r="T86" s="61">
        <v>220565</v>
      </c>
      <c r="U86" s="136">
        <f>AM96</f>
        <v>0.41566265060240964</v>
      </c>
      <c r="V86" s="47">
        <v>5</v>
      </c>
      <c r="W86" s="44">
        <v>1E-3</v>
      </c>
      <c r="X86" s="44">
        <v>25</v>
      </c>
      <c r="Y86" s="44">
        <v>3.7164522307877547E-3</v>
      </c>
      <c r="AC86">
        <f>Q86*R86*T86*W86</f>
        <v>58289.849301313792</v>
      </c>
      <c r="AJ86" s="1" t="s">
        <v>93</v>
      </c>
      <c r="AL86" t="s">
        <v>5</v>
      </c>
      <c r="AM86" t="s">
        <v>74</v>
      </c>
      <c r="AR86" s="1" t="s">
        <v>118</v>
      </c>
      <c r="AY86" s="132"/>
      <c r="BA86" s="132"/>
      <c r="BB86" s="132"/>
    </row>
    <row r="87" spans="11:54">
      <c r="K87" s="46" t="s">
        <v>66</v>
      </c>
      <c r="L87" s="47"/>
      <c r="M87" s="47"/>
      <c r="N87" s="47" t="s">
        <v>48</v>
      </c>
      <c r="O87" s="47"/>
      <c r="P87" s="47"/>
      <c r="Q87" s="56"/>
      <c r="R87" s="133"/>
      <c r="S87" s="140"/>
      <c r="T87" s="61"/>
      <c r="U87" s="136">
        <f>AM97</f>
        <v>0.5843373493975903</v>
      </c>
      <c r="V87" s="47">
        <v>5</v>
      </c>
      <c r="W87" s="44"/>
      <c r="X87" s="44"/>
      <c r="Y87" s="44"/>
      <c r="AJ87" t="s">
        <v>112</v>
      </c>
      <c r="AL87" s="43">
        <f>AL76</f>
        <v>1.75</v>
      </c>
      <c r="AM87">
        <f>AL87/SUM($AL$87:$AL$89)</f>
        <v>5.1199531889994147E-2</v>
      </c>
      <c r="AS87" t="s">
        <v>115</v>
      </c>
      <c r="AT87" t="s">
        <v>74</v>
      </c>
      <c r="AU87" t="s">
        <v>5</v>
      </c>
      <c r="AV87" t="s">
        <v>74</v>
      </c>
      <c r="AY87" s="132"/>
      <c r="AZ87" s="132"/>
      <c r="BA87" s="132"/>
      <c r="BB87" s="132"/>
    </row>
    <row r="88" spans="11:54">
      <c r="K88" s="46" t="s">
        <v>68</v>
      </c>
      <c r="L88" s="47" t="s">
        <v>60</v>
      </c>
      <c r="M88" s="47" t="s">
        <v>61</v>
      </c>
      <c r="N88" s="47" t="s">
        <v>46</v>
      </c>
      <c r="O88" s="47" t="s">
        <v>53</v>
      </c>
      <c r="P88" s="47" t="s">
        <v>67</v>
      </c>
      <c r="Q88" s="56">
        <v>0.54074528205139893</v>
      </c>
      <c r="R88" s="58">
        <v>198.776188485338</v>
      </c>
      <c r="S88" s="140">
        <f>Q101</f>
        <v>6.0354797829732147</v>
      </c>
      <c r="T88" s="62">
        <v>125028.71586795771</v>
      </c>
      <c r="U88" s="39">
        <v>0.87737726022587637</v>
      </c>
      <c r="V88" s="47">
        <v>5</v>
      </c>
      <c r="W88" s="44">
        <v>1E-3</v>
      </c>
      <c r="X88" s="44">
        <v>25</v>
      </c>
      <c r="Y88" s="44">
        <v>3.7164522307877547E-3</v>
      </c>
      <c r="AC88">
        <f>Q88*R88*T88*W88</f>
        <v>13438.997354165767</v>
      </c>
      <c r="AJ88" s="93" t="s">
        <v>84</v>
      </c>
      <c r="AL88" s="43">
        <f>AL78</f>
        <v>29.99</v>
      </c>
      <c r="AM88">
        <f>AL88/SUM($AL$87:$AL$89)</f>
        <v>0.87741369221767107</v>
      </c>
      <c r="AR88" t="s">
        <v>116</v>
      </c>
      <c r="AS88" s="2">
        <f>AE117+AE128</f>
        <v>260.03691487091959</v>
      </c>
      <c r="AT88">
        <f>AS88/SUM($AS$88:$AS$89)</f>
        <v>0.12188529544125565</v>
      </c>
      <c r="AU88" s="128">
        <v>3.87</v>
      </c>
      <c r="AV88">
        <f>AU88/SUM($AU$88:$AU$89)</f>
        <v>0.5926493108728943</v>
      </c>
      <c r="AY88" s="132"/>
      <c r="BA88" s="132"/>
      <c r="BB88" s="132"/>
    </row>
    <row r="89" spans="11:54">
      <c r="K89" s="46" t="s">
        <v>68</v>
      </c>
      <c r="L89" s="47"/>
      <c r="M89" s="47"/>
      <c r="N89" s="47" t="s">
        <v>48</v>
      </c>
      <c r="O89" s="47"/>
      <c r="P89" s="47"/>
      <c r="Q89" s="56"/>
      <c r="R89" s="58"/>
      <c r="S89" s="140"/>
      <c r="T89" s="62"/>
      <c r="U89" s="39">
        <v>7.1390953244777344E-2</v>
      </c>
      <c r="V89" s="47">
        <v>5</v>
      </c>
      <c r="W89" s="44"/>
      <c r="X89" s="44"/>
      <c r="Y89" s="44"/>
      <c r="AJ89" s="93" t="s">
        <v>1</v>
      </c>
      <c r="AL89" s="43">
        <f>AL79</f>
        <v>2.44</v>
      </c>
      <c r="AM89">
        <f>AL89/SUM($AL$87:$AL$89)</f>
        <v>7.1386775892334692E-2</v>
      </c>
      <c r="AR89" t="s">
        <v>117</v>
      </c>
      <c r="AS89">
        <f>AE127-AE128</f>
        <v>1873.4190851290809</v>
      </c>
      <c r="AT89">
        <f>AS89/SUM($AS$88:$AS$89)</f>
        <v>0.8781147045587443</v>
      </c>
      <c r="AU89" s="128">
        <v>2.66</v>
      </c>
      <c r="AV89">
        <f>AU89/SUM($AU$88:$AU$89)</f>
        <v>0.40735068912710565</v>
      </c>
      <c r="AY89" s="132"/>
      <c r="BA89" s="132"/>
      <c r="BB89" s="132"/>
    </row>
    <row r="90" spans="11:54">
      <c r="K90" s="46" t="s">
        <v>68</v>
      </c>
      <c r="L90" s="47"/>
      <c r="M90" s="47"/>
      <c r="N90" s="47" t="s">
        <v>69</v>
      </c>
      <c r="O90" s="47"/>
      <c r="P90" s="47"/>
      <c r="Q90" s="57"/>
      <c r="R90" s="59"/>
      <c r="S90" s="140"/>
      <c r="T90" s="63"/>
      <c r="U90" s="39">
        <v>5.1231786529346374E-2</v>
      </c>
      <c r="V90" s="47">
        <v>5</v>
      </c>
      <c r="W90" s="44"/>
      <c r="X90" s="44"/>
      <c r="Y90" s="44"/>
      <c r="AY90" s="132"/>
      <c r="BA90" s="132"/>
      <c r="BB90" s="132"/>
    </row>
    <row r="91" spans="11:54">
      <c r="K91" s="46" t="s">
        <v>68</v>
      </c>
      <c r="L91" s="47" t="s">
        <v>62</v>
      </c>
      <c r="M91" s="47" t="s">
        <v>63</v>
      </c>
      <c r="N91" s="47" t="s">
        <v>46</v>
      </c>
      <c r="O91" s="47" t="s">
        <v>49</v>
      </c>
      <c r="P91" s="47" t="s">
        <v>67</v>
      </c>
      <c r="Q91" s="56">
        <v>7.3451854828393406E-2</v>
      </c>
      <c r="R91" s="123">
        <f>(AG83*AE101)/(Q91*T91*W91)</f>
        <v>736.92687664144808</v>
      </c>
      <c r="S91" s="140">
        <f>Q104</f>
        <v>7.9769361722888643</v>
      </c>
      <c r="T91" s="61">
        <v>220565</v>
      </c>
      <c r="U91" s="137">
        <f>AM96</f>
        <v>0.41566265060240964</v>
      </c>
      <c r="V91" s="47">
        <v>5</v>
      </c>
      <c r="W91" s="44">
        <v>1E-3</v>
      </c>
      <c r="X91" s="44">
        <v>25</v>
      </c>
      <c r="Y91" s="44">
        <v>3.7164522307877547E-3</v>
      </c>
      <c r="AC91">
        <f>Q91*R91*T91*W91</f>
        <v>11938.884796654633</v>
      </c>
      <c r="AJ91" t="s">
        <v>98</v>
      </c>
      <c r="AK91" s="128"/>
      <c r="AL91" s="128">
        <f>AU93</f>
        <v>17.09</v>
      </c>
      <c r="AM91" s="128"/>
      <c r="AN91" s="128"/>
      <c r="AO91" s="128"/>
      <c r="AP91" s="128"/>
      <c r="AR91" s="1" t="s">
        <v>119</v>
      </c>
      <c r="AY91" s="132"/>
      <c r="BA91" s="132"/>
      <c r="BB91" s="132"/>
    </row>
    <row r="92" spans="11:54">
      <c r="K92" s="46" t="s">
        <v>68</v>
      </c>
      <c r="L92" s="47"/>
      <c r="M92" s="47"/>
      <c r="N92" s="47" t="s">
        <v>48</v>
      </c>
      <c r="O92" s="47"/>
      <c r="P92" s="47"/>
      <c r="Q92" s="56"/>
      <c r="R92" s="123"/>
      <c r="S92" s="140"/>
      <c r="T92" s="61"/>
      <c r="U92" s="137">
        <f>AM97</f>
        <v>0.5843373493975903</v>
      </c>
      <c r="V92" s="47">
        <v>5</v>
      </c>
      <c r="W92" s="44"/>
      <c r="X92" s="44"/>
      <c r="Y92" s="44"/>
      <c r="AJ92" t="s">
        <v>114</v>
      </c>
      <c r="AL92" s="128">
        <f>AU94</f>
        <v>17.09</v>
      </c>
      <c r="AM92" s="128"/>
      <c r="AN92" s="128"/>
      <c r="AO92" s="128"/>
      <c r="AP92" s="128"/>
      <c r="AS92" t="s">
        <v>115</v>
      </c>
      <c r="AT92" t="s">
        <v>74</v>
      </c>
      <c r="AU92" t="s">
        <v>5</v>
      </c>
      <c r="AV92" t="s">
        <v>74</v>
      </c>
      <c r="AY92" s="132"/>
      <c r="BA92" s="132"/>
      <c r="BB92" s="132"/>
    </row>
    <row r="93" spans="11:54">
      <c r="AR93" t="s">
        <v>116</v>
      </c>
      <c r="AS93" s="2">
        <f>AE71+AE84</f>
        <v>1281.7024000000001</v>
      </c>
      <c r="AT93">
        <f>AS93/SUM($AS$93:$AS$94)</f>
        <v>5.8834870842084809E-2</v>
      </c>
      <c r="AU93" s="131">
        <f>AL74*AV93</f>
        <v>17.09</v>
      </c>
      <c r="AV93">
        <v>0.5</v>
      </c>
    </row>
    <row r="94" spans="11:54">
      <c r="AR94" t="s">
        <v>117</v>
      </c>
      <c r="AS94">
        <f>AE83-AE84</f>
        <v>20503.038207999998</v>
      </c>
      <c r="AT94">
        <f>AS94/SUM($AS$93:$AS$94)</f>
        <v>0.94116512915791506</v>
      </c>
      <c r="AU94" s="131">
        <f>AL74*AV94</f>
        <v>17.09</v>
      </c>
      <c r="AV94">
        <v>0.5</v>
      </c>
    </row>
    <row r="95" spans="11:54">
      <c r="K95" s="46"/>
      <c r="L95" s="47"/>
      <c r="M95" s="47"/>
      <c r="N95" s="47"/>
      <c r="O95" s="47"/>
      <c r="P95" s="47"/>
      <c r="AJ95" s="1" t="s">
        <v>94</v>
      </c>
      <c r="AL95" t="s">
        <v>5</v>
      </c>
      <c r="AM95" t="s">
        <v>74</v>
      </c>
    </row>
    <row r="96" spans="11:54">
      <c r="K96" s="46"/>
      <c r="O96" t="s">
        <v>100</v>
      </c>
      <c r="P96" t="s">
        <v>101</v>
      </c>
      <c r="Q96" t="s">
        <v>102</v>
      </c>
      <c r="S96" t="s">
        <v>25</v>
      </c>
      <c r="T96" t="s">
        <v>5</v>
      </c>
      <c r="AD96" t="s">
        <v>122</v>
      </c>
      <c r="AJ96" s="100" t="s">
        <v>2</v>
      </c>
      <c r="AL96" s="43">
        <f>AL82</f>
        <v>5.7777840000000005</v>
      </c>
      <c r="AM96">
        <f>AL96/SUM($AL$96:$AL$97)</f>
        <v>0.41566265060240964</v>
      </c>
      <c r="AR96" s="1" t="s">
        <v>120</v>
      </c>
    </row>
    <row r="97" spans="11:48">
      <c r="K97" s="46"/>
      <c r="O97" t="s">
        <v>34</v>
      </c>
      <c r="Q97" t="s">
        <v>103</v>
      </c>
      <c r="R97" t="s">
        <v>104</v>
      </c>
      <c r="S97" t="s">
        <v>105</v>
      </c>
      <c r="AJ97" s="100" t="s">
        <v>1</v>
      </c>
      <c r="AL97" s="43">
        <f>AL83</f>
        <v>8.1223919999999996</v>
      </c>
      <c r="AM97">
        <f>AL97/SUM($AL$96:$AL$97)</f>
        <v>0.5843373493975903</v>
      </c>
      <c r="AS97" t="s">
        <v>115</v>
      </c>
      <c r="AT97" t="s">
        <v>74</v>
      </c>
      <c r="AU97" t="s">
        <v>5</v>
      </c>
      <c r="AV97" t="s">
        <v>74</v>
      </c>
    </row>
    <row r="98" spans="11:48">
      <c r="K98" s="46"/>
      <c r="L98" t="s">
        <v>66</v>
      </c>
      <c r="M98" t="s">
        <v>97</v>
      </c>
      <c r="N98" t="s">
        <v>98</v>
      </c>
      <c r="O98" s="42">
        <f>Q71</f>
        <v>0.129</v>
      </c>
      <c r="P98" s="2">
        <f>R71</f>
        <v>32</v>
      </c>
      <c r="Q98" s="43">
        <f>AM104</f>
        <v>2.3331659449970745</v>
      </c>
      <c r="R98">
        <f>Q98*P98</f>
        <v>74.661310239906385</v>
      </c>
      <c r="S98" s="2">
        <f>T71</f>
        <v>145648</v>
      </c>
      <c r="T98">
        <f>(O98*S98*0.001)/Q98</f>
        <v>8.0528314071648932</v>
      </c>
      <c r="V98" t="s">
        <v>124</v>
      </c>
      <c r="W98">
        <f>SUM($T$98:$T$101)*U74</f>
        <v>30.456309062920596</v>
      </c>
      <c r="AE98" t="s">
        <v>74</v>
      </c>
      <c r="AR98" t="s">
        <v>116</v>
      </c>
      <c r="AS98" s="2">
        <f>E34</f>
        <v>1481.4010000000001</v>
      </c>
      <c r="AT98">
        <f>AS98/SUM($AS$98:$AS$99)</f>
        <v>9.9063581444380367E-3</v>
      </c>
      <c r="AU98" s="128">
        <f>AL145</f>
        <v>3.6014432779727317</v>
      </c>
      <c r="AV98">
        <f>AU98/SUM($AU$98:$AU$99)</f>
        <v>0.125575175019046</v>
      </c>
    </row>
    <row r="99" spans="11:48">
      <c r="K99" s="46"/>
      <c r="L99" t="s">
        <v>68</v>
      </c>
      <c r="M99" t="s">
        <v>97</v>
      </c>
      <c r="N99" t="s">
        <v>98</v>
      </c>
      <c r="O99" s="42">
        <f>Q74</f>
        <v>0.14599999999999999</v>
      </c>
      <c r="P99" s="2">
        <f>R74</f>
        <v>32</v>
      </c>
      <c r="Q99" s="43">
        <f>AM104</f>
        <v>2.3331659449970745</v>
      </c>
      <c r="R99">
        <f>Q99*P99</f>
        <v>74.661310239906385</v>
      </c>
      <c r="S99" s="2">
        <f>T71</f>
        <v>145648</v>
      </c>
      <c r="T99">
        <f>(O99*S99*0.001)/Q99</f>
        <v>9.1140572515199558</v>
      </c>
      <c r="V99" s="93" t="s">
        <v>123</v>
      </c>
      <c r="W99">
        <f t="shared" ref="W99:W100" si="8">SUM($T$98:$T$101)*U75</f>
        <v>2.4226609481868659</v>
      </c>
      <c r="AD99" t="s">
        <v>66</v>
      </c>
      <c r="AE99">
        <v>0.83</v>
      </c>
      <c r="AJ99" t="s">
        <v>98</v>
      </c>
      <c r="AL99" s="138">
        <f>AU103</f>
        <v>2.0850263999999998</v>
      </c>
      <c r="AR99" t="s">
        <v>117</v>
      </c>
      <c r="AS99">
        <f>AF127-AF128</f>
        <v>148059.02328112072</v>
      </c>
      <c r="AT99">
        <f>AS99/SUM($AS$98:$AS$99)</f>
        <v>0.99009364185556192</v>
      </c>
      <c r="AU99" s="128">
        <f>AL146</f>
        <v>25.078136722027271</v>
      </c>
      <c r="AV99">
        <f>AU99/SUM($AU$98:$AU$99)</f>
        <v>0.87442482498095397</v>
      </c>
    </row>
    <row r="100" spans="11:48">
      <c r="K100" s="46"/>
      <c r="L100" t="s">
        <v>66</v>
      </c>
      <c r="M100" t="s">
        <v>97</v>
      </c>
      <c r="N100" t="s">
        <v>99</v>
      </c>
      <c r="O100" s="127">
        <f>Q83</f>
        <v>0.30125471794860087</v>
      </c>
      <c r="P100" s="2">
        <f>R83</f>
        <v>198.776188485338</v>
      </c>
      <c r="Q100" s="43">
        <f>AM107</f>
        <v>6.0354797829732147</v>
      </c>
      <c r="R100">
        <f>Q100*P100</f>
        <v>1199.7096669397306</v>
      </c>
      <c r="S100" s="2">
        <f>T83</f>
        <v>125028.71586795771</v>
      </c>
      <c r="T100">
        <f>(O100*S100*0.001)/Q100</f>
        <v>6.2406787676658375</v>
      </c>
      <c r="V100" s="93" t="s">
        <v>125</v>
      </c>
      <c r="W100">
        <f t="shared" si="8"/>
        <v>1.7304721058477612</v>
      </c>
      <c r="AJ100" t="s">
        <v>114</v>
      </c>
      <c r="AL100" s="42">
        <f>AU104</f>
        <v>11.8151496</v>
      </c>
    </row>
    <row r="101" spans="11:48">
      <c r="K101" s="46"/>
      <c r="L101" t="s">
        <v>68</v>
      </c>
      <c r="M101" t="s">
        <v>97</v>
      </c>
      <c r="N101" t="s">
        <v>99</v>
      </c>
      <c r="O101" s="127">
        <f>Q88</f>
        <v>0.54074528205139893</v>
      </c>
      <c r="P101" s="2">
        <f>R88</f>
        <v>198.776188485338</v>
      </c>
      <c r="Q101" s="43">
        <f>AM107</f>
        <v>6.0354797829732147</v>
      </c>
      <c r="R101">
        <f>Q101*P101</f>
        <v>1199.7096669397306</v>
      </c>
      <c r="S101" s="2">
        <f>T88</f>
        <v>125028.71586795771</v>
      </c>
      <c r="T101">
        <f>(O101*S101*0.001)/Q101</f>
        <v>11.201874690604535</v>
      </c>
      <c r="AD101" t="s">
        <v>68</v>
      </c>
      <c r="AE101">
        <v>0.17</v>
      </c>
      <c r="AR101" s="1" t="s">
        <v>121</v>
      </c>
    </row>
    <row r="102" spans="11:48">
      <c r="K102" s="46"/>
      <c r="L102" s="108" t="s">
        <v>66</v>
      </c>
      <c r="M102" s="108" t="s">
        <v>94</v>
      </c>
      <c r="N102" s="108" t="s">
        <v>98</v>
      </c>
      <c r="O102" s="111">
        <f>Q77</f>
        <v>4.0069153132800739E-2</v>
      </c>
      <c r="P102" s="129">
        <f>R77</f>
        <v>326</v>
      </c>
      <c r="Q102" s="112">
        <f>AM109</f>
        <v>4.23872463232897</v>
      </c>
      <c r="R102" s="108">
        <f>Q102*P102</f>
        <v>1381.8242301392443</v>
      </c>
      <c r="S102" s="129">
        <f>T77</f>
        <v>220565</v>
      </c>
      <c r="T102" s="108">
        <f>(O102*S102*0.001)/Q102</f>
        <v>2.0850263999999998</v>
      </c>
      <c r="AJ102" t="s">
        <v>106</v>
      </c>
      <c r="AK102" t="s">
        <v>107</v>
      </c>
      <c r="AL102" t="s">
        <v>109</v>
      </c>
      <c r="AM102" t="s">
        <v>110</v>
      </c>
      <c r="AS102" t="s">
        <v>115</v>
      </c>
      <c r="AT102" t="s">
        <v>74</v>
      </c>
      <c r="AU102" t="s">
        <v>5</v>
      </c>
      <c r="AV102" t="s">
        <v>74</v>
      </c>
    </row>
    <row r="103" spans="11:48">
      <c r="K103" s="46"/>
      <c r="L103" t="s">
        <v>68</v>
      </c>
      <c r="M103" t="s">
        <v>94</v>
      </c>
      <c r="N103" t="s">
        <v>98</v>
      </c>
      <c r="O103" s="42"/>
      <c r="P103" s="2"/>
      <c r="Q103" s="43"/>
      <c r="S103" s="2"/>
      <c r="AR103" t="s">
        <v>116</v>
      </c>
      <c r="AS103" s="2">
        <f>E38</f>
        <v>2120.31</v>
      </c>
      <c r="AT103">
        <f>AS103/SUM($AS$103:$AS$104)</f>
        <v>2.9618143527066581E-2</v>
      </c>
      <c r="AU103" s="131">
        <f>AL81*AV103</f>
        <v>2.0850263999999998</v>
      </c>
      <c r="AV103">
        <v>0.15</v>
      </c>
    </row>
    <row r="104" spans="11:48">
      <c r="K104" s="46"/>
      <c r="L104" t="s">
        <v>66</v>
      </c>
      <c r="M104" t="s">
        <v>94</v>
      </c>
      <c r="N104" t="s">
        <v>99</v>
      </c>
      <c r="O104" s="127">
        <f>Q86</f>
        <v>0.3585481451716066</v>
      </c>
      <c r="P104" s="2">
        <f>R86</f>
        <v>737.07020207566541</v>
      </c>
      <c r="Q104" s="43">
        <f>AM112</f>
        <v>7.9769361722888643</v>
      </c>
      <c r="R104">
        <f t="shared" ref="R104:R105" si="9">Q104*P104</f>
        <v>5879.5619564536382</v>
      </c>
      <c r="S104" s="2">
        <f>T86</f>
        <v>220565</v>
      </c>
      <c r="T104">
        <f t="shared" ref="T104:T105" si="10">(O104*S104*0.001)/Q104</f>
        <v>9.9139782407314474</v>
      </c>
      <c r="V104" s="100" t="s">
        <v>124</v>
      </c>
      <c r="W104">
        <f>SUM($T$102:$T$105)*U91</f>
        <v>5.8317359417274579</v>
      </c>
      <c r="AJ104" t="s">
        <v>52</v>
      </c>
      <c r="AK104" s="2">
        <f>E29</f>
        <v>853</v>
      </c>
      <c r="AL104" s="43">
        <f>(AK104+AK105)/R71</f>
        <v>39.873806000000002</v>
      </c>
      <c r="AM104" s="43">
        <f>AL104/AL91</f>
        <v>2.3331659449970745</v>
      </c>
      <c r="AR104" t="s">
        <v>117</v>
      </c>
      <c r="AS104">
        <f>E37-760.83</f>
        <v>69467.904097968421</v>
      </c>
      <c r="AT104">
        <f>AS104/SUM($AS$103:$AS$104)</f>
        <v>0.9703818564729334</v>
      </c>
      <c r="AU104" s="131">
        <f>AL81*AV104</f>
        <v>11.8151496</v>
      </c>
      <c r="AV104">
        <v>0.85</v>
      </c>
    </row>
    <row r="105" spans="11:48">
      <c r="K105" s="46"/>
      <c r="L105" t="s">
        <v>68</v>
      </c>
      <c r="M105" t="s">
        <v>94</v>
      </c>
      <c r="N105" t="s">
        <v>99</v>
      </c>
      <c r="O105" s="127">
        <f>Q91</f>
        <v>7.3451854828393406E-2</v>
      </c>
      <c r="P105" s="2">
        <f>R91</f>
        <v>736.92687664144808</v>
      </c>
      <c r="Q105" s="43">
        <f>AM112</f>
        <v>7.9769361722888643</v>
      </c>
      <c r="R105">
        <f t="shared" si="9"/>
        <v>5878.4186586130209</v>
      </c>
      <c r="S105" s="2">
        <f>T91</f>
        <v>220565</v>
      </c>
      <c r="T105">
        <f t="shared" si="10"/>
        <v>2.0309687842940303</v>
      </c>
      <c r="V105" s="100" t="s">
        <v>123</v>
      </c>
      <c r="W105">
        <f>SUM($T$102:$T$105)*U92</f>
        <v>8.1982374832980192</v>
      </c>
      <c r="AJ105" t="s">
        <v>53</v>
      </c>
      <c r="AK105" s="2">
        <f>AD71+AD74</f>
        <v>422.96179200000006</v>
      </c>
      <c r="AL105" s="43"/>
      <c r="AM105" s="43"/>
    </row>
    <row r="106" spans="11:48">
      <c r="K106" s="46"/>
      <c r="L106" s="47"/>
      <c r="M106" s="47"/>
      <c r="N106" s="47"/>
      <c r="O106" s="47"/>
      <c r="P106" s="47"/>
      <c r="AL106" s="43"/>
      <c r="AM106" s="43"/>
    </row>
    <row r="107" spans="11:48">
      <c r="K107" s="46"/>
      <c r="L107" s="47"/>
      <c r="M107" s="47"/>
      <c r="N107" s="47"/>
      <c r="O107" s="47"/>
      <c r="P107" s="47"/>
      <c r="AJ107" t="s">
        <v>53</v>
      </c>
      <c r="AK107" s="2">
        <f>AE83-AK105</f>
        <v>20503.038207999998</v>
      </c>
      <c r="AL107" s="43">
        <f>AK107/R83</f>
        <v>103.14634949101224</v>
      </c>
      <c r="AM107" s="43">
        <f>AL107/AL92</f>
        <v>6.0354797829732147</v>
      </c>
    </row>
    <row r="108" spans="11:48">
      <c r="K108" s="46"/>
      <c r="L108" s="47"/>
      <c r="M108" s="47"/>
      <c r="N108" s="47"/>
      <c r="O108" s="47"/>
      <c r="P108" s="47"/>
      <c r="AL108" s="43"/>
      <c r="AM108" s="43"/>
    </row>
    <row r="109" spans="11:48">
      <c r="K109" s="46"/>
      <c r="L109" s="47"/>
      <c r="M109" s="47"/>
      <c r="N109" s="47"/>
      <c r="O109" s="47"/>
      <c r="P109" s="47"/>
      <c r="AJ109" t="s">
        <v>47</v>
      </c>
      <c r="AK109" s="2">
        <f>E38</f>
        <v>2120.31</v>
      </c>
      <c r="AL109" s="43">
        <f>(AK109+AK110)/R77</f>
        <v>8.8378527607361956</v>
      </c>
      <c r="AM109" s="43">
        <f>AL109/AL99</f>
        <v>4.23872463232897</v>
      </c>
    </row>
    <row r="110" spans="11:48">
      <c r="K110" s="46"/>
      <c r="L110" s="47"/>
      <c r="M110" s="47"/>
      <c r="N110" s="47"/>
      <c r="O110" s="47"/>
      <c r="P110" s="47"/>
      <c r="AJ110" t="s">
        <v>49</v>
      </c>
      <c r="AK110" s="2">
        <f>760.83</f>
        <v>760.83</v>
      </c>
      <c r="AL110" s="43"/>
      <c r="AM110" s="43"/>
    </row>
    <row r="111" spans="11:48">
      <c r="K111" s="46"/>
      <c r="L111" s="47"/>
      <c r="M111" s="47"/>
      <c r="N111" s="47"/>
      <c r="O111" s="47"/>
      <c r="P111" s="47"/>
      <c r="AK111" s="2"/>
      <c r="AL111" s="43"/>
      <c r="AM111" s="43"/>
    </row>
    <row r="112" spans="11:48">
      <c r="K112" s="46"/>
      <c r="L112" s="47"/>
      <c r="M112" s="47"/>
      <c r="N112" s="47"/>
      <c r="O112" s="47"/>
      <c r="P112" s="47"/>
      <c r="AJ112" t="s">
        <v>49</v>
      </c>
      <c r="AK112" s="2">
        <f>E37-760.83</f>
        <v>69467.904097968421</v>
      </c>
      <c r="AL112" s="43">
        <f>AK112/R86</f>
        <v>94.248694225244307</v>
      </c>
      <c r="AM112" s="43">
        <f>AL112/AL100</f>
        <v>7.9769361722888643</v>
      </c>
    </row>
    <row r="114" spans="11:42">
      <c r="K114" s="47"/>
      <c r="L114" s="47"/>
      <c r="M114" s="47"/>
      <c r="N114" s="70"/>
      <c r="O114" s="70"/>
      <c r="P114" s="71"/>
      <c r="Q114" s="71"/>
      <c r="R114" s="71"/>
      <c r="S114" s="71"/>
      <c r="T114" s="71"/>
      <c r="U114" s="71"/>
      <c r="V114" s="72"/>
      <c r="W114" s="72"/>
      <c r="X114" s="72"/>
      <c r="Y114" s="47"/>
      <c r="Z114" s="47"/>
      <c r="AA114" s="47"/>
    </row>
    <row r="115" spans="11:42" ht="27.6">
      <c r="K115" s="48" t="s">
        <v>16</v>
      </c>
      <c r="L115" s="48" t="s">
        <v>17</v>
      </c>
      <c r="M115" s="48" t="s">
        <v>18</v>
      </c>
      <c r="N115" s="48" t="s">
        <v>19</v>
      </c>
      <c r="O115" s="48" t="s">
        <v>20</v>
      </c>
      <c r="P115" s="48" t="s">
        <v>21</v>
      </c>
      <c r="Q115" s="49" t="s">
        <v>22</v>
      </c>
      <c r="R115" s="50" t="s">
        <v>23</v>
      </c>
      <c r="S115" s="51" t="s">
        <v>24</v>
      </c>
      <c r="T115" s="48" t="s">
        <v>25</v>
      </c>
      <c r="U115" s="52" t="s">
        <v>26</v>
      </c>
      <c r="V115" s="52" t="s">
        <v>27</v>
      </c>
      <c r="W115" s="52" t="s">
        <v>28</v>
      </c>
      <c r="X115" s="52" t="s">
        <v>29</v>
      </c>
      <c r="Y115" s="53" t="s">
        <v>30</v>
      </c>
      <c r="Z115" s="53" t="s">
        <v>31</v>
      </c>
      <c r="AA115" s="53" t="s">
        <v>32</v>
      </c>
      <c r="AC115" s="104" t="s">
        <v>87</v>
      </c>
      <c r="AD115" s="104" t="s">
        <v>87</v>
      </c>
      <c r="AE115" s="104" t="s">
        <v>91</v>
      </c>
      <c r="AF115" s="104" t="s">
        <v>92</v>
      </c>
    </row>
    <row r="116" spans="11:42" ht="31.2" thickBot="1">
      <c r="K116" s="73" t="s">
        <v>33</v>
      </c>
      <c r="L116" s="73"/>
      <c r="M116" s="73"/>
      <c r="N116" s="73"/>
      <c r="O116" s="73"/>
      <c r="P116" s="73"/>
      <c r="Q116" s="74" t="s">
        <v>34</v>
      </c>
      <c r="R116" s="74" t="s">
        <v>35</v>
      </c>
      <c r="S116" s="74" t="s">
        <v>36</v>
      </c>
      <c r="T116" s="74" t="s">
        <v>37</v>
      </c>
      <c r="U116" s="74" t="s">
        <v>38</v>
      </c>
      <c r="V116" s="74" t="s">
        <v>38</v>
      </c>
      <c r="W116" s="74" t="s">
        <v>39</v>
      </c>
      <c r="X116" s="74" t="s">
        <v>39</v>
      </c>
      <c r="Y116" s="74"/>
      <c r="Z116" s="74" t="s">
        <v>40</v>
      </c>
      <c r="AA116" s="54" t="s">
        <v>41</v>
      </c>
      <c r="AC116" s="105" t="s">
        <v>15</v>
      </c>
      <c r="AD116" s="105" t="s">
        <v>7</v>
      </c>
      <c r="AE116" s="105" t="s">
        <v>15</v>
      </c>
      <c r="AF116" s="105" t="s">
        <v>15</v>
      </c>
      <c r="AJ116" s="99" t="s">
        <v>8</v>
      </c>
    </row>
    <row r="117" spans="11:42">
      <c r="K117" s="46" t="s">
        <v>78</v>
      </c>
      <c r="L117" s="46" t="s">
        <v>44</v>
      </c>
      <c r="M117" s="47" t="s">
        <v>45</v>
      </c>
      <c r="N117" s="46" t="s">
        <v>46</v>
      </c>
      <c r="O117" s="47" t="s">
        <v>47</v>
      </c>
      <c r="P117" s="47" t="s">
        <v>67</v>
      </c>
      <c r="Q117" s="81">
        <v>5.9440582849868825E-3</v>
      </c>
      <c r="R117" s="79">
        <v>325.74280920015593</v>
      </c>
      <c r="S117" s="139">
        <f>Q144</f>
        <v>2.1188605074387841</v>
      </c>
      <c r="T117" s="55">
        <v>220565.19204237123</v>
      </c>
      <c r="U117" s="126">
        <f>AM142</f>
        <v>0.4</v>
      </c>
      <c r="V117" s="66">
        <v>0.59596222389884745</v>
      </c>
      <c r="W117" s="55">
        <v>5</v>
      </c>
      <c r="X117" s="55">
        <v>5</v>
      </c>
      <c r="Y117" s="113">
        <v>1E-3</v>
      </c>
      <c r="Z117" s="55">
        <v>28</v>
      </c>
      <c r="AA117" s="69">
        <v>3.7164522307877547E-3</v>
      </c>
      <c r="AC117">
        <f>Q117*R117*T117*V117*Y117</f>
        <v>254.51513029871003</v>
      </c>
      <c r="AD117" s="114">
        <f>Q117*R117*T117*V118*Y117</f>
        <v>172.55074752429243</v>
      </c>
      <c r="AE117">
        <f>AC121+AC123</f>
        <v>184.45600000000002</v>
      </c>
      <c r="AF117">
        <f>AC117+AC119</f>
        <v>1481.4</v>
      </c>
      <c r="AJ117" s="86" t="s">
        <v>80</v>
      </c>
      <c r="AK117" s="87"/>
      <c r="AL117" s="87"/>
      <c r="AM117" s="87"/>
      <c r="AN117" s="87"/>
      <c r="AO117" s="87"/>
      <c r="AP117" s="87"/>
    </row>
    <row r="118" spans="11:42">
      <c r="K118" s="46" t="s">
        <v>78</v>
      </c>
      <c r="L118" s="47"/>
      <c r="M118" s="47"/>
      <c r="N118" s="46" t="s">
        <v>48</v>
      </c>
      <c r="O118" s="47" t="s">
        <v>49</v>
      </c>
      <c r="P118" s="47" t="s">
        <v>67</v>
      </c>
      <c r="Q118" s="82"/>
      <c r="R118" s="80"/>
      <c r="S118" s="139"/>
      <c r="T118" s="47"/>
      <c r="U118" s="125">
        <f>AM143</f>
        <v>0.60000000000000009</v>
      </c>
      <c r="V118" s="66">
        <v>0.40403777610115255</v>
      </c>
      <c r="W118" s="47">
        <v>5</v>
      </c>
      <c r="X118" s="47">
        <v>5</v>
      </c>
      <c r="Y118" s="47"/>
      <c r="Z118" s="47"/>
      <c r="AA118" s="69"/>
      <c r="AD118" s="114"/>
      <c r="AJ118" s="88"/>
      <c r="AK118" s="87"/>
      <c r="AL118" s="87"/>
      <c r="AM118" s="87"/>
      <c r="AN118" s="87"/>
      <c r="AO118" s="87"/>
      <c r="AP118" s="87"/>
    </row>
    <row r="119" spans="11:42">
      <c r="K119" s="46" t="s">
        <v>79</v>
      </c>
      <c r="L119" s="47" t="s">
        <v>44</v>
      </c>
      <c r="M119" s="47" t="s">
        <v>45</v>
      </c>
      <c r="N119" s="46" t="s">
        <v>46</v>
      </c>
      <c r="O119" s="47" t="s">
        <v>47</v>
      </c>
      <c r="P119" s="47" t="s">
        <v>67</v>
      </c>
      <c r="Q119" s="81">
        <v>2.8653208812827763E-2</v>
      </c>
      <c r="R119" s="79">
        <v>325.74280920015593</v>
      </c>
      <c r="S119" s="139">
        <f>Q145</f>
        <v>2.1188605074387841</v>
      </c>
      <c r="T119" s="65">
        <v>220565.19204237123</v>
      </c>
      <c r="U119" s="125">
        <f>AM142</f>
        <v>0.4</v>
      </c>
      <c r="V119" s="66">
        <v>0.59596222389884745</v>
      </c>
      <c r="W119" s="47">
        <v>5</v>
      </c>
      <c r="X119" s="47">
        <v>5</v>
      </c>
      <c r="Y119" s="67">
        <v>1E-3</v>
      </c>
      <c r="Z119" s="68">
        <v>28</v>
      </c>
      <c r="AA119" s="69">
        <v>3.7164522307877547E-3</v>
      </c>
      <c r="AC119">
        <f>Q119*R119*T119*V119*Y119</f>
        <v>1226.88486970129</v>
      </c>
      <c r="AD119" s="114">
        <f t="shared" ref="AD119:AD121" si="11">Q119*R119*T119*V120*Y119</f>
        <v>831.77727447771576</v>
      </c>
      <c r="AJ119" s="89" t="s">
        <v>113</v>
      </c>
      <c r="AK119" s="90">
        <v>2009</v>
      </c>
      <c r="AL119" s="90">
        <v>2010</v>
      </c>
      <c r="AM119" s="90">
        <v>2011</v>
      </c>
      <c r="AN119" s="91">
        <v>2012</v>
      </c>
      <c r="AO119" s="91">
        <v>2013</v>
      </c>
      <c r="AP119" s="91">
        <v>2014</v>
      </c>
    </row>
    <row r="120" spans="11:42">
      <c r="K120" s="46" t="s">
        <v>79</v>
      </c>
      <c r="L120" s="47"/>
      <c r="M120" s="47"/>
      <c r="N120" s="47" t="s">
        <v>48</v>
      </c>
      <c r="O120" s="47" t="s">
        <v>49</v>
      </c>
      <c r="P120" s="47" t="s">
        <v>67</v>
      </c>
      <c r="Q120" s="82"/>
      <c r="R120" s="57"/>
      <c r="S120" s="139"/>
      <c r="T120" s="47"/>
      <c r="U120" s="125">
        <f>AM143</f>
        <v>0.60000000000000009</v>
      </c>
      <c r="V120" s="66">
        <v>0.40403777610115255</v>
      </c>
      <c r="W120" s="47">
        <v>5</v>
      </c>
      <c r="X120" s="47">
        <v>5</v>
      </c>
      <c r="Y120" s="47"/>
      <c r="Z120" s="47"/>
      <c r="AA120" s="69"/>
      <c r="AD120" s="114"/>
      <c r="AJ120" s="92" t="s">
        <v>81</v>
      </c>
      <c r="AK120" s="103"/>
      <c r="AL120" s="103"/>
      <c r="AM120" s="103"/>
      <c r="AN120" s="87"/>
      <c r="AO120" s="87"/>
      <c r="AP120" s="87"/>
    </row>
    <row r="121" spans="11:42">
      <c r="K121" s="46" t="s">
        <v>78</v>
      </c>
      <c r="L121" s="46" t="s">
        <v>50</v>
      </c>
      <c r="M121" s="47" t="s">
        <v>51</v>
      </c>
      <c r="N121" s="46" t="s">
        <v>46</v>
      </c>
      <c r="O121" s="47" t="s">
        <v>52</v>
      </c>
      <c r="P121" s="47" t="s">
        <v>67</v>
      </c>
      <c r="Q121" s="83">
        <v>4.2016402285639937E-2</v>
      </c>
      <c r="R121" s="79">
        <v>30.022900555247588</v>
      </c>
      <c r="S121" s="139">
        <f>Q140</f>
        <v>2.2380582827095012</v>
      </c>
      <c r="T121" s="65">
        <v>99555.006368801944</v>
      </c>
      <c r="U121" s="125">
        <f>AM133</f>
        <v>0.86710648165864335</v>
      </c>
      <c r="V121" s="66">
        <v>0.70934544078698458</v>
      </c>
      <c r="W121" s="47">
        <v>5</v>
      </c>
      <c r="X121" s="47">
        <v>5</v>
      </c>
      <c r="Y121" s="67">
        <v>1E-3</v>
      </c>
      <c r="Z121" s="68">
        <v>28</v>
      </c>
      <c r="AA121" s="69">
        <v>2.1516302388771211E-3</v>
      </c>
      <c r="AC121">
        <f t="shared" ref="AC121:AC123" si="12">Q121*R121*T121*V121*Y121</f>
        <v>89.08250000000001</v>
      </c>
      <c r="AD121" s="114">
        <f t="shared" si="11"/>
        <v>36.501587636014513</v>
      </c>
      <c r="AJ121" s="94" t="s">
        <v>85</v>
      </c>
      <c r="AK121" s="101">
        <v>7.53451</v>
      </c>
      <c r="AL121" s="101">
        <v>6.5330500000000002</v>
      </c>
      <c r="AM121" s="101">
        <v>6.3854700000000006</v>
      </c>
      <c r="AN121" s="101">
        <v>6.2188500000000007</v>
      </c>
      <c r="AO121" s="101">
        <v>6.2929700000000004</v>
      </c>
      <c r="AP121" s="101">
        <v>5.6695400000000005</v>
      </c>
    </row>
    <row r="122" spans="11:42">
      <c r="K122" s="46" t="s">
        <v>78</v>
      </c>
      <c r="L122" s="47"/>
      <c r="M122" s="47"/>
      <c r="N122" s="47" t="s">
        <v>48</v>
      </c>
      <c r="O122" s="47" t="s">
        <v>53</v>
      </c>
      <c r="P122" s="47" t="s">
        <v>67</v>
      </c>
      <c r="Q122" s="84"/>
      <c r="R122" s="57"/>
      <c r="S122" s="139"/>
      <c r="T122" s="47"/>
      <c r="U122" s="125">
        <f>AM134</f>
        <v>0.13289351834135665</v>
      </c>
      <c r="V122" s="66">
        <v>0.29065455921301553</v>
      </c>
      <c r="W122" s="47">
        <v>5</v>
      </c>
      <c r="X122" s="47">
        <v>5</v>
      </c>
      <c r="Y122" s="47"/>
      <c r="Z122" s="47"/>
      <c r="AA122" s="69"/>
      <c r="AD122" s="114"/>
      <c r="AJ122" s="93" t="s">
        <v>82</v>
      </c>
      <c r="AK122" s="102">
        <v>0</v>
      </c>
      <c r="AL122" s="102">
        <v>0</v>
      </c>
      <c r="AM122" s="102">
        <v>0</v>
      </c>
      <c r="AN122" s="102">
        <v>0</v>
      </c>
      <c r="AO122" s="102">
        <v>0</v>
      </c>
      <c r="AP122" s="102">
        <v>0</v>
      </c>
    </row>
    <row r="123" spans="11:42">
      <c r="K123" s="46" t="s">
        <v>79</v>
      </c>
      <c r="L123" s="47" t="s">
        <v>50</v>
      </c>
      <c r="M123" s="47" t="s">
        <v>51</v>
      </c>
      <c r="N123" s="46" t="s">
        <v>46</v>
      </c>
      <c r="O123" s="47" t="s">
        <v>52</v>
      </c>
      <c r="P123" s="47" t="s">
        <v>67</v>
      </c>
      <c r="Q123" s="83">
        <v>4.4983597714360064E-2</v>
      </c>
      <c r="R123" s="79">
        <v>30.022900555247588</v>
      </c>
      <c r="S123" s="139">
        <f>Q141</f>
        <v>2.2380582827095012</v>
      </c>
      <c r="T123" s="65">
        <v>99555.006368801958</v>
      </c>
      <c r="U123" s="125">
        <f>AM133</f>
        <v>0.86710648165864335</v>
      </c>
      <c r="V123" s="66">
        <v>0.70934544078698458</v>
      </c>
      <c r="W123" s="47">
        <v>5</v>
      </c>
      <c r="X123" s="47">
        <v>5</v>
      </c>
      <c r="Y123" s="67">
        <v>1E-3</v>
      </c>
      <c r="Z123" s="68">
        <v>28</v>
      </c>
      <c r="AA123" s="69">
        <v>2.1516302388771211E-3</v>
      </c>
      <c r="AC123">
        <f t="shared" si="12"/>
        <v>95.373500000000021</v>
      </c>
      <c r="AD123" s="114">
        <f>Q123*R123*T123*V124*Y123</f>
        <v>39.079327234905058</v>
      </c>
      <c r="AJ123" s="93" t="s">
        <v>83</v>
      </c>
      <c r="AK123" s="102">
        <v>0</v>
      </c>
      <c r="AL123" s="102">
        <v>0</v>
      </c>
      <c r="AM123" s="102">
        <v>0</v>
      </c>
      <c r="AN123" s="102">
        <v>0</v>
      </c>
      <c r="AO123" s="102">
        <v>0</v>
      </c>
      <c r="AP123" s="102">
        <v>0</v>
      </c>
    </row>
    <row r="124" spans="11:42">
      <c r="K124" s="46" t="s">
        <v>79</v>
      </c>
      <c r="L124" s="47"/>
      <c r="M124" s="47"/>
      <c r="N124" s="47" t="s">
        <v>48</v>
      </c>
      <c r="O124" s="47" t="s">
        <v>53</v>
      </c>
      <c r="P124" s="47" t="s">
        <v>67</v>
      </c>
      <c r="Q124" s="57"/>
      <c r="R124" s="57"/>
      <c r="S124" s="139"/>
      <c r="T124" s="47"/>
      <c r="U124" s="125">
        <f>AM134</f>
        <v>0.13289351834135665</v>
      </c>
      <c r="V124" s="66">
        <v>0.29065455921301553</v>
      </c>
      <c r="W124" s="47">
        <v>5</v>
      </c>
      <c r="X124" s="47">
        <v>5</v>
      </c>
      <c r="Y124" s="47"/>
      <c r="Z124" s="47"/>
      <c r="AA124" s="47"/>
      <c r="AJ124" s="93" t="s">
        <v>84</v>
      </c>
      <c r="AK124" s="102">
        <v>6.4892700000000003</v>
      </c>
      <c r="AL124" s="102">
        <v>5.6648500000000004</v>
      </c>
      <c r="AM124" s="102">
        <v>5.6536900000000001</v>
      </c>
      <c r="AN124" s="102">
        <v>5.5951599999999999</v>
      </c>
      <c r="AO124" s="102">
        <v>5.5179300000000007</v>
      </c>
      <c r="AP124" s="102">
        <v>5.1238999999999999</v>
      </c>
    </row>
    <row r="125" spans="11:42" ht="41.4">
      <c r="K125" s="48" t="s">
        <v>16</v>
      </c>
      <c r="L125" s="48" t="s">
        <v>17</v>
      </c>
      <c r="M125" s="48" t="s">
        <v>18</v>
      </c>
      <c r="N125" s="48" t="s">
        <v>19</v>
      </c>
      <c r="O125" s="48" t="s">
        <v>20</v>
      </c>
      <c r="P125" s="48" t="s">
        <v>21</v>
      </c>
      <c r="Q125" s="49" t="s">
        <v>22</v>
      </c>
      <c r="R125" s="50" t="s">
        <v>23</v>
      </c>
      <c r="S125" s="51" t="s">
        <v>24</v>
      </c>
      <c r="T125" s="48" t="s">
        <v>25</v>
      </c>
      <c r="U125" s="52" t="s">
        <v>57</v>
      </c>
      <c r="V125" s="52" t="s">
        <v>28</v>
      </c>
      <c r="W125" s="53" t="s">
        <v>30</v>
      </c>
      <c r="X125" s="53" t="s">
        <v>31</v>
      </c>
      <c r="Y125" s="53" t="s">
        <v>32</v>
      </c>
      <c r="AC125" s="104" t="s">
        <v>87</v>
      </c>
      <c r="AE125" s="104" t="s">
        <v>91</v>
      </c>
      <c r="AF125" s="104" t="s">
        <v>92</v>
      </c>
      <c r="AG125" s="104" t="s">
        <v>95</v>
      </c>
      <c r="AJ125" s="93" t="s">
        <v>1</v>
      </c>
      <c r="AK125" s="102">
        <v>1.0452300000000001</v>
      </c>
      <c r="AL125" s="102">
        <v>0.86820000000000008</v>
      </c>
      <c r="AM125" s="102">
        <v>0.73177999999999999</v>
      </c>
      <c r="AN125" s="102">
        <v>0.62369000000000008</v>
      </c>
      <c r="AO125" s="102">
        <v>0.77503</v>
      </c>
      <c r="AP125" s="102">
        <v>0.54564000000000001</v>
      </c>
    </row>
    <row r="126" spans="11:42" ht="31.2" thickBot="1">
      <c r="K126" s="54" t="s">
        <v>33</v>
      </c>
      <c r="L126" s="73" t="s">
        <v>33</v>
      </c>
      <c r="M126" s="73"/>
      <c r="N126" s="73"/>
      <c r="O126" s="73"/>
      <c r="P126" s="73"/>
      <c r="Q126" s="73" t="s">
        <v>34</v>
      </c>
      <c r="R126" s="73" t="s">
        <v>58</v>
      </c>
      <c r="S126" s="73" t="s">
        <v>59</v>
      </c>
      <c r="T126" s="73" t="s">
        <v>37</v>
      </c>
      <c r="U126" s="73" t="s">
        <v>38</v>
      </c>
      <c r="V126" s="74" t="s">
        <v>39</v>
      </c>
      <c r="W126" s="73"/>
      <c r="X126" s="73" t="s">
        <v>40</v>
      </c>
      <c r="Y126" s="54" t="s">
        <v>41</v>
      </c>
      <c r="AC126" s="105" t="s">
        <v>7</v>
      </c>
      <c r="AE126" s="105" t="s">
        <v>7</v>
      </c>
      <c r="AF126" s="105" t="s">
        <v>7</v>
      </c>
      <c r="AG126" s="105" t="s">
        <v>7</v>
      </c>
      <c r="AJ126" s="93"/>
      <c r="AK126" s="97"/>
      <c r="AL126" s="97"/>
      <c r="AM126" s="97"/>
      <c r="AN126" s="87"/>
      <c r="AO126" s="87"/>
      <c r="AP126" s="87"/>
    </row>
    <row r="127" spans="11:42">
      <c r="K127" s="46" t="s">
        <v>78</v>
      </c>
      <c r="L127" s="46" t="s">
        <v>60</v>
      </c>
      <c r="M127" s="47" t="s">
        <v>61</v>
      </c>
      <c r="N127" s="47" t="s">
        <v>46</v>
      </c>
      <c r="O127" s="47" t="s">
        <v>53</v>
      </c>
      <c r="P127" s="47" t="s">
        <v>67</v>
      </c>
      <c r="Q127" s="56">
        <v>9.0329673135852898E-2</v>
      </c>
      <c r="R127" s="58">
        <v>133.17766614613396</v>
      </c>
      <c r="S127" s="139">
        <f>Q142</f>
        <v>5.5017240361706348</v>
      </c>
      <c r="T127" s="55">
        <v>99555.006368801944</v>
      </c>
      <c r="U127" s="125">
        <f>AM133</f>
        <v>0.86710648165864335</v>
      </c>
      <c r="V127" s="47">
        <v>5</v>
      </c>
      <c r="W127" s="67">
        <v>1E-3</v>
      </c>
      <c r="X127" s="47">
        <v>28</v>
      </c>
      <c r="Y127" s="69">
        <v>3.7164522307877547E-3</v>
      </c>
      <c r="AC127">
        <f>Q127*R127*T127*W127</f>
        <v>1197.6362785154922</v>
      </c>
      <c r="AE127">
        <f>AC127+AC131</f>
        <v>1949.0000000000005</v>
      </c>
      <c r="AF127">
        <f>AC129+AC133</f>
        <v>149063.35130312273</v>
      </c>
      <c r="AG127">
        <f>E15</f>
        <v>149063.35130312276</v>
      </c>
      <c r="AJ127" s="94" t="s">
        <v>86</v>
      </c>
      <c r="AK127" s="95">
        <f>Bunkers!AA17</f>
        <v>21.352679999999999</v>
      </c>
      <c r="AL127" s="95">
        <f>Bunkers!AB17</f>
        <v>28.679580000000001</v>
      </c>
      <c r="AM127" s="95">
        <f>Bunkers!AC17</f>
        <v>29.014524000000002</v>
      </c>
      <c r="AN127" s="95">
        <f>Bunkers!AD17</f>
        <v>21.520152000000003</v>
      </c>
      <c r="AO127" s="95">
        <f>Bunkers!AE17</f>
        <v>26.167500000000004</v>
      </c>
      <c r="AP127" s="95">
        <f>Bunkers!AF17</f>
        <v>30.731112000000003</v>
      </c>
    </row>
    <row r="128" spans="11:42">
      <c r="K128" s="46" t="s">
        <v>78</v>
      </c>
      <c r="L128" s="47"/>
      <c r="M128" s="47"/>
      <c r="N128" s="47" t="s">
        <v>48</v>
      </c>
      <c r="O128" s="47"/>
      <c r="P128" s="47" t="s">
        <v>67</v>
      </c>
      <c r="Q128" s="56"/>
      <c r="R128" s="58"/>
      <c r="S128" s="139"/>
      <c r="T128" s="55"/>
      <c r="U128" s="125">
        <f>AM134</f>
        <v>0.13289351834135665</v>
      </c>
      <c r="V128" s="47">
        <v>5</v>
      </c>
      <c r="W128" s="47"/>
      <c r="X128" s="47"/>
      <c r="Y128" s="47"/>
      <c r="AE128" s="114">
        <f>AD121+AD123</f>
        <v>75.580914870919571</v>
      </c>
      <c r="AF128" s="114">
        <f>AD117+AD119</f>
        <v>1004.3280220020082</v>
      </c>
      <c r="AJ128" s="100" t="s">
        <v>2</v>
      </c>
      <c r="AK128" s="98">
        <f>Bunkers!AA14</f>
        <v>10.425132000000001</v>
      </c>
      <c r="AL128" s="98">
        <f>Bunkers!AB14</f>
        <v>11.471832000000001</v>
      </c>
      <c r="AM128" s="98">
        <f>Bunkers!AC14</f>
        <v>10.425132000000001</v>
      </c>
      <c r="AN128" s="98">
        <f>Bunkers!AD14</f>
        <v>10.425132000000001</v>
      </c>
      <c r="AO128" s="98">
        <f>Bunkers!AE14</f>
        <v>11.220624000000001</v>
      </c>
      <c r="AP128" s="98">
        <f>Bunkers!AF14</f>
        <v>12.769740000000001</v>
      </c>
    </row>
    <row r="129" spans="11:43">
      <c r="K129" s="46" t="s">
        <v>78</v>
      </c>
      <c r="L129" s="46" t="s">
        <v>62</v>
      </c>
      <c r="M129" s="47" t="s">
        <v>63</v>
      </c>
      <c r="N129" s="47" t="s">
        <v>46</v>
      </c>
      <c r="O129" s="47" t="s">
        <v>49</v>
      </c>
      <c r="P129" s="47" t="s">
        <v>67</v>
      </c>
      <c r="Q129" s="56">
        <v>0.12304792288505004</v>
      </c>
      <c r="R129" s="123">
        <f>(AG127*AD143)/(Q129*T129*W129)</f>
        <v>1778.4854150428428</v>
      </c>
      <c r="S129" s="139">
        <f>Q146</f>
        <v>3.3421451483866722</v>
      </c>
      <c r="T129" s="55">
        <v>220565.19204237123</v>
      </c>
      <c r="U129" s="125">
        <f>AM142</f>
        <v>0.4</v>
      </c>
      <c r="V129" s="47">
        <v>5</v>
      </c>
      <c r="W129" s="67">
        <v>1E-3</v>
      </c>
      <c r="X129" s="47">
        <v>28</v>
      </c>
      <c r="Y129" s="69">
        <v>3.7164522307877547E-3</v>
      </c>
      <c r="AC129">
        <f>Q129*R129*T129*W129</f>
        <v>48268.251989825716</v>
      </c>
      <c r="AJ129" s="100" t="s">
        <v>1</v>
      </c>
      <c r="AK129" s="98">
        <f>Bunkers!AA15</f>
        <v>10.927548</v>
      </c>
      <c r="AL129" s="98">
        <f>Bunkers!AB15</f>
        <v>17.207748000000002</v>
      </c>
      <c r="AM129" s="98">
        <f>Bunkers!AC15</f>
        <v>18.589392</v>
      </c>
      <c r="AN129" s="98">
        <f>Bunkers!AD15</f>
        <v>11.09502</v>
      </c>
      <c r="AO129" s="98">
        <f>Bunkers!AE15</f>
        <v>14.946876000000001</v>
      </c>
      <c r="AP129" s="98">
        <f>Bunkers!AF15</f>
        <v>17.961372000000001</v>
      </c>
    </row>
    <row r="130" spans="11:43">
      <c r="K130" s="46" t="s">
        <v>78</v>
      </c>
      <c r="L130" s="47"/>
      <c r="M130" s="47"/>
      <c r="N130" s="47" t="s">
        <v>48</v>
      </c>
      <c r="O130" s="47"/>
      <c r="P130" s="47" t="s">
        <v>67</v>
      </c>
      <c r="Q130" s="56"/>
      <c r="R130" s="123"/>
      <c r="S130" s="139"/>
      <c r="T130" s="55"/>
      <c r="U130" s="125">
        <f>AM143</f>
        <v>0.60000000000000009</v>
      </c>
      <c r="V130" s="47">
        <v>5</v>
      </c>
      <c r="W130" s="47"/>
      <c r="X130" s="47"/>
      <c r="Y130" s="47"/>
    </row>
    <row r="131" spans="11:43">
      <c r="K131" s="46" t="s">
        <v>79</v>
      </c>
      <c r="L131" s="47" t="s">
        <v>60</v>
      </c>
      <c r="M131" s="47" t="s">
        <v>61</v>
      </c>
      <c r="N131" s="47" t="s">
        <v>46</v>
      </c>
      <c r="O131" s="47" t="s">
        <v>53</v>
      </c>
      <c r="P131" s="47" t="s">
        <v>67</v>
      </c>
      <c r="Q131" s="56">
        <v>5.6670326864147087E-2</v>
      </c>
      <c r="R131" s="58">
        <v>133.17766614613396</v>
      </c>
      <c r="S131" s="139">
        <f>Q142</f>
        <v>5.5017240361706348</v>
      </c>
      <c r="T131" s="55">
        <v>99555.006368801958</v>
      </c>
      <c r="U131" s="125">
        <f>AM133</f>
        <v>0.86710648165864335</v>
      </c>
      <c r="V131" s="47">
        <v>5</v>
      </c>
      <c r="W131" s="67">
        <v>1E-3</v>
      </c>
      <c r="X131" s="47">
        <v>28</v>
      </c>
      <c r="Y131" s="69">
        <v>3.7164522307877547E-3</v>
      </c>
      <c r="AC131">
        <f>Q131*R131*T131*W131</f>
        <v>751.36372148450812</v>
      </c>
    </row>
    <row r="132" spans="11:43">
      <c r="K132" s="46" t="s">
        <v>79</v>
      </c>
      <c r="L132" s="47"/>
      <c r="M132" s="47"/>
      <c r="N132" s="47" t="s">
        <v>48</v>
      </c>
      <c r="O132" s="47"/>
      <c r="P132" s="47" t="s">
        <v>67</v>
      </c>
      <c r="Q132" s="56"/>
      <c r="R132" s="58"/>
      <c r="S132" s="139"/>
      <c r="T132" s="55"/>
      <c r="U132" s="125">
        <f>AM134</f>
        <v>0.13289351834135665</v>
      </c>
      <c r="V132" s="47">
        <v>5</v>
      </c>
      <c r="W132" s="47"/>
      <c r="X132" s="47"/>
      <c r="Y132" s="47"/>
      <c r="AJ132" s="1" t="s">
        <v>93</v>
      </c>
      <c r="AL132" t="s">
        <v>5</v>
      </c>
      <c r="AM132" t="s">
        <v>74</v>
      </c>
    </row>
    <row r="133" spans="11:43">
      <c r="K133" s="46" t="s">
        <v>79</v>
      </c>
      <c r="L133" s="47" t="s">
        <v>62</v>
      </c>
      <c r="M133" s="47" t="s">
        <v>63</v>
      </c>
      <c r="N133" s="47" t="s">
        <v>46</v>
      </c>
      <c r="O133" s="47" t="s">
        <v>49</v>
      </c>
      <c r="P133" s="47" t="s">
        <v>67</v>
      </c>
      <c r="Q133" s="56">
        <v>0.25695207711494994</v>
      </c>
      <c r="R133" s="123">
        <f>AG127*AE143/(Q133*T133*W133)</f>
        <v>1778.4854150428428</v>
      </c>
      <c r="S133" s="139">
        <f>Q146</f>
        <v>3.3421451483866722</v>
      </c>
      <c r="T133" s="55">
        <v>220565.19204237123</v>
      </c>
      <c r="U133" s="125">
        <f>AM142</f>
        <v>0.4</v>
      </c>
      <c r="V133" s="47">
        <v>5</v>
      </c>
      <c r="W133" s="67">
        <v>1E-3</v>
      </c>
      <c r="X133" s="47">
        <v>28</v>
      </c>
      <c r="Y133" s="69">
        <v>3.7164522307877547E-3</v>
      </c>
      <c r="AC133">
        <f>Q133*R133*T133*W133</f>
        <v>100795.09931329702</v>
      </c>
      <c r="AJ133" s="93" t="s">
        <v>84</v>
      </c>
      <c r="AL133" s="43">
        <f>AL124</f>
        <v>5.6648500000000004</v>
      </c>
      <c r="AM133">
        <f>AL133/SUM($AL$133:$AL$134)</f>
        <v>0.86710648165864335</v>
      </c>
    </row>
    <row r="134" spans="11:43">
      <c r="K134" s="46" t="s">
        <v>79</v>
      </c>
      <c r="L134" s="47"/>
      <c r="M134" s="47"/>
      <c r="N134" s="47" t="s">
        <v>48</v>
      </c>
      <c r="O134" s="47"/>
      <c r="P134" s="47" t="s">
        <v>67</v>
      </c>
      <c r="Q134" s="56"/>
      <c r="R134" s="124"/>
      <c r="S134" s="123"/>
      <c r="T134" s="55"/>
      <c r="U134" s="125">
        <f>AM143</f>
        <v>0.60000000000000009</v>
      </c>
      <c r="V134" s="47">
        <v>5</v>
      </c>
      <c r="W134" s="47"/>
      <c r="X134" s="47"/>
      <c r="Y134" s="47"/>
      <c r="AJ134" s="93" t="s">
        <v>1</v>
      </c>
      <c r="AL134" s="43">
        <f>AL125</f>
        <v>0.86820000000000008</v>
      </c>
      <c r="AM134">
        <f>AL134/SUM($AL$133:$AL$134)</f>
        <v>0.13289351834135665</v>
      </c>
    </row>
    <row r="135" spans="11:43">
      <c r="R135" s="122"/>
      <c r="AQ135" s="128"/>
    </row>
    <row r="136" spans="11:43">
      <c r="AJ136" t="s">
        <v>108</v>
      </c>
      <c r="AK136" s="128"/>
      <c r="AL136" s="128">
        <v>3.87</v>
      </c>
      <c r="AM136" s="128">
        <v>4.28</v>
      </c>
      <c r="AN136" s="128">
        <v>4.45</v>
      </c>
      <c r="AO136" s="128">
        <v>4.8099999999999996</v>
      </c>
      <c r="AP136" s="128">
        <v>4.21</v>
      </c>
    </row>
    <row r="137" spans="11:43">
      <c r="AJ137" t="s">
        <v>111</v>
      </c>
      <c r="AL137" s="128">
        <v>2.66</v>
      </c>
      <c r="AM137" s="128">
        <v>2.1</v>
      </c>
      <c r="AN137" s="128">
        <v>1.77</v>
      </c>
      <c r="AO137" s="128">
        <v>1.48</v>
      </c>
      <c r="AP137" s="128">
        <v>0.81</v>
      </c>
    </row>
    <row r="138" spans="11:43">
      <c r="O138" t="s">
        <v>100</v>
      </c>
      <c r="P138" t="s">
        <v>101</v>
      </c>
      <c r="Q138" t="s">
        <v>102</v>
      </c>
      <c r="S138" t="s">
        <v>25</v>
      </c>
      <c r="T138" t="s">
        <v>5</v>
      </c>
    </row>
    <row r="139" spans="11:43">
      <c r="O139" t="s">
        <v>34</v>
      </c>
      <c r="Q139" t="s">
        <v>103</v>
      </c>
      <c r="R139" t="s">
        <v>104</v>
      </c>
      <c r="S139" t="s">
        <v>105</v>
      </c>
    </row>
    <row r="140" spans="11:43" ht="15" thickBot="1">
      <c r="L140" t="s">
        <v>78</v>
      </c>
      <c r="M140" t="s">
        <v>97</v>
      </c>
      <c r="N140" t="s">
        <v>98</v>
      </c>
      <c r="O140" s="42">
        <f>Q121</f>
        <v>4.2016402285639937E-2</v>
      </c>
      <c r="P140" s="2">
        <f>R121</f>
        <v>30.022900555247588</v>
      </c>
      <c r="Q140">
        <f>AM151</f>
        <v>2.2380582827095012</v>
      </c>
      <c r="R140">
        <f>Q140*P140</f>
        <v>67.193001258635547</v>
      </c>
      <c r="S140" s="2">
        <f>T121</f>
        <v>99555.006368801944</v>
      </c>
      <c r="T140">
        <f>(O140*S140*0.001)/Q140</f>
        <v>1.8690054809819143</v>
      </c>
      <c r="V140" t="s">
        <v>124</v>
      </c>
      <c r="W140">
        <f>SUM($T$140:$T$143)*U121</f>
        <v>5.662205325230941</v>
      </c>
      <c r="AD140" s="115" t="s">
        <v>96</v>
      </c>
      <c r="AE140" s="46"/>
    </row>
    <row r="141" spans="11:43" ht="15.6" thickTop="1" thickBot="1">
      <c r="L141" t="s">
        <v>79</v>
      </c>
      <c r="M141" t="s">
        <v>97</v>
      </c>
      <c r="N141" t="s">
        <v>98</v>
      </c>
      <c r="O141" s="42">
        <f>Q123</f>
        <v>4.4983597714360064E-2</v>
      </c>
      <c r="P141" s="2">
        <f>R123</f>
        <v>30.022900555247588</v>
      </c>
      <c r="Q141">
        <f>Q140</f>
        <v>2.2380582827095012</v>
      </c>
      <c r="R141">
        <f t="shared" ref="R141:R143" si="13">Q141*P141</f>
        <v>67.193001258635547</v>
      </c>
      <c r="S141" s="2">
        <f>T123</f>
        <v>99555.006368801958</v>
      </c>
      <c r="T141">
        <f t="shared" ref="T141:T143" si="14">(O141*S141*0.001)/Q141</f>
        <v>2.0009945190180858</v>
      </c>
      <c r="V141" t="s">
        <v>123</v>
      </c>
      <c r="W141">
        <f>SUM($T$140:$T$143)*U122</f>
        <v>0.86779467476905903</v>
      </c>
      <c r="AD141" s="116" t="s">
        <v>78</v>
      </c>
      <c r="AE141" s="117" t="s">
        <v>79</v>
      </c>
      <c r="AJ141" s="1" t="s">
        <v>94</v>
      </c>
      <c r="AL141" t="s">
        <v>5</v>
      </c>
      <c r="AM141" t="s">
        <v>74</v>
      </c>
    </row>
    <row r="142" spans="11:43" ht="15" thickBot="1">
      <c r="L142" t="s">
        <v>78</v>
      </c>
      <c r="M142" t="s">
        <v>97</v>
      </c>
      <c r="N142" t="s">
        <v>99</v>
      </c>
      <c r="O142" s="127">
        <f>Q127</f>
        <v>9.0329673135852898E-2</v>
      </c>
      <c r="P142" s="2">
        <f>R127</f>
        <v>133.17766614613396</v>
      </c>
      <c r="Q142">
        <f>AM154</f>
        <v>5.5017240361706348</v>
      </c>
      <c r="R142">
        <f t="shared" si="13"/>
        <v>732.70676691729341</v>
      </c>
      <c r="S142" s="2">
        <f>T127</f>
        <v>99555.006368801944</v>
      </c>
      <c r="T142">
        <f t="shared" si="14"/>
        <v>1.6345369424582903</v>
      </c>
      <c r="AC142" s="1" t="s">
        <v>91</v>
      </c>
      <c r="AD142" s="118">
        <v>0.61448757235274087</v>
      </c>
      <c r="AE142" s="119">
        <v>0.38551242764725913</v>
      </c>
      <c r="AJ142" s="100" t="s">
        <v>2</v>
      </c>
      <c r="AL142" s="43">
        <f>AL128</f>
        <v>11.471832000000001</v>
      </c>
      <c r="AM142">
        <f>AL142/SUM($AL$142:$AL$143)</f>
        <v>0.4</v>
      </c>
    </row>
    <row r="143" spans="11:43" ht="15" thickBot="1">
      <c r="L143" t="s">
        <v>79</v>
      </c>
      <c r="M143" t="s">
        <v>97</v>
      </c>
      <c r="N143" t="s">
        <v>99</v>
      </c>
      <c r="O143" s="127">
        <f>Q131</f>
        <v>5.6670326864147087E-2</v>
      </c>
      <c r="P143" s="2">
        <f>R131</f>
        <v>133.17766614613396</v>
      </c>
      <c r="Q143">
        <f>Q142</f>
        <v>5.5017240361706348</v>
      </c>
      <c r="R143">
        <f t="shared" si="13"/>
        <v>732.70676691729341</v>
      </c>
      <c r="S143" s="2">
        <f>T131</f>
        <v>99555.006368801958</v>
      </c>
      <c r="T143">
        <f t="shared" si="14"/>
        <v>1.0254630575417092</v>
      </c>
      <c r="AC143" s="1" t="s">
        <v>92</v>
      </c>
      <c r="AD143" s="120">
        <v>0.32381032338171062</v>
      </c>
      <c r="AE143" s="121">
        <v>0.67618967661828933</v>
      </c>
      <c r="AJ143" s="100" t="s">
        <v>1</v>
      </c>
      <c r="AL143" s="43">
        <f>AL129</f>
        <v>17.207748000000002</v>
      </c>
      <c r="AM143">
        <f>AL143/SUM($AL$142:$AL$143)</f>
        <v>0.60000000000000009</v>
      </c>
    </row>
    <row r="144" spans="11:43" ht="15" thickTop="1">
      <c r="L144" s="108" t="s">
        <v>78</v>
      </c>
      <c r="M144" s="108" t="s">
        <v>94</v>
      </c>
      <c r="N144" s="108" t="s">
        <v>98</v>
      </c>
      <c r="O144" s="111">
        <f>Q117</f>
        <v>5.9440582849868825E-3</v>
      </c>
      <c r="P144" s="129">
        <f>R117</f>
        <v>325.74280920015593</v>
      </c>
      <c r="Q144" s="112">
        <f>AM156</f>
        <v>2.1188605074387841</v>
      </c>
      <c r="R144" s="108">
        <f>Q144*P144</f>
        <v>690.20357399637737</v>
      </c>
      <c r="S144" s="129">
        <f>T117</f>
        <v>220565.19204237123</v>
      </c>
      <c r="T144" s="108">
        <f>(O144*S144*0.001)/Q144</f>
        <v>0.61875350101453397</v>
      </c>
      <c r="V144" t="s">
        <v>124</v>
      </c>
      <c r="W144" s="42">
        <f>SUM($T$144:$T$147)*U129</f>
        <v>11.471831420460839</v>
      </c>
    </row>
    <row r="145" spans="12:42">
      <c r="L145" t="s">
        <v>79</v>
      </c>
      <c r="M145" t="s">
        <v>94</v>
      </c>
      <c r="N145" t="s">
        <v>98</v>
      </c>
      <c r="O145" s="42">
        <f>Q119</f>
        <v>2.8653208812827763E-2</v>
      </c>
      <c r="P145" s="2">
        <f>R119</f>
        <v>325.74280920015593</v>
      </c>
      <c r="Q145" s="43">
        <f>AM156</f>
        <v>2.1188605074387841</v>
      </c>
      <c r="R145">
        <f t="shared" ref="R145:R147" si="15">Q145*P145</f>
        <v>690.20357399637737</v>
      </c>
      <c r="S145" s="2">
        <f>T119</f>
        <v>220565.19204237123</v>
      </c>
      <c r="T145">
        <f t="shared" ref="T145:T147" si="16">(O145*S145*0.001)/Q145</f>
        <v>2.9826883281102954</v>
      </c>
      <c r="V145" t="s">
        <v>123</v>
      </c>
      <c r="W145" s="42">
        <f>SUM($T$144:$T$147)*U130</f>
        <v>17.20774713069126</v>
      </c>
      <c r="AJ145" t="s">
        <v>108</v>
      </c>
      <c r="AL145" s="128">
        <v>3.6014432779727317</v>
      </c>
      <c r="AM145" s="128">
        <v>4.09991530275998</v>
      </c>
      <c r="AN145" s="128">
        <v>4.282797660872526</v>
      </c>
      <c r="AO145" s="128">
        <v>4.2298400466804189</v>
      </c>
      <c r="AP145" s="128">
        <v>2.9579135192392396</v>
      </c>
    </row>
    <row r="146" spans="12:42">
      <c r="L146" t="s">
        <v>78</v>
      </c>
      <c r="M146" t="s">
        <v>94</v>
      </c>
      <c r="N146" t="s">
        <v>99</v>
      </c>
      <c r="O146" s="127">
        <f>Q129</f>
        <v>0.12304792288505004</v>
      </c>
      <c r="P146" s="2">
        <f>R129</f>
        <v>1778.4854150428428</v>
      </c>
      <c r="Q146" s="43">
        <f>AM159</f>
        <v>3.3421451483866722</v>
      </c>
      <c r="R146">
        <f t="shared" si="15"/>
        <v>5943.9564013618938</v>
      </c>
      <c r="S146" s="2">
        <f>T129</f>
        <v>220565.19204237123</v>
      </c>
      <c r="T146">
        <f t="shared" si="16"/>
        <v>8.1205595617704027</v>
      </c>
      <c r="AJ146" t="s">
        <v>99</v>
      </c>
      <c r="AL146" s="130">
        <f>AL127-AL145</f>
        <v>25.078136722027271</v>
      </c>
    </row>
    <row r="147" spans="12:42">
      <c r="L147" t="s">
        <v>79</v>
      </c>
      <c r="M147" t="s">
        <v>94</v>
      </c>
      <c r="N147" t="s">
        <v>99</v>
      </c>
      <c r="O147" s="127">
        <f>Q133</f>
        <v>0.25695207711494994</v>
      </c>
      <c r="P147" s="2">
        <f>R133</f>
        <v>1778.4854150428428</v>
      </c>
      <c r="Q147" s="43">
        <f>AM159</f>
        <v>3.3421451483866722</v>
      </c>
      <c r="R147">
        <f t="shared" si="15"/>
        <v>5943.9564013618938</v>
      </c>
      <c r="S147" s="2">
        <f>T133</f>
        <v>220565.19204237123</v>
      </c>
      <c r="T147">
        <f t="shared" si="16"/>
        <v>16.957577160256864</v>
      </c>
    </row>
    <row r="149" spans="12:42">
      <c r="AJ149" t="s">
        <v>106</v>
      </c>
      <c r="AK149" t="s">
        <v>107</v>
      </c>
      <c r="AL149" t="s">
        <v>109</v>
      </c>
      <c r="AM149" t="s">
        <v>110</v>
      </c>
    </row>
    <row r="151" spans="12:42">
      <c r="AJ151" t="s">
        <v>52</v>
      </c>
      <c r="AK151" s="2">
        <f>AE117</f>
        <v>184.45600000000002</v>
      </c>
      <c r="AL151" s="43">
        <f>(AK151+AK152)/R121</f>
        <v>8.6612855540857705</v>
      </c>
      <c r="AM151" s="43">
        <f>AL151/AL136</f>
        <v>2.2380582827095012</v>
      </c>
    </row>
    <row r="152" spans="12:42">
      <c r="AJ152" t="s">
        <v>53</v>
      </c>
      <c r="AK152" s="2">
        <f>AE128</f>
        <v>75.580914870919571</v>
      </c>
      <c r="AL152" s="43"/>
      <c r="AM152" s="43"/>
    </row>
    <row r="153" spans="12:42">
      <c r="AL153" s="43"/>
      <c r="AM153" s="43"/>
    </row>
    <row r="154" spans="12:42">
      <c r="AJ154" t="s">
        <v>53</v>
      </c>
      <c r="AK154">
        <f>AE127</f>
        <v>1949.0000000000005</v>
      </c>
      <c r="AL154" s="43">
        <f>AK154/R127</f>
        <v>14.634585936213888</v>
      </c>
      <c r="AM154" s="43">
        <f>AL154/AL137</f>
        <v>5.5017240361706348</v>
      </c>
    </row>
    <row r="155" spans="12:42">
      <c r="AL155" s="43"/>
      <c r="AM155" s="43"/>
    </row>
    <row r="156" spans="12:42">
      <c r="AJ156" t="s">
        <v>47</v>
      </c>
      <c r="AK156" s="2">
        <f>E16</f>
        <v>1481.4010000000001</v>
      </c>
      <c r="AL156" s="43">
        <f>(AK156+AK157)/R117</f>
        <v>7.6309559314772999</v>
      </c>
      <c r="AM156" s="43">
        <f>AL156/AL145</f>
        <v>2.1188605074387841</v>
      </c>
    </row>
    <row r="157" spans="12:42">
      <c r="AJ157" t="s">
        <v>49</v>
      </c>
      <c r="AK157" s="2">
        <f>AF128</f>
        <v>1004.3280220020082</v>
      </c>
      <c r="AL157" s="43"/>
      <c r="AM157" s="43"/>
    </row>
    <row r="158" spans="12:42">
      <c r="AK158" s="2"/>
      <c r="AL158" s="43"/>
      <c r="AM158" s="43"/>
    </row>
    <row r="159" spans="12:42">
      <c r="AJ159" t="s">
        <v>49</v>
      </c>
      <c r="AK159" s="2">
        <f>AG127</f>
        <v>149063.35130312276</v>
      </c>
      <c r="AL159" s="43">
        <f>AK159/R129</f>
        <v>83.814772976101082</v>
      </c>
      <c r="AM159" s="43">
        <f>AL159/AL146</f>
        <v>3.3421451483866722</v>
      </c>
    </row>
  </sheetData>
  <pageMargins left="0.7" right="0.7" top="0.75" bottom="0.75" header="0.3" footer="0.3"/>
  <pageSetup paperSize="9" orientation="portrait" horizontalDpi="4294967293" verticalDpi="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P56"/>
  <sheetViews>
    <sheetView zoomScale="60" zoomScaleNormal="60" workbookViewId="0">
      <selection activeCell="I62" sqref="I62"/>
    </sheetView>
  </sheetViews>
  <sheetFormatPr defaultRowHeight="14.4"/>
  <cols>
    <col min="3" max="3" width="10.6640625" bestFit="1" customWidth="1"/>
    <col min="5" max="5" width="13.88671875" bestFit="1" customWidth="1"/>
    <col min="11" max="12" width="9.5546875" bestFit="1" customWidth="1"/>
    <col min="13" max="14" width="13.88671875" customWidth="1"/>
    <col min="16" max="16" width="16.5546875" customWidth="1"/>
    <col min="19" max="19" width="10" customWidth="1"/>
    <col min="21" max="21" width="13.21875" customWidth="1"/>
  </cols>
  <sheetData>
    <row r="2" spans="3:36">
      <c r="X2" t="s">
        <v>155</v>
      </c>
    </row>
    <row r="4" spans="3:36">
      <c r="C4" s="154" t="s">
        <v>133</v>
      </c>
      <c r="AB4" t="s">
        <v>78</v>
      </c>
      <c r="AC4" t="s">
        <v>79</v>
      </c>
      <c r="AI4" t="s">
        <v>78</v>
      </c>
      <c r="AJ4" t="s">
        <v>79</v>
      </c>
    </row>
    <row r="5" spans="3:36" ht="15" thickBot="1">
      <c r="C5" s="155" t="s">
        <v>134</v>
      </c>
      <c r="D5" s="155" t="s">
        <v>135</v>
      </c>
      <c r="E5" s="155" t="s">
        <v>136</v>
      </c>
      <c r="F5" s="155" t="s">
        <v>40</v>
      </c>
      <c r="G5" s="156" t="s">
        <v>78</v>
      </c>
      <c r="H5" s="156" t="s">
        <v>79</v>
      </c>
      <c r="I5" s="156" t="s">
        <v>66</v>
      </c>
      <c r="J5" s="156" t="s">
        <v>68</v>
      </c>
      <c r="K5" s="156" t="s">
        <v>42</v>
      </c>
      <c r="L5" s="156" t="s">
        <v>88</v>
      </c>
      <c r="M5" s="156" t="s">
        <v>89</v>
      </c>
      <c r="N5" s="156" t="s">
        <v>90</v>
      </c>
      <c r="O5" s="157" t="s">
        <v>137</v>
      </c>
      <c r="P5" s="157" t="s">
        <v>138</v>
      </c>
      <c r="Q5" s="157" t="s">
        <v>139</v>
      </c>
      <c r="R5" s="157" t="s">
        <v>140</v>
      </c>
      <c r="S5" s="157" t="s">
        <v>141</v>
      </c>
      <c r="T5" s="157" t="s">
        <v>142</v>
      </c>
      <c r="U5" s="157" t="s">
        <v>148</v>
      </c>
      <c r="X5" s="133">
        <v>2012</v>
      </c>
      <c r="Y5">
        <v>2012</v>
      </c>
      <c r="Z5" t="s">
        <v>151</v>
      </c>
      <c r="AA5" t="s">
        <v>152</v>
      </c>
      <c r="AB5">
        <v>1.05</v>
      </c>
      <c r="AC5">
        <v>1.05</v>
      </c>
      <c r="AF5" s="133">
        <v>2012</v>
      </c>
      <c r="AG5" t="s">
        <v>153</v>
      </c>
      <c r="AH5" t="s">
        <v>154</v>
      </c>
      <c r="AI5">
        <v>1.01</v>
      </c>
      <c r="AJ5">
        <v>1.01</v>
      </c>
    </row>
    <row r="6" spans="3:36">
      <c r="C6" s="158" t="s">
        <v>33</v>
      </c>
      <c r="D6" s="159"/>
      <c r="E6" s="159"/>
      <c r="F6" s="158"/>
      <c r="G6" s="158"/>
      <c r="H6" s="158"/>
      <c r="I6" s="158"/>
      <c r="J6" s="158"/>
      <c r="K6" s="158"/>
      <c r="L6" s="158"/>
      <c r="M6" s="158"/>
      <c r="N6" s="158"/>
      <c r="O6" s="158"/>
      <c r="P6" s="158"/>
      <c r="Q6" s="158"/>
      <c r="R6" s="158"/>
      <c r="S6" s="158"/>
      <c r="T6" s="158"/>
      <c r="U6" s="158"/>
      <c r="X6" s="133">
        <v>2015</v>
      </c>
      <c r="Y6">
        <v>2015</v>
      </c>
      <c r="Z6" t="s">
        <v>151</v>
      </c>
      <c r="AA6" t="s">
        <v>152</v>
      </c>
      <c r="AB6">
        <v>1.1399999999999999</v>
      </c>
      <c r="AC6">
        <v>1.1399999999999999</v>
      </c>
      <c r="AF6" s="133">
        <v>2015</v>
      </c>
      <c r="AG6" t="s">
        <v>153</v>
      </c>
      <c r="AH6" t="s">
        <v>154</v>
      </c>
      <c r="AI6">
        <v>1.05</v>
      </c>
      <c r="AJ6">
        <v>1.05</v>
      </c>
    </row>
    <row r="7" spans="3:36">
      <c r="E7" t="s">
        <v>143</v>
      </c>
      <c r="F7">
        <v>2010</v>
      </c>
      <c r="I7">
        <f>Calculations!Q77</f>
        <v>4.0069153132800739E-2</v>
      </c>
      <c r="K7" s="42">
        <f>Calculations!Q10</f>
        <v>1.6519853186382034E-3</v>
      </c>
      <c r="L7" s="42">
        <f>Calculations!Q14</f>
        <v>1.6522048577950197E-3</v>
      </c>
      <c r="M7" s="42">
        <f>Calculations!Q18</f>
        <v>6.0984426964065253E-2</v>
      </c>
      <c r="N7" s="42">
        <f>Calculations!Q22</f>
        <v>4.2975968921197837E-2</v>
      </c>
      <c r="P7" t="s">
        <v>44</v>
      </c>
      <c r="X7" s="133">
        <v>2020</v>
      </c>
      <c r="Y7">
        <v>2020</v>
      </c>
      <c r="Z7" t="s">
        <v>151</v>
      </c>
      <c r="AA7" t="s">
        <v>152</v>
      </c>
      <c r="AB7">
        <v>1.19</v>
      </c>
      <c r="AC7">
        <v>1.19</v>
      </c>
      <c r="AF7" s="133">
        <v>2020</v>
      </c>
      <c r="AG7" t="s">
        <v>153</v>
      </c>
      <c r="AH7" t="s">
        <v>154</v>
      </c>
      <c r="AI7">
        <v>1.1000000000000001</v>
      </c>
      <c r="AJ7">
        <v>1.1000000000000001</v>
      </c>
    </row>
    <row r="8" spans="3:36">
      <c r="E8" t="s">
        <v>143</v>
      </c>
      <c r="F8">
        <v>2010</v>
      </c>
      <c r="K8" s="42">
        <f>Calculations!Q30</f>
        <v>4.2881615696077124E-2</v>
      </c>
      <c r="L8" s="42">
        <f>Calculations!Q34</f>
        <v>0.1099111788431399</v>
      </c>
      <c r="M8" s="42">
        <f>Calculations!Q38</f>
        <v>0.56467130323360748</v>
      </c>
      <c r="N8" s="42">
        <f>Calculations!Q42</f>
        <v>0.34206970295253453</v>
      </c>
      <c r="P8" t="s">
        <v>62</v>
      </c>
      <c r="X8" s="133">
        <v>2030</v>
      </c>
      <c r="Y8">
        <v>2025</v>
      </c>
      <c r="Z8" t="s">
        <v>151</v>
      </c>
      <c r="AA8" t="s">
        <v>152</v>
      </c>
      <c r="AB8">
        <v>1.25</v>
      </c>
      <c r="AC8">
        <v>1.25</v>
      </c>
      <c r="AF8" s="133">
        <v>2030</v>
      </c>
      <c r="AG8" t="s">
        <v>153</v>
      </c>
      <c r="AH8" t="s">
        <v>154</v>
      </c>
      <c r="AI8">
        <v>1.1499999999999999</v>
      </c>
      <c r="AJ8">
        <v>1.1499999999999999</v>
      </c>
    </row>
    <row r="9" spans="3:36">
      <c r="C9" s="108"/>
      <c r="D9" s="108"/>
      <c r="E9" s="161" t="s">
        <v>147</v>
      </c>
      <c r="F9" s="108">
        <v>2010</v>
      </c>
      <c r="G9" s="129">
        <f>Calculations!R129</f>
        <v>1778.4854150428428</v>
      </c>
      <c r="H9" s="129">
        <f>Calculations!R133</f>
        <v>1778.4854150428428</v>
      </c>
      <c r="I9" s="129">
        <f>Calculations!R86</f>
        <v>737.07020207566541</v>
      </c>
      <c r="J9" s="129">
        <f>Calculations!R91</f>
        <v>736.92687664144808</v>
      </c>
      <c r="K9" s="108">
        <f>Calculations!R30</f>
        <v>1778.4854150428428</v>
      </c>
      <c r="L9" s="108">
        <f>Calculations!R34</f>
        <v>1778.4854150428428</v>
      </c>
      <c r="M9" s="160">
        <f>Calculations!R38</f>
        <v>1778.4854150428428</v>
      </c>
      <c r="N9" s="160">
        <f>Calculations!R42</f>
        <v>1778.4854150428428</v>
      </c>
      <c r="O9" s="108"/>
      <c r="P9" s="108" t="s">
        <v>62</v>
      </c>
      <c r="Q9" s="108"/>
      <c r="R9" s="108"/>
      <c r="S9" s="108"/>
      <c r="T9" s="108"/>
      <c r="U9" t="s">
        <v>146</v>
      </c>
      <c r="X9" s="133">
        <v>2040</v>
      </c>
      <c r="Y9">
        <v>2030</v>
      </c>
      <c r="Z9" t="s">
        <v>151</v>
      </c>
      <c r="AA9" t="s">
        <v>152</v>
      </c>
      <c r="AB9">
        <v>1.29</v>
      </c>
      <c r="AC9">
        <v>1.29</v>
      </c>
      <c r="AF9" s="133">
        <v>2040</v>
      </c>
      <c r="AG9" t="s">
        <v>153</v>
      </c>
      <c r="AH9" t="s">
        <v>154</v>
      </c>
      <c r="AI9">
        <v>1.2</v>
      </c>
      <c r="AJ9">
        <v>1.2</v>
      </c>
    </row>
    <row r="10" spans="3:36">
      <c r="C10" s="108"/>
      <c r="D10" s="108"/>
      <c r="E10" s="108" t="s">
        <v>24</v>
      </c>
      <c r="F10" s="108">
        <v>2010</v>
      </c>
      <c r="G10" s="160">
        <f>Calculations!S127</f>
        <v>5.5017240361706348</v>
      </c>
      <c r="H10" s="160">
        <f>Calculations!S131</f>
        <v>5.5017240361706348</v>
      </c>
      <c r="I10" s="160">
        <f>Calculations!S83</f>
        <v>6.0354797829732147</v>
      </c>
      <c r="J10" s="160">
        <f>Calculations!S88</f>
        <v>6.0354797829732147</v>
      </c>
      <c r="K10" s="160">
        <f>Calculations!S28</f>
        <v>12.389790231886668</v>
      </c>
      <c r="L10" s="160">
        <f>Calculations!S32</f>
        <v>12.389790231886668</v>
      </c>
      <c r="M10" s="160">
        <f>Calculations!S36</f>
        <v>12.389790231886668</v>
      </c>
      <c r="N10" s="160">
        <f>Calculations!S40</f>
        <v>12.389790231886668</v>
      </c>
      <c r="O10" s="108"/>
      <c r="P10" s="108" t="s">
        <v>60</v>
      </c>
      <c r="Q10" s="108"/>
      <c r="R10" s="108"/>
      <c r="S10" s="108"/>
      <c r="T10" s="108"/>
      <c r="X10" s="133">
        <v>2050</v>
      </c>
      <c r="Y10">
        <v>2035</v>
      </c>
      <c r="Z10" t="s">
        <v>151</v>
      </c>
      <c r="AA10" t="s">
        <v>152</v>
      </c>
      <c r="AB10">
        <v>1.33</v>
      </c>
      <c r="AC10">
        <v>1.33</v>
      </c>
      <c r="AF10" s="133">
        <v>2050</v>
      </c>
      <c r="AG10" t="s">
        <v>153</v>
      </c>
      <c r="AH10" t="s">
        <v>154</v>
      </c>
      <c r="AI10">
        <v>1.25</v>
      </c>
      <c r="AJ10">
        <v>1.25</v>
      </c>
    </row>
    <row r="11" spans="3:36">
      <c r="E11" t="s">
        <v>24</v>
      </c>
      <c r="F11">
        <v>2010</v>
      </c>
      <c r="G11" s="145">
        <f>Calculations!S129</f>
        <v>3.3421451483866722</v>
      </c>
      <c r="H11" s="145">
        <f>Calculations!S133</f>
        <v>3.3421451483866722</v>
      </c>
      <c r="I11" s="145">
        <f>Calculations!S86</f>
        <v>7.9769361722888643</v>
      </c>
      <c r="J11" s="145">
        <f>Calculations!S91</f>
        <v>7.9769361722888643</v>
      </c>
      <c r="K11" s="145">
        <f>Calculations!S30</f>
        <v>3.3421451483866722</v>
      </c>
      <c r="L11" s="145">
        <f>Calculations!S34</f>
        <v>3.3421451483866722</v>
      </c>
      <c r="M11" s="145">
        <f>Calculations!S38</f>
        <v>3.3421451483866722</v>
      </c>
      <c r="N11" s="145">
        <f>Calculations!S42</f>
        <v>3.3421451483866722</v>
      </c>
      <c r="P11" t="s">
        <v>62</v>
      </c>
      <c r="Y11">
        <v>2040</v>
      </c>
      <c r="Z11" t="s">
        <v>151</v>
      </c>
      <c r="AA11" t="s">
        <v>152</v>
      </c>
      <c r="AB11">
        <v>1.37</v>
      </c>
      <c r="AC11">
        <v>1.37</v>
      </c>
    </row>
    <row r="12" spans="3:36">
      <c r="E12" t="s">
        <v>24</v>
      </c>
      <c r="F12">
        <v>2010</v>
      </c>
      <c r="G12" s="145">
        <f>Calculations!S117</f>
        <v>2.1188605074387841</v>
      </c>
      <c r="H12" s="145">
        <f>Calculations!S119</f>
        <v>2.1188605074387841</v>
      </c>
      <c r="I12" s="145">
        <f>Calculations!S77</f>
        <v>4.23872463232897</v>
      </c>
      <c r="J12" s="145">
        <f>Calculations!S79</f>
        <v>4.23872463232897</v>
      </c>
      <c r="K12" s="145">
        <f>Calculations!S10</f>
        <v>2.1188592663430295</v>
      </c>
      <c r="L12" s="145">
        <f>Calculations!S14</f>
        <v>2.1188592663430295</v>
      </c>
      <c r="M12" s="145">
        <f>Calculations!S18</f>
        <v>2.1188592663430295</v>
      </c>
      <c r="N12" s="145">
        <f>Calculations!S22</f>
        <v>2.1188592663430295</v>
      </c>
      <c r="P12" t="s">
        <v>44</v>
      </c>
      <c r="Y12">
        <v>2045</v>
      </c>
      <c r="Z12" t="s">
        <v>151</v>
      </c>
      <c r="AA12" t="s">
        <v>152</v>
      </c>
      <c r="AB12">
        <v>1.4</v>
      </c>
      <c r="AC12">
        <v>1.4</v>
      </c>
    </row>
    <row r="13" spans="3:36">
      <c r="E13" t="s">
        <v>24</v>
      </c>
      <c r="F13">
        <v>2010</v>
      </c>
      <c r="G13" s="145">
        <f>Calculations!S121</f>
        <v>2.2380582827095012</v>
      </c>
      <c r="H13" s="145">
        <f>Calculations!S123</f>
        <v>2.2380582827095012</v>
      </c>
      <c r="I13" s="145">
        <f>Calculations!S71</f>
        <v>2.3331659449970745</v>
      </c>
      <c r="J13" s="145">
        <f>Calculations!S74</f>
        <v>2.3331659449970745</v>
      </c>
      <c r="K13" s="145">
        <f>Calculations!S12</f>
        <v>2.1305616342503666</v>
      </c>
      <c r="L13" s="145">
        <f>Calculations!S16</f>
        <v>2.1305616342503666</v>
      </c>
      <c r="M13" s="145">
        <f>Calculations!S20</f>
        <v>2.1305616342503666</v>
      </c>
      <c r="N13" s="145">
        <f>Calculations!S24</f>
        <v>2.1305616342503666</v>
      </c>
      <c r="P13" t="s">
        <v>50</v>
      </c>
      <c r="Y13">
        <v>2050</v>
      </c>
      <c r="Z13" t="s">
        <v>151</v>
      </c>
      <c r="AA13" t="s">
        <v>152</v>
      </c>
      <c r="AB13">
        <v>1.43</v>
      </c>
      <c r="AC13">
        <v>1.43</v>
      </c>
    </row>
    <row r="14" spans="3:36">
      <c r="C14" s="108"/>
      <c r="D14" s="108"/>
      <c r="E14" s="108" t="s">
        <v>144</v>
      </c>
      <c r="F14" s="108">
        <v>2010</v>
      </c>
      <c r="G14" s="112">
        <f>Calculations!U129</f>
        <v>0.4</v>
      </c>
      <c r="H14" s="112">
        <f>Calculations!U133</f>
        <v>0.4</v>
      </c>
      <c r="I14" s="112">
        <f>Calculations!U86</f>
        <v>0.41566265060240964</v>
      </c>
      <c r="J14" s="112">
        <f>Calculations!U91</f>
        <v>0.41566265060240964</v>
      </c>
      <c r="K14" s="112">
        <f>Calculations!U30</f>
        <v>9.6788783355947539E-2</v>
      </c>
      <c r="L14" s="112">
        <f>Calculations!U34</f>
        <v>9.6788783355947539E-2</v>
      </c>
      <c r="M14" s="112">
        <f>Calculations!U38</f>
        <v>9.6788783355947539E-2</v>
      </c>
      <c r="N14" s="112">
        <f>Calculations!U42</f>
        <v>9.6788783355947539E-2</v>
      </c>
      <c r="O14" s="108"/>
      <c r="P14" s="108" t="s">
        <v>62</v>
      </c>
      <c r="Q14" s="108"/>
      <c r="R14" s="108"/>
      <c r="S14" s="108" t="s">
        <v>46</v>
      </c>
      <c r="T14" s="108"/>
      <c r="U14" s="108" t="s">
        <v>145</v>
      </c>
    </row>
    <row r="15" spans="3:36">
      <c r="E15" t="s">
        <v>144</v>
      </c>
      <c r="F15">
        <v>2010</v>
      </c>
      <c r="G15">
        <f>Calculations!U130</f>
        <v>0.60000000000000009</v>
      </c>
      <c r="H15">
        <f>Calculations!U134</f>
        <v>0.60000000000000009</v>
      </c>
      <c r="I15" s="43">
        <f>Calculations!U87</f>
        <v>0.5843373493975903</v>
      </c>
      <c r="J15" s="43">
        <f>Calculations!U92</f>
        <v>0.5843373493975903</v>
      </c>
      <c r="K15" s="43">
        <f>Calculations!U31</f>
        <v>0.90321121664405246</v>
      </c>
      <c r="L15" s="43">
        <f>Calculations!U35</f>
        <v>0.90321121664405246</v>
      </c>
      <c r="M15" s="43">
        <f>Calculations!U39</f>
        <v>0.90321121664405246</v>
      </c>
      <c r="N15" s="43">
        <f>Calculations!U43</f>
        <v>0.90321121664405246</v>
      </c>
      <c r="P15" t="s">
        <v>62</v>
      </c>
      <c r="S15" t="s">
        <v>48</v>
      </c>
      <c r="U15" t="s">
        <v>145</v>
      </c>
    </row>
    <row r="16" spans="3:36">
      <c r="E16" t="s">
        <v>144</v>
      </c>
      <c r="F16">
        <v>2010</v>
      </c>
      <c r="G16" s="43">
        <f>Calculations!U127</f>
        <v>0.86710648165864335</v>
      </c>
      <c r="H16" s="43">
        <f>Calculations!U131</f>
        <v>0.86710648165864335</v>
      </c>
      <c r="P16" t="s">
        <v>60</v>
      </c>
      <c r="S16" t="s">
        <v>46</v>
      </c>
      <c r="U16" t="s">
        <v>145</v>
      </c>
    </row>
    <row r="17" spans="5:38">
      <c r="E17" t="s">
        <v>144</v>
      </c>
      <c r="F17">
        <v>2010</v>
      </c>
      <c r="G17" s="43">
        <f>Calculations!U128</f>
        <v>0.13289351834135665</v>
      </c>
      <c r="H17" s="43">
        <f>Calculations!U132</f>
        <v>0.13289351834135665</v>
      </c>
      <c r="P17" t="s">
        <v>60</v>
      </c>
      <c r="S17" t="s">
        <v>48</v>
      </c>
      <c r="U17" t="s">
        <v>145</v>
      </c>
      <c r="AA17" t="s">
        <v>66</v>
      </c>
      <c r="AB17" t="s">
        <v>68</v>
      </c>
      <c r="AI17" t="s">
        <v>66</v>
      </c>
      <c r="AJ17" t="s">
        <v>68</v>
      </c>
    </row>
    <row r="18" spans="5:38">
      <c r="E18" t="s">
        <v>144</v>
      </c>
      <c r="F18">
        <v>2010</v>
      </c>
      <c r="G18" s="43">
        <f>Calculations!U117</f>
        <v>0.4</v>
      </c>
      <c r="H18" s="43">
        <f>Calculations!U119</f>
        <v>0.4</v>
      </c>
      <c r="I18" s="43">
        <f>Calculations!U77</f>
        <v>0.41566265060240964</v>
      </c>
      <c r="J18" s="43">
        <f>Calculations!U79</f>
        <v>0.41566265060240964</v>
      </c>
      <c r="K18" s="43">
        <f>Calculations!U10</f>
        <v>9.6788783355947539E-2</v>
      </c>
      <c r="L18" s="43">
        <f>Calculations!U14</f>
        <v>9.6788783355947539E-2</v>
      </c>
      <c r="M18" s="43">
        <f>Calculations!U18</f>
        <v>9.6788783355947539E-2</v>
      </c>
      <c r="N18" s="43">
        <f>Calculations!U22</f>
        <v>9.6788783355947539E-2</v>
      </c>
      <c r="P18" t="s">
        <v>44</v>
      </c>
      <c r="S18" t="s">
        <v>46</v>
      </c>
      <c r="U18" t="s">
        <v>145</v>
      </c>
      <c r="X18" s="133">
        <v>2012</v>
      </c>
      <c r="Y18" t="s">
        <v>151</v>
      </c>
      <c r="Z18" t="s">
        <v>152</v>
      </c>
      <c r="AA18">
        <v>1.1299999999999999</v>
      </c>
      <c r="AB18">
        <v>1.1299999999999999</v>
      </c>
      <c r="AF18" s="133">
        <v>2012</v>
      </c>
      <c r="AG18" t="s">
        <v>153</v>
      </c>
      <c r="AH18" t="s">
        <v>154</v>
      </c>
      <c r="AI18">
        <v>1.01</v>
      </c>
      <c r="AJ18">
        <v>1.01</v>
      </c>
    </row>
    <row r="19" spans="5:38">
      <c r="E19" t="s">
        <v>144</v>
      </c>
      <c r="F19">
        <v>2010</v>
      </c>
      <c r="G19" s="43">
        <f>Calculations!U118</f>
        <v>0.60000000000000009</v>
      </c>
      <c r="H19" s="43">
        <f>Calculations!U120</f>
        <v>0.60000000000000009</v>
      </c>
      <c r="I19" s="43">
        <f>Calculations!U78</f>
        <v>0.5843373493975903</v>
      </c>
      <c r="J19" s="43">
        <f>Calculations!U80</f>
        <v>0.5843373493975903</v>
      </c>
      <c r="K19" s="43">
        <f>Calculations!U11</f>
        <v>0.90321121664405246</v>
      </c>
      <c r="L19" s="43">
        <f>Calculations!U15</f>
        <v>0.90321121664405246</v>
      </c>
      <c r="M19" s="43">
        <f>Calculations!U19</f>
        <v>0.90321121664405246</v>
      </c>
      <c r="N19" s="43">
        <f>Calculations!U23</f>
        <v>0.90321121664405246</v>
      </c>
      <c r="P19" t="s">
        <v>44</v>
      </c>
      <c r="S19" t="s">
        <v>48</v>
      </c>
      <c r="U19" t="s">
        <v>145</v>
      </c>
      <c r="X19" s="133">
        <v>2015</v>
      </c>
      <c r="Y19" t="s">
        <v>151</v>
      </c>
      <c r="Z19" t="s">
        <v>152</v>
      </c>
      <c r="AA19">
        <v>1.32</v>
      </c>
      <c r="AB19">
        <v>1.32</v>
      </c>
      <c r="AF19" s="133">
        <v>2015</v>
      </c>
      <c r="AG19" t="s">
        <v>153</v>
      </c>
      <c r="AH19" t="s">
        <v>154</v>
      </c>
      <c r="AI19">
        <v>1.05</v>
      </c>
      <c r="AJ19">
        <v>1.05</v>
      </c>
    </row>
    <row r="20" spans="5:38">
      <c r="E20" t="s">
        <v>144</v>
      </c>
      <c r="F20">
        <v>2010</v>
      </c>
      <c r="G20" s="43">
        <f>Calculations!U121</f>
        <v>0.86710648165864335</v>
      </c>
      <c r="H20" s="43">
        <f>Calculations!U123</f>
        <v>0.86710648165864335</v>
      </c>
      <c r="P20" t="s">
        <v>50</v>
      </c>
      <c r="S20" t="s">
        <v>46</v>
      </c>
      <c r="U20" t="s">
        <v>145</v>
      </c>
      <c r="X20" s="133">
        <v>2020</v>
      </c>
      <c r="Y20" t="s">
        <v>151</v>
      </c>
      <c r="Z20" t="s">
        <v>152</v>
      </c>
      <c r="AA20">
        <v>1.37</v>
      </c>
      <c r="AB20">
        <v>1.37</v>
      </c>
      <c r="AF20" s="133">
        <v>2020</v>
      </c>
      <c r="AG20" t="s">
        <v>153</v>
      </c>
      <c r="AH20" t="s">
        <v>154</v>
      </c>
      <c r="AI20">
        <v>1.1000000000000001</v>
      </c>
      <c r="AJ20">
        <v>1.1000000000000001</v>
      </c>
    </row>
    <row r="21" spans="5:38">
      <c r="E21" t="s">
        <v>144</v>
      </c>
      <c r="F21">
        <v>2010</v>
      </c>
      <c r="G21" s="43">
        <f>Calculations!U122</f>
        <v>0.13289351834135665</v>
      </c>
      <c r="H21" s="43">
        <f>Calculations!U124</f>
        <v>0.13289351834135665</v>
      </c>
      <c r="P21" t="s">
        <v>50</v>
      </c>
      <c r="S21" t="s">
        <v>48</v>
      </c>
      <c r="U21" t="s">
        <v>145</v>
      </c>
      <c r="X21" s="133">
        <v>2025</v>
      </c>
      <c r="Y21" t="s">
        <v>151</v>
      </c>
      <c r="Z21" t="s">
        <v>152</v>
      </c>
      <c r="AA21">
        <v>1.45</v>
      </c>
      <c r="AB21">
        <v>1.45</v>
      </c>
      <c r="AF21" s="133">
        <v>2030</v>
      </c>
      <c r="AG21" t="s">
        <v>153</v>
      </c>
      <c r="AH21" t="s">
        <v>154</v>
      </c>
      <c r="AI21">
        <v>1.1499999999999999</v>
      </c>
      <c r="AJ21">
        <v>1.1499999999999999</v>
      </c>
    </row>
    <row r="22" spans="5:38">
      <c r="X22" s="133">
        <v>2030</v>
      </c>
      <c r="Y22" t="s">
        <v>151</v>
      </c>
      <c r="Z22" t="s">
        <v>152</v>
      </c>
      <c r="AA22">
        <v>1.51</v>
      </c>
      <c r="AB22">
        <v>1.51</v>
      </c>
      <c r="AF22" s="133">
        <v>2040</v>
      </c>
      <c r="AG22" t="s">
        <v>153</v>
      </c>
      <c r="AH22" t="s">
        <v>154</v>
      </c>
      <c r="AI22">
        <v>1.2</v>
      </c>
      <c r="AJ22">
        <v>1.2</v>
      </c>
    </row>
    <row r="23" spans="5:38">
      <c r="X23" s="133">
        <v>2035</v>
      </c>
      <c r="Y23" t="s">
        <v>151</v>
      </c>
      <c r="Z23" t="s">
        <v>152</v>
      </c>
      <c r="AA23">
        <v>1.57</v>
      </c>
      <c r="AB23">
        <v>1.57</v>
      </c>
      <c r="AF23" s="133">
        <v>2050</v>
      </c>
      <c r="AG23" t="s">
        <v>153</v>
      </c>
      <c r="AH23" t="s">
        <v>154</v>
      </c>
      <c r="AI23">
        <v>1.25</v>
      </c>
      <c r="AJ23">
        <v>1.25</v>
      </c>
    </row>
    <row r="24" spans="5:38">
      <c r="X24" s="133">
        <v>2040</v>
      </c>
      <c r="Y24" t="s">
        <v>151</v>
      </c>
      <c r="Z24" t="s">
        <v>152</v>
      </c>
      <c r="AA24">
        <v>1.62</v>
      </c>
      <c r="AB24">
        <v>1.62</v>
      </c>
    </row>
    <row r="25" spans="5:38">
      <c r="X25" s="133">
        <v>2045</v>
      </c>
      <c r="Y25" t="s">
        <v>151</v>
      </c>
      <c r="Z25" t="s">
        <v>152</v>
      </c>
      <c r="AA25">
        <v>1.66</v>
      </c>
      <c r="AB25">
        <v>1.66</v>
      </c>
    </row>
    <row r="26" spans="5:38">
      <c r="X26" s="133">
        <v>2050</v>
      </c>
      <c r="Y26" t="s">
        <v>151</v>
      </c>
      <c r="Z26" t="s">
        <v>152</v>
      </c>
      <c r="AA26">
        <v>1.71</v>
      </c>
      <c r="AB26">
        <v>1.71</v>
      </c>
    </row>
    <row r="28" spans="5:38">
      <c r="AA28" t="s">
        <v>42</v>
      </c>
      <c r="AB28" t="s">
        <v>88</v>
      </c>
      <c r="AC28" t="s">
        <v>89</v>
      </c>
      <c r="AD28" t="s">
        <v>90</v>
      </c>
      <c r="AI28" t="s">
        <v>42</v>
      </c>
      <c r="AJ28" t="s">
        <v>88</v>
      </c>
      <c r="AK28" t="s">
        <v>89</v>
      </c>
      <c r="AL28" t="s">
        <v>90</v>
      </c>
    </row>
    <row r="29" spans="5:38">
      <c r="X29" s="133">
        <v>2012</v>
      </c>
      <c r="Y29" t="s">
        <v>151</v>
      </c>
      <c r="Z29" t="s">
        <v>152</v>
      </c>
      <c r="AA29">
        <v>1.07</v>
      </c>
      <c r="AB29">
        <v>1.07</v>
      </c>
      <c r="AC29">
        <v>1.07</v>
      </c>
      <c r="AD29">
        <v>1.07</v>
      </c>
      <c r="AF29" s="133">
        <v>2012</v>
      </c>
      <c r="AG29" t="s">
        <v>153</v>
      </c>
      <c r="AH29" t="s">
        <v>154</v>
      </c>
      <c r="AI29">
        <v>1.01</v>
      </c>
      <c r="AJ29">
        <v>1.01</v>
      </c>
      <c r="AK29">
        <v>1.01</v>
      </c>
      <c r="AL29">
        <v>1.01</v>
      </c>
    </row>
    <row r="30" spans="5:38">
      <c r="X30" s="133">
        <v>2015</v>
      </c>
      <c r="Y30" t="s">
        <v>151</v>
      </c>
      <c r="Z30" t="s">
        <v>152</v>
      </c>
      <c r="AA30">
        <v>1.1399999999999999</v>
      </c>
      <c r="AB30">
        <v>1.1399999999999999</v>
      </c>
      <c r="AC30">
        <v>1.1399999999999999</v>
      </c>
      <c r="AD30">
        <v>1.1399999999999999</v>
      </c>
      <c r="AF30" s="133">
        <v>2015</v>
      </c>
      <c r="AG30" t="s">
        <v>153</v>
      </c>
      <c r="AH30" t="s">
        <v>154</v>
      </c>
      <c r="AI30">
        <v>1.03</v>
      </c>
      <c r="AJ30">
        <v>1.03</v>
      </c>
      <c r="AK30">
        <v>1.03</v>
      </c>
      <c r="AL30">
        <v>1.03</v>
      </c>
    </row>
    <row r="31" spans="5:38">
      <c r="X31" s="133">
        <v>2020</v>
      </c>
      <c r="Y31" t="s">
        <v>151</v>
      </c>
      <c r="Z31" t="s">
        <v>152</v>
      </c>
      <c r="AA31">
        <v>1.19</v>
      </c>
      <c r="AB31">
        <v>1.19</v>
      </c>
      <c r="AC31">
        <v>1.19</v>
      </c>
      <c r="AD31">
        <v>1.19</v>
      </c>
      <c r="AF31" s="133">
        <v>2020</v>
      </c>
      <c r="AG31" t="s">
        <v>153</v>
      </c>
      <c r="AH31" t="s">
        <v>154</v>
      </c>
      <c r="AI31">
        <v>1.07</v>
      </c>
      <c r="AJ31">
        <v>1.07</v>
      </c>
      <c r="AK31">
        <v>1.07</v>
      </c>
      <c r="AL31">
        <v>1.07</v>
      </c>
    </row>
    <row r="32" spans="5:38">
      <c r="X32" s="133">
        <v>2030</v>
      </c>
      <c r="Y32" t="s">
        <v>151</v>
      </c>
      <c r="Z32" t="s">
        <v>152</v>
      </c>
      <c r="AA32">
        <v>1.29</v>
      </c>
      <c r="AB32">
        <v>1.29</v>
      </c>
      <c r="AC32">
        <v>1.29</v>
      </c>
      <c r="AD32">
        <v>1.29</v>
      </c>
      <c r="AF32" s="133">
        <v>2030</v>
      </c>
      <c r="AG32" t="s">
        <v>153</v>
      </c>
      <c r="AH32" t="s">
        <v>154</v>
      </c>
      <c r="AI32">
        <v>1.1399999999999999</v>
      </c>
      <c r="AJ32">
        <v>1.1399999999999999</v>
      </c>
      <c r="AK32">
        <v>1.1399999999999999</v>
      </c>
      <c r="AL32">
        <v>1.1399999999999999</v>
      </c>
    </row>
    <row r="33" spans="24:42">
      <c r="X33" s="133">
        <v>2040</v>
      </c>
      <c r="Y33" t="s">
        <v>151</v>
      </c>
      <c r="Z33" t="s">
        <v>152</v>
      </c>
      <c r="AA33">
        <v>1.37</v>
      </c>
      <c r="AB33">
        <v>1.37</v>
      </c>
      <c r="AC33">
        <v>1.37</v>
      </c>
      <c r="AD33">
        <v>1.37</v>
      </c>
      <c r="AF33" s="133">
        <v>2040</v>
      </c>
      <c r="AG33" t="s">
        <v>153</v>
      </c>
      <c r="AH33" t="s">
        <v>154</v>
      </c>
      <c r="AI33">
        <v>1.2</v>
      </c>
      <c r="AJ33">
        <v>1.2</v>
      </c>
      <c r="AK33">
        <v>1.2</v>
      </c>
      <c r="AL33">
        <v>1.2</v>
      </c>
    </row>
    <row r="34" spans="24:42">
      <c r="X34" s="133">
        <v>2050</v>
      </c>
      <c r="Y34" t="s">
        <v>151</v>
      </c>
      <c r="Z34" t="s">
        <v>152</v>
      </c>
      <c r="AA34">
        <v>1.43</v>
      </c>
      <c r="AB34">
        <v>1.43</v>
      </c>
      <c r="AC34">
        <v>1.43</v>
      </c>
      <c r="AD34">
        <v>1.43</v>
      </c>
      <c r="AF34" s="133">
        <v>2050</v>
      </c>
      <c r="AG34" t="s">
        <v>153</v>
      </c>
      <c r="AH34" t="s">
        <v>154</v>
      </c>
      <c r="AI34">
        <v>1.27</v>
      </c>
      <c r="AJ34">
        <v>1.27</v>
      </c>
      <c r="AK34">
        <v>1.27</v>
      </c>
      <c r="AL34">
        <v>1.27</v>
      </c>
    </row>
    <row r="40" spans="24:42">
      <c r="X40" s="108"/>
      <c r="Y40" s="108"/>
      <c r="Z40" s="108" t="s">
        <v>149</v>
      </c>
      <c r="AA40" s="108">
        <v>2010</v>
      </c>
      <c r="AB40" s="108">
        <f>Calculations!AC129</f>
        <v>48268.251989825716</v>
      </c>
      <c r="AC40" s="108">
        <f>Calculations!AC133</f>
        <v>100795.09931329702</v>
      </c>
      <c r="AD40" s="108">
        <f>Calculations!AC86</f>
        <v>58289.849301313792</v>
      </c>
      <c r="AE40" s="108">
        <f>Calculations!AC91</f>
        <v>11938.884796654633</v>
      </c>
      <c r="AF40" s="108">
        <f>Calculations!AC30</f>
        <v>16821.241524938243</v>
      </c>
      <c r="AG40" s="108">
        <f>Calculations!AC34</f>
        <v>43115.037892107073</v>
      </c>
      <c r="AH40" s="108">
        <f>Calculations!AC38</f>
        <v>221504.5356782834</v>
      </c>
      <c r="AI40" s="108">
        <f>Calculations!AC42</f>
        <v>134184.24185576692</v>
      </c>
      <c r="AJ40" s="108"/>
      <c r="AK40" s="108"/>
      <c r="AL40" s="108"/>
      <c r="AM40" s="108"/>
      <c r="AN40" s="108" t="s">
        <v>49</v>
      </c>
      <c r="AO40" s="108"/>
      <c r="AP40" s="108"/>
    </row>
    <row r="41" spans="24:42">
      <c r="Z41" t="s">
        <v>149</v>
      </c>
      <c r="AA41">
        <v>2012</v>
      </c>
      <c r="AB41">
        <f>$AB$40*AB5</f>
        <v>50681.664589317006</v>
      </c>
      <c r="AC41">
        <f>$AC$40*AC5</f>
        <v>105834.85427896188</v>
      </c>
      <c r="AD41">
        <f t="shared" ref="AD41:AD49" si="0">$AD$40*AA18</f>
        <v>65867.529710484581</v>
      </c>
      <c r="AE41">
        <f t="shared" ref="AE41:AE49" si="1">$AE$40*AB18</f>
        <v>13490.939820219734</v>
      </c>
      <c r="AF41">
        <f>$AF$40*AA29</f>
        <v>17998.728431683921</v>
      </c>
      <c r="AG41">
        <f>$AG$40*AB29</f>
        <v>46133.090544554572</v>
      </c>
      <c r="AH41">
        <f>$AH$40*AC29</f>
        <v>237009.85317576324</v>
      </c>
      <c r="AI41">
        <f>$AI$40*AD29</f>
        <v>143577.1387856706</v>
      </c>
      <c r="AN41" t="s">
        <v>49</v>
      </c>
    </row>
    <row r="42" spans="24:42">
      <c r="Z42" t="s">
        <v>149</v>
      </c>
      <c r="AA42">
        <v>2015</v>
      </c>
      <c r="AB42">
        <f>$AB$40*AB6</f>
        <v>55025.80726840131</v>
      </c>
      <c r="AC42">
        <f>$AC$40*AC6</f>
        <v>114906.4132171586</v>
      </c>
      <c r="AD42">
        <f t="shared" si="0"/>
        <v>76942.601077734216</v>
      </c>
      <c r="AE42">
        <f t="shared" si="1"/>
        <v>15759.327931584116</v>
      </c>
      <c r="AF42">
        <f>$AF$40*AA30</f>
        <v>19176.215338429596</v>
      </c>
      <c r="AG42">
        <f>$AG$40*AB30</f>
        <v>49151.143197002057</v>
      </c>
      <c r="AH42">
        <f>$AH$40*AC30</f>
        <v>252515.17067324306</v>
      </c>
      <c r="AI42">
        <f>$AI$40*AD30</f>
        <v>152970.03571557428</v>
      </c>
      <c r="AN42" t="s">
        <v>49</v>
      </c>
    </row>
    <row r="43" spans="24:42">
      <c r="Z43" t="s">
        <v>149</v>
      </c>
      <c r="AA43">
        <v>2020</v>
      </c>
      <c r="AB43">
        <f>$AB$40*AB7</f>
        <v>57439.2198678926</v>
      </c>
      <c r="AC43">
        <f>$AC$40*AC7</f>
        <v>119946.16818282344</v>
      </c>
      <c r="AD43">
        <f t="shared" si="0"/>
        <v>79857.093542799907</v>
      </c>
      <c r="AE43">
        <f t="shared" si="1"/>
        <v>16356.272171416847</v>
      </c>
      <c r="AF43">
        <f>$AF$40*AA31</f>
        <v>20017.277414676508</v>
      </c>
      <c r="AG43">
        <f>$AG$40*AB31</f>
        <v>51306.895091607417</v>
      </c>
      <c r="AH43">
        <f>$AH$40*AC31</f>
        <v>263590.39745715726</v>
      </c>
      <c r="AI43">
        <f>$AI$40*AD31</f>
        <v>159679.24780836262</v>
      </c>
      <c r="AN43" t="s">
        <v>49</v>
      </c>
    </row>
    <row r="44" spans="24:42">
      <c r="Z44" t="s">
        <v>149</v>
      </c>
      <c r="AA44">
        <v>2025</v>
      </c>
      <c r="AD44">
        <f t="shared" si="0"/>
        <v>84520.281486904991</v>
      </c>
      <c r="AE44">
        <f t="shared" si="1"/>
        <v>17311.382955149216</v>
      </c>
      <c r="AN44" t="s">
        <v>49</v>
      </c>
    </row>
    <row r="45" spans="24:42">
      <c r="Z45" t="s">
        <v>149</v>
      </c>
      <c r="AA45">
        <v>2030</v>
      </c>
      <c r="AB45">
        <f>$AB$40*AB9</f>
        <v>62266.045066875173</v>
      </c>
      <c r="AC45">
        <f>$AC$40*AC9</f>
        <v>130025.67811415315</v>
      </c>
      <c r="AD45">
        <f t="shared" si="0"/>
        <v>88017.672444983822</v>
      </c>
      <c r="AE45">
        <f t="shared" si="1"/>
        <v>18027.716042948494</v>
      </c>
      <c r="AF45">
        <f>$AF$40*AA32</f>
        <v>21699.401567170335</v>
      </c>
      <c r="AG45">
        <f>$AG$40*AB32</f>
        <v>55618.398880818124</v>
      </c>
      <c r="AH45">
        <f>$AH$40*AC32</f>
        <v>285740.8510249856</v>
      </c>
      <c r="AI45">
        <f>$AI$40*AD32</f>
        <v>173097.67199393932</v>
      </c>
      <c r="AN45" t="s">
        <v>49</v>
      </c>
    </row>
    <row r="46" spans="24:42">
      <c r="Z46" t="s">
        <v>149</v>
      </c>
      <c r="AA46">
        <v>2035</v>
      </c>
      <c r="AD46">
        <f t="shared" si="0"/>
        <v>91515.063403062653</v>
      </c>
      <c r="AE46">
        <f t="shared" si="1"/>
        <v>18744.049130747775</v>
      </c>
      <c r="AN46" t="s">
        <v>49</v>
      </c>
    </row>
    <row r="47" spans="24:42">
      <c r="Z47" t="s">
        <v>149</v>
      </c>
      <c r="AA47">
        <v>2040</v>
      </c>
      <c r="AB47">
        <f>$AB$40*AB11</f>
        <v>66127.505226061243</v>
      </c>
      <c r="AC47">
        <f>$AC$40*AC11</f>
        <v>138089.28605921692</v>
      </c>
      <c r="AD47">
        <f t="shared" si="0"/>
        <v>94429.555868128344</v>
      </c>
      <c r="AE47">
        <f t="shared" si="1"/>
        <v>19340.993370580505</v>
      </c>
      <c r="AF47">
        <f>$AF$40*AA33</f>
        <v>23045.100889165395</v>
      </c>
      <c r="AG47">
        <f>$AG$40*AB33</f>
        <v>59067.601912186692</v>
      </c>
      <c r="AH47">
        <f>$AH$40*AC33</f>
        <v>303461.2138792483</v>
      </c>
      <c r="AI47">
        <f>$AI$40*AD33</f>
        <v>183832.41134240068</v>
      </c>
      <c r="AN47" t="s">
        <v>49</v>
      </c>
    </row>
    <row r="48" spans="24:42">
      <c r="Z48" t="s">
        <v>149</v>
      </c>
      <c r="AA48">
        <v>2045</v>
      </c>
      <c r="AD48">
        <f t="shared" si="0"/>
        <v>96761.149840180893</v>
      </c>
      <c r="AE48">
        <f t="shared" si="1"/>
        <v>19818.548762446688</v>
      </c>
      <c r="AN48" t="s">
        <v>49</v>
      </c>
    </row>
    <row r="49" spans="24:42">
      <c r="Z49" t="s">
        <v>149</v>
      </c>
      <c r="AA49">
        <v>2050</v>
      </c>
      <c r="AB49">
        <f>$AB$40*AB13</f>
        <v>69023.600345450774</v>
      </c>
      <c r="AC49">
        <f>$AC$40*AC13</f>
        <v>144136.99201801472</v>
      </c>
      <c r="AD49">
        <f t="shared" si="0"/>
        <v>99675.642305246583</v>
      </c>
      <c r="AE49">
        <f t="shared" si="1"/>
        <v>20415.493002279421</v>
      </c>
      <c r="AF49">
        <f>$AF$40*AA34</f>
        <v>24054.375380661688</v>
      </c>
      <c r="AG49">
        <f>$AG$40*AB34</f>
        <v>61654.504185713115</v>
      </c>
      <c r="AH49">
        <f>$AH$40*AC34</f>
        <v>316751.48601994524</v>
      </c>
      <c r="AI49">
        <f>$AI$40*AD34</f>
        <v>191883.46585374669</v>
      </c>
      <c r="AN49" t="s">
        <v>49</v>
      </c>
    </row>
    <row r="50" spans="24:42">
      <c r="X50" s="108"/>
      <c r="Y50" s="108"/>
      <c r="Z50" s="108" t="s">
        <v>149</v>
      </c>
      <c r="AA50" s="108">
        <v>2010</v>
      </c>
      <c r="AB50" s="108"/>
      <c r="AC50" s="108"/>
      <c r="AD50" s="108">
        <f>Calculations!AC77</f>
        <v>2132.0435999999995</v>
      </c>
      <c r="AE50" s="108">
        <v>0</v>
      </c>
      <c r="AF50" s="108">
        <f>Calculations!AC10</f>
        <v>118.69112644447823</v>
      </c>
      <c r="AG50" s="108">
        <f>Calculations!AC14</f>
        <v>118.6911264444782</v>
      </c>
      <c r="AH50" s="108">
        <f>Calculations!AC18</f>
        <v>4385.0358234652713</v>
      </c>
      <c r="AI50" s="108">
        <f>Calculations!AC22</f>
        <v>3090.1522347439045</v>
      </c>
      <c r="AJ50" s="108"/>
      <c r="AK50" s="108"/>
      <c r="AL50" s="108"/>
      <c r="AM50" s="108"/>
      <c r="AN50" s="108" t="s">
        <v>47</v>
      </c>
      <c r="AO50" s="108"/>
      <c r="AP50" s="108"/>
    </row>
    <row r="51" spans="24:42">
      <c r="Z51" t="s">
        <v>149</v>
      </c>
      <c r="AA51">
        <v>2012</v>
      </c>
      <c r="AD51">
        <f t="shared" ref="AD51:AD56" si="2">$AD$50*AI18</f>
        <v>2153.3640359999995</v>
      </c>
      <c r="AF51">
        <f t="shared" ref="AF51:AF56" si="3">$AF$50*AI29</f>
        <v>119.87803770892302</v>
      </c>
      <c r="AG51">
        <f t="shared" ref="AG51:AG56" si="4">$AG$50*AJ29</f>
        <v>119.87803770892299</v>
      </c>
      <c r="AH51">
        <f t="shared" ref="AH51:AH56" si="5">$AH$50*AK29</f>
        <v>4428.8861816999242</v>
      </c>
      <c r="AI51">
        <f t="shared" ref="AI51:AI56" si="6">$AI$50*AL29</f>
        <v>3121.0537570913434</v>
      </c>
      <c r="AN51" t="s">
        <v>47</v>
      </c>
    </row>
    <row r="52" spans="24:42">
      <c r="Z52" t="s">
        <v>149</v>
      </c>
      <c r="AA52">
        <v>2015</v>
      </c>
      <c r="AD52">
        <f t="shared" si="2"/>
        <v>2238.6457799999994</v>
      </c>
      <c r="AF52">
        <f t="shared" si="3"/>
        <v>122.25186023781258</v>
      </c>
      <c r="AG52">
        <f t="shared" si="4"/>
        <v>122.25186023781255</v>
      </c>
      <c r="AH52">
        <f t="shared" si="5"/>
        <v>4516.5868981692292</v>
      </c>
      <c r="AI52">
        <f t="shared" si="6"/>
        <v>3182.8568017862217</v>
      </c>
      <c r="AN52" t="s">
        <v>47</v>
      </c>
    </row>
    <row r="53" spans="24:42">
      <c r="Z53" t="s">
        <v>149</v>
      </c>
      <c r="AA53">
        <v>2020</v>
      </c>
      <c r="AD53">
        <f t="shared" si="2"/>
        <v>2345.2479599999997</v>
      </c>
      <c r="AF53">
        <f t="shared" si="3"/>
        <v>126.99950529559172</v>
      </c>
      <c r="AG53">
        <f t="shared" si="4"/>
        <v>126.99950529559169</v>
      </c>
      <c r="AH53">
        <f t="shared" si="5"/>
        <v>4691.9883311078402</v>
      </c>
      <c r="AI53">
        <f t="shared" si="6"/>
        <v>3306.4628911759778</v>
      </c>
      <c r="AN53" t="s">
        <v>47</v>
      </c>
    </row>
    <row r="54" spans="24:42">
      <c r="Z54" t="s">
        <v>149</v>
      </c>
      <c r="AA54">
        <v>2030</v>
      </c>
      <c r="AD54">
        <f t="shared" si="2"/>
        <v>2451.8501399999991</v>
      </c>
      <c r="AF54">
        <f t="shared" si="3"/>
        <v>135.30788414670516</v>
      </c>
      <c r="AG54">
        <f t="shared" si="4"/>
        <v>135.30788414670513</v>
      </c>
      <c r="AH54">
        <f t="shared" si="5"/>
        <v>4998.9408387504091</v>
      </c>
      <c r="AI54">
        <f t="shared" si="6"/>
        <v>3522.7735476080506</v>
      </c>
      <c r="AN54" t="s">
        <v>47</v>
      </c>
    </row>
    <row r="55" spans="24:42">
      <c r="Z55" t="s">
        <v>149</v>
      </c>
      <c r="AA55">
        <v>2040</v>
      </c>
      <c r="AD55">
        <f t="shared" si="2"/>
        <v>2558.4523199999994</v>
      </c>
      <c r="AF55">
        <f t="shared" si="3"/>
        <v>142.42935173337386</v>
      </c>
      <c r="AG55">
        <f t="shared" si="4"/>
        <v>142.42935173337384</v>
      </c>
      <c r="AH55">
        <f t="shared" si="5"/>
        <v>5262.042988158325</v>
      </c>
      <c r="AI55">
        <f t="shared" si="6"/>
        <v>3708.182681692685</v>
      </c>
      <c r="AN55" t="s">
        <v>47</v>
      </c>
    </row>
    <row r="56" spans="24:42">
      <c r="Z56" t="s">
        <v>149</v>
      </c>
      <c r="AA56">
        <v>2050</v>
      </c>
      <c r="AD56">
        <f t="shared" si="2"/>
        <v>2665.0544999999993</v>
      </c>
      <c r="AF56">
        <f t="shared" si="3"/>
        <v>150.73773058448737</v>
      </c>
      <c r="AG56">
        <f t="shared" si="4"/>
        <v>150.73773058448731</v>
      </c>
      <c r="AH56">
        <f t="shared" si="5"/>
        <v>5568.9954958008948</v>
      </c>
      <c r="AI56">
        <f t="shared" si="6"/>
        <v>3924.4933381247588</v>
      </c>
      <c r="AN56" t="s">
        <v>47</v>
      </c>
    </row>
  </sheetData>
  <pageMargins left="0.7" right="0.7" top="0.75" bottom="0.75" header="0.3" footer="0.3"/>
  <pageSetup paperSize="9" orientation="portrait" horizontalDpi="4294967293" verticalDpi="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S67"/>
  <sheetViews>
    <sheetView zoomScale="80" zoomScaleNormal="80" workbookViewId="0">
      <selection activeCell="J14" sqref="J14"/>
    </sheetView>
  </sheetViews>
  <sheetFormatPr defaultRowHeight="14.4"/>
  <cols>
    <col min="3" max="3" width="6.88671875" bestFit="1" customWidth="1"/>
    <col min="4" max="4" width="12.6640625" bestFit="1" customWidth="1"/>
    <col min="5" max="5" width="41.88671875" bestFit="1" customWidth="1"/>
    <col min="6" max="6" width="10.44140625" customWidth="1"/>
    <col min="10" max="10" width="12.33203125" bestFit="1" customWidth="1"/>
  </cols>
  <sheetData>
    <row r="1" spans="3:19">
      <c r="F1" s="25" t="s">
        <v>55</v>
      </c>
      <c r="G1" s="25"/>
    </row>
    <row r="2" spans="3:19">
      <c r="E2" t="s">
        <v>54</v>
      </c>
      <c r="F2" s="27" t="s">
        <v>56</v>
      </c>
      <c r="G2" s="27"/>
    </row>
    <row r="3" spans="3:19">
      <c r="F3" s="38" t="s">
        <v>64</v>
      </c>
      <c r="G3" s="38"/>
    </row>
    <row r="4" spans="3:19">
      <c r="F4" s="40" t="s">
        <v>65</v>
      </c>
      <c r="G4" s="40"/>
    </row>
    <row r="5" spans="3:19">
      <c r="F5" s="36" t="s">
        <v>71</v>
      </c>
      <c r="G5" s="36"/>
    </row>
    <row r="6" spans="3:19">
      <c r="F6" s="37" t="s">
        <v>70</v>
      </c>
      <c r="G6" s="37"/>
    </row>
    <row r="7" spans="3:19">
      <c r="C7" s="8"/>
      <c r="D7" s="3"/>
      <c r="E7" s="3"/>
      <c r="F7" s="6"/>
      <c r="G7" s="3"/>
      <c r="H7" s="7"/>
      <c r="I7" s="7"/>
      <c r="J7" s="7"/>
      <c r="K7" s="7"/>
      <c r="L7" s="7"/>
      <c r="M7" s="7"/>
      <c r="N7" s="4"/>
      <c r="O7" s="4"/>
      <c r="P7" s="5"/>
      <c r="Q7" s="3"/>
      <c r="R7" s="3"/>
      <c r="S7" s="3"/>
    </row>
    <row r="8" spans="3:19" ht="27.6">
      <c r="C8" s="10" t="s">
        <v>16</v>
      </c>
      <c r="D8" s="10" t="s">
        <v>17</v>
      </c>
      <c r="E8" s="10" t="s">
        <v>18</v>
      </c>
      <c r="F8" s="10" t="s">
        <v>19</v>
      </c>
      <c r="G8" s="10" t="s">
        <v>20</v>
      </c>
      <c r="H8" s="24" t="s">
        <v>21</v>
      </c>
      <c r="I8" s="11" t="s">
        <v>22</v>
      </c>
      <c r="J8" s="15" t="s">
        <v>23</v>
      </c>
      <c r="K8" s="12" t="s">
        <v>24</v>
      </c>
      <c r="L8" s="10" t="s">
        <v>25</v>
      </c>
      <c r="M8" s="14" t="s">
        <v>26</v>
      </c>
      <c r="N8" s="14" t="s">
        <v>27</v>
      </c>
      <c r="O8" s="14" t="s">
        <v>28</v>
      </c>
      <c r="P8" s="14" t="s">
        <v>29</v>
      </c>
      <c r="Q8" s="13" t="s">
        <v>30</v>
      </c>
      <c r="R8" s="13" t="s">
        <v>31</v>
      </c>
      <c r="S8" s="13" t="s">
        <v>32</v>
      </c>
    </row>
    <row r="9" spans="3:19" ht="31.2" thickBot="1">
      <c r="C9" s="9" t="s">
        <v>33</v>
      </c>
      <c r="D9" s="9"/>
      <c r="E9" s="9"/>
      <c r="F9" s="9"/>
      <c r="G9" s="9"/>
      <c r="H9" s="9"/>
      <c r="I9" s="22" t="s">
        <v>34</v>
      </c>
      <c r="J9" s="22" t="s">
        <v>35</v>
      </c>
      <c r="K9" s="22" t="s">
        <v>36</v>
      </c>
      <c r="L9" s="22" t="s">
        <v>37</v>
      </c>
      <c r="M9" s="22" t="s">
        <v>38</v>
      </c>
      <c r="N9" s="22" t="s">
        <v>38</v>
      </c>
      <c r="O9" s="22" t="s">
        <v>39</v>
      </c>
      <c r="P9" s="22" t="s">
        <v>39</v>
      </c>
      <c r="Q9" s="22"/>
      <c r="R9" s="22" t="s">
        <v>40</v>
      </c>
      <c r="S9" s="9" t="s">
        <v>41</v>
      </c>
    </row>
    <row r="10" spans="3:19">
      <c r="C10" s="19" t="s">
        <v>42</v>
      </c>
      <c r="D10" s="16" t="s">
        <v>44</v>
      </c>
      <c r="E10" s="16" t="s">
        <v>45</v>
      </c>
      <c r="F10" s="19" t="s">
        <v>46</v>
      </c>
      <c r="G10" s="16" t="s">
        <v>47</v>
      </c>
      <c r="H10" s="18" t="s">
        <v>43</v>
      </c>
      <c r="I10" s="41">
        <v>2.2603776781402818E-3</v>
      </c>
      <c r="J10" s="44">
        <v>325.74299999999999</v>
      </c>
      <c r="K10" s="27">
        <v>13.3647790198218</v>
      </c>
      <c r="L10" s="31">
        <v>220565.192042371</v>
      </c>
      <c r="M10" s="39">
        <v>0.5</v>
      </c>
      <c r="N10" s="32">
        <v>1</v>
      </c>
      <c r="O10" s="16">
        <v>5</v>
      </c>
      <c r="P10" s="16">
        <v>5</v>
      </c>
      <c r="Q10" s="25">
        <v>1E-3</v>
      </c>
      <c r="R10" s="44">
        <v>28</v>
      </c>
      <c r="S10" s="44">
        <v>3.7164522307877547E-3</v>
      </c>
    </row>
    <row r="11" spans="3:19">
      <c r="C11" s="19" t="s">
        <v>42</v>
      </c>
      <c r="D11" s="16"/>
      <c r="E11" s="16"/>
      <c r="F11" s="19" t="s">
        <v>48</v>
      </c>
      <c r="G11" s="29" t="s">
        <v>49</v>
      </c>
      <c r="H11" s="18" t="s">
        <v>43</v>
      </c>
      <c r="I11" s="41"/>
      <c r="J11" s="44"/>
      <c r="K11" s="27"/>
      <c r="L11" s="25"/>
      <c r="M11" s="39">
        <v>0.5</v>
      </c>
      <c r="N11" s="33">
        <v>0</v>
      </c>
      <c r="O11" s="16">
        <v>5</v>
      </c>
      <c r="P11" s="16">
        <v>5</v>
      </c>
      <c r="Q11" s="25"/>
      <c r="R11" s="44"/>
      <c r="S11" s="44"/>
    </row>
    <row r="12" spans="3:19">
      <c r="C12" s="19" t="s">
        <v>42</v>
      </c>
      <c r="D12" s="16" t="s">
        <v>50</v>
      </c>
      <c r="E12" s="16" t="s">
        <v>51</v>
      </c>
      <c r="F12" s="19" t="s">
        <v>46</v>
      </c>
      <c r="G12" s="16" t="s">
        <v>52</v>
      </c>
      <c r="H12" s="18" t="s">
        <v>43</v>
      </c>
      <c r="I12" s="41">
        <v>1.1811893700848794E-3</v>
      </c>
      <c r="J12" s="44">
        <v>30.0229</v>
      </c>
      <c r="K12" s="21">
        <v>8.3529868873886493</v>
      </c>
      <c r="L12" s="25">
        <v>99555</v>
      </c>
      <c r="M12" s="39">
        <v>0.16666666666666666</v>
      </c>
      <c r="N12" s="34">
        <v>1</v>
      </c>
      <c r="O12" s="16">
        <v>5</v>
      </c>
      <c r="P12" s="16">
        <v>5</v>
      </c>
      <c r="Q12" s="25">
        <v>1E-3</v>
      </c>
      <c r="R12" s="44">
        <v>28</v>
      </c>
      <c r="S12" s="44">
        <v>2.1516302388771211E-3</v>
      </c>
    </row>
    <row r="13" spans="3:19">
      <c r="C13" s="20" t="s">
        <v>42</v>
      </c>
      <c r="D13" s="17"/>
      <c r="E13" s="17"/>
      <c r="F13" s="17" t="s">
        <v>48</v>
      </c>
      <c r="G13" s="30" t="s">
        <v>53</v>
      </c>
      <c r="H13" s="17" t="s">
        <v>43</v>
      </c>
      <c r="I13" s="41"/>
      <c r="J13" s="44"/>
      <c r="K13" s="23"/>
      <c r="L13" s="28"/>
      <c r="M13" s="39">
        <v>0.83333333333333337</v>
      </c>
      <c r="N13" s="35">
        <v>0</v>
      </c>
      <c r="O13" s="17">
        <v>5</v>
      </c>
      <c r="P13" s="17">
        <v>5</v>
      </c>
      <c r="Q13" s="28"/>
      <c r="R13" s="44"/>
      <c r="S13" s="44"/>
    </row>
    <row r="14" spans="3:19" ht="41.4">
      <c r="C14" s="10" t="s">
        <v>16</v>
      </c>
      <c r="D14" s="10" t="s">
        <v>17</v>
      </c>
      <c r="E14" s="10" t="s">
        <v>18</v>
      </c>
      <c r="F14" s="10" t="s">
        <v>19</v>
      </c>
      <c r="G14" s="10" t="s">
        <v>20</v>
      </c>
      <c r="H14" s="24" t="s">
        <v>21</v>
      </c>
      <c r="I14" s="11" t="s">
        <v>22</v>
      </c>
      <c r="J14" s="15" t="s">
        <v>23</v>
      </c>
      <c r="K14" s="12" t="s">
        <v>24</v>
      </c>
      <c r="L14" s="10" t="s">
        <v>25</v>
      </c>
      <c r="M14" s="14" t="s">
        <v>57</v>
      </c>
      <c r="N14" s="14" t="s">
        <v>28</v>
      </c>
      <c r="O14" s="13" t="s">
        <v>30</v>
      </c>
      <c r="P14" s="13" t="s">
        <v>31</v>
      </c>
      <c r="Q14" s="13" t="s">
        <v>32</v>
      </c>
    </row>
    <row r="15" spans="3:19" ht="31.2" thickBot="1">
      <c r="C15" s="9" t="s">
        <v>33</v>
      </c>
      <c r="D15" s="9" t="s">
        <v>33</v>
      </c>
      <c r="E15" s="9"/>
      <c r="F15" s="9"/>
      <c r="G15" s="9"/>
      <c r="H15" s="9"/>
      <c r="I15" s="22" t="s">
        <v>34</v>
      </c>
      <c r="J15" s="22" t="s">
        <v>58</v>
      </c>
      <c r="K15" s="22" t="s">
        <v>59</v>
      </c>
      <c r="L15" s="22" t="s">
        <v>37</v>
      </c>
      <c r="M15" s="22" t="s">
        <v>38</v>
      </c>
      <c r="N15" s="22" t="s">
        <v>39</v>
      </c>
      <c r="O15" s="22"/>
      <c r="P15" s="22" t="s">
        <v>40</v>
      </c>
      <c r="Q15" s="9" t="s">
        <v>41</v>
      </c>
    </row>
    <row r="16" spans="3:19">
      <c r="C16" t="s">
        <v>42</v>
      </c>
      <c r="D16" t="s">
        <v>60</v>
      </c>
      <c r="E16" t="s">
        <v>61</v>
      </c>
      <c r="F16" t="s">
        <v>46</v>
      </c>
      <c r="G16" t="s">
        <v>53</v>
      </c>
      <c r="H16" t="s">
        <v>43</v>
      </c>
      <c r="I16" s="41">
        <v>8.3000000000000004E-2</v>
      </c>
      <c r="J16" s="44">
        <v>133.19999999999999</v>
      </c>
      <c r="K16" s="36">
        <v>8.4</v>
      </c>
      <c r="L16" s="25">
        <v>99555</v>
      </c>
      <c r="M16" s="39">
        <v>0.24</v>
      </c>
      <c r="N16">
        <v>5</v>
      </c>
      <c r="O16" s="25">
        <v>1E-3</v>
      </c>
      <c r="P16" s="44">
        <v>28</v>
      </c>
      <c r="Q16" s="44">
        <v>3.7164519999999999E-3</v>
      </c>
    </row>
    <row r="17" spans="3:19">
      <c r="C17" t="s">
        <v>42</v>
      </c>
      <c r="F17" t="s">
        <v>48</v>
      </c>
      <c r="H17" t="s">
        <v>43</v>
      </c>
      <c r="I17" s="41"/>
      <c r="J17" s="44"/>
      <c r="K17" s="26"/>
      <c r="L17" s="25"/>
      <c r="M17" s="39">
        <v>0.76</v>
      </c>
      <c r="N17">
        <v>5</v>
      </c>
      <c r="O17" s="25"/>
      <c r="P17" s="44"/>
      <c r="Q17" s="44"/>
    </row>
    <row r="18" spans="3:19">
      <c r="C18" t="s">
        <v>42</v>
      </c>
      <c r="D18" t="s">
        <v>62</v>
      </c>
      <c r="E18" t="s">
        <v>63</v>
      </c>
      <c r="F18" t="s">
        <v>46</v>
      </c>
      <c r="G18" t="s">
        <v>49</v>
      </c>
      <c r="H18" t="s">
        <v>43</v>
      </c>
      <c r="I18" s="41">
        <v>1.5E-3</v>
      </c>
      <c r="J18" s="26">
        <v>90000</v>
      </c>
      <c r="K18" s="26">
        <v>0.1</v>
      </c>
      <c r="L18" s="25">
        <v>220565</v>
      </c>
      <c r="M18" s="39">
        <v>0.09</v>
      </c>
      <c r="N18">
        <v>5</v>
      </c>
      <c r="O18" s="25">
        <v>1E-3</v>
      </c>
      <c r="P18" s="44">
        <v>28</v>
      </c>
      <c r="Q18" s="44">
        <v>3.7164519999999999E-3</v>
      </c>
    </row>
    <row r="19" spans="3:19">
      <c r="C19" t="s">
        <v>42</v>
      </c>
      <c r="F19" t="s">
        <v>48</v>
      </c>
      <c r="H19" t="s">
        <v>43</v>
      </c>
      <c r="I19" s="41"/>
      <c r="J19" s="26"/>
      <c r="K19" s="26"/>
      <c r="L19" s="25"/>
      <c r="M19" s="39">
        <v>0.91</v>
      </c>
      <c r="N19">
        <v>5</v>
      </c>
      <c r="O19" s="25"/>
      <c r="P19" s="44"/>
      <c r="Q19" s="44"/>
    </row>
    <row r="22" spans="3:19" ht="27.6">
      <c r="C22" s="10" t="s">
        <v>16</v>
      </c>
      <c r="D22" s="10" t="s">
        <v>17</v>
      </c>
      <c r="E22" s="10" t="s">
        <v>18</v>
      </c>
      <c r="F22" s="10" t="s">
        <v>19</v>
      </c>
      <c r="G22" s="10" t="s">
        <v>20</v>
      </c>
      <c r="H22" s="24" t="s">
        <v>21</v>
      </c>
      <c r="I22" s="11" t="s">
        <v>22</v>
      </c>
      <c r="J22" s="15" t="s">
        <v>23</v>
      </c>
      <c r="K22" s="12" t="s">
        <v>24</v>
      </c>
      <c r="L22" s="10" t="s">
        <v>25</v>
      </c>
      <c r="M22" s="14" t="s">
        <v>26</v>
      </c>
      <c r="N22" s="14" t="s">
        <v>27</v>
      </c>
      <c r="O22" s="14" t="s">
        <v>28</v>
      </c>
      <c r="P22" s="14" t="s">
        <v>29</v>
      </c>
      <c r="Q22" s="13" t="s">
        <v>30</v>
      </c>
      <c r="R22" s="13" t="s">
        <v>31</v>
      </c>
      <c r="S22" s="13" t="s">
        <v>32</v>
      </c>
    </row>
    <row r="23" spans="3:19" ht="31.2" thickBot="1">
      <c r="C23" s="9" t="s">
        <v>33</v>
      </c>
      <c r="D23" s="9"/>
      <c r="E23" s="9"/>
      <c r="F23" s="9"/>
      <c r="G23" s="9"/>
      <c r="H23" s="9"/>
      <c r="I23" s="22" t="s">
        <v>34</v>
      </c>
      <c r="J23" s="22" t="s">
        <v>35</v>
      </c>
      <c r="K23" s="22" t="s">
        <v>36</v>
      </c>
      <c r="L23" s="22" t="s">
        <v>37</v>
      </c>
      <c r="M23" s="22" t="s">
        <v>38</v>
      </c>
      <c r="N23" s="22" t="s">
        <v>38</v>
      </c>
      <c r="O23" s="22" t="s">
        <v>39</v>
      </c>
      <c r="P23" s="22" t="s">
        <v>39</v>
      </c>
      <c r="Q23" s="22"/>
      <c r="R23" s="22" t="s">
        <v>40</v>
      </c>
      <c r="S23" s="9" t="s">
        <v>41</v>
      </c>
    </row>
    <row r="24" spans="3:19">
      <c r="C24" t="s">
        <v>66</v>
      </c>
      <c r="D24" t="s">
        <v>50</v>
      </c>
      <c r="E24" t="s">
        <v>51</v>
      </c>
      <c r="F24" t="s">
        <v>46</v>
      </c>
      <c r="G24" t="s">
        <v>52</v>
      </c>
      <c r="H24" t="s">
        <v>67</v>
      </c>
      <c r="I24" s="37">
        <v>0.129</v>
      </c>
      <c r="J24" s="37">
        <v>32</v>
      </c>
      <c r="K24" s="36">
        <v>4</v>
      </c>
      <c r="L24" s="40">
        <v>145648</v>
      </c>
      <c r="M24" s="38">
        <v>0.88</v>
      </c>
      <c r="N24" s="37">
        <v>0.67</v>
      </c>
      <c r="O24">
        <v>5</v>
      </c>
      <c r="P24">
        <v>5</v>
      </c>
      <c r="Q24" s="44">
        <v>1E-3</v>
      </c>
      <c r="R24" s="44">
        <v>28</v>
      </c>
      <c r="S24" s="44">
        <v>2.2000000000000001E-3</v>
      </c>
    </row>
    <row r="25" spans="3:19">
      <c r="C25" t="s">
        <v>66</v>
      </c>
      <c r="F25" t="s">
        <v>48</v>
      </c>
      <c r="G25" t="s">
        <v>53</v>
      </c>
      <c r="I25" s="37"/>
      <c r="J25" s="37"/>
      <c r="K25" s="36"/>
      <c r="L25" s="40"/>
      <c r="M25" s="38">
        <v>7.0000000000000007E-2</v>
      </c>
      <c r="N25" s="37">
        <v>0.33</v>
      </c>
      <c r="O25">
        <v>5</v>
      </c>
      <c r="P25">
        <v>5</v>
      </c>
      <c r="Q25" s="44"/>
      <c r="R25" s="44"/>
      <c r="S25" s="44"/>
    </row>
    <row r="26" spans="3:19">
      <c r="C26" t="s">
        <v>66</v>
      </c>
      <c r="F26" t="s">
        <v>69</v>
      </c>
      <c r="I26" s="37"/>
      <c r="J26" s="37"/>
      <c r="K26" s="36"/>
      <c r="L26" s="40"/>
      <c r="M26" s="38">
        <v>0.05</v>
      </c>
      <c r="N26" s="37"/>
      <c r="O26">
        <v>5</v>
      </c>
      <c r="Q26" s="44"/>
      <c r="R26" s="44"/>
      <c r="S26" s="44"/>
    </row>
    <row r="27" spans="3:19">
      <c r="C27" t="s">
        <v>68</v>
      </c>
      <c r="D27" t="s">
        <v>50</v>
      </c>
      <c r="E27" t="s">
        <v>51</v>
      </c>
      <c r="F27" t="s">
        <v>46</v>
      </c>
      <c r="G27" t="s">
        <v>52</v>
      </c>
      <c r="H27" t="s">
        <v>67</v>
      </c>
      <c r="I27" s="37">
        <v>0.14599999999999999</v>
      </c>
      <c r="J27" s="37">
        <v>32</v>
      </c>
      <c r="K27" s="36">
        <v>4</v>
      </c>
      <c r="L27" s="40">
        <v>145648</v>
      </c>
      <c r="M27" s="38">
        <v>0.88</v>
      </c>
      <c r="N27" s="37">
        <v>0.67</v>
      </c>
      <c r="O27">
        <v>5</v>
      </c>
      <c r="P27">
        <v>5</v>
      </c>
      <c r="Q27" s="44">
        <v>1E-3</v>
      </c>
      <c r="R27" s="44">
        <v>28</v>
      </c>
      <c r="S27" s="44">
        <v>2.2000000000000001E-3</v>
      </c>
    </row>
    <row r="28" spans="3:19">
      <c r="C28" t="s">
        <v>68</v>
      </c>
      <c r="F28" t="s">
        <v>48</v>
      </c>
      <c r="G28" t="s">
        <v>53</v>
      </c>
      <c r="I28" s="37"/>
      <c r="J28" s="37"/>
      <c r="K28" s="36"/>
      <c r="L28" s="40"/>
      <c r="M28" s="38">
        <v>7.0000000000000007E-2</v>
      </c>
      <c r="N28" s="37">
        <v>0.33</v>
      </c>
      <c r="O28">
        <v>5</v>
      </c>
      <c r="P28">
        <v>5</v>
      </c>
      <c r="Q28" s="44"/>
      <c r="R28" s="44"/>
      <c r="S28" s="44"/>
    </row>
    <row r="29" spans="3:19">
      <c r="C29" t="s">
        <v>68</v>
      </c>
      <c r="F29" t="s">
        <v>69</v>
      </c>
      <c r="I29" s="37"/>
      <c r="J29" s="37"/>
      <c r="K29" s="36"/>
      <c r="L29" s="40"/>
      <c r="M29" s="38">
        <v>0.05</v>
      </c>
      <c r="N29" s="37"/>
      <c r="O29">
        <v>5</v>
      </c>
      <c r="Q29" s="44"/>
      <c r="R29" s="44"/>
      <c r="S29" s="44"/>
    </row>
    <row r="30" spans="3:19">
      <c r="C30" t="s">
        <v>66</v>
      </c>
      <c r="D30" t="s">
        <v>44</v>
      </c>
      <c r="E30" t="s">
        <v>45</v>
      </c>
      <c r="F30" t="s">
        <v>46</v>
      </c>
      <c r="G30" t="s">
        <v>47</v>
      </c>
      <c r="H30" t="s">
        <v>67</v>
      </c>
      <c r="I30" s="40">
        <v>7.3999999999999996E-2</v>
      </c>
      <c r="J30" s="45">
        <v>326</v>
      </c>
      <c r="K30" s="36">
        <v>7</v>
      </c>
      <c r="L30" s="44">
        <v>220565</v>
      </c>
      <c r="M30" s="38">
        <v>0.5</v>
      </c>
      <c r="N30" s="37">
        <v>0.74</v>
      </c>
      <c r="O30">
        <v>5</v>
      </c>
      <c r="Q30" s="44">
        <v>1E-3</v>
      </c>
      <c r="R30" s="44">
        <v>28</v>
      </c>
      <c r="S30" s="44">
        <v>3.7000000000000002E-3</v>
      </c>
    </row>
    <row r="31" spans="3:19">
      <c r="C31" t="s">
        <v>66</v>
      </c>
      <c r="F31" t="s">
        <v>48</v>
      </c>
      <c r="G31" t="s">
        <v>49</v>
      </c>
      <c r="I31" s="40"/>
      <c r="J31" s="45"/>
      <c r="K31" s="36"/>
      <c r="L31" s="44"/>
      <c r="M31" s="38">
        <v>0.5</v>
      </c>
      <c r="N31" s="37">
        <v>0.26</v>
      </c>
      <c r="O31">
        <v>5</v>
      </c>
      <c r="Q31" s="44"/>
      <c r="R31" s="44"/>
      <c r="S31" s="44"/>
    </row>
    <row r="32" spans="3:19">
      <c r="C32" t="s">
        <v>68</v>
      </c>
      <c r="D32" t="s">
        <v>44</v>
      </c>
      <c r="E32" t="s">
        <v>45</v>
      </c>
      <c r="F32" t="s">
        <v>46</v>
      </c>
      <c r="G32" t="s">
        <v>47</v>
      </c>
      <c r="H32" t="s">
        <v>67</v>
      </c>
      <c r="I32" s="64">
        <v>0</v>
      </c>
      <c r="J32" s="45">
        <v>326</v>
      </c>
      <c r="K32" s="36">
        <v>7</v>
      </c>
      <c r="L32" s="44">
        <v>220565</v>
      </c>
      <c r="M32" s="38">
        <v>0.5</v>
      </c>
      <c r="N32" s="37">
        <v>0.74</v>
      </c>
      <c r="O32">
        <v>5</v>
      </c>
      <c r="Q32" s="44">
        <v>1E-3</v>
      </c>
      <c r="R32" s="44">
        <v>28</v>
      </c>
      <c r="S32" s="44">
        <v>3.7000000000000002E-3</v>
      </c>
    </row>
    <row r="33" spans="3:19">
      <c r="C33" t="s">
        <v>68</v>
      </c>
      <c r="F33" t="s">
        <v>48</v>
      </c>
      <c r="G33" t="s">
        <v>49</v>
      </c>
      <c r="I33" s="40"/>
      <c r="J33" s="45"/>
      <c r="K33" s="36"/>
      <c r="L33" s="44"/>
      <c r="M33" s="38">
        <v>0.5</v>
      </c>
      <c r="N33" s="37">
        <v>0.26</v>
      </c>
      <c r="O33">
        <v>5</v>
      </c>
      <c r="Q33" s="44"/>
      <c r="R33" s="44"/>
      <c r="S33" s="44"/>
    </row>
    <row r="34" spans="3:19" ht="41.4">
      <c r="C34" s="48" t="s">
        <v>16</v>
      </c>
      <c r="D34" s="48" t="s">
        <v>17</v>
      </c>
      <c r="E34" s="48" t="s">
        <v>18</v>
      </c>
      <c r="F34" s="48" t="s">
        <v>19</v>
      </c>
      <c r="G34" s="48" t="s">
        <v>20</v>
      </c>
      <c r="H34" s="48" t="s">
        <v>21</v>
      </c>
      <c r="I34" s="49" t="s">
        <v>22</v>
      </c>
      <c r="J34" s="50" t="s">
        <v>23</v>
      </c>
      <c r="K34" s="51" t="s">
        <v>24</v>
      </c>
      <c r="L34" s="48" t="s">
        <v>25</v>
      </c>
      <c r="M34" s="52" t="s">
        <v>57</v>
      </c>
      <c r="N34" s="52" t="s">
        <v>28</v>
      </c>
      <c r="O34" s="53" t="s">
        <v>30</v>
      </c>
      <c r="P34" s="53" t="s">
        <v>31</v>
      </c>
      <c r="Q34" s="53" t="s">
        <v>32</v>
      </c>
    </row>
    <row r="35" spans="3:19" ht="21" thickBot="1">
      <c r="C35" s="54" t="s">
        <v>33</v>
      </c>
      <c r="D35" s="54" t="s">
        <v>33</v>
      </c>
      <c r="E35" s="54"/>
      <c r="F35" s="54"/>
      <c r="G35" s="54"/>
      <c r="H35" s="54"/>
      <c r="I35" s="54" t="s">
        <v>34</v>
      </c>
      <c r="J35" s="54" t="s">
        <v>58</v>
      </c>
      <c r="K35" s="54" t="s">
        <v>59</v>
      </c>
      <c r="L35" s="54" t="s">
        <v>37</v>
      </c>
      <c r="M35" s="54" t="s">
        <v>38</v>
      </c>
      <c r="N35" s="54" t="s">
        <v>72</v>
      </c>
      <c r="O35" s="54"/>
      <c r="P35" s="54" t="s">
        <v>40</v>
      </c>
      <c r="Q35" s="54" t="s">
        <v>41</v>
      </c>
    </row>
    <row r="36" spans="3:19">
      <c r="C36" s="46" t="s">
        <v>66</v>
      </c>
      <c r="D36" s="47" t="s">
        <v>60</v>
      </c>
      <c r="E36" s="47" t="s">
        <v>61</v>
      </c>
      <c r="F36" s="47" t="s">
        <v>46</v>
      </c>
      <c r="G36" s="47" t="s">
        <v>53</v>
      </c>
      <c r="H36" s="47" t="s">
        <v>67</v>
      </c>
      <c r="I36" s="56">
        <v>0.30125471794860087</v>
      </c>
      <c r="J36" s="58">
        <v>198.776188485338</v>
      </c>
      <c r="K36" s="60">
        <v>4.1900000000000004</v>
      </c>
      <c r="L36" s="62">
        <v>125028.71586795771</v>
      </c>
      <c r="M36" s="39">
        <v>0.87737726022587637</v>
      </c>
      <c r="N36" s="47">
        <v>5</v>
      </c>
      <c r="O36" s="44">
        <v>1E-3</v>
      </c>
      <c r="P36" s="44">
        <v>25</v>
      </c>
      <c r="Q36" s="44">
        <v>3.7164522307877547E-3</v>
      </c>
    </row>
    <row r="37" spans="3:19">
      <c r="C37" s="46" t="s">
        <v>66</v>
      </c>
      <c r="D37" s="47"/>
      <c r="E37" s="47"/>
      <c r="F37" s="47" t="s">
        <v>48</v>
      </c>
      <c r="G37" s="47"/>
      <c r="H37" s="47"/>
      <c r="I37" s="56"/>
      <c r="J37" s="58"/>
      <c r="K37" s="60"/>
      <c r="L37" s="62"/>
      <c r="M37" s="39">
        <v>7.1390953244777344E-2</v>
      </c>
      <c r="N37" s="47">
        <v>5</v>
      </c>
      <c r="O37" s="44"/>
      <c r="P37" s="44"/>
      <c r="Q37" s="44"/>
    </row>
    <row r="38" spans="3:19">
      <c r="C38" s="46" t="s">
        <v>66</v>
      </c>
      <c r="D38" s="47"/>
      <c r="E38" s="47"/>
      <c r="F38" s="47" t="s">
        <v>69</v>
      </c>
      <c r="G38" s="47"/>
      <c r="H38" s="47"/>
      <c r="I38" s="57"/>
      <c r="J38" s="59"/>
      <c r="K38" s="60"/>
      <c r="L38" s="63"/>
      <c r="M38" s="39">
        <v>5.1231786529346374E-2</v>
      </c>
      <c r="N38" s="47">
        <v>5</v>
      </c>
      <c r="O38" s="44"/>
      <c r="P38" s="44"/>
      <c r="Q38" s="44"/>
    </row>
    <row r="39" spans="3:19">
      <c r="C39" s="46" t="s">
        <v>66</v>
      </c>
      <c r="D39" s="47" t="s">
        <v>62</v>
      </c>
      <c r="E39" s="47" t="s">
        <v>63</v>
      </c>
      <c r="F39" s="47" t="s">
        <v>46</v>
      </c>
      <c r="G39" s="47" t="s">
        <v>49</v>
      </c>
      <c r="H39" s="47" t="s">
        <v>67</v>
      </c>
      <c r="I39" s="56">
        <v>0.3585481451716066</v>
      </c>
      <c r="J39" s="58">
        <v>362.55794252303218</v>
      </c>
      <c r="K39" s="60">
        <v>6.6</v>
      </c>
      <c r="L39" s="61">
        <v>220565</v>
      </c>
      <c r="M39" s="39">
        <v>0.49707241910631733</v>
      </c>
      <c r="N39" s="47">
        <v>5</v>
      </c>
      <c r="O39" s="44">
        <v>1E-3</v>
      </c>
      <c r="P39" s="44">
        <v>25</v>
      </c>
      <c r="Q39" s="44">
        <v>3.7164522307877547E-3</v>
      </c>
    </row>
    <row r="40" spans="3:19">
      <c r="C40" s="46" t="s">
        <v>66</v>
      </c>
      <c r="D40" s="47"/>
      <c r="E40" s="47"/>
      <c r="F40" s="47" t="s">
        <v>48</v>
      </c>
      <c r="G40" s="47"/>
      <c r="H40" s="47"/>
      <c r="I40" s="56"/>
      <c r="J40" s="58"/>
      <c r="K40" s="60"/>
      <c r="L40" s="61"/>
      <c r="M40" s="39">
        <v>0.5029275808936825</v>
      </c>
      <c r="N40" s="47">
        <v>5</v>
      </c>
      <c r="O40" s="44"/>
      <c r="P40" s="44"/>
      <c r="Q40" s="44"/>
    </row>
    <row r="41" spans="3:19">
      <c r="C41" s="46" t="s">
        <v>68</v>
      </c>
      <c r="D41" s="47" t="s">
        <v>60</v>
      </c>
      <c r="E41" s="47" t="s">
        <v>61</v>
      </c>
      <c r="F41" s="47" t="s">
        <v>46</v>
      </c>
      <c r="G41" s="47" t="s">
        <v>53</v>
      </c>
      <c r="H41" s="47" t="s">
        <v>67</v>
      </c>
      <c r="I41" s="56">
        <v>0.54074528205139893</v>
      </c>
      <c r="J41" s="58">
        <v>198.776188485338</v>
      </c>
      <c r="K41" s="60">
        <v>4.1900000000000004</v>
      </c>
      <c r="L41" s="62">
        <v>125028.71586795771</v>
      </c>
      <c r="M41" s="39">
        <v>0.87737726022587637</v>
      </c>
      <c r="N41" s="47">
        <v>5</v>
      </c>
      <c r="O41" s="44">
        <v>1E-3</v>
      </c>
      <c r="P41" s="44">
        <v>25</v>
      </c>
      <c r="Q41" s="44">
        <v>3.7164522307877547E-3</v>
      </c>
    </row>
    <row r="42" spans="3:19">
      <c r="C42" s="46" t="s">
        <v>68</v>
      </c>
      <c r="D42" s="47"/>
      <c r="E42" s="47"/>
      <c r="F42" s="47" t="s">
        <v>48</v>
      </c>
      <c r="G42" s="47"/>
      <c r="H42" s="47"/>
      <c r="I42" s="56"/>
      <c r="J42" s="58"/>
      <c r="K42" s="60"/>
      <c r="L42" s="62"/>
      <c r="M42" s="39">
        <v>7.1390953244777344E-2</v>
      </c>
      <c r="N42" s="47">
        <v>5</v>
      </c>
      <c r="O42" s="44"/>
      <c r="P42" s="44"/>
      <c r="Q42" s="44"/>
    </row>
    <row r="43" spans="3:19">
      <c r="C43" s="46" t="s">
        <v>68</v>
      </c>
      <c r="D43" s="47"/>
      <c r="E43" s="47"/>
      <c r="F43" s="47" t="s">
        <v>69</v>
      </c>
      <c r="G43" s="47"/>
      <c r="H43" s="47"/>
      <c r="I43" s="57"/>
      <c r="J43" s="59"/>
      <c r="K43" s="60"/>
      <c r="L43" s="63"/>
      <c r="M43" s="39">
        <v>5.1231786529346374E-2</v>
      </c>
      <c r="N43" s="47">
        <v>5</v>
      </c>
      <c r="O43" s="44"/>
      <c r="P43" s="44"/>
      <c r="Q43" s="44"/>
    </row>
    <row r="44" spans="3:19">
      <c r="C44" s="46" t="s">
        <v>68</v>
      </c>
      <c r="D44" s="47" t="s">
        <v>62</v>
      </c>
      <c r="E44" s="47" t="s">
        <v>63</v>
      </c>
      <c r="F44" s="47" t="s">
        <v>46</v>
      </c>
      <c r="G44" s="47" t="s">
        <v>49</v>
      </c>
      <c r="H44" s="47" t="s">
        <v>67</v>
      </c>
      <c r="I44" s="56">
        <v>7.3451854828393406E-2</v>
      </c>
      <c r="J44" s="58">
        <v>362.55794252303218</v>
      </c>
      <c r="K44" s="60">
        <v>6.6</v>
      </c>
      <c r="L44" s="61">
        <v>220565</v>
      </c>
      <c r="M44" s="39">
        <v>0.49707241910631733</v>
      </c>
      <c r="N44" s="47">
        <v>5</v>
      </c>
      <c r="O44" s="44">
        <v>1E-3</v>
      </c>
      <c r="P44" s="44">
        <v>25</v>
      </c>
      <c r="Q44" s="44">
        <v>3.7164522307877547E-3</v>
      </c>
    </row>
    <row r="45" spans="3:19">
      <c r="C45" s="46" t="s">
        <v>68</v>
      </c>
      <c r="D45" s="47"/>
      <c r="E45" s="47"/>
      <c r="F45" s="47" t="s">
        <v>48</v>
      </c>
      <c r="G45" s="47"/>
      <c r="H45" s="47"/>
      <c r="I45" s="56"/>
      <c r="J45" s="58"/>
      <c r="K45" s="60"/>
      <c r="L45" s="61"/>
      <c r="M45" s="39">
        <v>0.5029275808936825</v>
      </c>
      <c r="N45" s="47">
        <v>5</v>
      </c>
      <c r="O45" s="44"/>
      <c r="P45" s="44"/>
      <c r="Q45" s="44"/>
    </row>
    <row r="48" spans="3:19" ht="27.6">
      <c r="C48" s="48" t="s">
        <v>16</v>
      </c>
      <c r="D48" s="48" t="s">
        <v>17</v>
      </c>
      <c r="E48" s="48" t="s">
        <v>18</v>
      </c>
      <c r="F48" s="48" t="s">
        <v>19</v>
      </c>
      <c r="G48" s="48" t="s">
        <v>20</v>
      </c>
      <c r="H48" s="48" t="s">
        <v>21</v>
      </c>
      <c r="I48" s="49" t="s">
        <v>22</v>
      </c>
      <c r="J48" s="50" t="s">
        <v>23</v>
      </c>
      <c r="K48" s="51" t="s">
        <v>24</v>
      </c>
      <c r="L48" s="48" t="s">
        <v>25</v>
      </c>
      <c r="M48" s="52" t="s">
        <v>26</v>
      </c>
      <c r="N48" s="52" t="s">
        <v>27</v>
      </c>
      <c r="O48" s="52" t="s">
        <v>28</v>
      </c>
      <c r="P48" s="52" t="s">
        <v>29</v>
      </c>
      <c r="Q48" s="53" t="s">
        <v>30</v>
      </c>
      <c r="R48" s="53" t="s">
        <v>31</v>
      </c>
      <c r="S48" s="53" t="s">
        <v>32</v>
      </c>
    </row>
    <row r="49" spans="3:19" ht="31.2" thickBot="1">
      <c r="C49" s="73" t="s">
        <v>33</v>
      </c>
      <c r="D49" s="73"/>
      <c r="E49" s="73"/>
      <c r="F49" s="73"/>
      <c r="G49" s="73"/>
      <c r="H49" s="73"/>
      <c r="I49" s="74" t="s">
        <v>34</v>
      </c>
      <c r="J49" s="74" t="s">
        <v>35</v>
      </c>
      <c r="K49" s="74" t="s">
        <v>36</v>
      </c>
      <c r="L49" s="74" t="s">
        <v>37</v>
      </c>
      <c r="M49" s="74" t="s">
        <v>38</v>
      </c>
      <c r="N49" s="74" t="s">
        <v>38</v>
      </c>
      <c r="O49" s="74" t="s">
        <v>39</v>
      </c>
      <c r="P49" s="74" t="s">
        <v>39</v>
      </c>
      <c r="Q49" s="74"/>
      <c r="R49" s="74" t="s">
        <v>40</v>
      </c>
      <c r="S49" s="54" t="s">
        <v>41</v>
      </c>
    </row>
    <row r="50" spans="3:19">
      <c r="C50" s="46" t="s">
        <v>78</v>
      </c>
      <c r="D50" s="47" t="s">
        <v>44</v>
      </c>
      <c r="E50" s="47" t="s">
        <v>45</v>
      </c>
      <c r="F50" s="46" t="s">
        <v>46</v>
      </c>
      <c r="G50" s="47" t="s">
        <v>47</v>
      </c>
      <c r="H50" s="47" t="s">
        <v>67</v>
      </c>
      <c r="I50" s="81">
        <v>5.9440582849868825E-3</v>
      </c>
      <c r="J50" s="79">
        <v>325.74280920015593</v>
      </c>
      <c r="K50" s="77">
        <v>17.374212725768388</v>
      </c>
      <c r="L50" s="65">
        <v>220565.19204237123</v>
      </c>
      <c r="M50" s="75">
        <v>0.86710648165864335</v>
      </c>
      <c r="N50" s="66">
        <v>0.59596222389884745</v>
      </c>
      <c r="O50" s="47">
        <v>5</v>
      </c>
      <c r="P50" s="47">
        <v>5</v>
      </c>
      <c r="Q50" s="67">
        <v>1E-3</v>
      </c>
      <c r="R50" s="68">
        <v>28</v>
      </c>
      <c r="S50" s="69">
        <v>3.7164522307877547E-3</v>
      </c>
    </row>
    <row r="51" spans="3:19">
      <c r="C51" s="46" t="s">
        <v>78</v>
      </c>
      <c r="D51" s="47"/>
      <c r="E51" s="47"/>
      <c r="F51" s="46" t="s">
        <v>48</v>
      </c>
      <c r="G51" s="47" t="s">
        <v>49</v>
      </c>
      <c r="H51" s="47" t="s">
        <v>67</v>
      </c>
      <c r="I51" s="82"/>
      <c r="J51" s="80"/>
      <c r="K51" s="77"/>
      <c r="L51" s="47"/>
      <c r="M51" s="75">
        <v>0.13289351834135665</v>
      </c>
      <c r="N51" s="66">
        <v>0.40403777610115255</v>
      </c>
      <c r="O51" s="47">
        <v>5</v>
      </c>
      <c r="P51" s="47">
        <v>5</v>
      </c>
      <c r="Q51" s="47"/>
      <c r="R51" s="47"/>
      <c r="S51" s="69"/>
    </row>
    <row r="52" spans="3:19">
      <c r="C52" s="46" t="s">
        <v>79</v>
      </c>
      <c r="D52" s="47" t="s">
        <v>44</v>
      </c>
      <c r="E52" s="47" t="s">
        <v>45</v>
      </c>
      <c r="F52" s="46" t="s">
        <v>46</v>
      </c>
      <c r="G52" s="47" t="s">
        <v>47</v>
      </c>
      <c r="H52" s="47" t="s">
        <v>67</v>
      </c>
      <c r="I52" s="81">
        <v>2.8653208812827763E-2</v>
      </c>
      <c r="J52" s="79">
        <v>325.74280920015593</v>
      </c>
      <c r="K52" s="77">
        <v>17.374212725768388</v>
      </c>
      <c r="L52" s="65">
        <v>220565.19204237123</v>
      </c>
      <c r="M52" s="75">
        <v>0.86710648165864335</v>
      </c>
      <c r="N52" s="66">
        <v>0.59596222389884745</v>
      </c>
      <c r="O52" s="47">
        <v>5</v>
      </c>
      <c r="P52" s="47">
        <v>5</v>
      </c>
      <c r="Q52" s="67">
        <v>1E-3</v>
      </c>
      <c r="R52" s="68">
        <v>28</v>
      </c>
      <c r="S52" s="69">
        <v>3.7164522307877547E-3</v>
      </c>
    </row>
    <row r="53" spans="3:19">
      <c r="C53" s="46" t="s">
        <v>79</v>
      </c>
      <c r="D53" s="47"/>
      <c r="E53" s="47"/>
      <c r="F53" s="47" t="s">
        <v>48</v>
      </c>
      <c r="G53" s="47" t="s">
        <v>49</v>
      </c>
      <c r="H53" s="47" t="s">
        <v>67</v>
      </c>
      <c r="I53" s="82"/>
      <c r="J53" s="57"/>
      <c r="K53" s="77"/>
      <c r="L53" s="47"/>
      <c r="M53" s="75">
        <v>0.13289351834135665</v>
      </c>
      <c r="N53" s="66">
        <v>0.40403777610115255</v>
      </c>
      <c r="O53" s="47">
        <v>5</v>
      </c>
      <c r="P53" s="47">
        <v>5</v>
      </c>
      <c r="Q53" s="47"/>
      <c r="R53" s="47"/>
      <c r="S53" s="69"/>
    </row>
    <row r="54" spans="3:19">
      <c r="C54" s="46" t="s">
        <v>78</v>
      </c>
      <c r="D54" s="47" t="s">
        <v>50</v>
      </c>
      <c r="E54" s="47" t="s">
        <v>51</v>
      </c>
      <c r="F54" s="46" t="s">
        <v>46</v>
      </c>
      <c r="G54" s="47" t="s">
        <v>52</v>
      </c>
      <c r="H54" s="47" t="s">
        <v>67</v>
      </c>
      <c r="I54" s="83">
        <v>4.2016402285639937E-2</v>
      </c>
      <c r="J54" s="79">
        <v>30.022900555247588</v>
      </c>
      <c r="K54" s="77">
        <v>16.705973774777295</v>
      </c>
      <c r="L54" s="65">
        <v>99555.006368801944</v>
      </c>
      <c r="M54" s="76">
        <v>0.86710648165864335</v>
      </c>
      <c r="N54" s="66">
        <v>0.70934544078698458</v>
      </c>
      <c r="O54" s="47">
        <v>5</v>
      </c>
      <c r="P54" s="47">
        <v>5</v>
      </c>
      <c r="Q54" s="67">
        <v>1E-3</v>
      </c>
      <c r="R54" s="68">
        <v>28</v>
      </c>
      <c r="S54" s="69">
        <v>2.1516302388771211E-3</v>
      </c>
    </row>
    <row r="55" spans="3:19">
      <c r="C55" s="46" t="s">
        <v>78</v>
      </c>
      <c r="D55" s="47"/>
      <c r="E55" s="47"/>
      <c r="F55" s="47" t="s">
        <v>48</v>
      </c>
      <c r="G55" s="47" t="s">
        <v>53</v>
      </c>
      <c r="H55" s="47" t="s">
        <v>67</v>
      </c>
      <c r="I55" s="84"/>
      <c r="J55" s="57"/>
      <c r="K55" s="77"/>
      <c r="L55" s="47"/>
      <c r="M55" s="76">
        <v>0.13289351834135665</v>
      </c>
      <c r="N55" s="66">
        <v>0.29065455921301553</v>
      </c>
      <c r="O55" s="47">
        <v>5</v>
      </c>
      <c r="P55" s="47">
        <v>5</v>
      </c>
      <c r="Q55" s="47"/>
      <c r="R55" s="47"/>
      <c r="S55" s="69"/>
    </row>
    <row r="56" spans="3:19">
      <c r="C56" s="46" t="s">
        <v>79</v>
      </c>
      <c r="D56" s="47" t="s">
        <v>50</v>
      </c>
      <c r="E56" s="47" t="s">
        <v>51</v>
      </c>
      <c r="F56" s="46" t="s">
        <v>46</v>
      </c>
      <c r="G56" s="47" t="s">
        <v>52</v>
      </c>
      <c r="H56" s="47" t="s">
        <v>67</v>
      </c>
      <c r="I56" s="83">
        <v>4.4983597714360064E-2</v>
      </c>
      <c r="J56" s="79">
        <v>30.022900555247588</v>
      </c>
      <c r="K56" s="77">
        <v>16.705973774777295</v>
      </c>
      <c r="L56" s="65">
        <v>99555.006368801958</v>
      </c>
      <c r="M56" s="76">
        <v>0.86710648165864335</v>
      </c>
      <c r="N56" s="66">
        <v>0.70934544078698458</v>
      </c>
      <c r="O56" s="47">
        <v>5</v>
      </c>
      <c r="P56" s="47">
        <v>5</v>
      </c>
      <c r="Q56" s="67">
        <v>1E-3</v>
      </c>
      <c r="R56" s="68">
        <v>28</v>
      </c>
      <c r="S56" s="69">
        <v>2.1516302388771211E-3</v>
      </c>
    </row>
    <row r="57" spans="3:19">
      <c r="C57" s="46" t="s">
        <v>79</v>
      </c>
      <c r="D57" s="47"/>
      <c r="E57" s="47"/>
      <c r="F57" s="47" t="s">
        <v>48</v>
      </c>
      <c r="G57" s="47" t="s">
        <v>53</v>
      </c>
      <c r="H57" s="47" t="s">
        <v>67</v>
      </c>
      <c r="I57" s="57"/>
      <c r="J57" s="57"/>
      <c r="K57" s="78"/>
      <c r="L57" s="47"/>
      <c r="M57" s="76">
        <v>0.13289351834135665</v>
      </c>
      <c r="N57" s="66">
        <v>0.29065455921301553</v>
      </c>
      <c r="O57" s="47">
        <v>5</v>
      </c>
      <c r="P57" s="47">
        <v>5</v>
      </c>
      <c r="Q57" s="47"/>
      <c r="R57" s="47"/>
      <c r="S57" s="47"/>
    </row>
    <row r="58" spans="3:19" ht="41.4">
      <c r="C58" s="48" t="s">
        <v>16</v>
      </c>
      <c r="D58" s="48" t="s">
        <v>17</v>
      </c>
      <c r="E58" s="48" t="s">
        <v>18</v>
      </c>
      <c r="F58" s="48" t="s">
        <v>19</v>
      </c>
      <c r="G58" s="48" t="s">
        <v>20</v>
      </c>
      <c r="H58" s="48" t="s">
        <v>21</v>
      </c>
      <c r="I58" s="49" t="s">
        <v>22</v>
      </c>
      <c r="J58" s="50" t="s">
        <v>23</v>
      </c>
      <c r="K58" s="51" t="s">
        <v>24</v>
      </c>
      <c r="L58" s="48" t="s">
        <v>25</v>
      </c>
      <c r="M58" s="52" t="s">
        <v>57</v>
      </c>
      <c r="N58" s="52" t="s">
        <v>28</v>
      </c>
      <c r="O58" s="53" t="s">
        <v>30</v>
      </c>
      <c r="P58" s="53" t="s">
        <v>31</v>
      </c>
      <c r="Q58" s="53" t="s">
        <v>32</v>
      </c>
    </row>
    <row r="59" spans="3:19" ht="31.2" thickBot="1">
      <c r="C59" s="54" t="s">
        <v>33</v>
      </c>
      <c r="D59" s="73" t="s">
        <v>33</v>
      </c>
      <c r="E59" s="73"/>
      <c r="F59" s="73"/>
      <c r="G59" s="73"/>
      <c r="H59" s="73"/>
      <c r="I59" s="73" t="s">
        <v>34</v>
      </c>
      <c r="J59" s="73" t="s">
        <v>58</v>
      </c>
      <c r="K59" s="73" t="s">
        <v>59</v>
      </c>
      <c r="L59" s="73" t="s">
        <v>37</v>
      </c>
      <c r="M59" s="73" t="s">
        <v>38</v>
      </c>
      <c r="N59" s="74" t="s">
        <v>39</v>
      </c>
      <c r="O59" s="73"/>
      <c r="P59" s="73" t="s">
        <v>40</v>
      </c>
      <c r="Q59" s="54" t="s">
        <v>41</v>
      </c>
    </row>
    <row r="60" spans="3:19">
      <c r="C60" s="46" t="s">
        <v>78</v>
      </c>
      <c r="D60" s="47" t="s">
        <v>60</v>
      </c>
      <c r="E60" s="47" t="s">
        <v>61</v>
      </c>
      <c r="F60" s="47" t="s">
        <v>46</v>
      </c>
      <c r="G60" s="47" t="s">
        <v>53</v>
      </c>
      <c r="H60" s="47" t="s">
        <v>67</v>
      </c>
      <c r="I60" s="56">
        <v>9.0329673135852898E-2</v>
      </c>
      <c r="J60" s="58">
        <v>133.17766614613396</v>
      </c>
      <c r="K60" s="85">
        <v>16.705973774777295</v>
      </c>
      <c r="L60" s="55">
        <v>99555.006368801944</v>
      </c>
      <c r="M60" s="76">
        <v>0.86710648165864335</v>
      </c>
      <c r="N60" s="47">
        <v>5</v>
      </c>
      <c r="O60" s="67">
        <v>1E-3</v>
      </c>
      <c r="P60" s="47">
        <v>28</v>
      </c>
      <c r="Q60" s="69">
        <v>3.7164522307877547E-3</v>
      </c>
    </row>
    <row r="61" spans="3:19">
      <c r="C61" s="46" t="s">
        <v>78</v>
      </c>
      <c r="D61" s="47"/>
      <c r="E61" s="47"/>
      <c r="F61" s="47" t="s">
        <v>48</v>
      </c>
      <c r="G61" s="47"/>
      <c r="H61" s="47" t="s">
        <v>67</v>
      </c>
      <c r="I61" s="56"/>
      <c r="J61" s="58"/>
      <c r="K61" s="85"/>
      <c r="L61" s="55"/>
      <c r="M61" s="76">
        <v>0.13289351834135665</v>
      </c>
      <c r="N61" s="47">
        <v>5</v>
      </c>
      <c r="O61" s="47"/>
      <c r="P61" s="47"/>
      <c r="Q61" s="47"/>
    </row>
    <row r="62" spans="3:19">
      <c r="C62" s="46" t="s">
        <v>78</v>
      </c>
      <c r="D62" s="47" t="s">
        <v>62</v>
      </c>
      <c r="E62" s="47" t="s">
        <v>63</v>
      </c>
      <c r="F62" s="47" t="s">
        <v>46</v>
      </c>
      <c r="G62" s="47" t="s">
        <v>49</v>
      </c>
      <c r="H62" s="47" t="s">
        <v>67</v>
      </c>
      <c r="I62" s="56">
        <v>0.12304792288505004</v>
      </c>
      <c r="J62" s="58">
        <v>574.37121934127117</v>
      </c>
      <c r="K62" s="85">
        <v>17.374212725768388</v>
      </c>
      <c r="L62" s="55">
        <v>220565.19204237123</v>
      </c>
      <c r="M62" s="76">
        <v>0.86710648165864335</v>
      </c>
      <c r="N62" s="47">
        <v>5</v>
      </c>
      <c r="O62" s="67">
        <v>1E-3</v>
      </c>
      <c r="P62" s="47">
        <v>28</v>
      </c>
      <c r="Q62" s="69">
        <v>3.7164522307877547E-3</v>
      </c>
    </row>
    <row r="63" spans="3:19">
      <c r="C63" s="46" t="s">
        <v>78</v>
      </c>
      <c r="D63" s="47"/>
      <c r="E63" s="47"/>
      <c r="F63" s="47" t="s">
        <v>48</v>
      </c>
      <c r="G63" s="47"/>
      <c r="H63" s="47" t="s">
        <v>67</v>
      </c>
      <c r="I63" s="56"/>
      <c r="J63" s="58"/>
      <c r="K63" s="85"/>
      <c r="L63" s="55"/>
      <c r="M63" s="76">
        <v>0.13289351834135665</v>
      </c>
      <c r="N63" s="47">
        <v>5</v>
      </c>
      <c r="O63" s="47"/>
      <c r="P63" s="47"/>
      <c r="Q63" s="47"/>
    </row>
    <row r="64" spans="3:19">
      <c r="C64" s="46" t="s">
        <v>79</v>
      </c>
      <c r="D64" s="47" t="s">
        <v>60</v>
      </c>
      <c r="E64" s="47" t="s">
        <v>61</v>
      </c>
      <c r="F64" s="47" t="s">
        <v>46</v>
      </c>
      <c r="G64" s="47" t="s">
        <v>53</v>
      </c>
      <c r="H64" s="47" t="s">
        <v>67</v>
      </c>
      <c r="I64" s="56">
        <v>5.6670326864147087E-2</v>
      </c>
      <c r="J64" s="58">
        <v>133.17766614613396</v>
      </c>
      <c r="K64" s="85">
        <v>16.705973774777295</v>
      </c>
      <c r="L64" s="55">
        <v>99555.006368801958</v>
      </c>
      <c r="M64" s="76">
        <v>0.86710648165864335</v>
      </c>
      <c r="N64" s="47">
        <v>5</v>
      </c>
      <c r="O64" s="67">
        <v>1E-3</v>
      </c>
      <c r="P64" s="47">
        <v>28</v>
      </c>
      <c r="Q64" s="69">
        <v>3.7164522307877547E-3</v>
      </c>
    </row>
    <row r="65" spans="3:17">
      <c r="C65" s="46" t="s">
        <v>79</v>
      </c>
      <c r="D65" s="47"/>
      <c r="E65" s="47"/>
      <c r="F65" s="47" t="s">
        <v>48</v>
      </c>
      <c r="G65" s="47"/>
      <c r="H65" s="47" t="s">
        <v>67</v>
      </c>
      <c r="I65" s="56"/>
      <c r="J65" s="58"/>
      <c r="K65" s="85"/>
      <c r="L65" s="55"/>
      <c r="M65" s="76">
        <v>0.13289351834135665</v>
      </c>
      <c r="N65" s="47">
        <v>5</v>
      </c>
      <c r="O65" s="47"/>
      <c r="P65" s="47"/>
      <c r="Q65" s="47"/>
    </row>
    <row r="66" spans="3:17">
      <c r="C66" s="46" t="s">
        <v>79</v>
      </c>
      <c r="D66" s="47" t="s">
        <v>62</v>
      </c>
      <c r="E66" s="47" t="s">
        <v>63</v>
      </c>
      <c r="F66" s="47" t="s">
        <v>46</v>
      </c>
      <c r="G66" s="47" t="s">
        <v>49</v>
      </c>
      <c r="H66" s="47" t="s">
        <v>67</v>
      </c>
      <c r="I66" s="56">
        <v>0.25695207711494994</v>
      </c>
      <c r="J66" s="58">
        <v>574.37121934127128</v>
      </c>
      <c r="K66" s="85">
        <v>17.374212725768388</v>
      </c>
      <c r="L66" s="55">
        <v>220565.19204237123</v>
      </c>
      <c r="M66" s="76">
        <v>0.86710648165864335</v>
      </c>
      <c r="N66" s="47">
        <v>5</v>
      </c>
      <c r="O66" s="67">
        <v>1E-3</v>
      </c>
      <c r="P66" s="47">
        <v>28</v>
      </c>
      <c r="Q66" s="69">
        <v>3.7164522307877547E-3</v>
      </c>
    </row>
    <row r="67" spans="3:17">
      <c r="C67" s="46" t="s">
        <v>79</v>
      </c>
      <c r="D67" s="47"/>
      <c r="E67" s="47"/>
      <c r="F67" s="47" t="s">
        <v>48</v>
      </c>
      <c r="G67" s="47"/>
      <c r="H67" s="47" t="s">
        <v>67</v>
      </c>
      <c r="I67" s="56"/>
      <c r="J67" s="82"/>
      <c r="K67" s="77"/>
      <c r="L67" s="55"/>
      <c r="M67" s="76">
        <v>0.13289351834135665</v>
      </c>
      <c r="N67" s="47">
        <v>5</v>
      </c>
      <c r="O67" s="47"/>
      <c r="P67" s="47"/>
      <c r="Q67" s="4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T116"/>
  <sheetViews>
    <sheetView tabSelected="1" zoomScale="60" zoomScaleNormal="60" workbookViewId="0">
      <selection activeCell="Z22" sqref="Z22"/>
    </sheetView>
  </sheetViews>
  <sheetFormatPr defaultRowHeight="14.4"/>
  <cols>
    <col min="5" max="5" width="12.109375" customWidth="1"/>
    <col min="6" max="6" width="10.77734375" customWidth="1"/>
    <col min="15" max="15" width="11" customWidth="1"/>
    <col min="19" max="19" width="14.88671875" customWidth="1"/>
    <col min="30" max="30" width="10.5546875" customWidth="1"/>
    <col min="45" max="45" width="10.6640625" customWidth="1"/>
  </cols>
  <sheetData>
    <row r="2" spans="2:20" ht="19.8">
      <c r="B2" s="99" t="s">
        <v>10</v>
      </c>
    </row>
    <row r="4" spans="2:20" ht="25.8">
      <c r="B4" s="175" t="s">
        <v>99</v>
      </c>
      <c r="C4" s="162"/>
      <c r="D4" s="162"/>
      <c r="E4" s="162"/>
      <c r="F4" s="163"/>
      <c r="G4" s="163"/>
      <c r="H4" s="162"/>
      <c r="I4" s="164"/>
      <c r="J4" s="162"/>
      <c r="L4" s="176" t="s">
        <v>162</v>
      </c>
      <c r="S4" t="s">
        <v>167</v>
      </c>
    </row>
    <row r="5" spans="2:20" ht="24.6">
      <c r="B5" s="175" t="s">
        <v>170</v>
      </c>
      <c r="C5" s="163"/>
      <c r="D5" s="163"/>
      <c r="E5" s="163"/>
      <c r="F5" s="163"/>
      <c r="G5" s="163"/>
      <c r="H5" s="162"/>
      <c r="I5" s="162"/>
      <c r="J5" s="162"/>
      <c r="S5" t="s">
        <v>165</v>
      </c>
      <c r="T5" t="s">
        <v>166</v>
      </c>
    </row>
    <row r="6" spans="2:20">
      <c r="B6" s="163"/>
      <c r="C6" s="163"/>
      <c r="D6" s="163"/>
      <c r="E6" s="165">
        <v>2010</v>
      </c>
      <c r="F6" s="163"/>
      <c r="G6" s="163"/>
      <c r="H6" s="162"/>
      <c r="I6" s="162"/>
      <c r="J6" s="162"/>
      <c r="L6" s="163"/>
      <c r="M6" s="163"/>
      <c r="N6" s="163"/>
      <c r="O6" s="165">
        <v>2010</v>
      </c>
      <c r="P6" s="163"/>
      <c r="R6" t="s">
        <v>157</v>
      </c>
      <c r="S6">
        <v>2</v>
      </c>
      <c r="T6">
        <v>2</v>
      </c>
    </row>
    <row r="7" spans="2:20">
      <c r="B7" s="163"/>
      <c r="C7" s="166" t="s">
        <v>74</v>
      </c>
      <c r="D7" s="166" t="s">
        <v>157</v>
      </c>
      <c r="E7" s="165" t="s">
        <v>156</v>
      </c>
      <c r="F7" s="166" t="s">
        <v>157</v>
      </c>
      <c r="G7" s="163"/>
      <c r="H7" s="162"/>
      <c r="I7" s="162"/>
      <c r="J7" s="162"/>
      <c r="L7" s="163"/>
      <c r="M7" s="166" t="s">
        <v>74</v>
      </c>
      <c r="N7" s="166" t="s">
        <v>157</v>
      </c>
      <c r="O7" s="165" t="s">
        <v>156</v>
      </c>
      <c r="P7" s="166" t="s">
        <v>157</v>
      </c>
      <c r="S7" t="s">
        <v>164</v>
      </c>
      <c r="T7" t="s">
        <v>164</v>
      </c>
    </row>
    <row r="8" spans="2:20">
      <c r="B8" s="167" t="s">
        <v>66</v>
      </c>
      <c r="C8" s="168">
        <v>0.82997255826760785</v>
      </c>
      <c r="D8" s="172">
        <v>1</v>
      </c>
      <c r="E8" s="170">
        <v>28672.231997912782</v>
      </c>
      <c r="F8" s="173">
        <v>2</v>
      </c>
      <c r="G8" s="163"/>
      <c r="H8" s="162"/>
      <c r="I8" s="169"/>
      <c r="J8" s="169"/>
      <c r="L8" s="167" t="s">
        <v>66</v>
      </c>
      <c r="M8" s="168">
        <v>0.82997255826760785</v>
      </c>
      <c r="N8" s="172">
        <v>1</v>
      </c>
      <c r="O8" s="172">
        <v>58289.849301313792</v>
      </c>
      <c r="P8" s="173" t="s">
        <v>163</v>
      </c>
      <c r="S8">
        <v>66.400000000000006</v>
      </c>
      <c r="T8">
        <v>80.2</v>
      </c>
    </row>
    <row r="9" spans="2:20">
      <c r="B9" s="163"/>
      <c r="C9" s="168"/>
      <c r="D9" s="172"/>
      <c r="E9" s="171"/>
      <c r="F9" s="173"/>
      <c r="G9" s="163"/>
      <c r="H9" s="162"/>
      <c r="I9" s="167"/>
      <c r="J9" s="167"/>
      <c r="L9" s="163"/>
      <c r="M9" s="168"/>
      <c r="N9" s="172"/>
      <c r="O9" s="172"/>
      <c r="P9" s="173"/>
    </row>
    <row r="10" spans="2:20">
      <c r="B10" s="167" t="s">
        <v>68</v>
      </c>
      <c r="C10" s="168">
        <v>0.17002744173239215</v>
      </c>
      <c r="D10" s="172">
        <v>1</v>
      </c>
      <c r="E10" s="170">
        <v>5873.7680020872194</v>
      </c>
      <c r="F10" s="173">
        <v>2</v>
      </c>
      <c r="G10" s="163"/>
      <c r="H10" s="162"/>
      <c r="I10" s="167"/>
      <c r="J10" s="167"/>
      <c r="L10" s="167" t="s">
        <v>68</v>
      </c>
      <c r="M10" s="168">
        <v>0.17002744173239215</v>
      </c>
      <c r="N10" s="172">
        <v>1</v>
      </c>
      <c r="O10" s="172">
        <v>11938.884796654633</v>
      </c>
      <c r="P10" s="173" t="s">
        <v>163</v>
      </c>
    </row>
    <row r="11" spans="2:20">
      <c r="S11" s="1" t="s">
        <v>169</v>
      </c>
    </row>
    <row r="12" spans="2:20">
      <c r="D12" t="s">
        <v>168</v>
      </c>
      <c r="E12" s="43">
        <f>E8+E10</f>
        <v>34546</v>
      </c>
      <c r="N12" t="s">
        <v>168</v>
      </c>
      <c r="O12" s="43">
        <f>O8+O10</f>
        <v>70228.734097968423</v>
      </c>
      <c r="S12">
        <f>O12/(S8+T8)</f>
        <v>479.05002795339982</v>
      </c>
    </row>
    <row r="13" spans="2:20">
      <c r="B13" t="s">
        <v>157</v>
      </c>
    </row>
    <row r="14" spans="2:20">
      <c r="B14">
        <v>1</v>
      </c>
      <c r="C14" t="s">
        <v>158</v>
      </c>
    </row>
    <row r="15" spans="2:20">
      <c r="C15" t="s">
        <v>159</v>
      </c>
    </row>
    <row r="16" spans="2:20">
      <c r="B16">
        <v>2</v>
      </c>
      <c r="C16" t="s">
        <v>160</v>
      </c>
    </row>
    <row r="17" spans="2:72">
      <c r="C17" s="174" t="s">
        <v>161</v>
      </c>
    </row>
    <row r="19" spans="2:72" ht="19.8">
      <c r="B19" s="99" t="s">
        <v>0</v>
      </c>
    </row>
    <row r="20" spans="2:72" ht="25.8">
      <c r="B20" s="99"/>
      <c r="F20" s="176" t="s">
        <v>162</v>
      </c>
    </row>
    <row r="21" spans="2:72">
      <c r="F21" t="s">
        <v>7</v>
      </c>
      <c r="G21" t="s">
        <v>74</v>
      </c>
      <c r="L21" t="s">
        <v>221</v>
      </c>
    </row>
    <row r="22" spans="2:72">
      <c r="E22" t="s">
        <v>42</v>
      </c>
      <c r="F22">
        <v>16821.241524938243</v>
      </c>
      <c r="G22">
        <f>F22/$F$27</f>
        <v>4.0472154514297025E-2</v>
      </c>
      <c r="I22" t="s">
        <v>164</v>
      </c>
      <c r="L22" t="s">
        <v>222</v>
      </c>
    </row>
    <row r="23" spans="2:72">
      <c r="E23" t="s">
        <v>88</v>
      </c>
      <c r="F23">
        <v>43115.037892107073</v>
      </c>
      <c r="G23">
        <f t="shared" ref="G23:G25" si="0">F23/$F$27</f>
        <v>0.10373541530047883</v>
      </c>
      <c r="I23">
        <f>E43*0.001</f>
        <v>154.99523600000001</v>
      </c>
      <c r="L23" t="s">
        <v>219</v>
      </c>
    </row>
    <row r="24" spans="2:72">
      <c r="C24" s="193"/>
      <c r="D24" s="193"/>
      <c r="E24" t="s">
        <v>89</v>
      </c>
      <c r="F24">
        <v>221504.5356782834</v>
      </c>
      <c r="G24">
        <f t="shared" si="0"/>
        <v>0.53294317071058261</v>
      </c>
      <c r="L24" t="s">
        <v>220</v>
      </c>
      <c r="M24" s="187"/>
      <c r="O24" s="187"/>
    </row>
    <row r="25" spans="2:72">
      <c r="C25" s="193"/>
      <c r="D25" s="193"/>
      <c r="E25" t="s">
        <v>90</v>
      </c>
      <c r="F25">
        <v>134184.24185576692</v>
      </c>
      <c r="G25">
        <f t="shared" si="0"/>
        <v>0.32284925947464149</v>
      </c>
      <c r="I25" s="187"/>
      <c r="M25" s="187"/>
      <c r="O25" s="187"/>
      <c r="P25" s="187"/>
      <c r="Q25" s="187"/>
      <c r="R25" s="187"/>
    </row>
    <row r="26" spans="2:72">
      <c r="B26" s="193"/>
      <c r="C26" s="193"/>
      <c r="D26" s="193"/>
      <c r="I26" t="s">
        <v>171</v>
      </c>
      <c r="M26" s="187"/>
      <c r="P26" s="187"/>
      <c r="Q26" s="187"/>
      <c r="R26" s="187"/>
    </row>
    <row r="27" spans="2:72">
      <c r="B27" s="193"/>
      <c r="C27" s="193"/>
      <c r="D27" s="193"/>
      <c r="E27" t="s">
        <v>168</v>
      </c>
      <c r="F27">
        <f>SUM(F22:F25)</f>
        <v>415625.05695109564</v>
      </c>
      <c r="G27" s="190"/>
      <c r="H27" s="190"/>
      <c r="I27" s="241">
        <f>F27/I23</f>
        <v>2681.5343985869063</v>
      </c>
      <c r="J27" s="196" t="s">
        <v>172</v>
      </c>
      <c r="K27" s="191"/>
      <c r="L27" s="191"/>
      <c r="M27" s="191"/>
      <c r="N27" s="191"/>
      <c r="O27" s="191"/>
      <c r="P27" s="187"/>
      <c r="Q27" s="187"/>
      <c r="R27" s="187"/>
    </row>
    <row r="28" spans="2:72">
      <c r="B28" s="180"/>
      <c r="C28" s="190"/>
      <c r="D28" s="191"/>
      <c r="P28" s="191"/>
      <c r="Q28" s="191"/>
    </row>
    <row r="29" spans="2:72">
      <c r="B29" s="197" t="s">
        <v>173</v>
      </c>
      <c r="C29" s="192"/>
      <c r="D29" s="191"/>
      <c r="E29" s="187"/>
      <c r="F29" s="193"/>
      <c r="G29" s="193"/>
      <c r="H29" s="193"/>
      <c r="I29" s="191"/>
      <c r="J29" s="187"/>
      <c r="K29" s="191"/>
      <c r="L29" s="195" t="s">
        <v>223</v>
      </c>
      <c r="M29" s="242"/>
      <c r="N29" s="242"/>
      <c r="O29" s="243"/>
      <c r="P29" s="208"/>
      <c r="Q29" s="208"/>
      <c r="R29" s="208"/>
      <c r="S29" s="208"/>
      <c r="T29" s="208"/>
      <c r="U29" s="208"/>
      <c r="V29" s="208"/>
      <c r="W29" s="208"/>
      <c r="X29" s="208"/>
      <c r="Y29" s="208"/>
      <c r="Z29" s="208"/>
      <c r="AA29" s="208"/>
      <c r="AB29" s="244"/>
      <c r="AC29" s="195" t="s">
        <v>224</v>
      </c>
      <c r="AD29" s="245"/>
      <c r="AE29" s="245"/>
      <c r="AF29" s="243"/>
      <c r="AG29" s="208"/>
      <c r="AH29" s="208"/>
      <c r="AI29" s="244"/>
      <c r="AJ29" s="208"/>
      <c r="AK29" s="208"/>
      <c r="AL29" s="208"/>
      <c r="AM29" s="244"/>
      <c r="AN29" s="208"/>
      <c r="AO29" s="195" t="s">
        <v>316</v>
      </c>
      <c r="AP29" s="242"/>
      <c r="AQ29" s="242"/>
      <c r="AR29" s="243"/>
      <c r="AS29" s="208"/>
      <c r="AT29" s="208"/>
      <c r="AU29" s="208"/>
      <c r="AV29" s="208"/>
      <c r="AW29" s="208"/>
      <c r="AX29" s="208"/>
      <c r="AY29" s="208"/>
      <c r="AZ29" s="208"/>
      <c r="BA29" s="208"/>
      <c r="BB29" s="208"/>
      <c r="BC29" s="208"/>
      <c r="BD29" s="208"/>
      <c r="BE29" s="244"/>
      <c r="BF29" s="195" t="s">
        <v>317</v>
      </c>
      <c r="BG29" s="245"/>
      <c r="BH29" s="245"/>
      <c r="BI29" s="243"/>
      <c r="BJ29" s="208"/>
      <c r="BK29" s="208"/>
      <c r="BL29" s="244"/>
      <c r="BM29" s="208"/>
      <c r="BN29" s="208"/>
      <c r="BO29" s="208"/>
      <c r="BP29" s="244"/>
      <c r="BQ29" s="208"/>
      <c r="BR29" s="208"/>
      <c r="BS29" s="208"/>
      <c r="BT29" s="244"/>
    </row>
    <row r="30" spans="2:72">
      <c r="B30" s="197" t="s">
        <v>174</v>
      </c>
      <c r="C30" s="192"/>
      <c r="D30" s="186"/>
      <c r="E30" s="187"/>
      <c r="F30" s="193"/>
      <c r="G30" s="193"/>
      <c r="H30" s="193"/>
      <c r="I30" s="191"/>
      <c r="J30" s="187"/>
      <c r="K30" s="191"/>
      <c r="L30" s="195" t="s">
        <v>225</v>
      </c>
      <c r="M30" s="242"/>
      <c r="N30" s="242"/>
      <c r="O30" s="243"/>
      <c r="P30" s="208"/>
      <c r="Q30" s="208"/>
      <c r="R30" s="208"/>
      <c r="S30" s="208"/>
      <c r="T30" s="208"/>
      <c r="U30" s="208"/>
      <c r="V30" s="208"/>
      <c r="W30" s="208"/>
      <c r="X30" s="208"/>
      <c r="Y30" s="208"/>
      <c r="Z30" s="208"/>
      <c r="AA30" s="208"/>
      <c r="AB30" s="244"/>
      <c r="AC30" s="195"/>
      <c r="AD30" s="245"/>
      <c r="AE30" s="245"/>
      <c r="AF30" s="243"/>
      <c r="AG30" s="208"/>
      <c r="AH30" s="208"/>
      <c r="AI30" s="244"/>
      <c r="AJ30" s="208"/>
      <c r="AK30" s="208"/>
      <c r="AL30" s="208"/>
      <c r="AM30" s="244"/>
      <c r="AN30" s="208"/>
      <c r="AO30" s="195" t="s">
        <v>318</v>
      </c>
      <c r="AP30" s="242"/>
      <c r="AQ30" s="242"/>
      <c r="AR30" s="243"/>
      <c r="AS30" s="208"/>
      <c r="AT30" s="208"/>
      <c r="AU30" s="208"/>
      <c r="AV30" s="208"/>
      <c r="AW30" s="208"/>
      <c r="AX30" s="208"/>
      <c r="AY30" s="208"/>
      <c r="AZ30" s="208"/>
      <c r="BA30" s="208"/>
      <c r="BB30" s="208"/>
      <c r="BC30" s="208"/>
      <c r="BD30" s="208"/>
      <c r="BE30" s="244"/>
      <c r="BF30" s="195"/>
      <c r="BG30" s="245"/>
      <c r="BH30" s="245"/>
      <c r="BI30" s="243"/>
      <c r="BJ30" s="208"/>
      <c r="BK30" s="208"/>
      <c r="BL30" s="244"/>
      <c r="BM30" s="208"/>
      <c r="BN30" s="208"/>
      <c r="BO30" s="208"/>
      <c r="BP30" s="244"/>
      <c r="BQ30" s="208"/>
      <c r="BR30" s="208"/>
      <c r="BS30" s="208"/>
      <c r="BT30" s="244"/>
    </row>
    <row r="31" spans="2:72">
      <c r="B31" s="197" t="s">
        <v>175</v>
      </c>
      <c r="C31" s="192"/>
      <c r="D31" s="186"/>
      <c r="E31" s="187"/>
      <c r="F31" s="193"/>
      <c r="G31" s="193"/>
      <c r="H31" s="193"/>
      <c r="I31" s="191"/>
      <c r="J31" s="187"/>
      <c r="K31" s="191"/>
      <c r="L31" s="195" t="s">
        <v>226</v>
      </c>
      <c r="M31" s="246"/>
      <c r="N31" s="246"/>
      <c r="O31" s="247"/>
      <c r="P31" s="208"/>
      <c r="Q31" s="208"/>
      <c r="R31" s="208"/>
      <c r="S31" s="208"/>
      <c r="T31" s="208"/>
      <c r="U31" s="208"/>
      <c r="V31" s="208"/>
      <c r="W31" s="208"/>
      <c r="X31" s="208"/>
      <c r="Y31" s="208"/>
      <c r="Z31" s="208"/>
      <c r="AA31" s="208"/>
      <c r="AB31" s="244"/>
      <c r="AC31" s="248"/>
      <c r="AD31" s="248"/>
      <c r="AE31" s="248"/>
      <c r="AF31" s="247"/>
      <c r="AG31" s="208"/>
      <c r="AH31" s="208"/>
      <c r="AI31" s="244"/>
      <c r="AJ31" s="208"/>
      <c r="AK31" s="208"/>
      <c r="AL31" s="208"/>
      <c r="AM31" s="244"/>
      <c r="AN31" s="208"/>
      <c r="AO31" s="195" t="s">
        <v>319</v>
      </c>
      <c r="AP31" s="246"/>
      <c r="AQ31" s="246"/>
      <c r="AR31" s="247"/>
      <c r="AS31" s="208"/>
      <c r="AT31" s="208"/>
      <c r="AU31" s="208"/>
      <c r="AV31" s="208"/>
      <c r="AW31" s="208"/>
      <c r="AX31" s="208"/>
      <c r="AY31" s="208"/>
      <c r="AZ31" s="208"/>
      <c r="BA31" s="208"/>
      <c r="BB31" s="208"/>
      <c r="BC31" s="208"/>
      <c r="BD31" s="208"/>
      <c r="BE31" s="244"/>
      <c r="BF31" s="248"/>
      <c r="BG31" s="248"/>
      <c r="BH31" s="248"/>
      <c r="BI31" s="247"/>
      <c r="BJ31" s="208"/>
      <c r="BK31" s="208"/>
      <c r="BL31" s="244"/>
      <c r="BM31" s="208"/>
      <c r="BN31" s="208"/>
      <c r="BO31" s="208"/>
      <c r="BP31" s="244"/>
      <c r="BQ31" s="208"/>
      <c r="BR31" s="208"/>
      <c r="BS31" s="208"/>
      <c r="BT31" s="244"/>
    </row>
    <row r="32" spans="2:72">
      <c r="B32" s="197" t="s">
        <v>176</v>
      </c>
      <c r="C32" s="192"/>
      <c r="D32" s="186"/>
      <c r="E32" s="187"/>
      <c r="F32" s="193"/>
      <c r="G32" s="193"/>
      <c r="H32" s="193"/>
      <c r="I32" s="191"/>
      <c r="J32" s="187"/>
      <c r="K32" s="191"/>
      <c r="L32" s="248" t="s">
        <v>227</v>
      </c>
      <c r="M32" s="246"/>
      <c r="N32" s="246"/>
      <c r="O32" s="247"/>
      <c r="P32" s="208"/>
      <c r="Q32" s="208"/>
      <c r="R32" s="208"/>
      <c r="S32" s="208"/>
      <c r="T32" s="208"/>
      <c r="U32" s="208"/>
      <c r="V32" s="208"/>
      <c r="W32" s="208"/>
      <c r="X32" s="208"/>
      <c r="Y32" s="208"/>
      <c r="Z32" s="208"/>
      <c r="AA32" s="208"/>
      <c r="AB32" s="244"/>
      <c r="AC32" s="248"/>
      <c r="AD32" s="248"/>
      <c r="AE32" s="248"/>
      <c r="AF32" s="247"/>
      <c r="AG32" s="208"/>
      <c r="AH32" s="208"/>
      <c r="AI32" s="244"/>
      <c r="AJ32" s="208"/>
      <c r="AK32" s="208"/>
      <c r="AL32" s="208"/>
      <c r="AM32" s="244"/>
      <c r="AN32" s="208"/>
      <c r="AO32" s="248" t="s">
        <v>320</v>
      </c>
      <c r="AP32" s="246"/>
      <c r="AQ32" s="246"/>
      <c r="AR32" s="247"/>
      <c r="AS32" s="208"/>
      <c r="AT32" s="208"/>
      <c r="AU32" s="208"/>
      <c r="AV32" s="208"/>
      <c r="AW32" s="208"/>
      <c r="AX32" s="208"/>
      <c r="AY32" s="208"/>
      <c r="AZ32" s="208"/>
      <c r="BA32" s="208"/>
      <c r="BB32" s="208"/>
      <c r="BC32" s="208"/>
      <c r="BD32" s="208"/>
      <c r="BE32" s="244"/>
      <c r="BF32" s="248"/>
      <c r="BG32" s="248"/>
      <c r="BH32" s="248"/>
      <c r="BI32" s="247"/>
      <c r="BJ32" s="208"/>
      <c r="BK32" s="208"/>
      <c r="BL32" s="244"/>
      <c r="BM32" s="208"/>
      <c r="BN32" s="208"/>
      <c r="BO32" s="208"/>
      <c r="BP32" s="244"/>
      <c r="BQ32" s="208"/>
      <c r="BR32" s="208"/>
      <c r="BS32" s="208"/>
      <c r="BT32" s="244"/>
    </row>
    <row r="33" spans="2:72">
      <c r="B33" s="198" t="s">
        <v>177</v>
      </c>
      <c r="C33" s="192"/>
      <c r="D33" s="191"/>
      <c r="E33" s="187"/>
      <c r="F33" s="193"/>
      <c r="G33" s="193"/>
      <c r="H33" s="193"/>
      <c r="I33" s="191"/>
      <c r="J33" s="187"/>
      <c r="K33" s="191"/>
      <c r="L33" s="248" t="s">
        <v>228</v>
      </c>
      <c r="M33" s="249"/>
      <c r="N33" s="249"/>
      <c r="O33" s="232"/>
      <c r="P33" s="184"/>
      <c r="Q33" s="184"/>
      <c r="R33" s="184"/>
      <c r="S33" s="184"/>
      <c r="T33" s="184"/>
      <c r="U33" s="184"/>
      <c r="V33" s="184"/>
      <c r="W33" s="184"/>
      <c r="X33" s="184"/>
      <c r="Y33" s="184"/>
      <c r="Z33" s="184"/>
      <c r="AA33" s="184"/>
      <c r="AB33" s="234"/>
      <c r="AC33" s="250"/>
      <c r="AD33" s="250"/>
      <c r="AE33" s="250"/>
      <c r="AF33" s="232"/>
      <c r="AG33" s="184"/>
      <c r="AH33" s="184"/>
      <c r="AI33" s="234"/>
      <c r="AJ33" s="184"/>
      <c r="AK33" s="184"/>
      <c r="AL33" s="184"/>
      <c r="AM33" s="234"/>
      <c r="AN33" s="184"/>
      <c r="AO33" s="248" t="s">
        <v>321</v>
      </c>
      <c r="AP33" s="249"/>
      <c r="AQ33" s="249"/>
      <c r="AR33" s="232"/>
      <c r="AS33" s="184"/>
      <c r="AT33" s="184"/>
      <c r="AU33" s="184"/>
      <c r="AV33" s="184"/>
      <c r="AW33" s="184"/>
      <c r="AX33" s="184"/>
      <c r="AY33" s="184"/>
      <c r="AZ33" s="184"/>
      <c r="BA33" s="184"/>
      <c r="BB33" s="184"/>
      <c r="BC33" s="184"/>
      <c r="BD33" s="184"/>
      <c r="BE33" s="234"/>
      <c r="BF33" s="250"/>
      <c r="BG33" s="250"/>
      <c r="BH33" s="250"/>
      <c r="BI33" s="232"/>
      <c r="BJ33" s="184"/>
      <c r="BK33" s="184"/>
      <c r="BL33" s="234"/>
      <c r="BM33" s="184"/>
      <c r="BN33" s="184"/>
      <c r="BO33" s="184"/>
      <c r="BP33" s="234"/>
      <c r="BQ33" s="184"/>
      <c r="BR33" s="184"/>
      <c r="BS33" s="184"/>
      <c r="BT33" s="234"/>
    </row>
    <row r="34" spans="2:72">
      <c r="B34" s="199" t="s">
        <v>178</v>
      </c>
      <c r="C34" s="185"/>
      <c r="D34" s="186"/>
      <c r="E34" s="187"/>
      <c r="F34" s="187"/>
      <c r="G34" s="187"/>
      <c r="H34" s="187"/>
      <c r="I34" s="194"/>
      <c r="J34" s="187"/>
      <c r="K34" s="187"/>
      <c r="L34" s="180" t="s">
        <v>229</v>
      </c>
      <c r="M34" s="251"/>
      <c r="N34" s="251"/>
      <c r="O34" s="177"/>
      <c r="P34" s="184" t="s">
        <v>230</v>
      </c>
      <c r="Q34" s="184"/>
      <c r="R34" s="184"/>
      <c r="S34" s="184"/>
      <c r="T34" s="184"/>
      <c r="U34" s="184"/>
      <c r="V34" s="184"/>
      <c r="W34" s="184"/>
      <c r="X34" s="184"/>
      <c r="Y34" s="184"/>
      <c r="Z34" s="184"/>
      <c r="AA34" s="184"/>
      <c r="AB34" s="234"/>
      <c r="AC34" s="184" t="s">
        <v>230</v>
      </c>
      <c r="AD34" s="184"/>
      <c r="AE34" s="234"/>
      <c r="AF34" s="184"/>
      <c r="AG34" s="184"/>
      <c r="AH34" s="184"/>
      <c r="AI34" s="234"/>
      <c r="AJ34" s="184"/>
      <c r="AK34" s="184"/>
      <c r="AL34" s="184"/>
      <c r="AM34" s="234"/>
      <c r="AO34" s="180" t="s">
        <v>229</v>
      </c>
      <c r="AP34" s="251"/>
      <c r="AQ34" s="251"/>
      <c r="AR34" s="177"/>
      <c r="AS34" s="184" t="s">
        <v>322</v>
      </c>
      <c r="AT34" s="184"/>
      <c r="AU34" s="184"/>
      <c r="AV34" s="184"/>
      <c r="AW34" s="184"/>
      <c r="AX34" s="184"/>
      <c r="AY34" s="184"/>
      <c r="AZ34" s="184"/>
      <c r="BA34" s="184"/>
      <c r="BB34" s="184"/>
      <c r="BC34" s="184"/>
      <c r="BD34" s="184"/>
      <c r="BE34" s="234"/>
      <c r="BF34" s="184" t="s">
        <v>322</v>
      </c>
      <c r="BG34" s="184"/>
      <c r="BH34" s="234"/>
      <c r="BI34" s="184"/>
      <c r="BJ34" s="184"/>
      <c r="BK34" s="184"/>
      <c r="BL34" s="234"/>
      <c r="BM34" s="184"/>
      <c r="BN34" s="184"/>
      <c r="BO34" s="184"/>
      <c r="BP34" s="234"/>
    </row>
    <row r="35" spans="2:72" ht="36.6">
      <c r="B35" s="179"/>
      <c r="C35" s="185"/>
      <c r="D35" s="186"/>
      <c r="E35" s="187"/>
      <c r="F35" s="187"/>
      <c r="G35" s="187"/>
      <c r="H35" s="187"/>
      <c r="I35" s="189"/>
      <c r="J35" s="187"/>
      <c r="K35" s="189"/>
      <c r="L35" s="252" t="s">
        <v>231</v>
      </c>
      <c r="M35" s="253"/>
      <c r="N35" s="253"/>
      <c r="O35" s="177"/>
      <c r="P35" s="254" t="s">
        <v>232</v>
      </c>
      <c r="Q35" s="254" t="s">
        <v>233</v>
      </c>
      <c r="R35" s="254" t="s">
        <v>234</v>
      </c>
      <c r="S35" s="254" t="s">
        <v>235</v>
      </c>
      <c r="T35" s="254" t="s">
        <v>236</v>
      </c>
      <c r="U35" s="254" t="s">
        <v>237</v>
      </c>
      <c r="V35" s="254" t="s">
        <v>238</v>
      </c>
      <c r="W35" s="254" t="s">
        <v>239</v>
      </c>
      <c r="X35" s="254" t="s">
        <v>240</v>
      </c>
      <c r="Y35" s="254" t="s">
        <v>241</v>
      </c>
      <c r="Z35" s="255" t="s">
        <v>242</v>
      </c>
      <c r="AA35" s="254" t="s">
        <v>243</v>
      </c>
      <c r="AB35" s="255" t="s">
        <v>244</v>
      </c>
      <c r="AC35" s="254" t="s">
        <v>245</v>
      </c>
      <c r="AD35" s="255" t="s">
        <v>246</v>
      </c>
      <c r="AE35" s="255" t="s">
        <v>247</v>
      </c>
      <c r="AF35" s="255" t="s">
        <v>248</v>
      </c>
      <c r="AG35" s="256" t="s">
        <v>249</v>
      </c>
      <c r="AH35" s="254" t="s">
        <v>250</v>
      </c>
      <c r="AI35" s="255" t="s">
        <v>251</v>
      </c>
      <c r="AJ35" s="254" t="s">
        <v>252</v>
      </c>
      <c r="AK35" s="255" t="s">
        <v>300</v>
      </c>
      <c r="AL35" s="255" t="s">
        <v>254</v>
      </c>
      <c r="AM35" s="256" t="s">
        <v>255</v>
      </c>
      <c r="AO35" s="252" t="s">
        <v>231</v>
      </c>
      <c r="AP35" s="253"/>
      <c r="AQ35" s="253"/>
      <c r="AR35" s="177"/>
      <c r="AS35" s="254" t="s">
        <v>232</v>
      </c>
      <c r="AT35" s="254" t="s">
        <v>233</v>
      </c>
      <c r="AU35" s="254" t="s">
        <v>234</v>
      </c>
      <c r="AV35" s="254" t="s">
        <v>235</v>
      </c>
      <c r="AW35" s="254" t="s">
        <v>236</v>
      </c>
      <c r="AX35" s="254" t="s">
        <v>237</v>
      </c>
      <c r="AY35" s="254" t="s">
        <v>238</v>
      </c>
      <c r="AZ35" s="254" t="s">
        <v>239</v>
      </c>
      <c r="BA35" s="254" t="s">
        <v>240</v>
      </c>
      <c r="BB35" s="254" t="s">
        <v>241</v>
      </c>
      <c r="BC35" s="255" t="s">
        <v>242</v>
      </c>
      <c r="BD35" s="254" t="s">
        <v>243</v>
      </c>
      <c r="BE35" s="255" t="s">
        <v>244</v>
      </c>
      <c r="BF35" s="254" t="s">
        <v>245</v>
      </c>
      <c r="BG35" s="255" t="s">
        <v>246</v>
      </c>
      <c r="BH35" s="255" t="s">
        <v>247</v>
      </c>
      <c r="BI35" s="255" t="s">
        <v>248</v>
      </c>
      <c r="BJ35" s="256" t="s">
        <v>249</v>
      </c>
      <c r="BK35" s="254" t="s">
        <v>250</v>
      </c>
      <c r="BL35" s="255" t="s">
        <v>251</v>
      </c>
      <c r="BM35" s="254" t="s">
        <v>252</v>
      </c>
      <c r="BN35" s="255" t="s">
        <v>253</v>
      </c>
      <c r="BO35" s="255" t="s">
        <v>254</v>
      </c>
      <c r="BP35" s="256" t="s">
        <v>255</v>
      </c>
    </row>
    <row r="36" spans="2:72">
      <c r="B36" s="180"/>
      <c r="C36" s="190"/>
      <c r="D36" s="191"/>
      <c r="E36" s="200" t="s">
        <v>179</v>
      </c>
      <c r="F36" s="200" t="s">
        <v>192</v>
      </c>
      <c r="G36" s="200" t="s">
        <v>209</v>
      </c>
      <c r="I36" s="191"/>
      <c r="J36" s="190"/>
      <c r="K36" s="191"/>
      <c r="L36" s="257" t="s">
        <v>256</v>
      </c>
      <c r="M36" s="258"/>
      <c r="N36" s="258"/>
      <c r="O36" s="259"/>
      <c r="P36" s="260">
        <v>1</v>
      </c>
      <c r="Q36" s="260">
        <v>2</v>
      </c>
      <c r="R36" s="260">
        <v>3</v>
      </c>
      <c r="S36" s="260">
        <v>4</v>
      </c>
      <c r="T36" s="260">
        <v>5</v>
      </c>
      <c r="U36" s="260">
        <v>6</v>
      </c>
      <c r="V36" s="260">
        <v>7</v>
      </c>
      <c r="W36" s="260">
        <v>8</v>
      </c>
      <c r="X36" s="260">
        <v>9</v>
      </c>
      <c r="Y36" s="260">
        <v>10</v>
      </c>
      <c r="Z36" s="260">
        <v>11</v>
      </c>
      <c r="AA36" s="260">
        <v>12</v>
      </c>
      <c r="AB36" s="260">
        <v>13</v>
      </c>
      <c r="AC36" s="261">
        <v>14</v>
      </c>
      <c r="AD36" s="261">
        <v>15</v>
      </c>
      <c r="AE36" s="261">
        <v>16</v>
      </c>
      <c r="AF36" s="261">
        <v>17</v>
      </c>
      <c r="AG36" s="261" t="s">
        <v>257</v>
      </c>
      <c r="AH36" s="261">
        <v>18</v>
      </c>
      <c r="AI36" s="261">
        <v>19</v>
      </c>
      <c r="AJ36" s="261">
        <v>20</v>
      </c>
      <c r="AK36" s="261">
        <v>21</v>
      </c>
      <c r="AL36" s="261">
        <v>22</v>
      </c>
      <c r="AM36" s="261" t="s">
        <v>258</v>
      </c>
      <c r="AO36" s="257" t="s">
        <v>256</v>
      </c>
      <c r="AP36" s="258"/>
      <c r="AQ36" s="258"/>
      <c r="AR36" s="259"/>
      <c r="AS36" s="260">
        <v>1</v>
      </c>
      <c r="AT36" s="260">
        <v>2</v>
      </c>
      <c r="AU36" s="260">
        <v>3</v>
      </c>
      <c r="AV36" s="260">
        <v>4</v>
      </c>
      <c r="AW36" s="260">
        <v>5</v>
      </c>
      <c r="AX36" s="260">
        <v>6</v>
      </c>
      <c r="AY36" s="260">
        <v>7</v>
      </c>
      <c r="AZ36" s="260">
        <v>8</v>
      </c>
      <c r="BA36" s="260">
        <v>9</v>
      </c>
      <c r="BB36" s="260">
        <v>10</v>
      </c>
      <c r="BC36" s="260">
        <v>11</v>
      </c>
      <c r="BD36" s="260">
        <v>12</v>
      </c>
      <c r="BE36" s="260">
        <v>13</v>
      </c>
      <c r="BF36" s="261">
        <v>14</v>
      </c>
      <c r="BG36" s="261">
        <v>15</v>
      </c>
      <c r="BH36" s="261">
        <v>16</v>
      </c>
      <c r="BI36" s="261">
        <v>17</v>
      </c>
      <c r="BJ36" s="261" t="s">
        <v>257</v>
      </c>
      <c r="BK36" s="261">
        <v>18</v>
      </c>
      <c r="BL36" s="261">
        <v>19</v>
      </c>
      <c r="BM36" s="261">
        <v>20</v>
      </c>
      <c r="BN36" s="261">
        <v>21</v>
      </c>
      <c r="BO36" s="261">
        <v>22</v>
      </c>
      <c r="BP36" s="261" t="s">
        <v>258</v>
      </c>
    </row>
    <row r="37" spans="2:72">
      <c r="B37" s="181"/>
      <c r="C37" s="192"/>
      <c r="D37" s="191"/>
      <c r="E37" s="200" t="s">
        <v>180</v>
      </c>
      <c r="F37" s="200" t="s">
        <v>210</v>
      </c>
      <c r="G37" s="200" t="s">
        <v>211</v>
      </c>
      <c r="I37" s="191"/>
      <c r="J37" s="193"/>
      <c r="K37" s="191"/>
      <c r="L37" s="203"/>
      <c r="M37" s="262"/>
      <c r="N37" s="262"/>
      <c r="O37" s="263"/>
      <c r="P37" s="264"/>
      <c r="Q37" s="264"/>
      <c r="R37" s="264"/>
      <c r="S37" s="264"/>
      <c r="T37" s="264"/>
      <c r="U37" s="264"/>
      <c r="V37" s="264"/>
      <c r="W37" s="264"/>
      <c r="X37" s="264"/>
      <c r="Y37" s="264"/>
      <c r="Z37" s="264"/>
      <c r="AA37" s="264"/>
      <c r="AB37" s="264"/>
      <c r="AC37" s="264"/>
      <c r="AD37" s="264"/>
      <c r="AE37" s="264"/>
      <c r="AF37" s="264"/>
      <c r="AG37" s="264"/>
      <c r="AH37" s="264"/>
      <c r="AI37" s="264"/>
      <c r="AJ37" s="264"/>
      <c r="AK37" s="264"/>
      <c r="AL37" s="264"/>
      <c r="AM37" s="264"/>
      <c r="AO37" s="203"/>
      <c r="AP37" s="262"/>
      <c r="AQ37" s="262"/>
      <c r="AR37" s="263"/>
      <c r="AS37" s="264"/>
      <c r="AT37" s="264"/>
      <c r="AU37" s="264"/>
      <c r="AV37" s="264"/>
      <c r="AW37" s="264"/>
      <c r="AX37" s="264"/>
      <c r="AY37" s="264"/>
      <c r="AZ37" s="264"/>
      <c r="BA37" s="264"/>
      <c r="BB37" s="264"/>
      <c r="BC37" s="264"/>
      <c r="BD37" s="264"/>
      <c r="BE37" s="264"/>
      <c r="BF37" s="264"/>
      <c r="BG37" s="264"/>
      <c r="BH37" s="264"/>
      <c r="BI37" s="264"/>
      <c r="BJ37" s="264"/>
      <c r="BK37" s="264"/>
      <c r="BL37" s="264"/>
      <c r="BM37" s="264"/>
      <c r="BN37" s="264"/>
      <c r="BO37" s="264"/>
      <c r="BP37" s="264"/>
    </row>
    <row r="38" spans="2:72">
      <c r="B38" s="181"/>
      <c r="C38" s="192"/>
      <c r="D38" s="191"/>
      <c r="E38" s="200" t="s">
        <v>181</v>
      </c>
      <c r="F38" s="200" t="s">
        <v>212</v>
      </c>
      <c r="G38" s="200" t="s">
        <v>213</v>
      </c>
      <c r="I38" s="191"/>
      <c r="J38" s="193"/>
      <c r="K38" s="191"/>
      <c r="L38" s="178"/>
      <c r="M38" s="265">
        <v>1</v>
      </c>
      <c r="N38" s="251" t="s">
        <v>259</v>
      </c>
      <c r="O38" s="177"/>
      <c r="P38" s="266">
        <v>28.209</v>
      </c>
      <c r="Q38" s="266">
        <v>210.988</v>
      </c>
      <c r="R38" s="266">
        <v>1026.0940000000001</v>
      </c>
      <c r="S38" s="266">
        <v>51.006999999999998</v>
      </c>
      <c r="T38" s="266">
        <v>18.245000000000001</v>
      </c>
      <c r="U38" s="266" t="s">
        <v>260</v>
      </c>
      <c r="V38" s="266" t="s">
        <v>260</v>
      </c>
      <c r="W38" s="266" t="s">
        <v>260</v>
      </c>
      <c r="X38" s="266">
        <v>2752.777</v>
      </c>
      <c r="Y38" s="266">
        <v>543.87800000000004</v>
      </c>
      <c r="Z38" s="266">
        <v>125.88</v>
      </c>
      <c r="AA38" s="266">
        <v>164.56100000000001</v>
      </c>
      <c r="AB38" s="266" t="s">
        <v>260</v>
      </c>
      <c r="AC38" s="266">
        <v>10.571</v>
      </c>
      <c r="AD38" s="266">
        <v>113.33199999999999</v>
      </c>
      <c r="AE38" s="266">
        <v>244.59100000000001</v>
      </c>
      <c r="AF38" s="266">
        <v>3.645</v>
      </c>
      <c r="AG38" s="267">
        <v>5293.7780000000002</v>
      </c>
      <c r="AH38" s="266" t="s">
        <v>260</v>
      </c>
      <c r="AI38" s="266">
        <v>27.547999999999998</v>
      </c>
      <c r="AJ38" s="266">
        <v>552.80999999999995</v>
      </c>
      <c r="AK38" s="266">
        <v>67.484999999999999</v>
      </c>
      <c r="AL38" s="266">
        <v>26.661999999999999</v>
      </c>
      <c r="AM38" s="267">
        <v>5968.2830000000004</v>
      </c>
      <c r="AO38" s="178"/>
      <c r="AP38" s="265">
        <v>1</v>
      </c>
      <c r="AQ38" s="251" t="s">
        <v>259</v>
      </c>
      <c r="AR38" s="177"/>
      <c r="AS38" s="266">
        <v>20.359000000000002</v>
      </c>
      <c r="AT38" s="266">
        <v>111.328</v>
      </c>
      <c r="AU38" s="266">
        <v>3.9769999999999999</v>
      </c>
      <c r="AV38" s="266">
        <v>172.99299999999999</v>
      </c>
      <c r="AW38" s="266">
        <v>1.95</v>
      </c>
      <c r="AX38" s="266">
        <v>2.1000000000000001E-2</v>
      </c>
      <c r="AY38" s="266">
        <v>15.038</v>
      </c>
      <c r="AZ38" s="282" t="s">
        <v>260</v>
      </c>
      <c r="BA38" s="266">
        <v>23.856999999999999</v>
      </c>
      <c r="BB38" s="266">
        <v>2.75</v>
      </c>
      <c r="BC38" s="266">
        <v>53.716000000000001</v>
      </c>
      <c r="BD38" s="266">
        <v>56.131</v>
      </c>
      <c r="BE38" s="266">
        <v>42.884999999999998</v>
      </c>
      <c r="BF38" s="266">
        <v>144.93799999999999</v>
      </c>
      <c r="BG38" s="266">
        <v>29.731999999999999</v>
      </c>
      <c r="BH38" s="266">
        <v>523.79</v>
      </c>
      <c r="BI38" s="266">
        <v>2.5859999999999999</v>
      </c>
      <c r="BJ38" s="267">
        <v>1206.0509999999999</v>
      </c>
      <c r="BK38" s="266">
        <v>5.5419999999999998</v>
      </c>
      <c r="BL38" s="266">
        <v>102.699</v>
      </c>
      <c r="BM38" s="266">
        <v>29.103999999999999</v>
      </c>
      <c r="BN38" s="266">
        <v>166.006</v>
      </c>
      <c r="BO38" s="266">
        <v>18.114999999999998</v>
      </c>
      <c r="BP38" s="267">
        <v>1527.5170000000001</v>
      </c>
    </row>
    <row r="39" spans="2:72">
      <c r="B39" s="181"/>
      <c r="C39" s="192"/>
      <c r="D39" s="191"/>
      <c r="E39" s="201" t="s">
        <v>182</v>
      </c>
      <c r="F39" s="201" t="s">
        <v>195</v>
      </c>
      <c r="G39" s="201" t="s">
        <v>214</v>
      </c>
      <c r="I39" s="191"/>
      <c r="J39" s="193"/>
      <c r="K39" s="191"/>
      <c r="L39" s="178"/>
      <c r="M39" s="265"/>
      <c r="N39" s="251" t="s">
        <v>261</v>
      </c>
      <c r="O39" s="177" t="s">
        <v>262</v>
      </c>
      <c r="P39" s="266">
        <v>8.9979999999999993</v>
      </c>
      <c r="Q39" s="266">
        <v>76.570999999999998</v>
      </c>
      <c r="R39" s="266">
        <v>2.9870000000000001</v>
      </c>
      <c r="S39" s="266">
        <v>12.603</v>
      </c>
      <c r="T39" s="266">
        <v>7.8789999999999996</v>
      </c>
      <c r="U39" s="266" t="s">
        <v>260</v>
      </c>
      <c r="V39" s="266" t="s">
        <v>260</v>
      </c>
      <c r="W39" s="266" t="s">
        <v>260</v>
      </c>
      <c r="X39" s="266">
        <v>48.618000000000002</v>
      </c>
      <c r="Y39" s="266">
        <v>40.741</v>
      </c>
      <c r="Z39" s="266">
        <v>3.2970000000000002</v>
      </c>
      <c r="AA39" s="266">
        <v>73.706000000000003</v>
      </c>
      <c r="AB39" s="266" t="s">
        <v>260</v>
      </c>
      <c r="AC39" s="266">
        <v>10.571</v>
      </c>
      <c r="AD39" s="266">
        <v>1.2</v>
      </c>
      <c r="AE39" s="266">
        <v>57.963000000000001</v>
      </c>
      <c r="AF39" s="266" t="s">
        <v>260</v>
      </c>
      <c r="AG39" s="267">
        <v>345.13400000000001</v>
      </c>
      <c r="AH39" s="266" t="s">
        <v>260</v>
      </c>
      <c r="AI39" s="266">
        <v>7.7350000000000003</v>
      </c>
      <c r="AJ39" s="266" t="s">
        <v>260</v>
      </c>
      <c r="AK39" s="266" t="s">
        <v>260</v>
      </c>
      <c r="AL39" s="266">
        <v>3.7309999999999999</v>
      </c>
      <c r="AM39" s="267">
        <v>356.6</v>
      </c>
      <c r="AO39" s="178"/>
      <c r="AP39" s="265"/>
      <c r="AQ39" s="251" t="s">
        <v>261</v>
      </c>
      <c r="AR39" s="177" t="s">
        <v>262</v>
      </c>
      <c r="AS39" s="266">
        <v>20.260999999999999</v>
      </c>
      <c r="AT39" s="266">
        <v>80.944999999999993</v>
      </c>
      <c r="AU39" s="266" t="s">
        <v>260</v>
      </c>
      <c r="AV39" s="266">
        <v>18.649999999999999</v>
      </c>
      <c r="AW39" s="266">
        <v>1.95</v>
      </c>
      <c r="AX39" s="266" t="s">
        <v>260</v>
      </c>
      <c r="AY39" s="266">
        <v>14.763999999999999</v>
      </c>
      <c r="AZ39" s="266" t="s">
        <v>260</v>
      </c>
      <c r="BA39" s="266">
        <v>18.045000000000002</v>
      </c>
      <c r="BB39" s="266" t="s">
        <v>260</v>
      </c>
      <c r="BC39" s="266">
        <v>53.716000000000001</v>
      </c>
      <c r="BD39" s="266">
        <v>28.405999999999999</v>
      </c>
      <c r="BE39" s="266">
        <v>39.887999999999998</v>
      </c>
      <c r="BF39" s="266">
        <v>142.095</v>
      </c>
      <c r="BG39" s="266">
        <v>18.946999999999999</v>
      </c>
      <c r="BH39" s="266">
        <v>207.58500000000001</v>
      </c>
      <c r="BI39" s="266" t="s">
        <v>260</v>
      </c>
      <c r="BJ39" s="267">
        <v>645.25199999999995</v>
      </c>
      <c r="BK39" s="266">
        <v>5.5419999999999998</v>
      </c>
      <c r="BL39" s="266">
        <v>36.536999999999999</v>
      </c>
      <c r="BM39" s="266">
        <v>25.952999999999999</v>
      </c>
      <c r="BN39" s="266">
        <v>137.92400000000001</v>
      </c>
      <c r="BO39" s="266">
        <v>18.114999999999998</v>
      </c>
      <c r="BP39" s="267">
        <v>869.32299999999998</v>
      </c>
    </row>
    <row r="40" spans="2:72">
      <c r="B40" s="181"/>
      <c r="C40" s="192"/>
      <c r="D40" s="186"/>
      <c r="E40" s="201" t="s">
        <v>183</v>
      </c>
      <c r="F40" s="201" t="s">
        <v>196</v>
      </c>
      <c r="G40" s="201" t="s">
        <v>215</v>
      </c>
      <c r="I40" s="191"/>
      <c r="J40" s="193"/>
      <c r="K40" s="191"/>
      <c r="L40" s="178"/>
      <c r="M40" s="265"/>
      <c r="N40" s="251"/>
      <c r="O40" s="177" t="s">
        <v>263</v>
      </c>
      <c r="P40" s="266">
        <v>11.22</v>
      </c>
      <c r="Q40" s="266">
        <v>103.51600000000001</v>
      </c>
      <c r="R40" s="266">
        <v>1011.288</v>
      </c>
      <c r="S40" s="266">
        <v>14.696</v>
      </c>
      <c r="T40" s="266">
        <v>4.4400000000000004</v>
      </c>
      <c r="U40" s="266" t="s">
        <v>260</v>
      </c>
      <c r="V40" s="266" t="s">
        <v>260</v>
      </c>
      <c r="W40" s="266" t="s">
        <v>260</v>
      </c>
      <c r="X40" s="266">
        <v>2645.0920000000001</v>
      </c>
      <c r="Y40" s="266">
        <v>490.67599999999999</v>
      </c>
      <c r="Z40" s="266">
        <v>2.86</v>
      </c>
      <c r="AA40" s="266">
        <v>60.408000000000001</v>
      </c>
      <c r="AB40" s="266" t="s">
        <v>260</v>
      </c>
      <c r="AC40" s="266" t="s">
        <v>260</v>
      </c>
      <c r="AD40" s="266">
        <v>71.718000000000004</v>
      </c>
      <c r="AE40" s="266">
        <v>85.606999999999999</v>
      </c>
      <c r="AF40" s="266">
        <v>3.645</v>
      </c>
      <c r="AG40" s="267">
        <v>4505.1660000000002</v>
      </c>
      <c r="AH40" s="266" t="s">
        <v>260</v>
      </c>
      <c r="AI40" s="266">
        <v>11.122999999999999</v>
      </c>
      <c r="AJ40" s="266">
        <v>532.46100000000001</v>
      </c>
      <c r="AK40" s="266">
        <v>5.4870000000000001</v>
      </c>
      <c r="AL40" s="266">
        <v>22.579000000000001</v>
      </c>
      <c r="AM40" s="267">
        <v>5076.8159999999998</v>
      </c>
      <c r="AO40" s="178"/>
      <c r="AP40" s="265"/>
      <c r="AQ40" s="251"/>
      <c r="AR40" s="177" t="s">
        <v>263</v>
      </c>
      <c r="AS40" s="266">
        <v>9.8000000000000004E-2</v>
      </c>
      <c r="AT40" s="266">
        <v>13.552</v>
      </c>
      <c r="AU40" s="266">
        <v>3.9769999999999999</v>
      </c>
      <c r="AV40" s="266">
        <v>130.87200000000001</v>
      </c>
      <c r="AW40" s="266" t="s">
        <v>260</v>
      </c>
      <c r="AX40" s="266" t="s">
        <v>260</v>
      </c>
      <c r="AY40" s="266" t="s">
        <v>260</v>
      </c>
      <c r="AZ40" s="266" t="s">
        <v>260</v>
      </c>
      <c r="BA40" s="266">
        <v>1.98</v>
      </c>
      <c r="BB40" s="266" t="s">
        <v>260</v>
      </c>
      <c r="BC40" s="266" t="s">
        <v>260</v>
      </c>
      <c r="BD40" s="266" t="s">
        <v>260</v>
      </c>
      <c r="BE40" s="266" t="s">
        <v>260</v>
      </c>
      <c r="BF40" s="266" t="s">
        <v>260</v>
      </c>
      <c r="BG40" s="266">
        <v>7.1719999999999997</v>
      </c>
      <c r="BH40" s="266">
        <v>309.78100000000001</v>
      </c>
      <c r="BI40" s="266">
        <v>2.5859999999999999</v>
      </c>
      <c r="BJ40" s="267">
        <v>470.01799999999997</v>
      </c>
      <c r="BK40" s="266" t="s">
        <v>260</v>
      </c>
      <c r="BL40" s="266">
        <v>23.350999999999999</v>
      </c>
      <c r="BM40" s="266">
        <v>1.9510000000000001</v>
      </c>
      <c r="BN40" s="266">
        <v>9.1820000000000004</v>
      </c>
      <c r="BO40" s="266" t="s">
        <v>260</v>
      </c>
      <c r="BP40" s="267">
        <v>504.50200000000001</v>
      </c>
    </row>
    <row r="41" spans="2:72">
      <c r="B41" s="181"/>
      <c r="C41" s="192"/>
      <c r="D41" s="186"/>
      <c r="E41" s="201" t="s">
        <v>184</v>
      </c>
      <c r="F41" s="201" t="s">
        <v>197</v>
      </c>
      <c r="G41" s="201" t="s">
        <v>216</v>
      </c>
      <c r="I41" s="191"/>
      <c r="J41" s="193"/>
      <c r="K41" s="191"/>
      <c r="L41" s="178"/>
      <c r="M41" s="265">
        <v>2</v>
      </c>
      <c r="N41" s="251" t="s">
        <v>264</v>
      </c>
      <c r="O41" s="177"/>
      <c r="P41" s="266">
        <v>7.774</v>
      </c>
      <c r="Q41" s="266">
        <v>2783.8220000000001</v>
      </c>
      <c r="R41" s="266">
        <v>12.728999999999999</v>
      </c>
      <c r="S41" s="266">
        <v>3.26</v>
      </c>
      <c r="T41" s="266" t="s">
        <v>260</v>
      </c>
      <c r="U41" s="266" t="s">
        <v>260</v>
      </c>
      <c r="V41" s="266" t="s">
        <v>260</v>
      </c>
      <c r="W41" s="266">
        <v>6.8959999999999999</v>
      </c>
      <c r="X41" s="266">
        <v>276.75599999999997</v>
      </c>
      <c r="Y41" s="266" t="s">
        <v>260</v>
      </c>
      <c r="Z41" s="266">
        <v>232.79300000000001</v>
      </c>
      <c r="AA41" s="266">
        <v>950.70399999999995</v>
      </c>
      <c r="AB41" s="266" t="s">
        <v>260</v>
      </c>
      <c r="AC41" s="266">
        <v>8.0359999999999996</v>
      </c>
      <c r="AD41" s="266">
        <v>1046.7629999999999</v>
      </c>
      <c r="AE41" s="266" t="s">
        <v>260</v>
      </c>
      <c r="AF41" s="266" t="s">
        <v>260</v>
      </c>
      <c r="AG41" s="267">
        <v>5329.5330000000004</v>
      </c>
      <c r="AH41" s="266" t="s">
        <v>260</v>
      </c>
      <c r="AI41" s="266">
        <v>5825.2529999999997</v>
      </c>
      <c r="AJ41" s="266">
        <v>7938.5950000000003</v>
      </c>
      <c r="AK41" s="266">
        <v>2463.2919999999999</v>
      </c>
      <c r="AL41" s="266">
        <v>116.28100000000001</v>
      </c>
      <c r="AM41" s="267">
        <v>21672.954000000002</v>
      </c>
      <c r="AO41" s="178"/>
      <c r="AP41" s="265">
        <v>2</v>
      </c>
      <c r="AQ41" s="251" t="s">
        <v>264</v>
      </c>
      <c r="AR41" s="177"/>
      <c r="AS41" s="266" t="s">
        <v>260</v>
      </c>
      <c r="AT41" s="266" t="s">
        <v>260</v>
      </c>
      <c r="AU41" s="266" t="s">
        <v>260</v>
      </c>
      <c r="AV41" s="266" t="s">
        <v>260</v>
      </c>
      <c r="AW41" s="266" t="s">
        <v>260</v>
      </c>
      <c r="AX41" s="266" t="s">
        <v>260</v>
      </c>
      <c r="AY41" s="266" t="s">
        <v>260</v>
      </c>
      <c r="AZ41" s="266" t="s">
        <v>260</v>
      </c>
      <c r="BA41" s="266" t="s">
        <v>260</v>
      </c>
      <c r="BB41" s="266" t="s">
        <v>260</v>
      </c>
      <c r="BC41" s="266" t="s">
        <v>260</v>
      </c>
      <c r="BD41" s="266" t="s">
        <v>260</v>
      </c>
      <c r="BE41" s="266" t="s">
        <v>260</v>
      </c>
      <c r="BF41" s="266" t="s">
        <v>260</v>
      </c>
      <c r="BG41" s="266" t="s">
        <v>260</v>
      </c>
      <c r="BH41" s="266" t="s">
        <v>260</v>
      </c>
      <c r="BI41" s="266" t="s">
        <v>260</v>
      </c>
      <c r="BJ41" s="267" t="s">
        <v>260</v>
      </c>
      <c r="BK41" s="266" t="s">
        <v>260</v>
      </c>
      <c r="BL41" s="266" t="s">
        <v>260</v>
      </c>
      <c r="BM41" s="266" t="s">
        <v>260</v>
      </c>
      <c r="BN41" s="266" t="s">
        <v>260</v>
      </c>
      <c r="BO41" s="266" t="s">
        <v>260</v>
      </c>
      <c r="BP41" s="267" t="s">
        <v>260</v>
      </c>
    </row>
    <row r="42" spans="2:72">
      <c r="B42" s="181"/>
      <c r="C42" s="192"/>
      <c r="D42" s="186"/>
      <c r="E42" s="202" t="s">
        <v>185</v>
      </c>
      <c r="F42" s="202" t="s">
        <v>198</v>
      </c>
      <c r="G42" s="202" t="s">
        <v>217</v>
      </c>
      <c r="I42" s="191"/>
      <c r="J42" s="193"/>
      <c r="K42" s="191"/>
      <c r="L42" s="178"/>
      <c r="M42" s="265"/>
      <c r="N42" s="251" t="s">
        <v>261</v>
      </c>
      <c r="O42" s="177" t="s">
        <v>265</v>
      </c>
      <c r="P42" s="266" t="s">
        <v>260</v>
      </c>
      <c r="Q42" s="266">
        <v>2782.52</v>
      </c>
      <c r="R42" s="266" t="s">
        <v>260</v>
      </c>
      <c r="S42" s="266" t="s">
        <v>260</v>
      </c>
      <c r="T42" s="266" t="s">
        <v>260</v>
      </c>
      <c r="U42" s="266" t="s">
        <v>260</v>
      </c>
      <c r="V42" s="266" t="s">
        <v>260</v>
      </c>
      <c r="W42" s="266" t="s">
        <v>260</v>
      </c>
      <c r="X42" s="266" t="s">
        <v>260</v>
      </c>
      <c r="Y42" s="266" t="s">
        <v>260</v>
      </c>
      <c r="Z42" s="266">
        <v>217.34399999999999</v>
      </c>
      <c r="AA42" s="266">
        <v>849.16600000000005</v>
      </c>
      <c r="AB42" s="266" t="s">
        <v>260</v>
      </c>
      <c r="AC42" s="266" t="s">
        <v>260</v>
      </c>
      <c r="AD42" s="266">
        <v>1046.7629999999999</v>
      </c>
      <c r="AE42" s="266" t="s">
        <v>260</v>
      </c>
      <c r="AF42" s="266" t="s">
        <v>260</v>
      </c>
      <c r="AG42" s="267">
        <v>4895.7929999999997</v>
      </c>
      <c r="AH42" s="266" t="s">
        <v>260</v>
      </c>
      <c r="AI42" s="266">
        <v>5825.2529999999997</v>
      </c>
      <c r="AJ42" s="266">
        <v>7748.9690000000001</v>
      </c>
      <c r="AK42" s="266">
        <v>1254.9960000000001</v>
      </c>
      <c r="AL42" s="266">
        <v>116.28100000000001</v>
      </c>
      <c r="AM42" s="267">
        <v>19841.292000000001</v>
      </c>
      <c r="AO42" s="178"/>
      <c r="AP42" s="265"/>
      <c r="AQ42" s="251" t="s">
        <v>261</v>
      </c>
      <c r="AR42" s="177" t="s">
        <v>265</v>
      </c>
      <c r="AS42" s="266" t="s">
        <v>260</v>
      </c>
      <c r="AT42" s="266" t="s">
        <v>260</v>
      </c>
      <c r="AU42" s="266" t="s">
        <v>260</v>
      </c>
      <c r="AV42" s="266" t="s">
        <v>260</v>
      </c>
      <c r="AW42" s="266" t="s">
        <v>260</v>
      </c>
      <c r="AX42" s="266" t="s">
        <v>260</v>
      </c>
      <c r="AY42" s="266" t="s">
        <v>260</v>
      </c>
      <c r="AZ42" s="266" t="s">
        <v>260</v>
      </c>
      <c r="BA42" s="266" t="s">
        <v>260</v>
      </c>
      <c r="BB42" s="266" t="s">
        <v>260</v>
      </c>
      <c r="BC42" s="266" t="s">
        <v>260</v>
      </c>
      <c r="BD42" s="266" t="s">
        <v>260</v>
      </c>
      <c r="BE42" s="266" t="s">
        <v>260</v>
      </c>
      <c r="BF42" s="266" t="s">
        <v>260</v>
      </c>
      <c r="BG42" s="266" t="s">
        <v>260</v>
      </c>
      <c r="BH42" s="266" t="s">
        <v>260</v>
      </c>
      <c r="BI42" s="266" t="s">
        <v>260</v>
      </c>
      <c r="BJ42" s="267" t="s">
        <v>260</v>
      </c>
      <c r="BK42" s="266" t="s">
        <v>260</v>
      </c>
      <c r="BL42" s="266" t="s">
        <v>260</v>
      </c>
      <c r="BM42" s="266" t="s">
        <v>260</v>
      </c>
      <c r="BN42" s="266" t="s">
        <v>260</v>
      </c>
      <c r="BO42" s="266" t="s">
        <v>260</v>
      </c>
      <c r="BP42" s="267" t="s">
        <v>260</v>
      </c>
    </row>
    <row r="43" spans="2:72">
      <c r="B43" s="203" t="s">
        <v>186</v>
      </c>
      <c r="C43" s="203"/>
      <c r="D43" s="204"/>
      <c r="E43" s="205">
        <v>154995.236</v>
      </c>
      <c r="F43" s="205">
        <v>30027.098000000002</v>
      </c>
      <c r="G43" s="205">
        <v>193.72916726292155</v>
      </c>
      <c r="H43" s="193"/>
      <c r="J43" s="191"/>
      <c r="K43" s="191"/>
      <c r="L43" s="178"/>
      <c r="M43" s="265">
        <v>3</v>
      </c>
      <c r="N43" s="251" t="s">
        <v>266</v>
      </c>
      <c r="O43" s="177"/>
      <c r="P43" s="266">
        <v>515.09699999999998</v>
      </c>
      <c r="Q43" s="266">
        <v>650.69000000000005</v>
      </c>
      <c r="R43" s="266">
        <v>72.075000000000003</v>
      </c>
      <c r="S43" s="266">
        <v>289.96499999999997</v>
      </c>
      <c r="T43" s="266">
        <v>176.52199999999999</v>
      </c>
      <c r="U43" s="266">
        <v>162.82</v>
      </c>
      <c r="V43" s="266">
        <v>5.7089999999999996</v>
      </c>
      <c r="W43" s="266">
        <v>87.010999999999996</v>
      </c>
      <c r="X43" s="266">
        <v>28.881</v>
      </c>
      <c r="Y43" s="266">
        <v>275.48</v>
      </c>
      <c r="Z43" s="266">
        <v>420.73399999999998</v>
      </c>
      <c r="AA43" s="266">
        <v>123.607</v>
      </c>
      <c r="AB43" s="266">
        <v>79.944999999999993</v>
      </c>
      <c r="AC43" s="266">
        <v>158.572</v>
      </c>
      <c r="AD43" s="266">
        <v>214.48400000000001</v>
      </c>
      <c r="AE43" s="266">
        <v>657.86500000000001</v>
      </c>
      <c r="AF43" s="266" t="s">
        <v>260</v>
      </c>
      <c r="AG43" s="267">
        <v>3919.4569999999999</v>
      </c>
      <c r="AH43" s="266">
        <v>1.6890000000000001</v>
      </c>
      <c r="AI43" s="266">
        <v>325.13799999999998</v>
      </c>
      <c r="AJ43" s="266">
        <v>118.399</v>
      </c>
      <c r="AK43" s="266">
        <v>736.86900000000003</v>
      </c>
      <c r="AL43" s="266">
        <v>3.3</v>
      </c>
      <c r="AM43" s="267">
        <v>5104.8519999999999</v>
      </c>
      <c r="AO43" s="178"/>
      <c r="AP43" s="265">
        <v>3</v>
      </c>
      <c r="AQ43" s="251" t="s">
        <v>266</v>
      </c>
      <c r="AR43" s="177"/>
      <c r="AS43" s="266">
        <v>25.686</v>
      </c>
      <c r="AT43" s="266">
        <v>423.01400000000001</v>
      </c>
      <c r="AU43" s="266">
        <v>349.255</v>
      </c>
      <c r="AV43" s="266">
        <v>4674.2730000000001</v>
      </c>
      <c r="AW43" s="266">
        <v>5.5419999999999998</v>
      </c>
      <c r="AX43" s="266">
        <v>3.9990000000000001</v>
      </c>
      <c r="AY43" s="266" t="s">
        <v>260</v>
      </c>
      <c r="AZ43" s="266">
        <v>7.5309999999999997</v>
      </c>
      <c r="BA43" s="266">
        <v>14.374000000000001</v>
      </c>
      <c r="BB43" s="266">
        <v>71.180000000000007</v>
      </c>
      <c r="BC43" s="266">
        <v>132.13200000000001</v>
      </c>
      <c r="BD43" s="266">
        <v>412.21100000000001</v>
      </c>
      <c r="BE43" s="266" t="s">
        <v>260</v>
      </c>
      <c r="BF43" s="266" t="s">
        <v>260</v>
      </c>
      <c r="BG43" s="266">
        <v>59.075000000000003</v>
      </c>
      <c r="BH43" s="266">
        <v>344.06599999999997</v>
      </c>
      <c r="BI43" s="266" t="s">
        <v>260</v>
      </c>
      <c r="BJ43" s="267">
        <v>6522.3379999999997</v>
      </c>
      <c r="BK43" s="266">
        <v>2.5310000000000001</v>
      </c>
      <c r="BL43" s="266">
        <v>345.45100000000002</v>
      </c>
      <c r="BM43" s="266">
        <v>613.02</v>
      </c>
      <c r="BN43" s="266">
        <v>284.60599999999999</v>
      </c>
      <c r="BO43" s="266">
        <v>24.673999999999999</v>
      </c>
      <c r="BP43" s="267">
        <v>7792.62</v>
      </c>
    </row>
    <row r="44" spans="2:72" ht="31.8">
      <c r="B44" s="183"/>
      <c r="C44" s="185"/>
      <c r="D44" s="186"/>
      <c r="E44" s="187"/>
      <c r="F44" s="187"/>
      <c r="G44" s="187"/>
      <c r="H44" s="187"/>
      <c r="I44" s="194"/>
      <c r="J44" s="187"/>
      <c r="K44" s="187"/>
      <c r="L44" s="178"/>
      <c r="M44" s="265"/>
      <c r="N44" s="251" t="s">
        <v>261</v>
      </c>
      <c r="O44" s="177" t="s">
        <v>267</v>
      </c>
      <c r="P44" s="266">
        <v>470.58199999999999</v>
      </c>
      <c r="Q44" s="266">
        <v>484.92200000000003</v>
      </c>
      <c r="R44" s="266" t="s">
        <v>260</v>
      </c>
      <c r="S44" s="266">
        <v>52.884999999999998</v>
      </c>
      <c r="T44" s="266">
        <v>169.10599999999999</v>
      </c>
      <c r="U44" s="266">
        <v>162.82</v>
      </c>
      <c r="V44" s="266" t="s">
        <v>260</v>
      </c>
      <c r="W44" s="266">
        <v>60.820999999999998</v>
      </c>
      <c r="X44" s="266">
        <v>14.348000000000001</v>
      </c>
      <c r="Y44" s="266">
        <v>21.463999999999999</v>
      </c>
      <c r="Z44" s="266">
        <v>93.575000000000003</v>
      </c>
      <c r="AA44" s="266">
        <v>4.0590000000000002</v>
      </c>
      <c r="AB44" s="266">
        <v>18.702999999999999</v>
      </c>
      <c r="AC44" s="266">
        <v>149.126</v>
      </c>
      <c r="AD44" s="266">
        <v>207.04400000000001</v>
      </c>
      <c r="AE44" s="266">
        <v>312.834</v>
      </c>
      <c r="AF44" s="266" t="s">
        <v>260</v>
      </c>
      <c r="AG44" s="267">
        <v>2222.2890000000002</v>
      </c>
      <c r="AH44" s="266">
        <v>1.6890000000000001</v>
      </c>
      <c r="AI44" s="266">
        <v>175.53</v>
      </c>
      <c r="AJ44" s="266">
        <v>2.6989999999999998</v>
      </c>
      <c r="AK44" s="266">
        <v>356.95600000000002</v>
      </c>
      <c r="AL44" s="266">
        <v>3.3</v>
      </c>
      <c r="AM44" s="267">
        <v>2762.4630000000002</v>
      </c>
      <c r="AO44" s="178"/>
      <c r="AP44" s="265"/>
      <c r="AQ44" s="251" t="s">
        <v>261</v>
      </c>
      <c r="AR44" s="177" t="s">
        <v>267</v>
      </c>
      <c r="AS44" s="266" t="s">
        <v>260</v>
      </c>
      <c r="AT44" s="266">
        <v>423.01400000000001</v>
      </c>
      <c r="AU44" s="266">
        <v>347.10500000000002</v>
      </c>
      <c r="AV44" s="266">
        <v>912.86800000000005</v>
      </c>
      <c r="AW44" s="266">
        <v>2.0390000000000001</v>
      </c>
      <c r="AX44" s="266" t="s">
        <v>260</v>
      </c>
      <c r="AY44" s="266" t="s">
        <v>260</v>
      </c>
      <c r="AZ44" s="266" t="s">
        <v>260</v>
      </c>
      <c r="BA44" s="266">
        <v>12.355</v>
      </c>
      <c r="BB44" s="266">
        <v>68.397000000000006</v>
      </c>
      <c r="BC44" s="266" t="s">
        <v>260</v>
      </c>
      <c r="BD44" s="266">
        <v>391.16500000000002</v>
      </c>
      <c r="BE44" s="266" t="s">
        <v>260</v>
      </c>
      <c r="BF44" s="266" t="s">
        <v>260</v>
      </c>
      <c r="BG44" s="266">
        <v>9.2989999999999995</v>
      </c>
      <c r="BH44" s="266">
        <v>168.65799999999999</v>
      </c>
      <c r="BI44" s="266" t="s">
        <v>260</v>
      </c>
      <c r="BJ44" s="267">
        <v>2334.9</v>
      </c>
      <c r="BK44" s="266" t="s">
        <v>260</v>
      </c>
      <c r="BL44" s="266">
        <v>185.45400000000001</v>
      </c>
      <c r="BM44" s="266">
        <v>610.91300000000001</v>
      </c>
      <c r="BN44" s="266" t="s">
        <v>260</v>
      </c>
      <c r="BO44" s="266">
        <v>17.366</v>
      </c>
      <c r="BP44" s="267">
        <v>3148.6329999999998</v>
      </c>
    </row>
    <row r="45" spans="2:72">
      <c r="B45" s="240" t="s">
        <v>218</v>
      </c>
      <c r="C45" s="240"/>
      <c r="D45" s="240"/>
      <c r="E45" s="240"/>
      <c r="F45" s="240"/>
      <c r="G45" s="240"/>
      <c r="H45" s="240"/>
      <c r="I45" s="188"/>
      <c r="J45" s="188"/>
      <c r="K45" s="188"/>
      <c r="L45" s="178"/>
      <c r="M45" s="265"/>
      <c r="N45" s="251"/>
      <c r="O45" s="177" t="s">
        <v>268</v>
      </c>
      <c r="P45" s="266" t="s">
        <v>260</v>
      </c>
      <c r="Q45" s="266">
        <v>9.2230000000000008</v>
      </c>
      <c r="R45" s="266">
        <v>7.165</v>
      </c>
      <c r="S45" s="266">
        <v>4.1070000000000002</v>
      </c>
      <c r="T45" s="266" t="s">
        <v>260</v>
      </c>
      <c r="U45" s="266" t="s">
        <v>260</v>
      </c>
      <c r="V45" s="266" t="s">
        <v>260</v>
      </c>
      <c r="W45" s="266">
        <v>2.081</v>
      </c>
      <c r="X45" s="266" t="s">
        <v>260</v>
      </c>
      <c r="Y45" s="266" t="s">
        <v>260</v>
      </c>
      <c r="Z45" s="266">
        <v>3.556</v>
      </c>
      <c r="AA45" s="266" t="s">
        <v>260</v>
      </c>
      <c r="AB45" s="266">
        <v>7.32</v>
      </c>
      <c r="AC45" s="266">
        <v>2.2090000000000001</v>
      </c>
      <c r="AD45" s="266" t="s">
        <v>260</v>
      </c>
      <c r="AE45" s="266">
        <v>2.1179999999999999</v>
      </c>
      <c r="AF45" s="266" t="s">
        <v>260</v>
      </c>
      <c r="AG45" s="267">
        <v>37.779000000000003</v>
      </c>
      <c r="AH45" s="266" t="s">
        <v>260</v>
      </c>
      <c r="AI45" s="266">
        <v>49.09</v>
      </c>
      <c r="AJ45" s="266" t="s">
        <v>260</v>
      </c>
      <c r="AK45" s="266">
        <v>5.3559999999999999</v>
      </c>
      <c r="AL45" s="266" t="s">
        <v>260</v>
      </c>
      <c r="AM45" s="267">
        <v>92.224999999999994</v>
      </c>
      <c r="AO45" s="178"/>
      <c r="AP45" s="265"/>
      <c r="AQ45" s="251"/>
      <c r="AR45" s="177" t="s">
        <v>268</v>
      </c>
      <c r="AS45" s="266" t="s">
        <v>260</v>
      </c>
      <c r="AT45" s="266" t="s">
        <v>260</v>
      </c>
      <c r="AU45" s="266">
        <v>2.15</v>
      </c>
      <c r="AV45" s="266">
        <v>3612.0610000000001</v>
      </c>
      <c r="AW45" s="266" t="s">
        <v>260</v>
      </c>
      <c r="AX45" s="266" t="s">
        <v>260</v>
      </c>
      <c r="AY45" s="266" t="s">
        <v>260</v>
      </c>
      <c r="AZ45" s="266" t="s">
        <v>260</v>
      </c>
      <c r="BA45" s="266" t="s">
        <v>260</v>
      </c>
      <c r="BB45" s="266" t="s">
        <v>260</v>
      </c>
      <c r="BC45" s="266">
        <v>77.896000000000001</v>
      </c>
      <c r="BD45" s="266">
        <v>14.827</v>
      </c>
      <c r="BE45" s="266" t="s">
        <v>260</v>
      </c>
      <c r="BF45" s="266" t="s">
        <v>260</v>
      </c>
      <c r="BG45" s="266">
        <v>27.835000000000001</v>
      </c>
      <c r="BH45" s="266">
        <v>139.14699999999999</v>
      </c>
      <c r="BI45" s="266" t="s">
        <v>260</v>
      </c>
      <c r="BJ45" s="267">
        <v>3873.9160000000002</v>
      </c>
      <c r="BK45" s="266">
        <v>2.5310000000000001</v>
      </c>
      <c r="BL45" s="266" t="s">
        <v>260</v>
      </c>
      <c r="BM45" s="266" t="s">
        <v>260</v>
      </c>
      <c r="BN45" s="266">
        <v>85.578000000000003</v>
      </c>
      <c r="BO45" s="266" t="s">
        <v>260</v>
      </c>
      <c r="BP45" s="267">
        <v>3962.0250000000001</v>
      </c>
    </row>
    <row r="46" spans="2:72" ht="21.6">
      <c r="B46" s="180"/>
      <c r="C46" s="190"/>
      <c r="D46" s="191"/>
      <c r="E46" s="191"/>
      <c r="F46" s="190"/>
      <c r="G46" s="190"/>
      <c r="H46" s="190"/>
      <c r="I46" s="191"/>
      <c r="J46" s="190"/>
      <c r="K46" s="191"/>
      <c r="L46" s="178"/>
      <c r="M46" s="265"/>
      <c r="N46" s="251"/>
      <c r="O46" s="177" t="s">
        <v>269</v>
      </c>
      <c r="P46" s="266">
        <v>44.515000000000001</v>
      </c>
      <c r="Q46" s="266">
        <v>2.65</v>
      </c>
      <c r="R46" s="266" t="s">
        <v>260</v>
      </c>
      <c r="S46" s="266">
        <v>33.484999999999999</v>
      </c>
      <c r="T46" s="266" t="s">
        <v>260</v>
      </c>
      <c r="U46" s="266" t="s">
        <v>260</v>
      </c>
      <c r="V46" s="266">
        <v>5.7089999999999996</v>
      </c>
      <c r="W46" s="266" t="s">
        <v>260</v>
      </c>
      <c r="X46" s="266">
        <v>0.5</v>
      </c>
      <c r="Y46" s="266">
        <v>5.0019999999999998</v>
      </c>
      <c r="Z46" s="266">
        <v>67.905000000000001</v>
      </c>
      <c r="AA46" s="266" t="s">
        <v>260</v>
      </c>
      <c r="AB46" s="266">
        <v>52.107999999999997</v>
      </c>
      <c r="AC46" s="266" t="s">
        <v>260</v>
      </c>
      <c r="AD46" s="266" t="s">
        <v>260</v>
      </c>
      <c r="AE46" s="266">
        <v>44.433999999999997</v>
      </c>
      <c r="AF46" s="266" t="s">
        <v>260</v>
      </c>
      <c r="AG46" s="267">
        <v>256.30799999999999</v>
      </c>
      <c r="AH46" s="266" t="s">
        <v>260</v>
      </c>
      <c r="AI46" s="266">
        <v>23.872</v>
      </c>
      <c r="AJ46" s="266" t="s">
        <v>260</v>
      </c>
      <c r="AK46" s="266">
        <v>354.03800000000001</v>
      </c>
      <c r="AL46" s="266" t="s">
        <v>260</v>
      </c>
      <c r="AM46" s="267">
        <v>634.21799999999996</v>
      </c>
      <c r="AO46" s="178"/>
      <c r="AP46" s="265"/>
      <c r="AQ46" s="251"/>
      <c r="AR46" s="177" t="s">
        <v>269</v>
      </c>
      <c r="AS46" s="266">
        <v>25.686</v>
      </c>
      <c r="AT46" s="266" t="s">
        <v>260</v>
      </c>
      <c r="AU46" s="266" t="s">
        <v>260</v>
      </c>
      <c r="AV46" s="266">
        <v>142.99199999999999</v>
      </c>
      <c r="AW46" s="266">
        <v>3.5030000000000001</v>
      </c>
      <c r="AX46" s="266" t="s">
        <v>260</v>
      </c>
      <c r="AY46" s="266" t="s">
        <v>260</v>
      </c>
      <c r="AZ46" s="266">
        <v>7.5309999999999997</v>
      </c>
      <c r="BA46" s="266" t="s">
        <v>260</v>
      </c>
      <c r="BB46" s="266" t="s">
        <v>260</v>
      </c>
      <c r="BC46" s="266">
        <v>35.591999999999999</v>
      </c>
      <c r="BD46" s="266" t="s">
        <v>260</v>
      </c>
      <c r="BE46" s="266" t="s">
        <v>260</v>
      </c>
      <c r="BF46" s="266" t="s">
        <v>260</v>
      </c>
      <c r="BG46" s="266">
        <v>12.801</v>
      </c>
      <c r="BH46" s="266">
        <v>34.158999999999999</v>
      </c>
      <c r="BI46" s="266" t="s">
        <v>260</v>
      </c>
      <c r="BJ46" s="267">
        <v>262.26400000000001</v>
      </c>
      <c r="BK46" s="266" t="s">
        <v>260</v>
      </c>
      <c r="BL46" s="266">
        <v>90.869</v>
      </c>
      <c r="BM46" s="266" t="s">
        <v>260</v>
      </c>
      <c r="BN46" s="266">
        <v>2.0059999999999998</v>
      </c>
      <c r="BO46" s="266" t="s">
        <v>260</v>
      </c>
      <c r="BP46" s="267">
        <v>355.13900000000001</v>
      </c>
    </row>
    <row r="47" spans="2:72">
      <c r="B47" s="197" t="s">
        <v>187</v>
      </c>
      <c r="C47" s="206"/>
      <c r="D47" s="207"/>
      <c r="E47" s="208"/>
      <c r="F47" s="208"/>
      <c r="G47" s="209"/>
      <c r="H47" s="193"/>
      <c r="I47" s="191"/>
      <c r="J47" s="190"/>
      <c r="K47" s="191"/>
      <c r="L47" s="178"/>
      <c r="M47" s="265">
        <v>4</v>
      </c>
      <c r="N47" s="251" t="s">
        <v>270</v>
      </c>
      <c r="O47" s="177"/>
      <c r="P47" s="266">
        <v>54.128999999999998</v>
      </c>
      <c r="Q47" s="266">
        <v>228.083</v>
      </c>
      <c r="R47" s="266" t="s">
        <v>260</v>
      </c>
      <c r="S47" s="266">
        <v>4.048</v>
      </c>
      <c r="T47" s="266">
        <v>15.75</v>
      </c>
      <c r="U47" s="266" t="s">
        <v>260</v>
      </c>
      <c r="V47" s="266" t="s">
        <v>260</v>
      </c>
      <c r="W47" s="266" t="s">
        <v>260</v>
      </c>
      <c r="X47" s="266">
        <v>16.181000000000001</v>
      </c>
      <c r="Y47" s="266">
        <v>9.8529999999999998</v>
      </c>
      <c r="Z47" s="266">
        <v>147.16300000000001</v>
      </c>
      <c r="AA47" s="266">
        <v>49.305999999999997</v>
      </c>
      <c r="AB47" s="266" t="s">
        <v>260</v>
      </c>
      <c r="AC47" s="266" t="s">
        <v>260</v>
      </c>
      <c r="AD47" s="266">
        <v>4.5590000000000002</v>
      </c>
      <c r="AE47" s="266">
        <v>168.43100000000001</v>
      </c>
      <c r="AF47" s="266" t="s">
        <v>260</v>
      </c>
      <c r="AG47" s="267">
        <v>697.50300000000004</v>
      </c>
      <c r="AH47" s="266" t="s">
        <v>260</v>
      </c>
      <c r="AI47" s="266">
        <v>43.762999999999998</v>
      </c>
      <c r="AJ47" s="266" t="s">
        <v>260</v>
      </c>
      <c r="AK47" s="266" t="s">
        <v>260</v>
      </c>
      <c r="AL47" s="266">
        <v>2.456</v>
      </c>
      <c r="AM47" s="267">
        <v>743.72199999999998</v>
      </c>
      <c r="AO47" s="178"/>
      <c r="AP47" s="265">
        <v>4</v>
      </c>
      <c r="AQ47" s="251" t="s">
        <v>270</v>
      </c>
      <c r="AR47" s="177"/>
      <c r="AS47" s="266">
        <v>5.65</v>
      </c>
      <c r="AT47" s="266">
        <v>22.774000000000001</v>
      </c>
      <c r="AU47" s="266" t="s">
        <v>260</v>
      </c>
      <c r="AV47" s="266">
        <v>13.105</v>
      </c>
      <c r="AW47" s="266" t="s">
        <v>260</v>
      </c>
      <c r="AX47" s="266" t="s">
        <v>260</v>
      </c>
      <c r="AY47" s="266">
        <v>27.02</v>
      </c>
      <c r="AZ47" s="266" t="s">
        <v>260</v>
      </c>
      <c r="BA47" s="266" t="s">
        <v>260</v>
      </c>
      <c r="BB47" s="266">
        <v>0.92</v>
      </c>
      <c r="BC47" s="266">
        <v>3</v>
      </c>
      <c r="BD47" s="266">
        <v>15.444000000000001</v>
      </c>
      <c r="BE47" s="266">
        <v>3.5190000000000001</v>
      </c>
      <c r="BF47" s="266">
        <v>2.6240000000000001</v>
      </c>
      <c r="BG47" s="266">
        <v>54.023000000000003</v>
      </c>
      <c r="BH47" s="266">
        <v>4.4539999999999997</v>
      </c>
      <c r="BI47" s="266" t="s">
        <v>260</v>
      </c>
      <c r="BJ47" s="267">
        <v>152.53299999999999</v>
      </c>
      <c r="BK47" s="266" t="s">
        <v>260</v>
      </c>
      <c r="BL47" s="266">
        <v>17.068000000000001</v>
      </c>
      <c r="BM47" s="266">
        <v>2.988</v>
      </c>
      <c r="BN47" s="266">
        <v>78.852999999999994</v>
      </c>
      <c r="BO47" s="266">
        <v>5.4809999999999999</v>
      </c>
      <c r="BP47" s="267">
        <v>256.923</v>
      </c>
    </row>
    <row r="48" spans="2:72">
      <c r="B48" s="197" t="s">
        <v>188</v>
      </c>
      <c r="C48" s="206"/>
      <c r="D48" s="207"/>
      <c r="E48" s="208"/>
      <c r="F48" s="208"/>
      <c r="G48" s="209"/>
      <c r="H48" s="193"/>
      <c r="I48" s="191"/>
      <c r="J48" s="190"/>
      <c r="K48" s="191"/>
      <c r="L48" s="178"/>
      <c r="M48" s="265">
        <v>5</v>
      </c>
      <c r="N48" s="251" t="s">
        <v>271</v>
      </c>
      <c r="O48" s="177"/>
      <c r="P48" s="266">
        <v>0.252</v>
      </c>
      <c r="Q48" s="266">
        <v>0.72699999999999998</v>
      </c>
      <c r="R48" s="266" t="s">
        <v>260</v>
      </c>
      <c r="S48" s="266" t="s">
        <v>260</v>
      </c>
      <c r="T48" s="266">
        <v>5.1669999999999998</v>
      </c>
      <c r="U48" s="266" t="s">
        <v>260</v>
      </c>
      <c r="V48" s="266" t="s">
        <v>260</v>
      </c>
      <c r="W48" s="266" t="s">
        <v>260</v>
      </c>
      <c r="X48" s="266" t="s">
        <v>260</v>
      </c>
      <c r="Y48" s="266" t="s">
        <v>260</v>
      </c>
      <c r="Z48" s="266">
        <v>5.6280000000000001</v>
      </c>
      <c r="AA48" s="266" t="s">
        <v>260</v>
      </c>
      <c r="AB48" s="266" t="s">
        <v>260</v>
      </c>
      <c r="AC48" s="266" t="s">
        <v>260</v>
      </c>
      <c r="AD48" s="266">
        <v>3.0089999999999999</v>
      </c>
      <c r="AE48" s="266" t="s">
        <v>260</v>
      </c>
      <c r="AF48" s="266" t="s">
        <v>260</v>
      </c>
      <c r="AG48" s="267">
        <v>14.782999999999999</v>
      </c>
      <c r="AH48" s="266" t="s">
        <v>260</v>
      </c>
      <c r="AI48" s="266" t="s">
        <v>260</v>
      </c>
      <c r="AJ48" s="266" t="s">
        <v>260</v>
      </c>
      <c r="AK48" s="266" t="s">
        <v>260</v>
      </c>
      <c r="AL48" s="266" t="s">
        <v>260</v>
      </c>
      <c r="AM48" s="267">
        <v>14.782999999999999</v>
      </c>
      <c r="AO48" s="178"/>
      <c r="AP48" s="265">
        <v>5</v>
      </c>
      <c r="AQ48" s="251" t="s">
        <v>271</v>
      </c>
      <c r="AR48" s="177"/>
      <c r="AS48" s="266" t="s">
        <v>260</v>
      </c>
      <c r="AT48" s="266">
        <v>4.7789999999999999</v>
      </c>
      <c r="AU48" s="266" t="s">
        <v>260</v>
      </c>
      <c r="AV48" s="266" t="s">
        <v>260</v>
      </c>
      <c r="AW48" s="266" t="s">
        <v>260</v>
      </c>
      <c r="AX48" s="266" t="s">
        <v>260</v>
      </c>
      <c r="AY48" s="266" t="s">
        <v>260</v>
      </c>
      <c r="AZ48" s="266" t="s">
        <v>260</v>
      </c>
      <c r="BA48" s="266" t="s">
        <v>260</v>
      </c>
      <c r="BB48" s="266" t="s">
        <v>260</v>
      </c>
      <c r="BC48" s="266" t="s">
        <v>260</v>
      </c>
      <c r="BD48" s="266" t="s">
        <v>260</v>
      </c>
      <c r="BE48" s="266" t="s">
        <v>260</v>
      </c>
      <c r="BF48" s="266" t="s">
        <v>260</v>
      </c>
      <c r="BG48" s="266">
        <v>2.694</v>
      </c>
      <c r="BH48" s="266">
        <v>3.8050000000000002</v>
      </c>
      <c r="BI48" s="266" t="s">
        <v>260</v>
      </c>
      <c r="BJ48" s="267">
        <v>11.278</v>
      </c>
      <c r="BK48" s="266" t="s">
        <v>260</v>
      </c>
      <c r="BL48" s="266" t="s">
        <v>260</v>
      </c>
      <c r="BM48" s="266" t="s">
        <v>260</v>
      </c>
      <c r="BN48" s="266" t="s">
        <v>260</v>
      </c>
      <c r="BO48" s="266" t="s">
        <v>260</v>
      </c>
      <c r="BP48" s="267">
        <v>11.278</v>
      </c>
    </row>
    <row r="49" spans="2:68">
      <c r="B49" s="197" t="s">
        <v>189</v>
      </c>
      <c r="C49" s="210"/>
      <c r="D49" s="211"/>
      <c r="E49" s="177"/>
      <c r="F49" s="210"/>
      <c r="G49" s="209"/>
      <c r="H49" s="193"/>
      <c r="I49" s="191"/>
      <c r="J49" s="190"/>
      <c r="K49" s="191"/>
      <c r="L49" s="178"/>
      <c r="M49" s="265">
        <v>6</v>
      </c>
      <c r="N49" s="251" t="s">
        <v>272</v>
      </c>
      <c r="O49" s="177"/>
      <c r="P49" s="266"/>
      <c r="Q49" s="266"/>
      <c r="R49" s="266"/>
      <c r="S49" s="266"/>
      <c r="T49" s="266"/>
      <c r="U49" s="266"/>
      <c r="V49" s="266"/>
      <c r="W49" s="266"/>
      <c r="X49" s="266"/>
      <c r="Y49" s="266"/>
      <c r="Z49" s="266"/>
      <c r="AA49" s="266"/>
      <c r="AB49" s="266"/>
      <c r="AC49" s="266"/>
      <c r="AD49" s="266"/>
      <c r="AE49" s="266"/>
      <c r="AF49" s="266"/>
      <c r="AG49" s="267"/>
      <c r="AH49" s="266"/>
      <c r="AI49" s="266"/>
      <c r="AJ49" s="266"/>
      <c r="AK49" s="266"/>
      <c r="AL49" s="266"/>
      <c r="AM49" s="267"/>
      <c r="AO49" s="178"/>
      <c r="AP49" s="265">
        <v>6</v>
      </c>
      <c r="AQ49" s="251" t="s">
        <v>272</v>
      </c>
      <c r="AR49" s="177"/>
      <c r="AS49" s="266"/>
      <c r="AT49" s="266"/>
      <c r="AU49" s="266"/>
      <c r="AV49" s="266"/>
      <c r="AW49" s="266"/>
      <c r="AX49" s="266"/>
      <c r="AY49" s="266"/>
      <c r="AZ49" s="266"/>
      <c r="BA49" s="266"/>
      <c r="BB49" s="266"/>
      <c r="BC49" s="266"/>
      <c r="BD49" s="266"/>
      <c r="BE49" s="266"/>
      <c r="BF49" s="266"/>
      <c r="BG49" s="266"/>
      <c r="BH49" s="266"/>
      <c r="BI49" s="266"/>
      <c r="BJ49" s="267"/>
      <c r="BK49" s="266"/>
      <c r="BL49" s="266"/>
      <c r="BM49" s="266"/>
      <c r="BN49" s="266"/>
      <c r="BO49" s="266"/>
      <c r="BP49" s="267"/>
    </row>
    <row r="50" spans="2:68">
      <c r="B50" s="198" t="s">
        <v>190</v>
      </c>
      <c r="C50" s="210"/>
      <c r="D50" s="211"/>
      <c r="E50" s="177"/>
      <c r="F50" s="210"/>
      <c r="G50" s="209"/>
      <c r="H50" s="193"/>
      <c r="I50" s="191"/>
      <c r="J50" s="190"/>
      <c r="K50" s="191"/>
      <c r="L50" s="178"/>
      <c r="M50" s="265"/>
      <c r="N50" s="251" t="s">
        <v>273</v>
      </c>
      <c r="O50" s="177"/>
      <c r="P50" s="266">
        <v>13.632999999999999</v>
      </c>
      <c r="Q50" s="266">
        <v>63.518000000000001</v>
      </c>
      <c r="R50" s="266">
        <v>269.47399999999999</v>
      </c>
      <c r="S50" s="266">
        <v>306.197</v>
      </c>
      <c r="T50" s="266">
        <v>10.314</v>
      </c>
      <c r="U50" s="266" t="s">
        <v>260</v>
      </c>
      <c r="V50" s="266" t="s">
        <v>260</v>
      </c>
      <c r="W50" s="266">
        <v>3.5739999999999998</v>
      </c>
      <c r="X50" s="266">
        <v>1255.498</v>
      </c>
      <c r="Y50" s="266">
        <v>63.99</v>
      </c>
      <c r="Z50" s="266">
        <v>94.417000000000002</v>
      </c>
      <c r="AA50" s="266">
        <v>20.228000000000002</v>
      </c>
      <c r="AB50" s="266">
        <v>108.63500000000001</v>
      </c>
      <c r="AC50" s="266">
        <v>16.619</v>
      </c>
      <c r="AD50" s="266">
        <v>337.221</v>
      </c>
      <c r="AE50" s="266">
        <v>183.83500000000001</v>
      </c>
      <c r="AF50" s="266" t="s">
        <v>260</v>
      </c>
      <c r="AG50" s="267">
        <v>2747.1529999999998</v>
      </c>
      <c r="AH50" s="266" t="s">
        <v>260</v>
      </c>
      <c r="AI50" s="266">
        <v>89.712000000000003</v>
      </c>
      <c r="AJ50" s="266">
        <v>149.84700000000001</v>
      </c>
      <c r="AK50" s="266">
        <v>127.04900000000001</v>
      </c>
      <c r="AL50" s="266">
        <v>94.850999999999999</v>
      </c>
      <c r="AM50" s="267">
        <v>3208.6120000000001</v>
      </c>
      <c r="AO50" s="178"/>
      <c r="AP50" s="265"/>
      <c r="AQ50" s="251" t="s">
        <v>273</v>
      </c>
      <c r="AR50" s="177"/>
      <c r="AS50" s="266">
        <v>42.216000000000001</v>
      </c>
      <c r="AT50" s="266">
        <v>123.277</v>
      </c>
      <c r="AU50" s="266">
        <v>11.291</v>
      </c>
      <c r="AV50" s="266">
        <v>112.246</v>
      </c>
      <c r="AW50" s="266">
        <v>215.619</v>
      </c>
      <c r="AX50" s="266">
        <v>56.359000000000002</v>
      </c>
      <c r="AY50" s="266">
        <v>51.731000000000002</v>
      </c>
      <c r="AZ50" s="266">
        <v>102.431</v>
      </c>
      <c r="BA50" s="266">
        <v>7.327</v>
      </c>
      <c r="BB50" s="266">
        <v>7.069</v>
      </c>
      <c r="BC50" s="266">
        <v>1558.229</v>
      </c>
      <c r="BD50" s="266">
        <v>148.666</v>
      </c>
      <c r="BE50" s="266">
        <v>30.027000000000001</v>
      </c>
      <c r="BF50" s="266">
        <v>318.45299999999997</v>
      </c>
      <c r="BG50" s="266">
        <v>2456.5740000000001</v>
      </c>
      <c r="BH50" s="266">
        <v>2102.3440000000001</v>
      </c>
      <c r="BI50" s="266">
        <v>12.199</v>
      </c>
      <c r="BJ50" s="267">
        <v>7356.058</v>
      </c>
      <c r="BK50" s="266" t="s">
        <v>260</v>
      </c>
      <c r="BL50" s="266">
        <v>7.6130000000000004</v>
      </c>
      <c r="BM50" s="266">
        <v>2.4780000000000002</v>
      </c>
      <c r="BN50" s="266">
        <v>1502.364</v>
      </c>
      <c r="BO50" s="266">
        <v>19.7</v>
      </c>
      <c r="BP50" s="267">
        <v>8888.2129999999997</v>
      </c>
    </row>
    <row r="51" spans="2:68" ht="31.8">
      <c r="B51" s="199" t="s">
        <v>191</v>
      </c>
      <c r="C51" s="212"/>
      <c r="D51" s="213"/>
      <c r="E51" s="184"/>
      <c r="F51" s="183"/>
      <c r="G51" s="183"/>
      <c r="H51" s="193"/>
      <c r="I51" s="191"/>
      <c r="J51" s="193"/>
      <c r="K51" s="191"/>
      <c r="L51" s="178"/>
      <c r="M51" s="265"/>
      <c r="N51" s="251" t="s">
        <v>261</v>
      </c>
      <c r="O51" s="177" t="s">
        <v>274</v>
      </c>
      <c r="P51" s="266">
        <v>7.3150000000000004</v>
      </c>
      <c r="Q51" s="266">
        <v>2.2480000000000002</v>
      </c>
      <c r="R51" s="266">
        <v>1.885</v>
      </c>
      <c r="S51" s="266">
        <v>0.88100000000000001</v>
      </c>
      <c r="T51" s="266" t="s">
        <v>260</v>
      </c>
      <c r="U51" s="266" t="s">
        <v>260</v>
      </c>
      <c r="V51" s="266" t="s">
        <v>260</v>
      </c>
      <c r="W51" s="266" t="s">
        <v>260</v>
      </c>
      <c r="X51" s="266">
        <v>10.837</v>
      </c>
      <c r="Y51" s="266" t="s">
        <v>260</v>
      </c>
      <c r="Z51" s="266">
        <v>4.0000000000000001E-3</v>
      </c>
      <c r="AA51" s="266">
        <v>8.7780000000000005</v>
      </c>
      <c r="AB51" s="266" t="s">
        <v>260</v>
      </c>
      <c r="AC51" s="266">
        <v>1.589</v>
      </c>
      <c r="AD51" s="266">
        <v>6.9450000000000003</v>
      </c>
      <c r="AE51" s="266">
        <v>2.294</v>
      </c>
      <c r="AF51" s="266" t="s">
        <v>260</v>
      </c>
      <c r="AG51" s="267">
        <v>42.776000000000003</v>
      </c>
      <c r="AH51" s="266" t="s">
        <v>260</v>
      </c>
      <c r="AI51" s="266">
        <v>6.1509999999999998</v>
      </c>
      <c r="AJ51" s="266">
        <v>2.484</v>
      </c>
      <c r="AK51" s="266">
        <v>2.7010000000000001</v>
      </c>
      <c r="AL51" s="266">
        <v>0.04</v>
      </c>
      <c r="AM51" s="267">
        <v>54.152000000000001</v>
      </c>
      <c r="AO51" s="178"/>
      <c r="AP51" s="265"/>
      <c r="AQ51" s="251" t="s">
        <v>261</v>
      </c>
      <c r="AR51" s="177" t="s">
        <v>274</v>
      </c>
      <c r="AS51" s="266">
        <v>0.20300000000000001</v>
      </c>
      <c r="AT51" s="266" t="s">
        <v>260</v>
      </c>
      <c r="AU51" s="266">
        <v>1.734</v>
      </c>
      <c r="AV51" s="266">
        <v>7.6189999999999998</v>
      </c>
      <c r="AW51" s="266">
        <v>170.23400000000001</v>
      </c>
      <c r="AX51" s="266">
        <v>39.853999999999999</v>
      </c>
      <c r="AY51" s="266">
        <v>32.341999999999999</v>
      </c>
      <c r="AZ51" s="266">
        <v>6.27</v>
      </c>
      <c r="BA51" s="266">
        <v>1.5</v>
      </c>
      <c r="BB51" s="266" t="s">
        <v>260</v>
      </c>
      <c r="BC51" s="266">
        <v>175.15299999999999</v>
      </c>
      <c r="BD51" s="266">
        <v>1.91</v>
      </c>
      <c r="BE51" s="266">
        <v>2.3969999999999998</v>
      </c>
      <c r="BF51" s="266">
        <v>106.80800000000001</v>
      </c>
      <c r="BG51" s="266">
        <v>1052.567</v>
      </c>
      <c r="BH51" s="266">
        <v>83.93</v>
      </c>
      <c r="BI51" s="266">
        <v>11.766999999999999</v>
      </c>
      <c r="BJ51" s="267">
        <v>1694.288</v>
      </c>
      <c r="BK51" s="266" t="s">
        <v>260</v>
      </c>
      <c r="BL51" s="266">
        <v>2.581</v>
      </c>
      <c r="BM51" s="266">
        <v>0.47799999999999998</v>
      </c>
      <c r="BN51" s="266">
        <v>1347.03</v>
      </c>
      <c r="BO51" s="266">
        <v>5.4269999999999996</v>
      </c>
      <c r="BP51" s="267">
        <v>3049.8040000000001</v>
      </c>
    </row>
    <row r="52" spans="2:68" ht="21.6">
      <c r="B52" s="214"/>
      <c r="C52" s="210"/>
      <c r="D52" s="215"/>
      <c r="E52" s="200" t="s">
        <v>192</v>
      </c>
      <c r="F52" s="183"/>
      <c r="G52" s="216"/>
      <c r="H52" s="193"/>
      <c r="I52" s="191"/>
      <c r="J52" s="193"/>
      <c r="K52" s="191"/>
      <c r="L52" s="178"/>
      <c r="M52" s="265"/>
      <c r="N52" s="251"/>
      <c r="O52" s="177" t="s">
        <v>275</v>
      </c>
      <c r="P52" s="266" t="s">
        <v>260</v>
      </c>
      <c r="Q52" s="266">
        <v>35.735999999999997</v>
      </c>
      <c r="R52" s="266">
        <v>216.756</v>
      </c>
      <c r="S52" s="266">
        <v>206.42</v>
      </c>
      <c r="T52" s="266">
        <v>10.314</v>
      </c>
      <c r="U52" s="266" t="s">
        <v>260</v>
      </c>
      <c r="V52" s="266" t="s">
        <v>260</v>
      </c>
      <c r="W52" s="266" t="s">
        <v>260</v>
      </c>
      <c r="X52" s="266">
        <v>1009.207</v>
      </c>
      <c r="Y52" s="266">
        <v>24.81</v>
      </c>
      <c r="Z52" s="266">
        <v>76.474000000000004</v>
      </c>
      <c r="AA52" s="266">
        <v>9.06</v>
      </c>
      <c r="AB52" s="266">
        <v>58.994</v>
      </c>
      <c r="AC52" s="266" t="s">
        <v>260</v>
      </c>
      <c r="AD52" s="266">
        <v>153.90199999999999</v>
      </c>
      <c r="AE52" s="266">
        <v>65.957999999999998</v>
      </c>
      <c r="AF52" s="266" t="s">
        <v>260</v>
      </c>
      <c r="AG52" s="267">
        <v>1867.6310000000001</v>
      </c>
      <c r="AH52" s="266" t="s">
        <v>260</v>
      </c>
      <c r="AI52" s="266">
        <v>45.988999999999997</v>
      </c>
      <c r="AJ52" s="266">
        <v>123.658</v>
      </c>
      <c r="AK52" s="266">
        <v>121.925</v>
      </c>
      <c r="AL52" s="266">
        <v>88.161000000000001</v>
      </c>
      <c r="AM52" s="267">
        <v>2247.364</v>
      </c>
      <c r="AO52" s="178"/>
      <c r="AP52" s="265"/>
      <c r="AQ52" s="251"/>
      <c r="AR52" s="177" t="s">
        <v>275</v>
      </c>
      <c r="AS52" s="266" t="s">
        <v>260</v>
      </c>
      <c r="AT52" s="266">
        <v>18.536999999999999</v>
      </c>
      <c r="AU52" s="266">
        <v>6.367</v>
      </c>
      <c r="AV52" s="266">
        <v>12.962</v>
      </c>
      <c r="AW52" s="266">
        <v>1.7629999999999999</v>
      </c>
      <c r="AX52" s="266" t="s">
        <v>260</v>
      </c>
      <c r="AY52" s="266" t="s">
        <v>260</v>
      </c>
      <c r="AZ52" s="266" t="s">
        <v>260</v>
      </c>
      <c r="BA52" s="266" t="s">
        <v>260</v>
      </c>
      <c r="BB52" s="266" t="s">
        <v>260</v>
      </c>
      <c r="BC52" s="266" t="s">
        <v>260</v>
      </c>
      <c r="BD52" s="266">
        <v>1.3009999999999999</v>
      </c>
      <c r="BE52" s="266" t="s">
        <v>260</v>
      </c>
      <c r="BF52" s="266">
        <v>2.7360000000000002</v>
      </c>
      <c r="BG52" s="266">
        <v>6.9050000000000002</v>
      </c>
      <c r="BH52" s="266">
        <v>10.923999999999999</v>
      </c>
      <c r="BI52" s="266">
        <v>0.16200000000000001</v>
      </c>
      <c r="BJ52" s="267">
        <v>61.656999999999996</v>
      </c>
      <c r="BK52" s="266" t="s">
        <v>260</v>
      </c>
      <c r="BL52" s="266">
        <v>5.032</v>
      </c>
      <c r="BM52" s="266" t="s">
        <v>260</v>
      </c>
      <c r="BN52" s="266" t="s">
        <v>260</v>
      </c>
      <c r="BO52" s="266">
        <v>9.1519999999999992</v>
      </c>
      <c r="BP52" s="267">
        <v>75.840999999999994</v>
      </c>
    </row>
    <row r="53" spans="2:68" ht="21.6">
      <c r="B53" s="214"/>
      <c r="C53" s="210"/>
      <c r="D53" s="215"/>
      <c r="E53" s="200" t="s">
        <v>193</v>
      </c>
      <c r="F53" s="183"/>
      <c r="G53" s="216"/>
      <c r="L53" s="178"/>
      <c r="M53" s="265"/>
      <c r="N53" s="251"/>
      <c r="O53" s="177" t="s">
        <v>276</v>
      </c>
      <c r="P53" s="266">
        <v>5.8540000000000001</v>
      </c>
      <c r="Q53" s="266">
        <v>0.75600000000000001</v>
      </c>
      <c r="R53" s="266">
        <v>5.5419999999999998</v>
      </c>
      <c r="S53" s="266">
        <v>65.064999999999998</v>
      </c>
      <c r="T53" s="266" t="s">
        <v>260</v>
      </c>
      <c r="U53" s="266" t="s">
        <v>260</v>
      </c>
      <c r="V53" s="266" t="s">
        <v>260</v>
      </c>
      <c r="W53" s="266">
        <v>3.5739999999999998</v>
      </c>
      <c r="X53" s="266">
        <v>21.608000000000001</v>
      </c>
      <c r="Y53" s="266" t="s">
        <v>260</v>
      </c>
      <c r="Z53" s="266">
        <v>12.561999999999999</v>
      </c>
      <c r="AA53" s="266" t="s">
        <v>260</v>
      </c>
      <c r="AB53" s="266">
        <v>48.128999999999998</v>
      </c>
      <c r="AC53" s="266">
        <v>13.512</v>
      </c>
      <c r="AD53" s="266">
        <v>103.68899999999999</v>
      </c>
      <c r="AE53" s="266">
        <v>32.1</v>
      </c>
      <c r="AF53" s="266" t="s">
        <v>260</v>
      </c>
      <c r="AG53" s="267">
        <v>312.39100000000002</v>
      </c>
      <c r="AH53" s="266" t="s">
        <v>260</v>
      </c>
      <c r="AI53" s="266">
        <v>34.945</v>
      </c>
      <c r="AJ53" s="266" t="s">
        <v>260</v>
      </c>
      <c r="AK53" s="266" t="s">
        <v>260</v>
      </c>
      <c r="AL53" s="266">
        <v>6.65</v>
      </c>
      <c r="AM53" s="267">
        <v>353.98599999999999</v>
      </c>
      <c r="AO53" s="178"/>
      <c r="AP53" s="265"/>
      <c r="AQ53" s="251"/>
      <c r="AR53" s="177" t="s">
        <v>276</v>
      </c>
      <c r="AS53" s="266">
        <v>38.212000000000003</v>
      </c>
      <c r="AT53" s="266" t="s">
        <v>260</v>
      </c>
      <c r="AU53" s="266">
        <v>3.19</v>
      </c>
      <c r="AV53" s="266">
        <v>33.546999999999997</v>
      </c>
      <c r="AW53" s="266">
        <v>26.652999999999999</v>
      </c>
      <c r="AX53" s="266">
        <v>11.164</v>
      </c>
      <c r="AY53" s="266" t="s">
        <v>260</v>
      </c>
      <c r="AZ53" s="266">
        <v>63.12</v>
      </c>
      <c r="BA53" s="266">
        <v>2.96</v>
      </c>
      <c r="BB53" s="266">
        <v>0.85</v>
      </c>
      <c r="BC53" s="266">
        <v>750.94500000000005</v>
      </c>
      <c r="BD53" s="266">
        <v>80.873999999999995</v>
      </c>
      <c r="BE53" s="266">
        <v>9.2810000000000006</v>
      </c>
      <c r="BF53" s="266">
        <v>54.417000000000002</v>
      </c>
      <c r="BG53" s="266">
        <v>289.29599999999999</v>
      </c>
      <c r="BH53" s="266">
        <v>542.76900000000001</v>
      </c>
      <c r="BI53" s="266" t="s">
        <v>260</v>
      </c>
      <c r="BJ53" s="267">
        <v>1907.278</v>
      </c>
      <c r="BK53" s="266" t="s">
        <v>260</v>
      </c>
      <c r="BL53" s="266" t="s">
        <v>260</v>
      </c>
      <c r="BM53" s="266">
        <v>2</v>
      </c>
      <c r="BN53" s="266">
        <v>67.361999999999995</v>
      </c>
      <c r="BO53" s="266">
        <v>3.0179999999999998</v>
      </c>
      <c r="BP53" s="267">
        <v>1979.6579999999999</v>
      </c>
    </row>
    <row r="54" spans="2:68" ht="31.8">
      <c r="B54" s="214"/>
      <c r="C54" s="210"/>
      <c r="D54" s="215"/>
      <c r="E54" s="200" t="s">
        <v>194</v>
      </c>
      <c r="F54" s="183"/>
      <c r="G54" s="216"/>
      <c r="L54" s="178"/>
      <c r="M54" s="265"/>
      <c r="N54" s="251"/>
      <c r="O54" s="177" t="s">
        <v>277</v>
      </c>
      <c r="P54" s="266">
        <v>0.46400000000000002</v>
      </c>
      <c r="Q54" s="266">
        <v>14.891</v>
      </c>
      <c r="R54" s="266" t="s">
        <v>260</v>
      </c>
      <c r="S54" s="266">
        <v>8.1259999999999994</v>
      </c>
      <c r="T54" s="266" t="s">
        <v>260</v>
      </c>
      <c r="U54" s="266" t="s">
        <v>260</v>
      </c>
      <c r="V54" s="266" t="s">
        <v>260</v>
      </c>
      <c r="W54" s="266" t="s">
        <v>260</v>
      </c>
      <c r="X54" s="266" t="s">
        <v>260</v>
      </c>
      <c r="Y54" s="266">
        <v>1.752</v>
      </c>
      <c r="Z54" s="266">
        <v>4.5869999999999997</v>
      </c>
      <c r="AA54" s="266" t="s">
        <v>260</v>
      </c>
      <c r="AB54" s="266">
        <v>1.512</v>
      </c>
      <c r="AC54" s="266">
        <v>1.518</v>
      </c>
      <c r="AD54" s="266">
        <v>35.945</v>
      </c>
      <c r="AE54" s="266">
        <v>83.483000000000004</v>
      </c>
      <c r="AF54" s="266" t="s">
        <v>260</v>
      </c>
      <c r="AG54" s="267">
        <v>152.27799999999999</v>
      </c>
      <c r="AH54" s="266" t="s">
        <v>260</v>
      </c>
      <c r="AI54" s="266" t="s">
        <v>260</v>
      </c>
      <c r="AJ54" s="266">
        <v>1.5129999999999999</v>
      </c>
      <c r="AK54" s="266" t="s">
        <v>260</v>
      </c>
      <c r="AL54" s="266" t="s">
        <v>260</v>
      </c>
      <c r="AM54" s="267">
        <v>153.791</v>
      </c>
      <c r="AO54" s="178"/>
      <c r="AP54" s="265"/>
      <c r="AQ54" s="251"/>
      <c r="AR54" s="177" t="s">
        <v>277</v>
      </c>
      <c r="AS54" s="266">
        <v>3.8010000000000002</v>
      </c>
      <c r="AT54" s="266">
        <v>102.81699999999999</v>
      </c>
      <c r="AU54" s="266" t="s">
        <v>260</v>
      </c>
      <c r="AV54" s="266">
        <v>58.118000000000002</v>
      </c>
      <c r="AW54" s="266">
        <v>16.969000000000001</v>
      </c>
      <c r="AX54" s="266">
        <v>5.3410000000000002</v>
      </c>
      <c r="AY54" s="266">
        <v>19.356999999999999</v>
      </c>
      <c r="AZ54" s="266">
        <v>33.040999999999997</v>
      </c>
      <c r="BA54" s="266" t="s">
        <v>260</v>
      </c>
      <c r="BB54" s="266">
        <v>6.2190000000000003</v>
      </c>
      <c r="BC54" s="266">
        <v>632.11</v>
      </c>
      <c r="BD54" s="266">
        <v>64.581000000000003</v>
      </c>
      <c r="BE54" s="266">
        <v>18.349</v>
      </c>
      <c r="BF54" s="266">
        <v>154.49199999999999</v>
      </c>
      <c r="BG54" s="266">
        <v>1098.0029999999999</v>
      </c>
      <c r="BH54" s="266">
        <v>1464.721</v>
      </c>
      <c r="BI54" s="266">
        <v>0.27</v>
      </c>
      <c r="BJ54" s="267">
        <v>3678.1889999999999</v>
      </c>
      <c r="BK54" s="266" t="s">
        <v>260</v>
      </c>
      <c r="BL54" s="266" t="s">
        <v>260</v>
      </c>
      <c r="BM54" s="266" t="s">
        <v>260</v>
      </c>
      <c r="BN54" s="266">
        <v>87.971999999999994</v>
      </c>
      <c r="BO54" s="266">
        <v>2.1030000000000002</v>
      </c>
      <c r="BP54" s="267">
        <v>3768.2640000000001</v>
      </c>
    </row>
    <row r="55" spans="2:68">
      <c r="B55" s="214"/>
      <c r="C55" s="210"/>
      <c r="D55" s="217"/>
      <c r="E55" s="201" t="s">
        <v>195</v>
      </c>
      <c r="F55" s="218"/>
      <c r="G55" s="216"/>
      <c r="L55" s="178"/>
      <c r="M55" s="265">
        <v>7</v>
      </c>
      <c r="N55" s="251" t="s">
        <v>278</v>
      </c>
      <c r="O55" s="177"/>
      <c r="P55" s="266"/>
      <c r="Q55" s="266"/>
      <c r="R55" s="266"/>
      <c r="S55" s="266"/>
      <c r="T55" s="266"/>
      <c r="U55" s="266"/>
      <c r="V55" s="266"/>
      <c r="W55" s="266"/>
      <c r="X55" s="266"/>
      <c r="Y55" s="266"/>
      <c r="Z55" s="266"/>
      <c r="AA55" s="266"/>
      <c r="AB55" s="266"/>
      <c r="AC55" s="266"/>
      <c r="AD55" s="266"/>
      <c r="AE55" s="266"/>
      <c r="AF55" s="266"/>
      <c r="AG55" s="267"/>
      <c r="AH55" s="266"/>
      <c r="AI55" s="266"/>
      <c r="AJ55" s="266"/>
      <c r="AK55" s="266"/>
      <c r="AL55" s="266"/>
      <c r="AM55" s="266"/>
      <c r="AO55" s="178"/>
      <c r="AP55" s="265">
        <v>7</v>
      </c>
      <c r="AQ55" s="251" t="s">
        <v>278</v>
      </c>
      <c r="AR55" s="177"/>
      <c r="AS55" s="266"/>
      <c r="AT55" s="266"/>
      <c r="AU55" s="266"/>
      <c r="AV55" s="266"/>
      <c r="AW55" s="266"/>
      <c r="AX55" s="266"/>
      <c r="AY55" s="266"/>
      <c r="AZ55" s="266"/>
      <c r="BA55" s="266"/>
      <c r="BB55" s="266"/>
      <c r="BC55" s="266"/>
      <c r="BD55" s="266"/>
      <c r="BE55" s="266"/>
      <c r="BF55" s="266"/>
      <c r="BG55" s="266"/>
      <c r="BH55" s="266"/>
      <c r="BI55" s="266"/>
      <c r="BJ55" s="267"/>
      <c r="BK55" s="266"/>
      <c r="BL55" s="266"/>
      <c r="BM55" s="266"/>
      <c r="BN55" s="266"/>
      <c r="BO55" s="266"/>
      <c r="BP55" s="266"/>
    </row>
    <row r="56" spans="2:68">
      <c r="B56" s="214"/>
      <c r="C56" s="210"/>
      <c r="D56" s="217"/>
      <c r="E56" s="201" t="s">
        <v>196</v>
      </c>
      <c r="F56" s="218"/>
      <c r="G56" s="216"/>
      <c r="L56" s="178"/>
      <c r="M56" s="265"/>
      <c r="N56" s="251" t="s">
        <v>279</v>
      </c>
      <c r="O56" s="177"/>
      <c r="P56" s="266">
        <v>287.59399999999999</v>
      </c>
      <c r="Q56" s="266">
        <v>1904.1079999999999</v>
      </c>
      <c r="R56" s="266">
        <v>314.70299999999997</v>
      </c>
      <c r="S56" s="266">
        <v>2228.846</v>
      </c>
      <c r="T56" s="266">
        <v>359.30700000000002</v>
      </c>
      <c r="U56" s="266" t="s">
        <v>260</v>
      </c>
      <c r="V56" s="266" t="s">
        <v>260</v>
      </c>
      <c r="W56" s="266">
        <v>110.5</v>
      </c>
      <c r="X56" s="266">
        <v>1402.4559999999999</v>
      </c>
      <c r="Y56" s="266">
        <v>393.29899999999998</v>
      </c>
      <c r="Z56" s="266">
        <v>799.37900000000002</v>
      </c>
      <c r="AA56" s="266">
        <v>441.54500000000002</v>
      </c>
      <c r="AB56" s="266">
        <v>59.470999999999997</v>
      </c>
      <c r="AC56" s="266">
        <v>130.721</v>
      </c>
      <c r="AD56" s="266">
        <v>1454.0050000000001</v>
      </c>
      <c r="AE56" s="266">
        <v>292.60500000000002</v>
      </c>
      <c r="AF56" s="266" t="s">
        <v>260</v>
      </c>
      <c r="AG56" s="267">
        <v>10178.539000000001</v>
      </c>
      <c r="AH56" s="266" t="s">
        <v>260</v>
      </c>
      <c r="AI56" s="266">
        <v>1543.625</v>
      </c>
      <c r="AJ56" s="266">
        <v>2500.41</v>
      </c>
      <c r="AK56" s="266">
        <v>1972.0820000000001</v>
      </c>
      <c r="AL56" s="266">
        <v>193.17</v>
      </c>
      <c r="AM56" s="267">
        <v>16387.826000000001</v>
      </c>
      <c r="AO56" s="178"/>
      <c r="AP56" s="265"/>
      <c r="AQ56" s="251" t="s">
        <v>279</v>
      </c>
      <c r="AR56" s="177"/>
      <c r="AS56" s="266">
        <v>657.73699999999997</v>
      </c>
      <c r="AT56" s="266">
        <v>1584.8430000000001</v>
      </c>
      <c r="AU56" s="266">
        <v>55.722999999999999</v>
      </c>
      <c r="AV56" s="266">
        <v>861.71600000000001</v>
      </c>
      <c r="AW56" s="266">
        <v>1318.979</v>
      </c>
      <c r="AX56" s="266" t="s">
        <v>260</v>
      </c>
      <c r="AY56" s="266">
        <v>202.28700000000001</v>
      </c>
      <c r="AZ56" s="266">
        <v>6.4539999999999997</v>
      </c>
      <c r="BA56" s="266">
        <v>27.824999999999999</v>
      </c>
      <c r="BB56" s="266">
        <v>52.421999999999997</v>
      </c>
      <c r="BC56" s="266">
        <v>1962.3240000000001</v>
      </c>
      <c r="BD56" s="266">
        <v>128.761</v>
      </c>
      <c r="BE56" s="266">
        <v>112.718</v>
      </c>
      <c r="BF56" s="266">
        <v>623.42399999999998</v>
      </c>
      <c r="BG56" s="266">
        <v>3691.3420000000001</v>
      </c>
      <c r="BH56" s="266">
        <v>786.11300000000006</v>
      </c>
      <c r="BI56" s="266">
        <v>86.441000000000003</v>
      </c>
      <c r="BJ56" s="267">
        <v>12159.109</v>
      </c>
      <c r="BK56" s="266">
        <v>40.47</v>
      </c>
      <c r="BL56" s="266">
        <v>1846.3489999999999</v>
      </c>
      <c r="BM56" s="266">
        <v>127.36</v>
      </c>
      <c r="BN56" s="266">
        <v>2570.4870000000001</v>
      </c>
      <c r="BO56" s="266">
        <v>2396.6390000000001</v>
      </c>
      <c r="BP56" s="267">
        <v>19140.414000000001</v>
      </c>
    </row>
    <row r="57" spans="2:68" ht="31.8">
      <c r="B57" s="219"/>
      <c r="C57" s="220"/>
      <c r="D57" s="221"/>
      <c r="E57" s="201" t="s">
        <v>197</v>
      </c>
      <c r="F57" s="222"/>
      <c r="G57" s="223"/>
      <c r="L57" s="178"/>
      <c r="M57" s="265"/>
      <c r="N57" s="251" t="s">
        <v>261</v>
      </c>
      <c r="O57" s="177" t="s">
        <v>280</v>
      </c>
      <c r="P57" s="266">
        <v>260.75900000000001</v>
      </c>
      <c r="Q57" s="266">
        <v>1904.1079999999999</v>
      </c>
      <c r="R57" s="266">
        <v>226.952</v>
      </c>
      <c r="S57" s="266">
        <v>2228.846</v>
      </c>
      <c r="T57" s="266">
        <v>359.30700000000002</v>
      </c>
      <c r="U57" s="266" t="s">
        <v>260</v>
      </c>
      <c r="V57" s="266" t="s">
        <v>260</v>
      </c>
      <c r="W57" s="266">
        <v>105.032</v>
      </c>
      <c r="X57" s="266">
        <v>1154.6410000000001</v>
      </c>
      <c r="Y57" s="266">
        <v>250.74799999999999</v>
      </c>
      <c r="Z57" s="266">
        <v>796.74400000000003</v>
      </c>
      <c r="AA57" s="266">
        <v>304.50299999999999</v>
      </c>
      <c r="AB57" s="266">
        <v>59.470999999999997</v>
      </c>
      <c r="AC57" s="266">
        <v>98.936999999999998</v>
      </c>
      <c r="AD57" s="266">
        <v>1295.9880000000001</v>
      </c>
      <c r="AE57" s="266">
        <v>284.613</v>
      </c>
      <c r="AF57" s="266" t="s">
        <v>260</v>
      </c>
      <c r="AG57" s="267">
        <v>9330.6489999999994</v>
      </c>
      <c r="AH57" s="266" t="s">
        <v>260</v>
      </c>
      <c r="AI57" s="266">
        <v>1543.625</v>
      </c>
      <c r="AJ57" s="266">
        <v>2384.596</v>
      </c>
      <c r="AK57" s="266">
        <v>719.05200000000002</v>
      </c>
      <c r="AL57" s="266">
        <v>193.17</v>
      </c>
      <c r="AM57" s="267">
        <v>14171.092000000001</v>
      </c>
      <c r="AO57" s="178"/>
      <c r="AP57" s="265"/>
      <c r="AQ57" s="251" t="s">
        <v>261</v>
      </c>
      <c r="AR57" s="177" t="s">
        <v>280</v>
      </c>
      <c r="AS57" s="266">
        <v>656.94799999999998</v>
      </c>
      <c r="AT57" s="266">
        <v>1584.8430000000001</v>
      </c>
      <c r="AU57" s="266">
        <v>55.722999999999999</v>
      </c>
      <c r="AV57" s="266">
        <v>474.81400000000002</v>
      </c>
      <c r="AW57" s="266">
        <v>1318.979</v>
      </c>
      <c r="AX57" s="266" t="s">
        <v>260</v>
      </c>
      <c r="AY57" s="266">
        <v>202.28700000000001</v>
      </c>
      <c r="AZ57" s="266">
        <v>6.4539999999999997</v>
      </c>
      <c r="BA57" s="266">
        <v>27.824999999999999</v>
      </c>
      <c r="BB57" s="266">
        <v>52.421999999999997</v>
      </c>
      <c r="BC57" s="266">
        <v>1960.76</v>
      </c>
      <c r="BD57" s="266">
        <v>128.761</v>
      </c>
      <c r="BE57" s="266">
        <v>112.718</v>
      </c>
      <c r="BF57" s="266">
        <v>623.42399999999998</v>
      </c>
      <c r="BG57" s="266">
        <v>3666.0790000000002</v>
      </c>
      <c r="BH57" s="266">
        <v>786.11300000000006</v>
      </c>
      <c r="BI57" s="266">
        <v>86.441000000000003</v>
      </c>
      <c r="BJ57" s="267">
        <v>11744.591</v>
      </c>
      <c r="BK57" s="266">
        <v>40.47</v>
      </c>
      <c r="BL57" s="266">
        <v>1837.643</v>
      </c>
      <c r="BM57" s="266">
        <v>126.004</v>
      </c>
      <c r="BN57" s="266">
        <v>2570.4870000000001</v>
      </c>
      <c r="BO57" s="266">
        <v>2396.6390000000001</v>
      </c>
      <c r="BP57" s="267">
        <v>18715.833999999999</v>
      </c>
    </row>
    <row r="58" spans="2:68">
      <c r="B58" s="224"/>
      <c r="C58" s="225"/>
      <c r="D58" s="226"/>
      <c r="E58" s="202" t="s">
        <v>198</v>
      </c>
      <c r="F58" s="222"/>
      <c r="G58" s="222"/>
      <c r="L58" s="178"/>
      <c r="M58" s="265">
        <v>8</v>
      </c>
      <c r="N58" s="251" t="s">
        <v>281</v>
      </c>
      <c r="O58" s="177"/>
      <c r="P58" s="266"/>
      <c r="Q58" s="266"/>
      <c r="R58" s="266"/>
      <c r="S58" s="266"/>
      <c r="T58" s="266"/>
      <c r="U58" s="266"/>
      <c r="V58" s="266"/>
      <c r="W58" s="266"/>
      <c r="X58" s="266"/>
      <c r="Y58" s="266"/>
      <c r="Z58" s="266"/>
      <c r="AA58" s="266"/>
      <c r="AB58" s="266"/>
      <c r="AC58" s="266"/>
      <c r="AD58" s="266"/>
      <c r="AE58" s="266"/>
      <c r="AF58" s="266"/>
      <c r="AG58" s="267"/>
      <c r="AH58" s="266"/>
      <c r="AI58" s="266"/>
      <c r="AJ58" s="266"/>
      <c r="AK58" s="266"/>
      <c r="AL58" s="266"/>
      <c r="AM58" s="267"/>
      <c r="AO58" s="178"/>
      <c r="AP58" s="265">
        <v>8</v>
      </c>
      <c r="AQ58" s="251" t="s">
        <v>281</v>
      </c>
      <c r="AR58" s="177"/>
      <c r="AS58" s="266"/>
      <c r="AT58" s="266"/>
      <c r="AU58" s="266"/>
      <c r="AV58" s="266"/>
      <c r="AW58" s="266"/>
      <c r="AX58" s="266"/>
      <c r="AY58" s="266"/>
      <c r="AZ58" s="266"/>
      <c r="BA58" s="266"/>
      <c r="BB58" s="266"/>
      <c r="BC58" s="266"/>
      <c r="BD58" s="266"/>
      <c r="BE58" s="266"/>
      <c r="BF58" s="266"/>
      <c r="BG58" s="266"/>
      <c r="BH58" s="266"/>
      <c r="BI58" s="266"/>
      <c r="BJ58" s="267"/>
      <c r="BK58" s="266"/>
      <c r="BL58" s="266"/>
      <c r="BM58" s="266"/>
      <c r="BN58" s="266"/>
      <c r="BO58" s="266"/>
      <c r="BP58" s="267"/>
    </row>
    <row r="59" spans="2:68">
      <c r="B59" s="227" t="s">
        <v>199</v>
      </c>
      <c r="C59" s="177"/>
      <c r="D59" s="228"/>
      <c r="E59" s="208"/>
      <c r="F59" s="183"/>
      <c r="G59" s="216"/>
      <c r="L59" s="178"/>
      <c r="M59" s="265"/>
      <c r="N59" s="251" t="s">
        <v>282</v>
      </c>
      <c r="O59" s="177"/>
      <c r="P59" s="266">
        <v>183.96199999999999</v>
      </c>
      <c r="Q59" s="266">
        <v>24.841999999999999</v>
      </c>
      <c r="R59" s="266">
        <v>49.597999999999999</v>
      </c>
      <c r="S59" s="266">
        <v>330.67399999999998</v>
      </c>
      <c r="T59" s="266">
        <v>26.626000000000001</v>
      </c>
      <c r="U59" s="266">
        <v>10.558</v>
      </c>
      <c r="V59" s="266">
        <v>194.96899999999999</v>
      </c>
      <c r="W59" s="266">
        <v>28.437000000000001</v>
      </c>
      <c r="X59" s="266">
        <v>80.358999999999995</v>
      </c>
      <c r="Y59" s="266">
        <v>21.134</v>
      </c>
      <c r="Z59" s="266">
        <v>363.07</v>
      </c>
      <c r="AA59" s="266">
        <v>85.974999999999994</v>
      </c>
      <c r="AB59" s="266" t="s">
        <v>260</v>
      </c>
      <c r="AC59" s="266">
        <v>47.869</v>
      </c>
      <c r="AD59" s="266">
        <v>42.305</v>
      </c>
      <c r="AE59" s="266">
        <v>382.85899999999998</v>
      </c>
      <c r="AF59" s="266" t="s">
        <v>260</v>
      </c>
      <c r="AG59" s="267">
        <v>1873.2370000000001</v>
      </c>
      <c r="AH59" s="266" t="s">
        <v>260</v>
      </c>
      <c r="AI59" s="266">
        <v>462.02199999999999</v>
      </c>
      <c r="AJ59" s="266">
        <v>40.222999999999999</v>
      </c>
      <c r="AK59" s="266">
        <v>27.338000000000001</v>
      </c>
      <c r="AL59" s="266">
        <v>7.694</v>
      </c>
      <c r="AM59" s="267">
        <v>2410.5140000000001</v>
      </c>
      <c r="AO59" s="178"/>
      <c r="AP59" s="265"/>
      <c r="AQ59" s="251" t="s">
        <v>282</v>
      </c>
      <c r="AR59" s="177"/>
      <c r="AS59" s="266">
        <v>156.43700000000001</v>
      </c>
      <c r="AT59" s="266">
        <v>37.686</v>
      </c>
      <c r="AU59" s="266" t="s">
        <v>260</v>
      </c>
      <c r="AV59" s="266">
        <v>120.10299999999999</v>
      </c>
      <c r="AW59" s="266">
        <v>3.68</v>
      </c>
      <c r="AX59" s="266" t="s">
        <v>260</v>
      </c>
      <c r="AY59" s="266" t="s">
        <v>260</v>
      </c>
      <c r="AZ59" s="266" t="s">
        <v>260</v>
      </c>
      <c r="BA59" s="266">
        <v>1.8</v>
      </c>
      <c r="BB59" s="266" t="s">
        <v>260</v>
      </c>
      <c r="BC59" s="266">
        <v>64.406999999999996</v>
      </c>
      <c r="BD59" s="266">
        <v>27.035</v>
      </c>
      <c r="BE59" s="266" t="s">
        <v>260</v>
      </c>
      <c r="BF59" s="266" t="s">
        <v>260</v>
      </c>
      <c r="BG59" s="266">
        <v>70.031000000000006</v>
      </c>
      <c r="BH59" s="266">
        <v>43.542999999999999</v>
      </c>
      <c r="BI59" s="266" t="s">
        <v>260</v>
      </c>
      <c r="BJ59" s="267">
        <v>524.72199999999998</v>
      </c>
      <c r="BK59" s="266" t="s">
        <v>260</v>
      </c>
      <c r="BL59" s="266">
        <v>104.08</v>
      </c>
      <c r="BM59" s="266" t="s">
        <v>260</v>
      </c>
      <c r="BN59" s="266">
        <v>80.799000000000007</v>
      </c>
      <c r="BO59" s="266">
        <v>1.6379999999999999</v>
      </c>
      <c r="BP59" s="267">
        <v>711.23900000000003</v>
      </c>
    </row>
    <row r="60" spans="2:68" ht="21.6">
      <c r="B60" s="229"/>
      <c r="C60" s="182" t="s">
        <v>200</v>
      </c>
      <c r="D60" s="230"/>
      <c r="E60" s="178">
        <v>331.99099999999999</v>
      </c>
      <c r="F60" s="183"/>
      <c r="G60" s="216"/>
      <c r="L60" s="178"/>
      <c r="M60" s="265">
        <v>9</v>
      </c>
      <c r="N60" s="251" t="s">
        <v>283</v>
      </c>
      <c r="O60" s="177"/>
      <c r="P60" s="266">
        <v>52.283999999999999</v>
      </c>
      <c r="Q60" s="266">
        <v>92.683999999999997</v>
      </c>
      <c r="R60" s="266">
        <v>8.3339999999999996</v>
      </c>
      <c r="S60" s="266">
        <v>6.7720000000000002</v>
      </c>
      <c r="T60" s="266">
        <v>14.442</v>
      </c>
      <c r="U60" s="266" t="s">
        <v>260</v>
      </c>
      <c r="V60" s="266" t="s">
        <v>260</v>
      </c>
      <c r="W60" s="266" t="s">
        <v>260</v>
      </c>
      <c r="X60" s="266">
        <v>19.292999999999999</v>
      </c>
      <c r="Y60" s="266">
        <v>18.59</v>
      </c>
      <c r="Z60" s="266">
        <v>56.337000000000003</v>
      </c>
      <c r="AA60" s="266">
        <v>11.255000000000001</v>
      </c>
      <c r="AB60" s="266" t="s">
        <v>260</v>
      </c>
      <c r="AC60" s="266">
        <v>7.9269999999999996</v>
      </c>
      <c r="AD60" s="266">
        <v>33.277000000000001</v>
      </c>
      <c r="AE60" s="266">
        <v>329.74400000000003</v>
      </c>
      <c r="AF60" s="266">
        <v>8.6820000000000004</v>
      </c>
      <c r="AG60" s="267">
        <v>659.62099999999998</v>
      </c>
      <c r="AH60" s="266">
        <v>3.33</v>
      </c>
      <c r="AI60" s="266">
        <v>141.52699999999999</v>
      </c>
      <c r="AJ60" s="266" t="s">
        <v>260</v>
      </c>
      <c r="AK60" s="266">
        <v>11.632</v>
      </c>
      <c r="AL60" s="266">
        <v>20.495999999999999</v>
      </c>
      <c r="AM60" s="267">
        <v>836.60599999999999</v>
      </c>
      <c r="AO60" s="178"/>
      <c r="AP60" s="265">
        <v>9</v>
      </c>
      <c r="AQ60" s="251" t="s">
        <v>283</v>
      </c>
      <c r="AR60" s="177"/>
      <c r="AS60" s="266" t="s">
        <v>260</v>
      </c>
      <c r="AT60" s="266">
        <v>137.374</v>
      </c>
      <c r="AU60" s="266">
        <v>13.443</v>
      </c>
      <c r="AV60" s="266">
        <v>58.008000000000003</v>
      </c>
      <c r="AW60" s="266" t="s">
        <v>260</v>
      </c>
      <c r="AX60" s="266" t="s">
        <v>260</v>
      </c>
      <c r="AY60" s="266">
        <v>6.1189999999999998</v>
      </c>
      <c r="AZ60" s="266">
        <v>2.75</v>
      </c>
      <c r="BA60" s="266" t="s">
        <v>260</v>
      </c>
      <c r="BB60" s="266">
        <v>93.399000000000001</v>
      </c>
      <c r="BC60" s="266">
        <v>16.832999999999998</v>
      </c>
      <c r="BD60" s="266" t="s">
        <v>260</v>
      </c>
      <c r="BE60" s="266" t="s">
        <v>260</v>
      </c>
      <c r="BF60" s="266">
        <v>6.4829999999999997</v>
      </c>
      <c r="BG60" s="266">
        <v>8.5969999999999995</v>
      </c>
      <c r="BH60" s="266">
        <v>6.3579999999999997</v>
      </c>
      <c r="BI60" s="266" t="s">
        <v>260</v>
      </c>
      <c r="BJ60" s="267">
        <v>349.36399999999998</v>
      </c>
      <c r="BK60" s="266" t="s">
        <v>260</v>
      </c>
      <c r="BL60" s="266">
        <v>29.85</v>
      </c>
      <c r="BM60" s="266">
        <v>84.662000000000006</v>
      </c>
      <c r="BN60" s="266">
        <v>439.601</v>
      </c>
      <c r="BO60" s="266">
        <v>19</v>
      </c>
      <c r="BP60" s="267">
        <v>922.47699999999998</v>
      </c>
    </row>
    <row r="61" spans="2:68" ht="21.6">
      <c r="B61" s="229"/>
      <c r="C61" s="182" t="s">
        <v>201</v>
      </c>
      <c r="D61" s="230"/>
      <c r="E61" s="178">
        <v>22071.069</v>
      </c>
      <c r="F61" s="183"/>
      <c r="G61" s="216"/>
      <c r="L61" s="178"/>
      <c r="M61" s="265">
        <v>10</v>
      </c>
      <c r="N61" s="251" t="s">
        <v>284</v>
      </c>
      <c r="O61" s="177"/>
      <c r="P61" s="266">
        <v>19.119</v>
      </c>
      <c r="Q61" s="266">
        <v>164.55</v>
      </c>
      <c r="R61" s="266">
        <v>3.5939999999999999</v>
      </c>
      <c r="S61" s="266">
        <v>147.595</v>
      </c>
      <c r="T61" s="266">
        <v>0.69699999999999995</v>
      </c>
      <c r="U61" s="266" t="s">
        <v>260</v>
      </c>
      <c r="V61" s="266" t="s">
        <v>260</v>
      </c>
      <c r="W61" s="266" t="s">
        <v>260</v>
      </c>
      <c r="X61" s="266">
        <v>25.277000000000001</v>
      </c>
      <c r="Y61" s="266">
        <v>11.09</v>
      </c>
      <c r="Z61" s="266">
        <v>190.196</v>
      </c>
      <c r="AA61" s="266">
        <v>22.251000000000001</v>
      </c>
      <c r="AB61" s="266" t="s">
        <v>260</v>
      </c>
      <c r="AC61" s="266">
        <v>43.36</v>
      </c>
      <c r="AD61" s="266">
        <v>49.572000000000003</v>
      </c>
      <c r="AE61" s="266">
        <v>99.736000000000004</v>
      </c>
      <c r="AF61" s="266" t="s">
        <v>260</v>
      </c>
      <c r="AG61" s="267">
        <v>777.03700000000003</v>
      </c>
      <c r="AH61" s="266" t="s">
        <v>260</v>
      </c>
      <c r="AI61" s="266">
        <v>67.099999999999994</v>
      </c>
      <c r="AJ61" s="266">
        <v>114.20699999999999</v>
      </c>
      <c r="AK61" s="266">
        <v>33.661000000000001</v>
      </c>
      <c r="AL61" s="266" t="s">
        <v>260</v>
      </c>
      <c r="AM61" s="267">
        <v>992.005</v>
      </c>
      <c r="AO61" s="178"/>
      <c r="AP61" s="265">
        <v>10</v>
      </c>
      <c r="AQ61" s="251" t="s">
        <v>284</v>
      </c>
      <c r="AR61" s="177"/>
      <c r="AS61" s="266">
        <v>319.89699999999999</v>
      </c>
      <c r="AT61" s="266">
        <v>176.92099999999999</v>
      </c>
      <c r="AU61" s="266">
        <v>9.61</v>
      </c>
      <c r="AV61" s="266">
        <v>20.007000000000001</v>
      </c>
      <c r="AW61" s="266">
        <v>8.76</v>
      </c>
      <c r="AX61" s="266">
        <v>7.452</v>
      </c>
      <c r="AY61" s="266">
        <v>5.4080000000000004</v>
      </c>
      <c r="AZ61" s="266">
        <v>80.998999999999995</v>
      </c>
      <c r="BA61" s="266" t="s">
        <v>260</v>
      </c>
      <c r="BB61" s="266">
        <v>6.4820000000000002</v>
      </c>
      <c r="BC61" s="266">
        <v>52.374000000000002</v>
      </c>
      <c r="BD61" s="266">
        <v>0.94099999999999995</v>
      </c>
      <c r="BE61" s="266">
        <v>19.664999999999999</v>
      </c>
      <c r="BF61" s="266">
        <v>245.13399999999999</v>
      </c>
      <c r="BG61" s="266">
        <v>108.063</v>
      </c>
      <c r="BH61" s="266">
        <v>87.382999999999996</v>
      </c>
      <c r="BI61" s="266" t="s">
        <v>260</v>
      </c>
      <c r="BJ61" s="267">
        <v>1149.096</v>
      </c>
      <c r="BK61" s="266" t="s">
        <v>260</v>
      </c>
      <c r="BL61" s="266">
        <v>58.043999999999997</v>
      </c>
      <c r="BM61" s="266" t="s">
        <v>260</v>
      </c>
      <c r="BN61" s="266">
        <v>417.74599999999998</v>
      </c>
      <c r="BO61" s="266">
        <v>4.7130000000000001</v>
      </c>
      <c r="BP61" s="267">
        <v>1629.5989999999999</v>
      </c>
    </row>
    <row r="62" spans="2:68">
      <c r="B62" s="227" t="s">
        <v>202</v>
      </c>
      <c r="C62" s="182"/>
      <c r="D62" s="230"/>
      <c r="E62" s="178">
        <v>677.76</v>
      </c>
      <c r="F62" s="183"/>
      <c r="G62" s="216"/>
      <c r="L62" s="178"/>
      <c r="M62" s="265">
        <v>11</v>
      </c>
      <c r="N62" s="251" t="s">
        <v>285</v>
      </c>
      <c r="O62" s="177"/>
      <c r="P62" s="266" t="s">
        <v>260</v>
      </c>
      <c r="Q62" s="266">
        <v>12.321999999999999</v>
      </c>
      <c r="R62" s="266" t="s">
        <v>260</v>
      </c>
      <c r="S62" s="266">
        <v>0.90900000000000003</v>
      </c>
      <c r="T62" s="266" t="s">
        <v>260</v>
      </c>
      <c r="U62" s="266" t="s">
        <v>260</v>
      </c>
      <c r="V62" s="266" t="s">
        <v>260</v>
      </c>
      <c r="W62" s="266" t="s">
        <v>260</v>
      </c>
      <c r="X62" s="266" t="s">
        <v>260</v>
      </c>
      <c r="Y62" s="266" t="s">
        <v>260</v>
      </c>
      <c r="Z62" s="266">
        <v>2.7679999999999998</v>
      </c>
      <c r="AA62" s="266">
        <v>0.111</v>
      </c>
      <c r="AB62" s="266" t="s">
        <v>260</v>
      </c>
      <c r="AC62" s="266">
        <v>0.104</v>
      </c>
      <c r="AD62" s="266">
        <v>0.34200000000000003</v>
      </c>
      <c r="AE62" s="266">
        <v>24.082000000000001</v>
      </c>
      <c r="AF62" s="266" t="s">
        <v>260</v>
      </c>
      <c r="AG62" s="267">
        <v>40.637999999999998</v>
      </c>
      <c r="AH62" s="266" t="s">
        <v>260</v>
      </c>
      <c r="AI62" s="266">
        <v>0.22600000000000001</v>
      </c>
      <c r="AJ62" s="266" t="s">
        <v>260</v>
      </c>
      <c r="AK62" s="266" t="s">
        <v>260</v>
      </c>
      <c r="AL62" s="266">
        <v>0.501</v>
      </c>
      <c r="AM62" s="267">
        <v>41.365000000000002</v>
      </c>
      <c r="AO62" s="178"/>
      <c r="AP62" s="265">
        <v>11</v>
      </c>
      <c r="AQ62" s="251" t="s">
        <v>285</v>
      </c>
      <c r="AR62" s="177"/>
      <c r="AS62" s="266">
        <v>4.8289999999999997</v>
      </c>
      <c r="AT62" s="266">
        <v>0.997</v>
      </c>
      <c r="AU62" s="266" t="s">
        <v>260</v>
      </c>
      <c r="AV62" s="266">
        <v>0.25900000000000001</v>
      </c>
      <c r="AW62" s="266">
        <v>0.33100000000000002</v>
      </c>
      <c r="AX62" s="266" t="s">
        <v>260</v>
      </c>
      <c r="AY62" s="266" t="s">
        <v>260</v>
      </c>
      <c r="AZ62" s="266" t="s">
        <v>260</v>
      </c>
      <c r="BA62" s="266">
        <v>0.48599999999999999</v>
      </c>
      <c r="BB62" s="266" t="s">
        <v>260</v>
      </c>
      <c r="BC62" s="266">
        <v>0.93799999999999994</v>
      </c>
      <c r="BD62" s="266">
        <v>0.67</v>
      </c>
      <c r="BE62" s="266">
        <v>0.26300000000000001</v>
      </c>
      <c r="BF62" s="266">
        <v>2.1269999999999998</v>
      </c>
      <c r="BG62" s="266">
        <v>0.71899999999999997</v>
      </c>
      <c r="BH62" s="266">
        <v>4.532</v>
      </c>
      <c r="BI62" s="266" t="s">
        <v>260</v>
      </c>
      <c r="BJ62" s="267">
        <v>16.151</v>
      </c>
      <c r="BK62" s="266" t="s">
        <v>260</v>
      </c>
      <c r="BL62" s="266">
        <v>1.6040000000000001</v>
      </c>
      <c r="BM62" s="266">
        <v>2.871</v>
      </c>
      <c r="BN62" s="266">
        <v>3.931</v>
      </c>
      <c r="BO62" s="266">
        <v>0.253</v>
      </c>
      <c r="BP62" s="267">
        <v>24.81</v>
      </c>
    </row>
    <row r="63" spans="2:68">
      <c r="B63" s="227" t="s">
        <v>203</v>
      </c>
      <c r="C63" s="182"/>
      <c r="D63" s="230"/>
      <c r="E63" s="178"/>
      <c r="F63" s="183"/>
      <c r="G63" s="216"/>
      <c r="L63" s="178"/>
      <c r="M63" s="265">
        <v>12</v>
      </c>
      <c r="N63" s="251" t="s">
        <v>286</v>
      </c>
      <c r="O63" s="177"/>
      <c r="P63" s="266">
        <v>317.78699999999998</v>
      </c>
      <c r="Q63" s="266">
        <v>7.1159999999999997</v>
      </c>
      <c r="R63" s="266">
        <v>1.909</v>
      </c>
      <c r="S63" s="266">
        <v>17.963000000000001</v>
      </c>
      <c r="T63" s="266" t="s">
        <v>260</v>
      </c>
      <c r="U63" s="266">
        <v>7.7060000000000004</v>
      </c>
      <c r="V63" s="266">
        <v>3.657</v>
      </c>
      <c r="W63" s="266">
        <v>10.567</v>
      </c>
      <c r="X63" s="266">
        <v>1.821</v>
      </c>
      <c r="Y63" s="266">
        <v>0.22500000000000001</v>
      </c>
      <c r="Z63" s="266">
        <v>9.5860000000000003</v>
      </c>
      <c r="AA63" s="266">
        <v>3.7690000000000001</v>
      </c>
      <c r="AB63" s="266">
        <v>5.5E-2</v>
      </c>
      <c r="AC63" s="266">
        <v>5.3999999999999999E-2</v>
      </c>
      <c r="AD63" s="266">
        <v>102.145</v>
      </c>
      <c r="AE63" s="266">
        <v>273.57499999999999</v>
      </c>
      <c r="AF63" s="266" t="s">
        <v>260</v>
      </c>
      <c r="AG63" s="267">
        <v>757.93499999999995</v>
      </c>
      <c r="AH63" s="266" t="s">
        <v>260</v>
      </c>
      <c r="AI63" s="266">
        <v>0.58299999999999996</v>
      </c>
      <c r="AJ63" s="266">
        <v>0.65900000000000003</v>
      </c>
      <c r="AK63" s="266">
        <v>115.08</v>
      </c>
      <c r="AL63" s="266">
        <v>0.22800000000000001</v>
      </c>
      <c r="AM63" s="267">
        <v>874.48500000000001</v>
      </c>
      <c r="AO63" s="178"/>
      <c r="AP63" s="265">
        <v>12</v>
      </c>
      <c r="AQ63" s="251" t="s">
        <v>286</v>
      </c>
      <c r="AR63" s="177"/>
      <c r="AS63" s="266">
        <v>173.52799999999999</v>
      </c>
      <c r="AT63" s="266">
        <v>7.61</v>
      </c>
      <c r="AU63" s="266">
        <v>27.099</v>
      </c>
      <c r="AV63" s="266">
        <v>121.491</v>
      </c>
      <c r="AW63" s="266">
        <v>8.3000000000000004E-2</v>
      </c>
      <c r="AX63" s="266">
        <v>0.65900000000000003</v>
      </c>
      <c r="AY63" s="266" t="s">
        <v>260</v>
      </c>
      <c r="AZ63" s="266">
        <v>1.9359999999999999</v>
      </c>
      <c r="BA63" s="266">
        <v>4.9640000000000004</v>
      </c>
      <c r="BB63" s="266">
        <v>8.298</v>
      </c>
      <c r="BC63" s="266">
        <v>0.58499999999999996</v>
      </c>
      <c r="BD63" s="266">
        <v>16.788</v>
      </c>
      <c r="BE63" s="266">
        <v>0.16400000000000001</v>
      </c>
      <c r="BF63" s="266">
        <v>3.8210000000000002</v>
      </c>
      <c r="BG63" s="266">
        <v>78.186000000000007</v>
      </c>
      <c r="BH63" s="266">
        <v>48.811999999999998</v>
      </c>
      <c r="BI63" s="266">
        <v>9.0999999999999998E-2</v>
      </c>
      <c r="BJ63" s="267">
        <v>494.11500000000001</v>
      </c>
      <c r="BK63" s="266" t="s">
        <v>260</v>
      </c>
      <c r="BL63" s="266">
        <v>0.182</v>
      </c>
      <c r="BM63" s="266">
        <v>28.759</v>
      </c>
      <c r="BN63" s="266">
        <v>199.69900000000001</v>
      </c>
      <c r="BO63" s="266" t="s">
        <v>260</v>
      </c>
      <c r="BP63" s="267">
        <v>722.755</v>
      </c>
    </row>
    <row r="64" spans="2:68" ht="21.6">
      <c r="B64" s="229"/>
      <c r="C64" s="182" t="s">
        <v>204</v>
      </c>
      <c r="D64" s="230"/>
      <c r="E64" s="178">
        <v>1721.442</v>
      </c>
      <c r="F64" s="183"/>
      <c r="G64" s="216"/>
      <c r="L64" s="178"/>
      <c r="M64" s="265">
        <v>13</v>
      </c>
      <c r="N64" s="251" t="s">
        <v>287</v>
      </c>
      <c r="O64" s="177"/>
      <c r="P64" s="266" t="s">
        <v>260</v>
      </c>
      <c r="Q64" s="266" t="s">
        <v>260</v>
      </c>
      <c r="R64" s="266" t="s">
        <v>260</v>
      </c>
      <c r="S64" s="266" t="s">
        <v>260</v>
      </c>
      <c r="T64" s="266" t="s">
        <v>260</v>
      </c>
      <c r="U64" s="266" t="s">
        <v>260</v>
      </c>
      <c r="V64" s="266" t="s">
        <v>260</v>
      </c>
      <c r="W64" s="266" t="s">
        <v>260</v>
      </c>
      <c r="X64" s="266" t="s">
        <v>260</v>
      </c>
      <c r="Y64" s="266" t="s">
        <v>260</v>
      </c>
      <c r="Z64" s="266" t="s">
        <v>260</v>
      </c>
      <c r="AA64" s="266" t="s">
        <v>260</v>
      </c>
      <c r="AB64" s="266" t="s">
        <v>260</v>
      </c>
      <c r="AC64" s="266" t="s">
        <v>260</v>
      </c>
      <c r="AD64" s="266" t="s">
        <v>260</v>
      </c>
      <c r="AE64" s="266" t="s">
        <v>260</v>
      </c>
      <c r="AF64" s="266" t="s">
        <v>260</v>
      </c>
      <c r="AG64" s="267" t="s">
        <v>260</v>
      </c>
      <c r="AH64" s="266" t="s">
        <v>260</v>
      </c>
      <c r="AI64" s="266" t="s">
        <v>260</v>
      </c>
      <c r="AJ64" s="266" t="s">
        <v>260</v>
      </c>
      <c r="AK64" s="266">
        <v>0.15</v>
      </c>
      <c r="AL64" s="266" t="s">
        <v>260</v>
      </c>
      <c r="AM64" s="267">
        <v>0.15</v>
      </c>
      <c r="AO64" s="178"/>
      <c r="AP64" s="265">
        <v>13</v>
      </c>
      <c r="AQ64" s="251" t="s">
        <v>287</v>
      </c>
      <c r="AR64" s="177"/>
      <c r="AS64" s="266" t="s">
        <v>260</v>
      </c>
      <c r="AT64" s="266" t="s">
        <v>260</v>
      </c>
      <c r="AU64" s="266" t="s">
        <v>260</v>
      </c>
      <c r="AV64" s="266" t="s">
        <v>260</v>
      </c>
      <c r="AW64" s="266" t="s">
        <v>260</v>
      </c>
      <c r="AX64" s="266" t="s">
        <v>260</v>
      </c>
      <c r="AY64" s="266" t="s">
        <v>260</v>
      </c>
      <c r="AZ64" s="266" t="s">
        <v>260</v>
      </c>
      <c r="BA64" s="266" t="s">
        <v>260</v>
      </c>
      <c r="BB64" s="266" t="s">
        <v>260</v>
      </c>
      <c r="BC64" s="266" t="s">
        <v>260</v>
      </c>
      <c r="BD64" s="266" t="s">
        <v>260</v>
      </c>
      <c r="BE64" s="266" t="s">
        <v>260</v>
      </c>
      <c r="BF64" s="266" t="s">
        <v>260</v>
      </c>
      <c r="BG64" s="266" t="s">
        <v>260</v>
      </c>
      <c r="BH64" s="266" t="s">
        <v>260</v>
      </c>
      <c r="BI64" s="266" t="s">
        <v>260</v>
      </c>
      <c r="BJ64" s="267" t="s">
        <v>260</v>
      </c>
      <c r="BK64" s="266" t="s">
        <v>260</v>
      </c>
      <c r="BL64" s="266" t="s">
        <v>260</v>
      </c>
      <c r="BM64" s="266" t="s">
        <v>260</v>
      </c>
      <c r="BN64" s="266">
        <v>13.286</v>
      </c>
      <c r="BO64" s="266" t="s">
        <v>260</v>
      </c>
      <c r="BP64" s="267">
        <v>13.286</v>
      </c>
    </row>
    <row r="65" spans="2:72" ht="21.6">
      <c r="B65" s="229"/>
      <c r="C65" s="182" t="s">
        <v>205</v>
      </c>
      <c r="D65" s="230"/>
      <c r="E65" s="178">
        <v>291.87799999999999</v>
      </c>
      <c r="F65" s="183"/>
      <c r="G65" s="216"/>
      <c r="L65" s="178"/>
      <c r="M65" s="265">
        <v>14</v>
      </c>
      <c r="N65" s="251" t="s">
        <v>288</v>
      </c>
      <c r="O65" s="177"/>
      <c r="P65" s="266">
        <v>18.018999999999998</v>
      </c>
      <c r="Q65" s="266">
        <v>20.643999999999998</v>
      </c>
      <c r="R65" s="266">
        <v>17.213999999999999</v>
      </c>
      <c r="S65" s="266">
        <v>9.5790000000000006</v>
      </c>
      <c r="T65" s="266" t="s">
        <v>260</v>
      </c>
      <c r="U65" s="266" t="s">
        <v>260</v>
      </c>
      <c r="V65" s="266">
        <v>12.821</v>
      </c>
      <c r="W65" s="266" t="s">
        <v>260</v>
      </c>
      <c r="X65" s="266">
        <v>5.37</v>
      </c>
      <c r="Y65" s="266" t="s">
        <v>260</v>
      </c>
      <c r="Z65" s="266">
        <v>70.974999999999994</v>
      </c>
      <c r="AA65" s="266">
        <v>14.162000000000001</v>
      </c>
      <c r="AB65" s="266" t="s">
        <v>260</v>
      </c>
      <c r="AC65" s="266">
        <v>16.22</v>
      </c>
      <c r="AD65" s="266">
        <v>16.222999999999999</v>
      </c>
      <c r="AE65" s="266">
        <v>79.611999999999995</v>
      </c>
      <c r="AF65" s="266" t="s">
        <v>260</v>
      </c>
      <c r="AG65" s="267">
        <v>280.839</v>
      </c>
      <c r="AH65" s="266" t="s">
        <v>260</v>
      </c>
      <c r="AI65" s="266">
        <v>7.2629999999999999</v>
      </c>
      <c r="AJ65" s="266">
        <v>19.876000000000001</v>
      </c>
      <c r="AK65" s="266">
        <v>4.2140000000000004</v>
      </c>
      <c r="AL65" s="266">
        <v>1.05</v>
      </c>
      <c r="AM65" s="267">
        <v>313.24200000000002</v>
      </c>
      <c r="AO65" s="178"/>
      <c r="AP65" s="265">
        <v>14</v>
      </c>
      <c r="AQ65" s="251" t="s">
        <v>288</v>
      </c>
      <c r="AR65" s="177"/>
      <c r="AS65" s="266">
        <v>3.0430000000000001</v>
      </c>
      <c r="AT65" s="266">
        <v>36.189</v>
      </c>
      <c r="AU65" s="266">
        <v>27.469000000000001</v>
      </c>
      <c r="AV65" s="266">
        <v>8.8930000000000007</v>
      </c>
      <c r="AW65" s="266">
        <v>19.696000000000002</v>
      </c>
      <c r="AX65" s="266">
        <v>4.0179999999999998</v>
      </c>
      <c r="AY65" s="266" t="s">
        <v>260</v>
      </c>
      <c r="AZ65" s="266">
        <v>10.159000000000001</v>
      </c>
      <c r="BA65" s="266" t="s">
        <v>260</v>
      </c>
      <c r="BB65" s="266">
        <v>15.659000000000001</v>
      </c>
      <c r="BC65" s="266">
        <v>18.341000000000001</v>
      </c>
      <c r="BD65" s="266" t="s">
        <v>260</v>
      </c>
      <c r="BE65" s="266">
        <v>13.234999999999999</v>
      </c>
      <c r="BF65" s="266">
        <v>46.673000000000002</v>
      </c>
      <c r="BG65" s="266">
        <v>9.7370000000000001</v>
      </c>
      <c r="BH65" s="266">
        <v>106.773</v>
      </c>
      <c r="BI65" s="266" t="s">
        <v>260</v>
      </c>
      <c r="BJ65" s="267">
        <v>319.88499999999999</v>
      </c>
      <c r="BK65" s="266" t="s">
        <v>260</v>
      </c>
      <c r="BL65" s="266">
        <v>19.902999999999999</v>
      </c>
      <c r="BM65" s="266" t="s">
        <v>260</v>
      </c>
      <c r="BN65" s="266">
        <v>157.18899999999999</v>
      </c>
      <c r="BO65" s="266">
        <v>1.972</v>
      </c>
      <c r="BP65" s="267">
        <v>498.94900000000001</v>
      </c>
    </row>
    <row r="66" spans="2:72" ht="42">
      <c r="B66" s="229"/>
      <c r="C66" s="182" t="s">
        <v>206</v>
      </c>
      <c r="D66" s="230"/>
      <c r="E66" s="178">
        <v>4046.0929999999998</v>
      </c>
      <c r="F66" s="183"/>
      <c r="G66" s="216"/>
      <c r="L66" s="178"/>
      <c r="M66" s="265">
        <v>15</v>
      </c>
      <c r="N66" s="251" t="s">
        <v>289</v>
      </c>
      <c r="O66" s="177"/>
      <c r="P66" s="266" t="s">
        <v>260</v>
      </c>
      <c r="Q66" s="266" t="s">
        <v>260</v>
      </c>
      <c r="R66" s="266" t="s">
        <v>260</v>
      </c>
      <c r="S66" s="266" t="s">
        <v>260</v>
      </c>
      <c r="T66" s="266" t="s">
        <v>260</v>
      </c>
      <c r="U66" s="266" t="s">
        <v>260</v>
      </c>
      <c r="V66" s="266" t="s">
        <v>260</v>
      </c>
      <c r="W66" s="266" t="s">
        <v>260</v>
      </c>
      <c r="X66" s="266" t="s">
        <v>260</v>
      </c>
      <c r="Y66" s="266" t="s">
        <v>260</v>
      </c>
      <c r="Z66" s="266" t="s">
        <v>260</v>
      </c>
      <c r="AA66" s="266" t="s">
        <v>260</v>
      </c>
      <c r="AB66" s="266" t="s">
        <v>260</v>
      </c>
      <c r="AC66" s="266" t="s">
        <v>260</v>
      </c>
      <c r="AD66" s="266" t="s">
        <v>260</v>
      </c>
      <c r="AE66" s="266" t="s">
        <v>260</v>
      </c>
      <c r="AF66" s="266" t="s">
        <v>260</v>
      </c>
      <c r="AG66" s="267" t="s">
        <v>260</v>
      </c>
      <c r="AH66" s="266" t="s">
        <v>260</v>
      </c>
      <c r="AI66" s="266" t="s">
        <v>260</v>
      </c>
      <c r="AJ66" s="266" t="s">
        <v>260</v>
      </c>
      <c r="AK66" s="266" t="s">
        <v>260</v>
      </c>
      <c r="AL66" s="266" t="s">
        <v>260</v>
      </c>
      <c r="AM66" s="267" t="s">
        <v>260</v>
      </c>
      <c r="AO66" s="178"/>
      <c r="AP66" s="265">
        <v>15</v>
      </c>
      <c r="AQ66" s="251" t="s">
        <v>289</v>
      </c>
      <c r="AR66" s="177"/>
      <c r="AS66" s="266" t="s">
        <v>260</v>
      </c>
      <c r="AT66" s="266" t="s">
        <v>260</v>
      </c>
      <c r="AU66" s="266" t="s">
        <v>260</v>
      </c>
      <c r="AV66" s="266" t="s">
        <v>260</v>
      </c>
      <c r="AW66" s="266" t="s">
        <v>260</v>
      </c>
      <c r="AX66" s="266" t="s">
        <v>260</v>
      </c>
      <c r="AY66" s="266" t="s">
        <v>260</v>
      </c>
      <c r="AZ66" s="266" t="s">
        <v>260</v>
      </c>
      <c r="BA66" s="266" t="s">
        <v>260</v>
      </c>
      <c r="BB66" s="266" t="s">
        <v>260</v>
      </c>
      <c r="BC66" s="266" t="s">
        <v>260</v>
      </c>
      <c r="BD66" s="266" t="s">
        <v>260</v>
      </c>
      <c r="BE66" s="266" t="s">
        <v>260</v>
      </c>
      <c r="BF66" s="266" t="s">
        <v>260</v>
      </c>
      <c r="BG66" s="266" t="s">
        <v>260</v>
      </c>
      <c r="BH66" s="266" t="s">
        <v>260</v>
      </c>
      <c r="BI66" s="266" t="s">
        <v>260</v>
      </c>
      <c r="BJ66" s="267" t="s">
        <v>260</v>
      </c>
      <c r="BK66" s="266" t="s">
        <v>260</v>
      </c>
      <c r="BL66" s="266" t="s">
        <v>260</v>
      </c>
      <c r="BM66" s="266" t="s">
        <v>260</v>
      </c>
      <c r="BN66" s="266" t="s">
        <v>260</v>
      </c>
      <c r="BO66" s="266" t="s">
        <v>260</v>
      </c>
      <c r="BP66" s="267" t="s">
        <v>260</v>
      </c>
    </row>
    <row r="67" spans="2:72" ht="21.6">
      <c r="B67" s="229"/>
      <c r="C67" s="182" t="s">
        <v>201</v>
      </c>
      <c r="D67" s="230"/>
      <c r="E67" s="178">
        <v>886.86699999999996</v>
      </c>
      <c r="F67" s="183"/>
      <c r="G67" s="216"/>
      <c r="L67" s="178"/>
      <c r="M67" s="265">
        <v>16</v>
      </c>
      <c r="N67" s="251" t="s">
        <v>290</v>
      </c>
      <c r="O67" s="177"/>
      <c r="P67" s="266">
        <v>0.6</v>
      </c>
      <c r="Q67" s="266" t="s">
        <v>260</v>
      </c>
      <c r="R67" s="266" t="s">
        <v>260</v>
      </c>
      <c r="S67" s="266">
        <v>7.0000000000000007E-2</v>
      </c>
      <c r="T67" s="266" t="s">
        <v>260</v>
      </c>
      <c r="U67" s="266" t="s">
        <v>260</v>
      </c>
      <c r="V67" s="266" t="s">
        <v>260</v>
      </c>
      <c r="W67" s="266" t="s">
        <v>260</v>
      </c>
      <c r="X67" s="266" t="s">
        <v>260</v>
      </c>
      <c r="Y67" s="266" t="s">
        <v>260</v>
      </c>
      <c r="Z67" s="266" t="s">
        <v>260</v>
      </c>
      <c r="AA67" s="266" t="s">
        <v>260</v>
      </c>
      <c r="AB67" s="266" t="s">
        <v>260</v>
      </c>
      <c r="AC67" s="266" t="s">
        <v>260</v>
      </c>
      <c r="AD67" s="266">
        <v>0.38700000000000001</v>
      </c>
      <c r="AE67" s="266" t="s">
        <v>260</v>
      </c>
      <c r="AF67" s="266" t="s">
        <v>260</v>
      </c>
      <c r="AG67" s="267">
        <v>1.0569999999999999</v>
      </c>
      <c r="AH67" s="266" t="s">
        <v>260</v>
      </c>
      <c r="AI67" s="266" t="s">
        <v>260</v>
      </c>
      <c r="AJ67" s="266" t="s">
        <v>260</v>
      </c>
      <c r="AK67" s="266" t="s">
        <v>260</v>
      </c>
      <c r="AL67" s="266" t="s">
        <v>260</v>
      </c>
      <c r="AM67" s="267">
        <v>1.0569999999999999</v>
      </c>
      <c r="AO67" s="178"/>
      <c r="AP67" s="265">
        <v>16</v>
      </c>
      <c r="AQ67" s="251" t="s">
        <v>290</v>
      </c>
      <c r="AR67" s="177"/>
      <c r="AS67" s="266" t="s">
        <v>260</v>
      </c>
      <c r="AT67" s="266" t="s">
        <v>260</v>
      </c>
      <c r="AU67" s="266" t="s">
        <v>260</v>
      </c>
      <c r="AV67" s="266" t="s">
        <v>260</v>
      </c>
      <c r="AW67" s="266" t="s">
        <v>260</v>
      </c>
      <c r="AX67" s="266" t="s">
        <v>260</v>
      </c>
      <c r="AY67" s="266" t="s">
        <v>260</v>
      </c>
      <c r="AZ67" s="266" t="s">
        <v>260</v>
      </c>
      <c r="BA67" s="266" t="s">
        <v>260</v>
      </c>
      <c r="BB67" s="266" t="s">
        <v>260</v>
      </c>
      <c r="BC67" s="266" t="s">
        <v>260</v>
      </c>
      <c r="BD67" s="266" t="s">
        <v>260</v>
      </c>
      <c r="BE67" s="266" t="s">
        <v>260</v>
      </c>
      <c r="BF67" s="266" t="s">
        <v>260</v>
      </c>
      <c r="BG67" s="266">
        <v>0.51100000000000001</v>
      </c>
      <c r="BH67" s="266" t="s">
        <v>260</v>
      </c>
      <c r="BI67" s="266" t="s">
        <v>260</v>
      </c>
      <c r="BJ67" s="267">
        <v>0.51100000000000001</v>
      </c>
      <c r="BK67" s="266" t="s">
        <v>260</v>
      </c>
      <c r="BL67" s="266">
        <v>0.123</v>
      </c>
      <c r="BM67" s="266" t="s">
        <v>260</v>
      </c>
      <c r="BN67" s="266" t="s">
        <v>260</v>
      </c>
      <c r="BO67" s="266" t="s">
        <v>260</v>
      </c>
      <c r="BP67" s="267">
        <v>0.63400000000000001</v>
      </c>
    </row>
    <row r="68" spans="2:72">
      <c r="B68" s="227" t="s">
        <v>207</v>
      </c>
      <c r="C68" s="216"/>
      <c r="D68" s="230"/>
      <c r="E68" s="179">
        <v>30027.098000000002</v>
      </c>
      <c r="F68" s="183"/>
      <c r="G68" s="216"/>
      <c r="L68" s="179"/>
      <c r="M68" s="265">
        <v>17</v>
      </c>
      <c r="N68" s="251" t="s">
        <v>291</v>
      </c>
      <c r="O68" s="268"/>
      <c r="P68" s="266" t="s">
        <v>260</v>
      </c>
      <c r="Q68" s="266" t="s">
        <v>260</v>
      </c>
      <c r="R68" s="266" t="s">
        <v>260</v>
      </c>
      <c r="S68" s="266" t="s">
        <v>260</v>
      </c>
      <c r="T68" s="266" t="s">
        <v>260</v>
      </c>
      <c r="U68" s="266" t="s">
        <v>260</v>
      </c>
      <c r="V68" s="266" t="s">
        <v>260</v>
      </c>
      <c r="W68" s="266" t="s">
        <v>260</v>
      </c>
      <c r="X68" s="266" t="s">
        <v>260</v>
      </c>
      <c r="Y68" s="266" t="s">
        <v>260</v>
      </c>
      <c r="Z68" s="266" t="s">
        <v>260</v>
      </c>
      <c r="AA68" s="266" t="s">
        <v>260</v>
      </c>
      <c r="AB68" s="266" t="s">
        <v>260</v>
      </c>
      <c r="AC68" s="266" t="s">
        <v>260</v>
      </c>
      <c r="AD68" s="266" t="s">
        <v>260</v>
      </c>
      <c r="AE68" s="266" t="s">
        <v>260</v>
      </c>
      <c r="AF68" s="266" t="s">
        <v>260</v>
      </c>
      <c r="AG68" s="267" t="s">
        <v>260</v>
      </c>
      <c r="AH68" s="266" t="s">
        <v>260</v>
      </c>
      <c r="AI68" s="266" t="s">
        <v>260</v>
      </c>
      <c r="AJ68" s="266" t="s">
        <v>260</v>
      </c>
      <c r="AK68" s="266" t="s">
        <v>260</v>
      </c>
      <c r="AL68" s="266" t="s">
        <v>260</v>
      </c>
      <c r="AM68" s="267" t="s">
        <v>260</v>
      </c>
      <c r="AO68" s="179"/>
      <c r="AP68" s="265">
        <v>17</v>
      </c>
      <c r="AQ68" s="251" t="s">
        <v>291</v>
      </c>
      <c r="AR68" s="268"/>
      <c r="AS68" s="266" t="s">
        <v>260</v>
      </c>
      <c r="AT68" s="266" t="s">
        <v>260</v>
      </c>
      <c r="AU68" s="266" t="s">
        <v>260</v>
      </c>
      <c r="AV68" s="266" t="s">
        <v>260</v>
      </c>
      <c r="AW68" s="266" t="s">
        <v>260</v>
      </c>
      <c r="AX68" s="266" t="s">
        <v>260</v>
      </c>
      <c r="AY68" s="266" t="s">
        <v>260</v>
      </c>
      <c r="AZ68" s="266" t="s">
        <v>260</v>
      </c>
      <c r="BA68" s="266" t="s">
        <v>260</v>
      </c>
      <c r="BB68" s="266" t="s">
        <v>260</v>
      </c>
      <c r="BC68" s="266" t="s">
        <v>260</v>
      </c>
      <c r="BD68" s="266" t="s">
        <v>260</v>
      </c>
      <c r="BE68" s="266" t="s">
        <v>260</v>
      </c>
      <c r="BF68" s="266" t="s">
        <v>260</v>
      </c>
      <c r="BG68" s="266" t="s">
        <v>260</v>
      </c>
      <c r="BH68" s="266" t="s">
        <v>260</v>
      </c>
      <c r="BI68" s="266" t="s">
        <v>260</v>
      </c>
      <c r="BJ68" s="267" t="s">
        <v>260</v>
      </c>
      <c r="BK68" s="266" t="s">
        <v>260</v>
      </c>
      <c r="BL68" s="266" t="s">
        <v>260</v>
      </c>
      <c r="BM68" s="266" t="s">
        <v>260</v>
      </c>
      <c r="BN68" s="266" t="s">
        <v>260</v>
      </c>
      <c r="BO68" s="266" t="s">
        <v>260</v>
      </c>
      <c r="BP68" s="267" t="s">
        <v>260</v>
      </c>
    </row>
    <row r="69" spans="2:72">
      <c r="B69" s="231" t="s">
        <v>208</v>
      </c>
      <c r="C69" s="232"/>
      <c r="D69" s="233"/>
      <c r="E69" s="234">
        <v>27502</v>
      </c>
      <c r="F69" s="183"/>
      <c r="G69" s="216"/>
      <c r="L69" s="179"/>
      <c r="M69" s="265">
        <v>18</v>
      </c>
      <c r="N69" s="251" t="s">
        <v>292</v>
      </c>
      <c r="O69" s="177"/>
      <c r="P69" s="266">
        <v>7.6999999999999999E-2</v>
      </c>
      <c r="Q69" s="266">
        <v>4.5030000000000001</v>
      </c>
      <c r="R69" s="266">
        <v>9.8000000000000004E-2</v>
      </c>
      <c r="S69" s="266">
        <v>77.864999999999995</v>
      </c>
      <c r="T69" s="266" t="s">
        <v>260</v>
      </c>
      <c r="U69" s="266">
        <v>6.4000000000000001E-2</v>
      </c>
      <c r="V69" s="266">
        <v>0.65600000000000003</v>
      </c>
      <c r="W69" s="266">
        <v>17.454000000000001</v>
      </c>
      <c r="X69" s="266">
        <v>12.455</v>
      </c>
      <c r="Y69" s="266">
        <v>1.3240000000000001</v>
      </c>
      <c r="Z69" s="266">
        <v>29.109000000000002</v>
      </c>
      <c r="AA69" s="266">
        <v>0.47699999999999998</v>
      </c>
      <c r="AB69" s="266">
        <v>0.52400000000000002</v>
      </c>
      <c r="AC69" s="266">
        <v>1.1919999999999999</v>
      </c>
      <c r="AD69" s="266">
        <v>4.2720000000000002</v>
      </c>
      <c r="AE69" s="266">
        <v>32.448999999999998</v>
      </c>
      <c r="AF69" s="266">
        <v>5.7000000000000002E-2</v>
      </c>
      <c r="AG69" s="267">
        <v>182.57599999999999</v>
      </c>
      <c r="AH69" s="266">
        <v>0.113</v>
      </c>
      <c r="AI69" s="266">
        <v>0.11899999999999999</v>
      </c>
      <c r="AJ69" s="266">
        <v>4.633</v>
      </c>
      <c r="AK69" s="266">
        <v>10.012</v>
      </c>
      <c r="AL69" s="266">
        <v>4.4320000000000004</v>
      </c>
      <c r="AM69" s="267">
        <v>201.88499999999999</v>
      </c>
      <c r="AO69" s="179"/>
      <c r="AP69" s="265">
        <v>18</v>
      </c>
      <c r="AQ69" s="251" t="s">
        <v>292</v>
      </c>
      <c r="AR69" s="177"/>
      <c r="AS69" s="266">
        <v>17.911999999999999</v>
      </c>
      <c r="AT69" s="266">
        <v>0.20100000000000001</v>
      </c>
      <c r="AU69" s="266">
        <v>0.57999999999999996</v>
      </c>
      <c r="AV69" s="266">
        <v>73.856999999999999</v>
      </c>
      <c r="AW69" s="266">
        <v>0.73</v>
      </c>
      <c r="AX69" s="266">
        <v>1.776</v>
      </c>
      <c r="AY69" s="266">
        <v>1.9239999999999999</v>
      </c>
      <c r="AZ69" s="266">
        <v>8.3780000000000001</v>
      </c>
      <c r="BA69" s="266" t="s">
        <v>260</v>
      </c>
      <c r="BB69" s="266">
        <v>0.39800000000000002</v>
      </c>
      <c r="BC69" s="266">
        <v>0.745</v>
      </c>
      <c r="BD69" s="266">
        <v>5.0999999999999997E-2</v>
      </c>
      <c r="BE69" s="266">
        <v>0.13400000000000001</v>
      </c>
      <c r="BF69" s="266">
        <v>0.11899999999999999</v>
      </c>
      <c r="BG69" s="266">
        <v>4.3659999999999997</v>
      </c>
      <c r="BH69" s="266">
        <v>2.2149999999999999</v>
      </c>
      <c r="BI69" s="266">
        <v>2.7389999999999999</v>
      </c>
      <c r="BJ69" s="267">
        <v>116.125</v>
      </c>
      <c r="BK69" s="266" t="s">
        <v>260</v>
      </c>
      <c r="BL69" s="266">
        <v>1.1839999999999999</v>
      </c>
      <c r="BM69" s="266" t="s">
        <v>260</v>
      </c>
      <c r="BN69" s="266">
        <v>49.783000000000001</v>
      </c>
      <c r="BO69" s="266">
        <v>0.33200000000000002</v>
      </c>
      <c r="BP69" s="267">
        <v>167.42400000000001</v>
      </c>
    </row>
    <row r="70" spans="2:72">
      <c r="B70" s="214"/>
      <c r="C70" s="235"/>
      <c r="D70" s="236"/>
      <c r="E70" s="237"/>
      <c r="F70" s="238"/>
      <c r="G70" s="239"/>
      <c r="L70" s="179"/>
      <c r="M70" s="265">
        <v>19</v>
      </c>
      <c r="N70" s="265" t="s">
        <v>293</v>
      </c>
      <c r="O70" s="177"/>
      <c r="P70" s="266">
        <v>2540.3290000000002</v>
      </c>
      <c r="Q70" s="266">
        <v>3732.634</v>
      </c>
      <c r="R70" s="266">
        <v>389.20699999999999</v>
      </c>
      <c r="S70" s="266">
        <v>3421.1889999999999</v>
      </c>
      <c r="T70" s="266">
        <v>0.48499999999999999</v>
      </c>
      <c r="U70" s="266">
        <v>5.67</v>
      </c>
      <c r="V70" s="266" t="s">
        <v>260</v>
      </c>
      <c r="W70" s="266">
        <v>10.911</v>
      </c>
      <c r="X70" s="266">
        <v>424.79</v>
      </c>
      <c r="Y70" s="266">
        <v>643.25199999999995</v>
      </c>
      <c r="Z70" s="266">
        <v>1010.6180000000001</v>
      </c>
      <c r="AA70" s="266">
        <v>2419.6219999999998</v>
      </c>
      <c r="AB70" s="266">
        <v>54.125</v>
      </c>
      <c r="AC70" s="266">
        <v>40.031999999999996</v>
      </c>
      <c r="AD70" s="266">
        <v>1289.7539999999999</v>
      </c>
      <c r="AE70" s="266">
        <v>8255.4770000000008</v>
      </c>
      <c r="AF70" s="266">
        <v>4.4000000000000004</v>
      </c>
      <c r="AG70" s="267">
        <v>24242.494999999999</v>
      </c>
      <c r="AH70" s="266">
        <v>13.489000000000001</v>
      </c>
      <c r="AI70" s="266">
        <v>93.111999999999995</v>
      </c>
      <c r="AJ70" s="266">
        <v>17.399999999999999</v>
      </c>
      <c r="AK70" s="266">
        <v>682.904</v>
      </c>
      <c r="AL70" s="266">
        <v>51.892000000000003</v>
      </c>
      <c r="AM70" s="267">
        <v>25101.292000000001</v>
      </c>
      <c r="AO70" s="179"/>
      <c r="AP70" s="265">
        <v>19</v>
      </c>
      <c r="AQ70" s="265" t="s">
        <v>293</v>
      </c>
      <c r="AR70" s="177"/>
      <c r="AS70" s="266">
        <v>3776.933</v>
      </c>
      <c r="AT70" s="266">
        <v>3489.712</v>
      </c>
      <c r="AU70" s="266">
        <v>280.96899999999999</v>
      </c>
      <c r="AV70" s="266">
        <v>2736.0010000000002</v>
      </c>
      <c r="AW70" s="266">
        <v>25.433</v>
      </c>
      <c r="AX70" s="266">
        <v>29.446999999999999</v>
      </c>
      <c r="AY70" s="266">
        <v>0.16</v>
      </c>
      <c r="AZ70" s="266">
        <v>6.7320000000000002</v>
      </c>
      <c r="BA70" s="266">
        <v>250.29</v>
      </c>
      <c r="BB70" s="266">
        <v>695.78700000000003</v>
      </c>
      <c r="BC70" s="266">
        <v>969.52300000000002</v>
      </c>
      <c r="BD70" s="266">
        <v>2787.587</v>
      </c>
      <c r="BE70" s="266">
        <v>18.533999999999999</v>
      </c>
      <c r="BF70" s="266">
        <v>103.23399999999999</v>
      </c>
      <c r="BG70" s="266">
        <v>2349.375</v>
      </c>
      <c r="BH70" s="266">
        <v>9252.0580000000009</v>
      </c>
      <c r="BI70" s="266">
        <v>39.453000000000003</v>
      </c>
      <c r="BJ70" s="267">
        <v>26811.227999999999</v>
      </c>
      <c r="BK70" s="266">
        <v>31.919</v>
      </c>
      <c r="BL70" s="266">
        <v>177.65299999999999</v>
      </c>
      <c r="BM70" s="266">
        <v>24.256</v>
      </c>
      <c r="BN70" s="266">
        <v>980.57399999999996</v>
      </c>
      <c r="BO70" s="266">
        <v>2.9329999999999998</v>
      </c>
      <c r="BP70" s="267">
        <v>28028.562999999998</v>
      </c>
    </row>
    <row r="71" spans="2:72" ht="21.6">
      <c r="L71" s="179"/>
      <c r="M71" s="265"/>
      <c r="N71" s="251" t="s">
        <v>261</v>
      </c>
      <c r="O71" s="177" t="s">
        <v>294</v>
      </c>
      <c r="P71" s="266">
        <v>995.94200000000001</v>
      </c>
      <c r="Q71" s="266">
        <v>3569.6439999999998</v>
      </c>
      <c r="R71" s="266">
        <v>384.87400000000002</v>
      </c>
      <c r="S71" s="266">
        <v>2102.1060000000002</v>
      </c>
      <c r="T71" s="266" t="s">
        <v>260</v>
      </c>
      <c r="U71" s="266" t="s">
        <v>260</v>
      </c>
      <c r="V71" s="266" t="s">
        <v>260</v>
      </c>
      <c r="W71" s="266" t="s">
        <v>260</v>
      </c>
      <c r="X71" s="266">
        <v>383.18900000000002</v>
      </c>
      <c r="Y71" s="266">
        <v>635.18600000000004</v>
      </c>
      <c r="Z71" s="266">
        <v>0.252</v>
      </c>
      <c r="AA71" s="266">
        <v>2196.7620000000002</v>
      </c>
      <c r="AB71" s="266" t="s">
        <v>260</v>
      </c>
      <c r="AC71" s="266" t="s">
        <v>260</v>
      </c>
      <c r="AD71" s="266">
        <v>930.02200000000005</v>
      </c>
      <c r="AE71" s="266">
        <v>6193.183</v>
      </c>
      <c r="AF71" s="266" t="s">
        <v>260</v>
      </c>
      <c r="AG71" s="267">
        <v>17391.16</v>
      </c>
      <c r="AH71" s="266" t="s">
        <v>260</v>
      </c>
      <c r="AI71" s="266">
        <v>67.488</v>
      </c>
      <c r="AJ71" s="266">
        <v>5.1429999999999998</v>
      </c>
      <c r="AK71" s="266" t="s">
        <v>260</v>
      </c>
      <c r="AL71" s="266">
        <v>2.4750000000000001</v>
      </c>
      <c r="AM71" s="267">
        <v>17466.266</v>
      </c>
      <c r="AO71" s="179"/>
      <c r="AP71" s="265"/>
      <c r="AQ71" s="251" t="s">
        <v>261</v>
      </c>
      <c r="AR71" s="177" t="s">
        <v>294</v>
      </c>
      <c r="AS71" s="266">
        <v>980.15599999999995</v>
      </c>
      <c r="AT71" s="266">
        <v>3131.3670000000002</v>
      </c>
      <c r="AU71" s="266">
        <v>279.55200000000002</v>
      </c>
      <c r="AV71" s="266">
        <v>2110.404</v>
      </c>
      <c r="AW71" s="266" t="s">
        <v>260</v>
      </c>
      <c r="AX71" s="266" t="s">
        <v>260</v>
      </c>
      <c r="AY71" s="266" t="s">
        <v>260</v>
      </c>
      <c r="AZ71" s="266" t="s">
        <v>260</v>
      </c>
      <c r="BA71" s="266">
        <v>237.155</v>
      </c>
      <c r="BB71" s="266">
        <v>695.39599999999996</v>
      </c>
      <c r="BC71" s="266">
        <v>0.03</v>
      </c>
      <c r="BD71" s="266">
        <v>2555.2240000000002</v>
      </c>
      <c r="BE71" s="266" t="s">
        <v>260</v>
      </c>
      <c r="BF71" s="266">
        <v>4.0970000000000004</v>
      </c>
      <c r="BG71" s="266">
        <v>994.74099999999999</v>
      </c>
      <c r="BH71" s="266">
        <v>6052.2809999999999</v>
      </c>
      <c r="BI71" s="266" t="s">
        <v>260</v>
      </c>
      <c r="BJ71" s="267">
        <v>17040.402999999998</v>
      </c>
      <c r="BK71" s="266" t="s">
        <v>260</v>
      </c>
      <c r="BL71" s="266">
        <v>156.27099999999999</v>
      </c>
      <c r="BM71" s="266">
        <v>0.2</v>
      </c>
      <c r="BN71" s="266">
        <v>0.15</v>
      </c>
      <c r="BO71" s="266">
        <v>8.9999999999999993E-3</v>
      </c>
      <c r="BP71" s="267">
        <v>17197.032999999999</v>
      </c>
    </row>
    <row r="72" spans="2:72" ht="31.8">
      <c r="L72" s="179"/>
      <c r="M72" s="265"/>
      <c r="N72" s="251"/>
      <c r="O72" s="177" t="s">
        <v>295</v>
      </c>
      <c r="P72" s="266" t="s">
        <v>260</v>
      </c>
      <c r="Q72" s="266" t="s">
        <v>260</v>
      </c>
      <c r="R72" s="266" t="s">
        <v>260</v>
      </c>
      <c r="S72" s="266">
        <v>77.411000000000001</v>
      </c>
      <c r="T72" s="266" t="s">
        <v>260</v>
      </c>
      <c r="U72" s="266" t="s">
        <v>260</v>
      </c>
      <c r="V72" s="266" t="s">
        <v>260</v>
      </c>
      <c r="W72" s="266" t="s">
        <v>260</v>
      </c>
      <c r="X72" s="266" t="s">
        <v>260</v>
      </c>
      <c r="Y72" s="266" t="s">
        <v>260</v>
      </c>
      <c r="Z72" s="266">
        <v>2E-3</v>
      </c>
      <c r="AA72" s="266">
        <v>182.75299999999999</v>
      </c>
      <c r="AB72" s="266" t="s">
        <v>260</v>
      </c>
      <c r="AC72" s="266" t="s">
        <v>260</v>
      </c>
      <c r="AD72" s="266" t="s">
        <v>260</v>
      </c>
      <c r="AE72" s="266">
        <v>548.70500000000004</v>
      </c>
      <c r="AF72" s="266" t="s">
        <v>260</v>
      </c>
      <c r="AG72" s="267">
        <v>808.87099999999998</v>
      </c>
      <c r="AH72" s="266" t="s">
        <v>260</v>
      </c>
      <c r="AI72" s="266" t="s">
        <v>260</v>
      </c>
      <c r="AJ72" s="266" t="s">
        <v>260</v>
      </c>
      <c r="AK72" s="266" t="s">
        <v>260</v>
      </c>
      <c r="AL72" s="266" t="s">
        <v>260</v>
      </c>
      <c r="AM72" s="267">
        <v>808.87099999999998</v>
      </c>
      <c r="AO72" s="179"/>
      <c r="AP72" s="265"/>
      <c r="AQ72" s="251"/>
      <c r="AR72" s="177" t="s">
        <v>295</v>
      </c>
      <c r="AS72" s="266" t="s">
        <v>260</v>
      </c>
      <c r="AT72" s="266" t="s">
        <v>260</v>
      </c>
      <c r="AU72" s="266" t="s">
        <v>260</v>
      </c>
      <c r="AV72" s="266">
        <v>80.953999999999994</v>
      </c>
      <c r="AW72" s="266" t="s">
        <v>260</v>
      </c>
      <c r="AX72" s="266" t="s">
        <v>260</v>
      </c>
      <c r="AY72" s="266" t="s">
        <v>260</v>
      </c>
      <c r="AZ72" s="266" t="s">
        <v>260</v>
      </c>
      <c r="BA72" s="266" t="s">
        <v>260</v>
      </c>
      <c r="BB72" s="266" t="s">
        <v>260</v>
      </c>
      <c r="BC72" s="266" t="s">
        <v>260</v>
      </c>
      <c r="BD72" s="266">
        <v>213.31399999999999</v>
      </c>
      <c r="BE72" s="266" t="s">
        <v>260</v>
      </c>
      <c r="BF72" s="266" t="s">
        <v>260</v>
      </c>
      <c r="BG72" s="266" t="s">
        <v>260</v>
      </c>
      <c r="BH72" s="266">
        <v>819.73299999999995</v>
      </c>
      <c r="BI72" s="266" t="s">
        <v>260</v>
      </c>
      <c r="BJ72" s="267">
        <v>1114.001</v>
      </c>
      <c r="BK72" s="266" t="s">
        <v>260</v>
      </c>
      <c r="BL72" s="266" t="s">
        <v>260</v>
      </c>
      <c r="BM72" s="266" t="s">
        <v>260</v>
      </c>
      <c r="BN72" s="266" t="s">
        <v>260</v>
      </c>
      <c r="BO72" s="266" t="s">
        <v>260</v>
      </c>
      <c r="BP72" s="267">
        <v>1114.001</v>
      </c>
    </row>
    <row r="73" spans="2:72" ht="21.6">
      <c r="L73" s="180"/>
      <c r="M73" s="265"/>
      <c r="N73" s="180"/>
      <c r="O73" s="177" t="s">
        <v>296</v>
      </c>
      <c r="P73" s="266">
        <v>991.90899999999999</v>
      </c>
      <c r="Q73" s="266">
        <v>162.99</v>
      </c>
      <c r="R73" s="266">
        <v>4.3330000000000002</v>
      </c>
      <c r="S73" s="266">
        <v>202.49600000000001</v>
      </c>
      <c r="T73" s="266">
        <v>0.48499999999999999</v>
      </c>
      <c r="U73" s="266">
        <v>5.67</v>
      </c>
      <c r="V73" s="266" t="s">
        <v>260</v>
      </c>
      <c r="W73" s="266">
        <v>10.911</v>
      </c>
      <c r="X73" s="266">
        <v>41.600999999999999</v>
      </c>
      <c r="Y73" s="266">
        <v>8.0660000000000007</v>
      </c>
      <c r="Z73" s="266">
        <v>1009.5890000000001</v>
      </c>
      <c r="AA73" s="266">
        <v>39.009</v>
      </c>
      <c r="AB73" s="266">
        <v>54.125</v>
      </c>
      <c r="AC73" s="266">
        <v>40.031999999999996</v>
      </c>
      <c r="AD73" s="266">
        <v>345.108</v>
      </c>
      <c r="AE73" s="266">
        <v>1478.2090000000001</v>
      </c>
      <c r="AF73" s="266">
        <v>4.4000000000000004</v>
      </c>
      <c r="AG73" s="267">
        <v>4398.933</v>
      </c>
      <c r="AH73" s="266">
        <v>13.489000000000001</v>
      </c>
      <c r="AI73" s="266">
        <v>25.623999999999999</v>
      </c>
      <c r="AJ73" s="266">
        <v>12.257</v>
      </c>
      <c r="AK73" s="266">
        <v>679.96699999999998</v>
      </c>
      <c r="AL73" s="266">
        <v>42.594000000000001</v>
      </c>
      <c r="AM73" s="267">
        <v>5172.8639999999996</v>
      </c>
      <c r="AO73" s="180"/>
      <c r="AP73" s="265"/>
      <c r="AQ73" s="180"/>
      <c r="AR73" s="177" t="s">
        <v>296</v>
      </c>
      <c r="AS73" s="266">
        <v>1750.731</v>
      </c>
      <c r="AT73" s="266">
        <v>355.78500000000003</v>
      </c>
      <c r="AU73" s="266">
        <v>1.417</v>
      </c>
      <c r="AV73" s="266">
        <v>129.37700000000001</v>
      </c>
      <c r="AW73" s="266">
        <v>25.266999999999999</v>
      </c>
      <c r="AX73" s="266">
        <v>29.446999999999999</v>
      </c>
      <c r="AY73" s="266">
        <v>0.16</v>
      </c>
      <c r="AZ73" s="266">
        <v>6.7320000000000002</v>
      </c>
      <c r="BA73" s="266">
        <v>13.135</v>
      </c>
      <c r="BB73" s="266">
        <v>0.39100000000000001</v>
      </c>
      <c r="BC73" s="266">
        <v>969.428</v>
      </c>
      <c r="BD73" s="266">
        <v>14.494999999999999</v>
      </c>
      <c r="BE73" s="266">
        <v>18.533999999999999</v>
      </c>
      <c r="BF73" s="266">
        <v>99.087999999999994</v>
      </c>
      <c r="BG73" s="266">
        <v>459.56200000000001</v>
      </c>
      <c r="BH73" s="266">
        <v>2370.2730000000001</v>
      </c>
      <c r="BI73" s="266">
        <v>39.453000000000003</v>
      </c>
      <c r="BJ73" s="267">
        <v>6283.2749999999996</v>
      </c>
      <c r="BK73" s="266">
        <v>31.919</v>
      </c>
      <c r="BL73" s="266">
        <v>21.382000000000001</v>
      </c>
      <c r="BM73" s="266">
        <v>24.056000000000001</v>
      </c>
      <c r="BN73" s="266">
        <v>946.798</v>
      </c>
      <c r="BO73" s="266">
        <v>2.7839999999999998</v>
      </c>
      <c r="BP73" s="267">
        <v>7310.2139999999999</v>
      </c>
    </row>
    <row r="74" spans="2:72">
      <c r="L74" s="180"/>
      <c r="M74" s="265">
        <v>20</v>
      </c>
      <c r="N74" s="269" t="s">
        <v>297</v>
      </c>
      <c r="O74" s="177"/>
      <c r="P74" s="266">
        <v>19.940000000000001</v>
      </c>
      <c r="Q74" s="266">
        <v>18.187999999999999</v>
      </c>
      <c r="R74" s="266">
        <v>30.931000000000001</v>
      </c>
      <c r="S74" s="266">
        <v>103.011</v>
      </c>
      <c r="T74" s="266">
        <v>15.2</v>
      </c>
      <c r="U74" s="266">
        <v>4.8949999999999996</v>
      </c>
      <c r="V74" s="266" t="s">
        <v>260</v>
      </c>
      <c r="W74" s="266">
        <v>29.728999999999999</v>
      </c>
      <c r="X74" s="266">
        <v>68.373999999999995</v>
      </c>
      <c r="Y74" s="266">
        <v>8.4570000000000007</v>
      </c>
      <c r="Z74" s="266">
        <v>67.447999999999993</v>
      </c>
      <c r="AA74" s="266">
        <v>7.2539999999999996</v>
      </c>
      <c r="AB74" s="266">
        <v>19.966999999999999</v>
      </c>
      <c r="AC74" s="266">
        <v>8.093</v>
      </c>
      <c r="AD74" s="266">
        <v>9.5850000000000009</v>
      </c>
      <c r="AE74" s="266">
        <v>43.046999999999997</v>
      </c>
      <c r="AF74" s="266" t="s">
        <v>260</v>
      </c>
      <c r="AG74" s="267">
        <v>454.11900000000003</v>
      </c>
      <c r="AH74" s="266">
        <v>6.0069999999999997</v>
      </c>
      <c r="AI74" s="266">
        <v>5.3479999999999999</v>
      </c>
      <c r="AJ74" s="266">
        <v>5.0350000000000001</v>
      </c>
      <c r="AK74" s="266">
        <v>21.106000000000002</v>
      </c>
      <c r="AL74" s="266">
        <v>6.4850000000000003</v>
      </c>
      <c r="AM74" s="267">
        <v>498.1</v>
      </c>
      <c r="AO74" s="180"/>
      <c r="AP74" s="265">
        <v>20</v>
      </c>
      <c r="AQ74" s="269" t="s">
        <v>297</v>
      </c>
      <c r="AR74" s="177"/>
      <c r="AS74" s="266">
        <v>114.965</v>
      </c>
      <c r="AT74" s="266">
        <v>4.4560000000000004</v>
      </c>
      <c r="AU74" s="266" t="s">
        <v>260</v>
      </c>
      <c r="AV74" s="266">
        <v>34.966999999999999</v>
      </c>
      <c r="AW74" s="266" t="s">
        <v>260</v>
      </c>
      <c r="AX74" s="266">
        <v>1E-3</v>
      </c>
      <c r="AY74" s="266">
        <v>0.253</v>
      </c>
      <c r="AZ74" s="266">
        <v>1E-3</v>
      </c>
      <c r="BA74" s="266">
        <v>0.314</v>
      </c>
      <c r="BB74" s="266" t="s">
        <v>260</v>
      </c>
      <c r="BC74" s="266">
        <v>9.9860000000000007</v>
      </c>
      <c r="BD74" s="266">
        <v>12</v>
      </c>
      <c r="BE74" s="266">
        <v>0.193</v>
      </c>
      <c r="BF74" s="266">
        <v>18.561</v>
      </c>
      <c r="BG74" s="266">
        <v>3.016</v>
      </c>
      <c r="BH74" s="266">
        <v>49.857999999999997</v>
      </c>
      <c r="BI74" s="266">
        <v>8.9999999999999993E-3</v>
      </c>
      <c r="BJ74" s="267">
        <v>248.58</v>
      </c>
      <c r="BK74" s="266" t="s">
        <v>260</v>
      </c>
      <c r="BL74" s="266">
        <v>23.539000000000001</v>
      </c>
      <c r="BM74" s="266">
        <v>1.3</v>
      </c>
      <c r="BN74" s="266">
        <v>9.7629999999999999</v>
      </c>
      <c r="BO74" s="266">
        <v>3.62</v>
      </c>
      <c r="BP74" s="267">
        <v>286.80200000000002</v>
      </c>
    </row>
    <row r="75" spans="2:72">
      <c r="L75" s="270"/>
      <c r="M75" s="203" t="s">
        <v>186</v>
      </c>
      <c r="N75" s="203"/>
      <c r="O75" s="204"/>
      <c r="P75" s="205">
        <v>4058.8049999999998</v>
      </c>
      <c r="Q75" s="205">
        <v>9919.4189999999999</v>
      </c>
      <c r="R75" s="205">
        <v>2195.96</v>
      </c>
      <c r="S75" s="205">
        <v>6998.95</v>
      </c>
      <c r="T75" s="205">
        <v>642.755</v>
      </c>
      <c r="U75" s="205">
        <v>191.71299999999999</v>
      </c>
      <c r="V75" s="205">
        <v>217.81200000000001</v>
      </c>
      <c r="W75" s="205">
        <v>305.07900000000001</v>
      </c>
      <c r="X75" s="205">
        <v>6370.2879999999996</v>
      </c>
      <c r="Y75" s="205">
        <v>1990.5719999999999</v>
      </c>
      <c r="Z75" s="205">
        <v>3626.1010000000001</v>
      </c>
      <c r="AA75" s="205">
        <v>4314.8270000000002</v>
      </c>
      <c r="AB75" s="205">
        <v>322.72199999999998</v>
      </c>
      <c r="AC75" s="203">
        <v>489.37</v>
      </c>
      <c r="AD75" s="203">
        <v>4721.2349999999997</v>
      </c>
      <c r="AE75" s="204">
        <v>11067.907999999999</v>
      </c>
      <c r="AF75" s="271">
        <v>16.783999999999999</v>
      </c>
      <c r="AG75" s="270">
        <v>57450.3</v>
      </c>
      <c r="AH75" s="205">
        <v>24.628</v>
      </c>
      <c r="AI75" s="205">
        <v>8632.3389999999999</v>
      </c>
      <c r="AJ75" s="205">
        <v>11462.093999999999</v>
      </c>
      <c r="AK75" s="205">
        <v>6272.8739999999998</v>
      </c>
      <c r="AL75" s="205">
        <v>529.49800000000005</v>
      </c>
      <c r="AM75" s="205">
        <v>84371.732999999993</v>
      </c>
      <c r="AO75" s="203" t="s">
        <v>186</v>
      </c>
      <c r="AP75" s="203"/>
      <c r="AQ75" s="203"/>
      <c r="AR75" s="204"/>
      <c r="AS75" s="270">
        <v>5319.192</v>
      </c>
      <c r="AT75" s="270">
        <v>6161.1610000000001</v>
      </c>
      <c r="AU75" s="270">
        <v>779.41600000000005</v>
      </c>
      <c r="AV75" s="270">
        <v>9007.9189999999999</v>
      </c>
      <c r="AW75" s="270">
        <v>1600.8030000000001</v>
      </c>
      <c r="AX75" s="270">
        <v>103.732</v>
      </c>
      <c r="AY75" s="270">
        <v>309.94</v>
      </c>
      <c r="AZ75" s="270">
        <v>227.37100000000001</v>
      </c>
      <c r="BA75" s="270">
        <v>331.23700000000002</v>
      </c>
      <c r="BB75" s="270">
        <v>954.36400000000003</v>
      </c>
      <c r="BC75" s="270">
        <v>4843.1329999999998</v>
      </c>
      <c r="BD75" s="270">
        <v>3606.2849999999999</v>
      </c>
      <c r="BE75" s="270">
        <v>241.33699999999999</v>
      </c>
      <c r="BF75" s="270">
        <v>1515.5909999999999</v>
      </c>
      <c r="BG75" s="270">
        <v>8926.0409999999993</v>
      </c>
      <c r="BH75" s="270">
        <v>13366.103999999999</v>
      </c>
      <c r="BI75" s="270">
        <v>143.518</v>
      </c>
      <c r="BJ75" s="270">
        <v>57437.144</v>
      </c>
      <c r="BK75" s="270">
        <v>80.462000000000003</v>
      </c>
      <c r="BL75" s="270">
        <v>2735.3420000000001</v>
      </c>
      <c r="BM75" s="270">
        <v>916.798</v>
      </c>
      <c r="BN75" s="270">
        <v>6954.6869999999999</v>
      </c>
      <c r="BO75" s="270">
        <v>2499.0700000000002</v>
      </c>
      <c r="BP75" s="270">
        <v>70623.502999999997</v>
      </c>
    </row>
    <row r="76" spans="2:72">
      <c r="L76" s="272"/>
      <c r="M76" s="273" t="s">
        <v>298</v>
      </c>
      <c r="N76" s="274"/>
      <c r="O76" s="275"/>
      <c r="P76" s="234">
        <v>3156.3679999999999</v>
      </c>
      <c r="Q76" s="234">
        <v>10823.509</v>
      </c>
      <c r="R76" s="234">
        <v>1515.627</v>
      </c>
      <c r="S76" s="234">
        <v>6367.1869999999999</v>
      </c>
      <c r="T76" s="234">
        <v>508.36900000000003</v>
      </c>
      <c r="U76" s="234">
        <v>124.24299999999999</v>
      </c>
      <c r="V76" s="234">
        <v>178.54400000000001</v>
      </c>
      <c r="W76" s="234">
        <v>217.131</v>
      </c>
      <c r="X76" s="234">
        <v>4932.9110000000001</v>
      </c>
      <c r="Y76" s="234">
        <v>1572.5909999999999</v>
      </c>
      <c r="Z76" s="234">
        <v>3937.3180000000002</v>
      </c>
      <c r="AA76" s="234">
        <v>2664.6950000000002</v>
      </c>
      <c r="AB76" s="234">
        <v>286.553</v>
      </c>
      <c r="AC76" s="234">
        <v>263.72899999999998</v>
      </c>
      <c r="AD76" s="234">
        <v>3216.3879999999999</v>
      </c>
      <c r="AE76" s="234">
        <v>10803.062</v>
      </c>
      <c r="AF76" s="234">
        <v>11.773</v>
      </c>
      <c r="AG76" s="234">
        <v>50579.998</v>
      </c>
      <c r="AH76" s="234">
        <v>30.021000000000001</v>
      </c>
      <c r="AI76" s="234">
        <v>7247.6059999999998</v>
      </c>
      <c r="AJ76" s="234">
        <v>10926.803</v>
      </c>
      <c r="AK76" s="234">
        <v>5310.875</v>
      </c>
      <c r="AL76" s="234">
        <v>474.19299999999998</v>
      </c>
      <c r="AM76" s="234">
        <v>74569.495999999999</v>
      </c>
      <c r="AO76" s="272" t="s">
        <v>323</v>
      </c>
      <c r="AP76" s="273"/>
      <c r="AQ76" s="274"/>
      <c r="AR76" s="275"/>
      <c r="AS76" s="283">
        <v>4426</v>
      </c>
      <c r="AT76" s="283">
        <v>6130</v>
      </c>
      <c r="AU76" s="284">
        <v>602</v>
      </c>
      <c r="AV76" s="283">
        <v>7381</v>
      </c>
      <c r="AW76" s="283">
        <v>1314</v>
      </c>
      <c r="AX76" s="284">
        <v>158</v>
      </c>
      <c r="AY76" s="284">
        <v>459</v>
      </c>
      <c r="AZ76" s="284">
        <v>413</v>
      </c>
      <c r="BA76" s="284">
        <v>422</v>
      </c>
      <c r="BB76" s="284">
        <v>717</v>
      </c>
      <c r="BC76" s="283">
        <v>4738</v>
      </c>
      <c r="BD76" s="283">
        <v>3304</v>
      </c>
      <c r="BE76" s="283">
        <v>145</v>
      </c>
      <c r="BF76" s="283">
        <v>1529</v>
      </c>
      <c r="BG76" s="283">
        <v>8305</v>
      </c>
      <c r="BH76" s="283">
        <v>13207</v>
      </c>
      <c r="BI76" s="284">
        <v>169</v>
      </c>
      <c r="BJ76" s="283">
        <v>53418</v>
      </c>
      <c r="BK76" s="284">
        <v>276</v>
      </c>
      <c r="BL76" s="283">
        <v>2319</v>
      </c>
      <c r="BM76" s="284">
        <v>801</v>
      </c>
      <c r="BN76" s="283">
        <v>7614</v>
      </c>
      <c r="BO76" s="283">
        <v>2197</v>
      </c>
      <c r="BP76" s="283">
        <v>66624</v>
      </c>
    </row>
    <row r="77" spans="2:72">
      <c r="L77" s="276"/>
      <c r="M77" s="277"/>
      <c r="N77" s="277"/>
      <c r="O77" s="278"/>
      <c r="P77" s="279"/>
      <c r="Q77" s="279"/>
      <c r="R77" s="279"/>
      <c r="S77" s="279"/>
      <c r="T77" s="279"/>
      <c r="U77" s="279"/>
      <c r="V77" s="279"/>
      <c r="W77" s="279"/>
      <c r="X77" s="279"/>
      <c r="Y77" s="279"/>
      <c r="Z77" s="279"/>
      <c r="AA77" s="279"/>
      <c r="AB77" s="280"/>
      <c r="AC77" s="276"/>
      <c r="AD77" s="281"/>
      <c r="AE77" s="281"/>
      <c r="AF77" s="278"/>
      <c r="AG77" s="279"/>
      <c r="AH77" s="279"/>
      <c r="AI77" s="280"/>
      <c r="AJ77" s="279"/>
      <c r="AK77" s="279"/>
      <c r="AL77" s="279"/>
      <c r="AM77" s="280"/>
      <c r="AN77" s="279"/>
      <c r="AO77" s="276"/>
      <c r="AP77" s="277"/>
      <c r="AQ77" s="277"/>
      <c r="AR77" s="278"/>
      <c r="AS77" s="279"/>
      <c r="AT77" s="279"/>
      <c r="AU77" s="279"/>
      <c r="AV77" s="279"/>
      <c r="AW77" s="279"/>
      <c r="AX77" s="279"/>
      <c r="AY77" s="279"/>
      <c r="AZ77" s="279"/>
      <c r="BA77" s="279"/>
      <c r="BB77" s="279"/>
      <c r="BC77" s="279"/>
      <c r="BD77" s="279"/>
      <c r="BE77" s="280"/>
      <c r="BF77" s="276"/>
      <c r="BG77" s="281"/>
      <c r="BH77" s="281"/>
      <c r="BI77" s="278"/>
      <c r="BJ77" s="279"/>
      <c r="BK77" s="279"/>
      <c r="BL77" s="280"/>
      <c r="BM77" s="279"/>
      <c r="BN77" s="279"/>
      <c r="BO77" s="279"/>
      <c r="BP77" s="280"/>
      <c r="BQ77" s="279"/>
      <c r="BR77" s="279"/>
      <c r="BS77" s="279"/>
      <c r="BT77" s="280"/>
    </row>
    <row r="78" spans="2:72" ht="36">
      <c r="L78" s="276"/>
      <c r="M78" s="277"/>
      <c r="N78" s="277"/>
      <c r="P78" s="254" t="s">
        <v>301</v>
      </c>
      <c r="Q78" s="286" t="s">
        <v>8</v>
      </c>
      <c r="R78" s="254" t="s">
        <v>302</v>
      </c>
      <c r="S78" s="254" t="s">
        <v>235</v>
      </c>
      <c r="T78" s="254" t="s">
        <v>303</v>
      </c>
      <c r="U78" s="254" t="s">
        <v>304</v>
      </c>
      <c r="V78" s="254" t="s">
        <v>305</v>
      </c>
      <c r="W78" s="254" t="s">
        <v>306</v>
      </c>
      <c r="X78" s="254" t="s">
        <v>307</v>
      </c>
      <c r="Y78" s="254" t="s">
        <v>308</v>
      </c>
      <c r="Z78" s="255" t="s">
        <v>309</v>
      </c>
      <c r="AA78" s="254" t="s">
        <v>310</v>
      </c>
      <c r="AB78" s="255" t="s">
        <v>244</v>
      </c>
      <c r="AC78" s="254" t="s">
        <v>311</v>
      </c>
      <c r="AD78" s="255" t="s">
        <v>312</v>
      </c>
      <c r="AE78" s="255" t="s">
        <v>313</v>
      </c>
      <c r="AF78" s="255" t="s">
        <v>248</v>
      </c>
      <c r="AG78" s="256" t="s">
        <v>249</v>
      </c>
      <c r="AH78" s="254" t="s">
        <v>314</v>
      </c>
      <c r="AI78" s="287" t="s">
        <v>10</v>
      </c>
      <c r="AJ78" s="254" t="s">
        <v>315</v>
      </c>
      <c r="AK78" s="255" t="s">
        <v>300</v>
      </c>
      <c r="AL78" s="255" t="s">
        <v>254</v>
      </c>
      <c r="AM78" s="256" t="s">
        <v>255</v>
      </c>
      <c r="AN78" s="279"/>
      <c r="AO78" s="285"/>
      <c r="AP78" s="277"/>
      <c r="AQ78" s="277"/>
      <c r="AS78" s="254" t="s">
        <v>301</v>
      </c>
      <c r="AT78" s="286" t="s">
        <v>8</v>
      </c>
      <c r="AU78" s="254" t="s">
        <v>302</v>
      </c>
      <c r="AV78" s="254" t="s">
        <v>235</v>
      </c>
      <c r="AW78" s="254" t="s">
        <v>303</v>
      </c>
      <c r="AX78" s="254" t="s">
        <v>304</v>
      </c>
      <c r="AY78" s="254" t="s">
        <v>305</v>
      </c>
      <c r="AZ78" s="254" t="s">
        <v>306</v>
      </c>
      <c r="BA78" s="254" t="s">
        <v>307</v>
      </c>
      <c r="BB78" s="254" t="s">
        <v>308</v>
      </c>
      <c r="BC78" s="255" t="s">
        <v>309</v>
      </c>
      <c r="BD78" s="254" t="s">
        <v>310</v>
      </c>
      <c r="BE78" s="255" t="s">
        <v>244</v>
      </c>
      <c r="BF78" s="254" t="s">
        <v>311</v>
      </c>
      <c r="BG78" s="255" t="s">
        <v>312</v>
      </c>
      <c r="BH78" s="255" t="s">
        <v>313</v>
      </c>
      <c r="BI78" s="255" t="s">
        <v>248</v>
      </c>
      <c r="BJ78" s="256" t="s">
        <v>249</v>
      </c>
      <c r="BK78" s="254" t="s">
        <v>314</v>
      </c>
      <c r="BL78" s="287" t="s">
        <v>10</v>
      </c>
      <c r="BM78" s="254" t="s">
        <v>315</v>
      </c>
      <c r="BN78" s="255" t="s">
        <v>300</v>
      </c>
      <c r="BO78" s="255" t="s">
        <v>254</v>
      </c>
      <c r="BP78" s="256" t="s">
        <v>255</v>
      </c>
      <c r="BQ78" s="279"/>
      <c r="BR78" s="279"/>
      <c r="BS78" s="279"/>
      <c r="BT78" s="280"/>
    </row>
    <row r="79" spans="2:72">
      <c r="L79" s="276"/>
      <c r="M79" s="277"/>
      <c r="N79" s="277"/>
      <c r="O79" s="278" t="s">
        <v>299</v>
      </c>
      <c r="P79" s="279">
        <v>2000</v>
      </c>
      <c r="Q79" s="279">
        <v>750</v>
      </c>
      <c r="R79" s="279">
        <v>370</v>
      </c>
      <c r="S79" s="279">
        <v>540</v>
      </c>
      <c r="T79" s="279">
        <v>2200</v>
      </c>
      <c r="U79" s="279">
        <v>6700</v>
      </c>
      <c r="V79" s="279">
        <v>2800</v>
      </c>
      <c r="W79" s="279">
        <v>6000</v>
      </c>
      <c r="X79" s="279">
        <v>420</v>
      </c>
      <c r="Y79" s="279">
        <v>440</v>
      </c>
      <c r="Z79" s="279">
        <v>1700</v>
      </c>
      <c r="AA79" s="279">
        <v>500</v>
      </c>
      <c r="AB79" s="280">
        <v>3600</v>
      </c>
      <c r="AC79" s="276">
        <v>3600</v>
      </c>
      <c r="AD79" s="276">
        <v>2000</v>
      </c>
      <c r="AE79" s="276">
        <v>700</v>
      </c>
      <c r="AF79" s="278"/>
      <c r="AG79" s="279"/>
      <c r="AH79" s="279">
        <v>2600</v>
      </c>
      <c r="AI79" s="280">
        <v>1100</v>
      </c>
      <c r="AJ79" s="279">
        <v>700</v>
      </c>
      <c r="AK79" s="279"/>
      <c r="AL79" s="279"/>
      <c r="AM79" s="280"/>
      <c r="AN79" s="279"/>
      <c r="AO79" s="279"/>
      <c r="AP79" s="279"/>
      <c r="AQ79" s="277"/>
      <c r="AR79" s="278" t="s">
        <v>299</v>
      </c>
      <c r="AS79" s="279">
        <v>2000</v>
      </c>
      <c r="AT79" s="279">
        <v>750</v>
      </c>
      <c r="AU79" s="279">
        <v>370</v>
      </c>
      <c r="AV79" s="279">
        <v>540</v>
      </c>
      <c r="AW79" s="279">
        <v>2200</v>
      </c>
      <c r="AX79" s="279">
        <v>6700</v>
      </c>
      <c r="AY79" s="279">
        <v>2800</v>
      </c>
      <c r="AZ79" s="279">
        <v>6000</v>
      </c>
      <c r="BA79" s="279">
        <v>420</v>
      </c>
      <c r="BB79" s="279">
        <v>440</v>
      </c>
      <c r="BC79" s="279">
        <v>1700</v>
      </c>
      <c r="BD79" s="279">
        <v>500</v>
      </c>
      <c r="BE79" s="280">
        <v>3600</v>
      </c>
      <c r="BF79" s="276">
        <v>3600</v>
      </c>
      <c r="BG79" s="276">
        <v>2000</v>
      </c>
      <c r="BH79" s="276">
        <v>700</v>
      </c>
      <c r="BI79" s="278"/>
      <c r="BJ79" s="279"/>
      <c r="BK79" s="279">
        <v>2600</v>
      </c>
      <c r="BL79" s="280">
        <v>1100</v>
      </c>
      <c r="BM79" s="279">
        <v>700</v>
      </c>
      <c r="BN79" s="279"/>
      <c r="BO79" s="279"/>
      <c r="BP79" s="280"/>
    </row>
    <row r="80" spans="2:72">
      <c r="L80" s="276"/>
      <c r="M80" s="277"/>
      <c r="N80" s="277"/>
      <c r="O80" s="278" t="s">
        <v>329</v>
      </c>
      <c r="P80" s="279">
        <f>P75*P79</f>
        <v>8117610</v>
      </c>
      <c r="Q80" s="279">
        <f t="shared" ref="Q80:AM80" si="1">Q75*Q79</f>
        <v>7439564.25</v>
      </c>
      <c r="R80" s="279">
        <f t="shared" si="1"/>
        <v>812505.20000000007</v>
      </c>
      <c r="S80" s="279">
        <f t="shared" si="1"/>
        <v>3779433</v>
      </c>
      <c r="T80" s="279">
        <f t="shared" si="1"/>
        <v>1414061</v>
      </c>
      <c r="U80" s="279">
        <f t="shared" si="1"/>
        <v>1284477.0999999999</v>
      </c>
      <c r="V80" s="279">
        <f t="shared" si="1"/>
        <v>609873.6</v>
      </c>
      <c r="W80" s="279">
        <f t="shared" si="1"/>
        <v>1830474</v>
      </c>
      <c r="X80" s="279">
        <f t="shared" si="1"/>
        <v>2675520.96</v>
      </c>
      <c r="Y80" s="279">
        <f t="shared" si="1"/>
        <v>875851.67999999993</v>
      </c>
      <c r="Z80" s="279">
        <f t="shared" si="1"/>
        <v>6164371.7000000002</v>
      </c>
      <c r="AA80" s="279">
        <f t="shared" si="1"/>
        <v>2157413.5</v>
      </c>
      <c r="AB80" s="279">
        <f t="shared" si="1"/>
        <v>1161799.2</v>
      </c>
      <c r="AC80" s="279">
        <f t="shared" si="1"/>
        <v>1761732</v>
      </c>
      <c r="AD80" s="279">
        <f t="shared" si="1"/>
        <v>9442470</v>
      </c>
      <c r="AE80" s="279">
        <f t="shared" si="1"/>
        <v>7747535.5999999996</v>
      </c>
      <c r="AF80" s="279">
        <f t="shared" si="1"/>
        <v>0</v>
      </c>
      <c r="AG80" s="279">
        <f t="shared" si="1"/>
        <v>0</v>
      </c>
      <c r="AH80" s="279">
        <f t="shared" si="1"/>
        <v>64032.800000000003</v>
      </c>
      <c r="AI80" s="279">
        <f t="shared" si="1"/>
        <v>9495572.9000000004</v>
      </c>
      <c r="AJ80" s="279">
        <f t="shared" si="1"/>
        <v>8023465.7999999998</v>
      </c>
      <c r="AK80" s="279">
        <f t="shared" si="1"/>
        <v>0</v>
      </c>
      <c r="AL80" s="279">
        <f t="shared" si="1"/>
        <v>0</v>
      </c>
      <c r="AM80" s="279">
        <f t="shared" si="1"/>
        <v>0</v>
      </c>
      <c r="AN80" s="279"/>
      <c r="AO80" s="279"/>
      <c r="AP80" s="279"/>
      <c r="AQ80" s="277"/>
      <c r="AR80" s="278" t="s">
        <v>329</v>
      </c>
      <c r="AS80" s="279">
        <f>AS75*AS79</f>
        <v>10638384</v>
      </c>
      <c r="AT80" s="279">
        <f>AT75*AT79</f>
        <v>4620870.75</v>
      </c>
      <c r="AU80" s="279">
        <f>AU75*AU79</f>
        <v>288383.92000000004</v>
      </c>
      <c r="AV80" s="279">
        <f>AV75*AV79</f>
        <v>4864276.26</v>
      </c>
      <c r="AW80" s="279">
        <f>AW75*AW79</f>
        <v>3521766.6</v>
      </c>
      <c r="AX80" s="279">
        <f>AX75*AX79</f>
        <v>695004.4</v>
      </c>
      <c r="AY80" s="279">
        <f>AY75*AY79</f>
        <v>867832</v>
      </c>
      <c r="AZ80" s="279">
        <f>AZ75*AZ79</f>
        <v>1364226</v>
      </c>
      <c r="BA80" s="279">
        <f>BA75*BA79</f>
        <v>139119.54</v>
      </c>
      <c r="BB80" s="279">
        <f t="shared" ref="BB80" si="2">BB75*BB79</f>
        <v>419920.16000000003</v>
      </c>
      <c r="BC80" s="279">
        <f t="shared" ref="BC80" si="3">BC75*BC79</f>
        <v>8233326.0999999996</v>
      </c>
      <c r="BD80" s="279">
        <f t="shared" ref="BD80" si="4">BD75*BD79</f>
        <v>1803142.5</v>
      </c>
      <c r="BE80" s="279">
        <f t="shared" ref="BE80" si="5">BE75*BE79</f>
        <v>868813.2</v>
      </c>
      <c r="BF80" s="279">
        <f t="shared" ref="BF80" si="6">BF75*BF79</f>
        <v>5456127.5999999996</v>
      </c>
      <c r="BG80" s="279">
        <f t="shared" ref="BG80" si="7">BG75*BG79</f>
        <v>17852082</v>
      </c>
      <c r="BH80" s="279">
        <f t="shared" ref="BH80" si="8">BH75*BH79</f>
        <v>9356272.7999999989</v>
      </c>
      <c r="BI80" s="279">
        <f t="shared" ref="BI80" si="9">BI75*BI79</f>
        <v>0</v>
      </c>
      <c r="BJ80" s="279">
        <f t="shared" ref="BJ80" si="10">BJ75*BJ79</f>
        <v>0</v>
      </c>
      <c r="BK80" s="279">
        <f t="shared" ref="BK80" si="11">BK75*BK79</f>
        <v>209201.2</v>
      </c>
      <c r="BL80" s="279">
        <f t="shared" ref="BL80" si="12">BL75*BL79</f>
        <v>3008876.2</v>
      </c>
      <c r="BM80" s="279">
        <f t="shared" ref="BM80" si="13">BM75*BM79</f>
        <v>641758.6</v>
      </c>
      <c r="BN80" s="279">
        <f t="shared" ref="BN80" si="14">BN75*BN79</f>
        <v>0</v>
      </c>
      <c r="BO80" s="279">
        <f t="shared" ref="BO80" si="15">BO75*BO79</f>
        <v>0</v>
      </c>
      <c r="BP80" s="279">
        <f t="shared" ref="BP80" si="16">BP75*BP79</f>
        <v>0</v>
      </c>
    </row>
    <row r="81" spans="12:68">
      <c r="L81" s="276"/>
      <c r="M81" s="277"/>
      <c r="N81" s="277" t="s">
        <v>327</v>
      </c>
      <c r="O81" s="278"/>
      <c r="P81" s="279"/>
      <c r="Q81" s="279"/>
      <c r="R81" s="279"/>
      <c r="S81" s="279"/>
      <c r="T81" s="279"/>
      <c r="U81" s="279"/>
      <c r="V81" s="279"/>
      <c r="W81" s="279"/>
      <c r="X81" s="279"/>
      <c r="Y81" s="279"/>
      <c r="Z81" s="279"/>
      <c r="AA81" s="279"/>
      <c r="AB81" s="280"/>
      <c r="AC81" s="276"/>
      <c r="AD81" s="276"/>
      <c r="AE81" s="276"/>
      <c r="AF81" s="278"/>
      <c r="AG81" s="279"/>
      <c r="AH81" s="279"/>
      <c r="AI81" s="280"/>
      <c r="AJ81" s="279"/>
      <c r="AK81" s="279"/>
      <c r="AL81" s="279"/>
      <c r="AM81" s="280"/>
      <c r="AN81" s="279"/>
      <c r="AO81" s="279"/>
      <c r="AP81" s="279"/>
      <c r="AQ81" s="277"/>
      <c r="AR81" s="278"/>
      <c r="AS81" s="279"/>
      <c r="AT81" s="279"/>
      <c r="AU81" s="279"/>
      <c r="AV81" s="279"/>
      <c r="AW81" s="279"/>
      <c r="AX81" s="279"/>
      <c r="AY81" s="279"/>
      <c r="AZ81" s="279"/>
      <c r="BA81" s="279"/>
      <c r="BB81" s="279"/>
      <c r="BC81" s="279"/>
      <c r="BD81" s="279"/>
      <c r="BE81" s="280"/>
      <c r="BF81" s="276"/>
      <c r="BG81" s="276"/>
      <c r="BH81" s="276"/>
      <c r="BI81" s="278"/>
      <c r="BJ81" s="279"/>
      <c r="BK81" s="279"/>
      <c r="BL81" s="280"/>
      <c r="BM81" s="279"/>
      <c r="BN81" s="279"/>
      <c r="BO81" s="279"/>
      <c r="BP81" s="280"/>
    </row>
    <row r="82" spans="12:68">
      <c r="L82" s="276"/>
      <c r="M82" s="277"/>
      <c r="N82" t="s">
        <v>168</v>
      </c>
      <c r="O82" t="s">
        <v>7</v>
      </c>
      <c r="P82" s="278">
        <f>SUM(P80:AJ80)*0.001</f>
        <v>74857.764290000006</v>
      </c>
      <c r="Q82" s="279"/>
      <c r="R82" s="279"/>
      <c r="S82" s="279"/>
      <c r="T82" s="279"/>
      <c r="U82" s="279"/>
      <c r="V82" s="279"/>
      <c r="W82" s="279"/>
      <c r="X82" s="279"/>
      <c r="Y82" s="279"/>
      <c r="Z82" s="279"/>
      <c r="AA82" s="279"/>
      <c r="AB82" s="280"/>
      <c r="AC82" s="276"/>
      <c r="AD82" s="276"/>
      <c r="AE82" s="276"/>
      <c r="AF82" s="278"/>
      <c r="AG82" s="279"/>
      <c r="AH82" s="279"/>
      <c r="AI82" s="280"/>
      <c r="AJ82" s="279"/>
      <c r="AK82" s="279"/>
      <c r="AL82" s="279"/>
      <c r="AM82" s="280"/>
      <c r="AN82" s="279"/>
      <c r="AO82" s="279"/>
      <c r="AP82" s="279"/>
      <c r="AQ82" t="s">
        <v>168</v>
      </c>
      <c r="AR82" t="s">
        <v>7</v>
      </c>
      <c r="AS82" s="278">
        <f>SUM(AS80:BM80)*0.001</f>
        <v>74849.383830000006</v>
      </c>
      <c r="AT82" s="279"/>
      <c r="AU82" s="279"/>
      <c r="AV82" s="279"/>
      <c r="AW82" s="279"/>
      <c r="AX82" s="279"/>
      <c r="AY82" s="279"/>
      <c r="AZ82" s="279"/>
      <c r="BA82" s="279"/>
      <c r="BB82" s="279"/>
      <c r="BC82" s="279"/>
      <c r="BD82" s="279"/>
      <c r="BE82" s="280"/>
      <c r="BF82" s="276"/>
      <c r="BG82" s="276"/>
      <c r="BH82" s="276"/>
      <c r="BI82" s="278"/>
      <c r="BJ82" s="279"/>
      <c r="BK82" s="279"/>
      <c r="BL82" s="280"/>
      <c r="BM82" s="279"/>
      <c r="BN82" s="279"/>
      <c r="BO82" s="279"/>
      <c r="BP82" s="280"/>
    </row>
    <row r="83" spans="12:68">
      <c r="L83" s="276"/>
      <c r="M83" s="277"/>
      <c r="N83" s="277"/>
      <c r="O83" s="278"/>
      <c r="P83" s="279"/>
      <c r="Q83" s="279"/>
      <c r="R83" s="279"/>
      <c r="S83" s="279"/>
      <c r="T83" s="279"/>
      <c r="U83" s="279"/>
      <c r="V83" s="279"/>
      <c r="W83" s="279"/>
      <c r="X83" s="279"/>
      <c r="Y83" s="279"/>
      <c r="Z83" s="279"/>
      <c r="AA83" s="279"/>
      <c r="AB83" s="280"/>
      <c r="AC83" s="276"/>
      <c r="AD83" s="276"/>
      <c r="AE83" s="276"/>
      <c r="AF83" s="278"/>
      <c r="AG83" s="279"/>
      <c r="AH83" s="279"/>
      <c r="AI83" s="280"/>
      <c r="AJ83" s="279"/>
      <c r="AK83" s="279"/>
      <c r="AL83" s="279"/>
      <c r="AM83" s="280"/>
      <c r="AN83" s="279"/>
      <c r="AO83" s="279"/>
      <c r="AP83" s="279"/>
      <c r="AQ83" s="280"/>
    </row>
    <row r="84" spans="12:68">
      <c r="L84" s="276"/>
      <c r="M84" s="277"/>
      <c r="N84" t="s">
        <v>324</v>
      </c>
      <c r="O84" s="278" t="s">
        <v>7</v>
      </c>
      <c r="P84" s="279">
        <f>P82+AS82</f>
        <v>149707.14812000003</v>
      </c>
      <c r="Q84" s="279"/>
      <c r="R84" s="279"/>
      <c r="S84" s="279"/>
      <c r="T84" s="279"/>
      <c r="U84" s="279"/>
      <c r="V84" s="279"/>
      <c r="W84" s="279"/>
      <c r="X84" s="279"/>
      <c r="Y84" s="279"/>
      <c r="Z84" s="279"/>
      <c r="AA84" s="279"/>
      <c r="AB84" s="280"/>
      <c r="AC84" s="276"/>
      <c r="AD84" s="276"/>
      <c r="AE84" s="276"/>
      <c r="AF84" s="278"/>
      <c r="AG84" s="279"/>
      <c r="AH84" s="279"/>
      <c r="AI84" s="280"/>
      <c r="AJ84" s="279"/>
      <c r="AK84" s="279"/>
      <c r="AL84" s="279"/>
      <c r="AM84" s="280"/>
      <c r="AN84" s="279"/>
      <c r="AO84" s="279"/>
      <c r="AP84" s="279"/>
      <c r="AQ84" s="280"/>
    </row>
    <row r="85" spans="12:68">
      <c r="L85" s="276"/>
      <c r="M85" s="277"/>
      <c r="N85" s="277"/>
      <c r="O85" s="278"/>
      <c r="P85" s="279"/>
      <c r="Q85" s="279"/>
      <c r="R85" s="279"/>
      <c r="S85" s="279"/>
      <c r="T85" s="279"/>
      <c r="U85" s="279"/>
      <c r="V85" s="279"/>
      <c r="W85" s="279"/>
      <c r="X85" s="279"/>
      <c r="Y85" s="279"/>
      <c r="Z85" s="279"/>
      <c r="AA85" s="279"/>
      <c r="AB85" s="280"/>
      <c r="AC85" s="276"/>
      <c r="AD85" s="276" t="s">
        <v>327</v>
      </c>
      <c r="AE85" s="276" t="s">
        <v>328</v>
      </c>
      <c r="AF85" s="278"/>
      <c r="AG85" s="279"/>
      <c r="AH85" s="279"/>
      <c r="AI85" s="280"/>
      <c r="AJ85" s="279"/>
      <c r="AK85" s="279"/>
      <c r="AL85" s="279"/>
      <c r="AM85" s="280"/>
      <c r="AN85" s="279"/>
      <c r="AO85" s="279"/>
      <c r="AP85" s="279"/>
      <c r="AQ85" s="280"/>
    </row>
    <row r="86" spans="12:68">
      <c r="L86" s="276"/>
      <c r="M86" s="277"/>
      <c r="N86" s="277"/>
      <c r="O86" s="278"/>
      <c r="P86" s="279"/>
      <c r="Q86" s="279"/>
      <c r="R86" s="279"/>
      <c r="S86" s="279"/>
      <c r="T86" s="279"/>
      <c r="U86" s="279"/>
      <c r="V86" s="279"/>
      <c r="W86" s="279"/>
      <c r="X86" s="279"/>
      <c r="Y86" s="279"/>
      <c r="Z86" s="279"/>
      <c r="AA86" s="279"/>
      <c r="AB86" s="280"/>
      <c r="AC86" s="276" t="s">
        <v>325</v>
      </c>
      <c r="AD86" s="276">
        <f>Q80*0.001</f>
        <v>7439.5642500000004</v>
      </c>
      <c r="AE86" s="276">
        <f>AT80*0.001</f>
        <v>4620.87075</v>
      </c>
      <c r="AF86" s="278"/>
      <c r="AG86" s="279"/>
      <c r="AH86" s="279"/>
      <c r="AI86" s="280"/>
      <c r="AJ86" s="279"/>
      <c r="AK86" s="279"/>
      <c r="AL86" s="279"/>
      <c r="AM86" s="280"/>
      <c r="AN86" s="279"/>
      <c r="AO86" s="279"/>
      <c r="AP86" s="279"/>
      <c r="AQ86" s="280"/>
    </row>
    <row r="87" spans="12:68">
      <c r="L87" s="276"/>
      <c r="M87" s="277"/>
      <c r="N87" s="277"/>
      <c r="O87" s="278"/>
      <c r="P87" s="279"/>
      <c r="Q87" s="279"/>
      <c r="R87" s="279"/>
      <c r="S87" s="279"/>
      <c r="T87" s="279"/>
      <c r="U87" s="279"/>
      <c r="V87" s="279"/>
      <c r="W87" s="279"/>
      <c r="X87" s="279"/>
      <c r="Y87" s="279"/>
      <c r="Z87" s="279"/>
      <c r="AA87" s="279"/>
      <c r="AB87" s="280"/>
      <c r="AC87" s="276" t="s">
        <v>326</v>
      </c>
      <c r="AD87" s="276">
        <f>AI80*0.001</f>
        <v>9495.572900000001</v>
      </c>
      <c r="AE87" s="276">
        <f>BL80*0.001</f>
        <v>3008.8762000000002</v>
      </c>
      <c r="AF87" s="278"/>
      <c r="AG87" s="279"/>
      <c r="AH87" s="279"/>
      <c r="AI87" s="280"/>
      <c r="AJ87" s="279"/>
      <c r="AK87" s="279"/>
      <c r="AL87" s="279"/>
      <c r="AM87" s="280"/>
      <c r="AN87" s="279"/>
      <c r="AO87" s="279"/>
      <c r="AP87" s="279"/>
      <c r="AQ87" s="280"/>
    </row>
    <row r="88" spans="12:68">
      <c r="L88" s="276"/>
      <c r="M88" s="277"/>
      <c r="N88" s="277"/>
      <c r="O88" s="278"/>
      <c r="P88" s="279"/>
      <c r="Q88" s="279"/>
      <c r="R88" s="279"/>
      <c r="S88" s="279"/>
      <c r="T88" s="279"/>
      <c r="U88" s="279"/>
      <c r="V88" s="279"/>
      <c r="W88" s="279"/>
      <c r="X88" s="279"/>
      <c r="Y88" s="279"/>
      <c r="Z88" s="279"/>
      <c r="AA88" s="279"/>
      <c r="AB88" s="280"/>
      <c r="AC88" s="276"/>
      <c r="AD88" s="276"/>
      <c r="AE88" s="276"/>
      <c r="AF88" s="278"/>
      <c r="AG88" s="279"/>
      <c r="AH88" s="279"/>
      <c r="AI88" s="280"/>
      <c r="AJ88" s="279"/>
      <c r="AK88" s="279"/>
      <c r="AL88" s="279"/>
      <c r="AM88" s="280"/>
      <c r="AN88" s="279"/>
      <c r="AO88" s="279"/>
      <c r="AP88" s="279"/>
      <c r="AQ88" s="280"/>
    </row>
    <row r="89" spans="12:68">
      <c r="L89" s="276"/>
      <c r="M89" s="277"/>
      <c r="N89" s="277"/>
      <c r="O89" s="278"/>
      <c r="P89" s="279"/>
      <c r="Q89" s="279"/>
      <c r="R89" s="279"/>
      <c r="S89" s="279"/>
      <c r="T89" s="279"/>
      <c r="U89" s="279"/>
      <c r="V89" s="279"/>
      <c r="W89" s="279"/>
      <c r="X89" s="279"/>
      <c r="Y89" s="279"/>
      <c r="Z89" s="279"/>
      <c r="AA89" s="279"/>
      <c r="AB89" s="280"/>
      <c r="AC89" s="276"/>
      <c r="AD89" s="276"/>
      <c r="AE89" s="288"/>
      <c r="AF89" s="278"/>
      <c r="AG89" s="279"/>
      <c r="AH89" s="279"/>
      <c r="AI89" s="280"/>
      <c r="AJ89" s="279"/>
      <c r="AK89" s="279"/>
      <c r="AL89" s="279"/>
      <c r="AM89" s="280"/>
      <c r="AN89" s="279"/>
      <c r="AO89" s="279"/>
      <c r="AP89" s="279"/>
      <c r="AQ89" s="280"/>
    </row>
    <row r="90" spans="12:68">
      <c r="L90" s="276"/>
      <c r="M90" s="277"/>
      <c r="N90" s="277"/>
      <c r="O90" s="278"/>
      <c r="P90" s="279"/>
      <c r="Q90" s="279"/>
      <c r="R90" s="279"/>
      <c r="S90" s="279"/>
      <c r="T90" s="279"/>
      <c r="U90" s="279"/>
      <c r="V90" s="279"/>
      <c r="W90" s="279"/>
      <c r="X90" s="279"/>
      <c r="Y90" s="279"/>
      <c r="Z90" s="279"/>
      <c r="AA90" s="279"/>
      <c r="AB90" s="280"/>
      <c r="AC90" s="276"/>
      <c r="AD90" s="276"/>
      <c r="AE90" s="288"/>
      <c r="AF90" s="278"/>
      <c r="AG90" s="279"/>
      <c r="AH90" s="279"/>
      <c r="AI90" s="280"/>
      <c r="AJ90" s="279"/>
      <c r="AK90" s="279"/>
      <c r="AL90" s="279"/>
      <c r="AM90" s="280"/>
      <c r="AN90" s="279"/>
      <c r="AO90" s="279"/>
      <c r="AP90" s="279"/>
      <c r="AQ90" s="280"/>
    </row>
    <row r="91" spans="12:68">
      <c r="L91" s="276"/>
      <c r="M91" s="277"/>
      <c r="N91" s="277"/>
      <c r="O91" s="278"/>
      <c r="P91" s="279"/>
      <c r="Q91" s="279"/>
      <c r="R91" s="279"/>
      <c r="S91" s="279"/>
      <c r="T91" s="279"/>
      <c r="U91" s="279"/>
      <c r="V91" s="279"/>
      <c r="W91" s="279"/>
      <c r="X91" s="279"/>
      <c r="Y91" s="279"/>
      <c r="Z91" s="279"/>
      <c r="AA91" s="279"/>
      <c r="AB91" s="280"/>
      <c r="AC91" s="276"/>
      <c r="AD91" s="276"/>
      <c r="AE91" s="276"/>
      <c r="AF91" s="278"/>
      <c r="AG91" s="279"/>
      <c r="AH91" s="279"/>
      <c r="AI91" s="280"/>
      <c r="AJ91" s="279"/>
      <c r="AK91" s="279"/>
      <c r="AL91" s="279"/>
      <c r="AM91" s="280"/>
      <c r="AN91" s="279"/>
      <c r="AO91" s="279"/>
      <c r="AP91" s="279"/>
      <c r="AQ91" s="280"/>
    </row>
    <row r="92" spans="12:68">
      <c r="L92" s="276"/>
      <c r="M92" s="277"/>
      <c r="N92" s="277"/>
      <c r="O92" s="278"/>
      <c r="P92" s="279"/>
      <c r="Q92" s="279"/>
      <c r="R92" s="279"/>
      <c r="S92" s="279"/>
      <c r="T92" s="279"/>
      <c r="U92" s="279"/>
      <c r="V92" s="279"/>
      <c r="W92" s="279"/>
      <c r="X92" s="279"/>
      <c r="Y92" s="279"/>
      <c r="Z92" s="279"/>
      <c r="AA92" s="279"/>
      <c r="AB92" s="280"/>
      <c r="AC92" s="276"/>
      <c r="AD92" s="276"/>
      <c r="AE92" s="276"/>
      <c r="AF92" s="278"/>
      <c r="AG92" s="279"/>
      <c r="AH92" s="279"/>
      <c r="AI92" s="280"/>
      <c r="AJ92" s="279"/>
      <c r="AK92" s="279"/>
      <c r="AL92" s="279"/>
      <c r="AM92" s="280"/>
      <c r="AN92" s="279"/>
      <c r="AO92" s="279"/>
      <c r="AP92" s="279"/>
      <c r="AQ92" s="280"/>
    </row>
    <row r="93" spans="12:68">
      <c r="L93" s="276"/>
      <c r="M93" s="277"/>
      <c r="N93" s="277"/>
      <c r="O93" s="278"/>
      <c r="P93" s="279"/>
      <c r="Q93" s="279"/>
      <c r="R93" s="279"/>
      <c r="S93" s="279"/>
      <c r="T93" s="279"/>
      <c r="U93" s="279"/>
      <c r="V93" s="279"/>
      <c r="W93" s="279"/>
      <c r="X93" s="279"/>
      <c r="Y93" s="279"/>
      <c r="Z93" s="279"/>
      <c r="AA93" s="279"/>
      <c r="AB93" s="280"/>
      <c r="AC93" s="276"/>
      <c r="AD93" s="276" t="s">
        <v>330</v>
      </c>
      <c r="AE93" s="276" t="s">
        <v>331</v>
      </c>
      <c r="AF93" s="278"/>
      <c r="AG93" s="279"/>
      <c r="AH93" s="279"/>
      <c r="AI93" s="280"/>
      <c r="AJ93" s="279"/>
      <c r="AK93" s="279"/>
      <c r="AL93" s="279"/>
      <c r="AM93" s="280"/>
      <c r="AN93" s="279"/>
      <c r="AO93" s="279"/>
      <c r="AP93" s="279"/>
      <c r="AQ93" s="280"/>
    </row>
    <row r="94" spans="12:68">
      <c r="L94" s="276"/>
      <c r="M94" s="277"/>
      <c r="N94" s="277"/>
      <c r="O94" s="278"/>
      <c r="P94" s="279"/>
      <c r="Q94" s="279"/>
      <c r="R94" s="279"/>
      <c r="S94" s="279"/>
      <c r="T94" s="279"/>
      <c r="U94" s="279"/>
      <c r="V94" s="279"/>
      <c r="W94" s="279"/>
      <c r="X94" s="279"/>
      <c r="Y94" s="279"/>
      <c r="Z94" s="279"/>
      <c r="AA94" s="279"/>
      <c r="AB94" s="280"/>
      <c r="AC94" s="276"/>
      <c r="AD94" s="276"/>
      <c r="AE94" s="276" t="s">
        <v>332</v>
      </c>
      <c r="AF94" s="278"/>
      <c r="AG94" s="279"/>
      <c r="AH94" s="279"/>
      <c r="AI94" s="280"/>
      <c r="AJ94" s="279"/>
      <c r="AK94" s="279"/>
      <c r="AL94" s="279"/>
      <c r="AM94" s="280"/>
      <c r="AN94" s="279"/>
      <c r="AO94" s="279"/>
      <c r="AP94" s="279"/>
      <c r="AQ94" s="280"/>
    </row>
    <row r="95" spans="12:68">
      <c r="L95" s="276"/>
      <c r="M95" s="277"/>
      <c r="N95" s="277"/>
      <c r="O95" s="278"/>
      <c r="P95" s="279"/>
      <c r="Q95" s="279"/>
      <c r="R95" s="279"/>
      <c r="S95" s="279"/>
      <c r="T95" s="279"/>
      <c r="U95" s="279"/>
      <c r="V95" s="279"/>
      <c r="W95" s="279"/>
      <c r="X95" s="279"/>
      <c r="Y95" s="279"/>
      <c r="Z95" s="279"/>
      <c r="AA95" s="279"/>
      <c r="AB95" s="280"/>
      <c r="AC95" s="276"/>
      <c r="AD95" s="276"/>
      <c r="AE95" s="276"/>
      <c r="AF95" s="278"/>
      <c r="AG95" s="279"/>
      <c r="AH95" s="279"/>
      <c r="AI95" s="280"/>
      <c r="AJ95" s="279"/>
      <c r="AK95" s="279"/>
      <c r="AL95" s="279"/>
      <c r="AM95" s="280"/>
      <c r="AN95" s="279"/>
      <c r="AO95" s="279"/>
      <c r="AP95" s="279"/>
      <c r="AQ95" s="280"/>
    </row>
    <row r="96" spans="12:68">
      <c r="L96" s="276"/>
      <c r="M96" s="277"/>
      <c r="N96" s="277"/>
      <c r="O96" s="278"/>
      <c r="P96" s="279"/>
      <c r="Q96" s="279"/>
      <c r="R96" s="279"/>
      <c r="S96" s="279"/>
      <c r="T96" s="279"/>
      <c r="U96" s="279"/>
      <c r="V96" s="279"/>
      <c r="W96" s="279"/>
      <c r="X96" s="279"/>
      <c r="Y96" s="279"/>
      <c r="Z96" s="279"/>
      <c r="AA96" s="279"/>
      <c r="AB96" s="280"/>
      <c r="AC96" s="276"/>
      <c r="AD96" s="276"/>
      <c r="AE96" s="276"/>
      <c r="AF96" s="278"/>
      <c r="AG96" s="279"/>
      <c r="AH96" s="279"/>
      <c r="AI96" s="280"/>
      <c r="AJ96" s="279"/>
      <c r="AK96" s="279"/>
      <c r="AL96" s="279"/>
      <c r="AM96" s="280"/>
      <c r="AN96" s="279"/>
      <c r="AO96" s="279"/>
      <c r="AP96" s="279"/>
      <c r="AQ96" s="280"/>
    </row>
    <row r="97" spans="12:43">
      <c r="L97" s="276"/>
      <c r="M97" s="277"/>
      <c r="N97" s="277"/>
      <c r="O97" s="278"/>
      <c r="P97" s="279"/>
      <c r="Q97" s="279"/>
      <c r="R97" s="279"/>
      <c r="S97" s="279"/>
      <c r="T97" s="279"/>
      <c r="U97" s="279"/>
      <c r="V97" s="279"/>
      <c r="W97" s="279"/>
      <c r="X97" s="279"/>
      <c r="Y97" s="279"/>
      <c r="Z97" s="279"/>
      <c r="AA97" s="279"/>
      <c r="AB97" s="280"/>
      <c r="AC97" s="276"/>
      <c r="AD97" s="276"/>
      <c r="AE97" s="276"/>
      <c r="AF97" s="278"/>
      <c r="AG97" s="279"/>
      <c r="AH97" s="279"/>
      <c r="AI97" s="280"/>
      <c r="AJ97" s="279"/>
      <c r="AK97" s="279"/>
      <c r="AL97" s="279"/>
      <c r="AM97" s="280"/>
      <c r="AN97" s="279"/>
      <c r="AO97" s="279"/>
      <c r="AP97" s="279"/>
      <c r="AQ97" s="280"/>
    </row>
    <row r="98" spans="12:43">
      <c r="L98" s="276"/>
      <c r="M98" s="277"/>
      <c r="N98" s="277"/>
      <c r="O98" s="278"/>
      <c r="P98" s="279"/>
      <c r="Q98" s="279"/>
      <c r="R98" s="279"/>
      <c r="S98" s="279"/>
      <c r="T98" s="279"/>
      <c r="U98" s="279"/>
      <c r="V98" s="279"/>
      <c r="W98" s="279"/>
      <c r="X98" s="279"/>
      <c r="Y98" s="279"/>
      <c r="Z98" s="279"/>
      <c r="AA98" s="279"/>
      <c r="AB98" s="280"/>
      <c r="AC98" s="276"/>
      <c r="AD98" s="276"/>
      <c r="AE98" s="276"/>
      <c r="AF98" s="278"/>
      <c r="AG98" s="279"/>
      <c r="AH98" s="279"/>
      <c r="AI98" s="280"/>
      <c r="AJ98" s="279"/>
      <c r="AK98" s="279"/>
      <c r="AL98" s="279"/>
      <c r="AM98" s="280"/>
      <c r="AN98" s="279"/>
      <c r="AO98" s="279"/>
      <c r="AP98" s="279"/>
      <c r="AQ98" s="280"/>
    </row>
    <row r="99" spans="12:43">
      <c r="L99" s="276"/>
      <c r="M99" s="277"/>
      <c r="N99" s="277"/>
      <c r="O99" s="278"/>
      <c r="P99" s="279"/>
      <c r="Q99" s="279"/>
      <c r="R99" s="279"/>
      <c r="S99" s="279"/>
      <c r="T99" s="279"/>
      <c r="U99" s="279"/>
      <c r="V99" s="279"/>
      <c r="W99" s="279"/>
      <c r="X99" s="279"/>
      <c r="Y99" s="279"/>
      <c r="Z99" s="279"/>
      <c r="AA99" s="279"/>
      <c r="AB99" s="280"/>
      <c r="AC99" s="276"/>
      <c r="AD99" s="276"/>
      <c r="AE99" s="276"/>
      <c r="AF99" s="278"/>
      <c r="AG99" s="279"/>
      <c r="AH99" s="279"/>
      <c r="AI99" s="280"/>
      <c r="AJ99" s="279"/>
      <c r="AK99" s="279"/>
      <c r="AL99" s="279"/>
      <c r="AM99" s="280"/>
      <c r="AN99" s="279"/>
      <c r="AO99" s="279"/>
      <c r="AP99" s="279"/>
      <c r="AQ99" s="280"/>
    </row>
    <row r="100" spans="12:43">
      <c r="L100" s="276"/>
      <c r="M100" s="277"/>
      <c r="N100" s="277"/>
      <c r="O100" s="278"/>
      <c r="P100" s="279"/>
      <c r="Q100" s="279"/>
      <c r="R100" s="279"/>
      <c r="S100" s="279"/>
      <c r="T100" s="279"/>
      <c r="U100" s="279"/>
      <c r="V100" s="279"/>
      <c r="W100" s="279"/>
      <c r="X100" s="279"/>
      <c r="Y100" s="279"/>
      <c r="Z100" s="279"/>
      <c r="AA100" s="279"/>
      <c r="AB100" s="280"/>
      <c r="AC100" s="276"/>
      <c r="AD100" s="276"/>
      <c r="AE100" s="276"/>
      <c r="AF100" s="278"/>
      <c r="AG100" s="279"/>
      <c r="AH100" s="279"/>
      <c r="AI100" s="280"/>
      <c r="AJ100" s="279"/>
      <c r="AK100" s="279"/>
      <c r="AL100" s="279"/>
      <c r="AM100" s="280"/>
      <c r="AN100" s="279"/>
      <c r="AO100" s="279"/>
      <c r="AP100" s="279"/>
      <c r="AQ100" s="280"/>
    </row>
    <row r="101" spans="12:43">
      <c r="L101" s="276"/>
      <c r="M101" s="277"/>
      <c r="N101" s="277"/>
      <c r="O101" s="278"/>
      <c r="P101" s="279"/>
      <c r="Q101" s="279"/>
      <c r="R101" s="279"/>
      <c r="S101" s="279"/>
      <c r="T101" s="279"/>
      <c r="U101" s="279"/>
      <c r="V101" s="279"/>
      <c r="W101" s="279"/>
      <c r="X101" s="279"/>
      <c r="Y101" s="279"/>
      <c r="Z101" s="279"/>
      <c r="AA101" s="279"/>
      <c r="AB101" s="280"/>
      <c r="AC101" s="276"/>
      <c r="AD101" s="276"/>
      <c r="AE101" s="276"/>
      <c r="AF101" s="278"/>
      <c r="AG101" s="279"/>
      <c r="AH101" s="279"/>
      <c r="AI101" s="280"/>
      <c r="AJ101" s="279"/>
      <c r="AK101" s="279"/>
      <c r="AL101" s="279"/>
      <c r="AM101" s="280"/>
      <c r="AN101" s="279"/>
      <c r="AO101" s="279"/>
      <c r="AP101" s="279"/>
      <c r="AQ101" s="280"/>
    </row>
    <row r="102" spans="12:43">
      <c r="L102" s="276"/>
      <c r="M102" s="277"/>
      <c r="N102" s="277"/>
      <c r="O102" s="278"/>
      <c r="P102" s="279"/>
      <c r="Q102" s="279"/>
      <c r="R102" s="279"/>
      <c r="S102" s="279"/>
      <c r="T102" s="279"/>
      <c r="U102" s="279"/>
      <c r="V102" s="279"/>
      <c r="W102" s="279"/>
      <c r="X102" s="279"/>
      <c r="Y102" s="279"/>
      <c r="Z102" s="279"/>
      <c r="AA102" s="279"/>
      <c r="AB102" s="280"/>
      <c r="AC102" s="276"/>
      <c r="AD102" s="276"/>
      <c r="AE102" s="276"/>
      <c r="AF102" s="278"/>
      <c r="AG102" s="279"/>
      <c r="AH102" s="279"/>
      <c r="AI102" s="280"/>
      <c r="AJ102" s="279"/>
      <c r="AK102" s="279"/>
      <c r="AL102" s="279"/>
      <c r="AM102" s="280"/>
      <c r="AN102" s="279"/>
      <c r="AO102" s="279"/>
      <c r="AP102" s="279"/>
      <c r="AQ102" s="280"/>
    </row>
    <row r="103" spans="12:43">
      <c r="L103" s="276"/>
      <c r="M103" s="277"/>
      <c r="N103" s="277"/>
      <c r="O103" s="278"/>
      <c r="P103" s="279"/>
      <c r="Q103" s="279"/>
      <c r="R103" s="279"/>
      <c r="S103" s="279"/>
      <c r="T103" s="279"/>
      <c r="U103" s="279"/>
      <c r="V103" s="279"/>
      <c r="W103" s="279"/>
      <c r="X103" s="279"/>
      <c r="Y103" s="279"/>
      <c r="Z103" s="279"/>
      <c r="AA103" s="279"/>
      <c r="AB103" s="280"/>
      <c r="AC103" s="276"/>
      <c r="AD103" s="276"/>
      <c r="AE103" s="276"/>
      <c r="AF103" s="278"/>
      <c r="AG103" s="279"/>
      <c r="AH103" s="279"/>
      <c r="AI103" s="280"/>
      <c r="AJ103" s="279"/>
      <c r="AK103" s="279"/>
      <c r="AL103" s="279"/>
      <c r="AM103" s="280"/>
      <c r="AN103" s="279"/>
      <c r="AO103" s="279"/>
      <c r="AP103" s="279"/>
      <c r="AQ103" s="280"/>
    </row>
    <row r="104" spans="12:43">
      <c r="L104" s="276"/>
      <c r="M104" s="277"/>
      <c r="N104" s="277"/>
      <c r="O104" s="278"/>
      <c r="P104" s="279"/>
      <c r="Q104" s="279"/>
      <c r="R104" s="279"/>
      <c r="S104" s="279"/>
      <c r="T104" s="279"/>
      <c r="U104" s="279"/>
      <c r="V104" s="279"/>
      <c r="W104" s="279"/>
      <c r="X104" s="279"/>
      <c r="Y104" s="279"/>
      <c r="Z104" s="279"/>
      <c r="AA104" s="279"/>
      <c r="AB104" s="280"/>
      <c r="AC104" s="276"/>
      <c r="AD104" s="276"/>
      <c r="AE104" s="276"/>
      <c r="AF104" s="278"/>
      <c r="AG104" s="279"/>
      <c r="AH104" s="279"/>
      <c r="AI104" s="280"/>
      <c r="AJ104" s="279"/>
      <c r="AK104" s="279"/>
      <c r="AL104" s="279"/>
      <c r="AM104" s="280"/>
      <c r="AN104" s="279"/>
      <c r="AO104" s="279"/>
      <c r="AP104" s="279"/>
      <c r="AQ104" s="280"/>
    </row>
    <row r="105" spans="12:43">
      <c r="L105" s="276"/>
      <c r="M105" s="277"/>
      <c r="N105" s="277"/>
      <c r="O105" s="278"/>
      <c r="P105" s="279"/>
      <c r="Q105" s="279"/>
      <c r="R105" s="279"/>
      <c r="S105" s="279"/>
      <c r="T105" s="279"/>
      <c r="U105" s="279"/>
      <c r="V105" s="279"/>
      <c r="W105" s="279"/>
      <c r="X105" s="279"/>
      <c r="Y105" s="279"/>
      <c r="Z105" s="279"/>
      <c r="AA105" s="279"/>
      <c r="AB105" s="280"/>
      <c r="AC105" s="276"/>
      <c r="AD105" s="276"/>
      <c r="AE105" s="276"/>
      <c r="AF105" s="278"/>
      <c r="AG105" s="279"/>
      <c r="AH105" s="279"/>
      <c r="AI105" s="280"/>
      <c r="AJ105" s="279"/>
      <c r="AK105" s="279"/>
      <c r="AL105" s="279"/>
      <c r="AM105" s="280"/>
      <c r="AN105" s="279"/>
      <c r="AO105" s="279"/>
      <c r="AP105" s="279"/>
      <c r="AQ105" s="280"/>
    </row>
    <row r="106" spans="12:43">
      <c r="L106" s="276"/>
      <c r="M106" s="277"/>
      <c r="N106" s="277"/>
      <c r="O106" s="278"/>
      <c r="P106" s="279"/>
      <c r="Q106" s="279"/>
      <c r="R106" s="279"/>
      <c r="S106" s="279"/>
      <c r="T106" s="279"/>
      <c r="U106" s="279"/>
      <c r="V106" s="279"/>
      <c r="W106" s="279"/>
      <c r="X106" s="279"/>
      <c r="Y106" s="279"/>
      <c r="Z106" s="279"/>
      <c r="AA106" s="279"/>
      <c r="AB106" s="280"/>
      <c r="AC106" s="276"/>
      <c r="AD106" s="276"/>
      <c r="AE106" s="276"/>
      <c r="AF106" s="278"/>
      <c r="AG106" s="279"/>
      <c r="AH106" s="279"/>
      <c r="AI106" s="280"/>
      <c r="AJ106" s="279"/>
      <c r="AK106" s="279"/>
      <c r="AL106" s="279"/>
      <c r="AM106" s="280"/>
      <c r="AN106" s="279"/>
      <c r="AO106" s="279"/>
      <c r="AP106" s="279"/>
      <c r="AQ106" s="280"/>
    </row>
    <row r="107" spans="12:43">
      <c r="L107" s="276"/>
      <c r="M107" s="277"/>
      <c r="N107" s="277"/>
      <c r="O107" s="278"/>
      <c r="P107" s="279"/>
      <c r="Q107" s="279"/>
      <c r="R107" s="279"/>
      <c r="S107" s="279"/>
      <c r="T107" s="279"/>
      <c r="U107" s="279"/>
      <c r="V107" s="279"/>
      <c r="W107" s="279"/>
      <c r="X107" s="279"/>
      <c r="Y107" s="279"/>
      <c r="Z107" s="279"/>
      <c r="AA107" s="279"/>
      <c r="AB107" s="280"/>
      <c r="AC107" s="276"/>
      <c r="AD107" s="276"/>
      <c r="AE107" s="276"/>
      <c r="AF107" s="278"/>
      <c r="AG107" s="279"/>
      <c r="AH107" s="279"/>
      <c r="AI107" s="280"/>
      <c r="AJ107" s="279"/>
      <c r="AK107" s="279"/>
      <c r="AL107" s="279"/>
      <c r="AM107" s="280"/>
      <c r="AN107" s="279"/>
      <c r="AO107" s="279"/>
      <c r="AP107" s="279"/>
      <c r="AQ107" s="280"/>
    </row>
    <row r="108" spans="12:43">
      <c r="L108" s="276"/>
      <c r="M108" s="277"/>
      <c r="N108" s="277"/>
      <c r="O108" s="278"/>
      <c r="P108" s="279"/>
      <c r="Q108" s="279"/>
      <c r="R108" s="279"/>
      <c r="S108" s="279"/>
      <c r="T108" s="279"/>
      <c r="U108" s="279"/>
      <c r="V108" s="279"/>
      <c r="W108" s="279"/>
      <c r="X108" s="279"/>
      <c r="Y108" s="279"/>
      <c r="Z108" s="279"/>
      <c r="AA108" s="279"/>
      <c r="AB108" s="280"/>
      <c r="AC108" s="276"/>
      <c r="AD108" s="276"/>
      <c r="AE108" s="276"/>
      <c r="AF108" s="278"/>
      <c r="AG108" s="279"/>
      <c r="AH108" s="279"/>
      <c r="AI108" s="280"/>
      <c r="AJ108" s="279"/>
      <c r="AK108" s="279"/>
      <c r="AL108" s="279"/>
      <c r="AM108" s="280"/>
      <c r="AN108" s="279"/>
      <c r="AO108" s="279"/>
      <c r="AP108" s="279"/>
      <c r="AQ108" s="280"/>
    </row>
    <row r="109" spans="12:43">
      <c r="L109" s="276"/>
      <c r="M109" s="277"/>
      <c r="N109" s="277"/>
      <c r="O109" s="278"/>
      <c r="P109" s="279"/>
      <c r="Q109" s="279"/>
      <c r="R109" s="279"/>
      <c r="S109" s="279"/>
      <c r="T109" s="279"/>
      <c r="U109" s="279"/>
      <c r="V109" s="279"/>
      <c r="W109" s="279"/>
      <c r="X109" s="279"/>
      <c r="Y109" s="279"/>
      <c r="Z109" s="279"/>
      <c r="AA109" s="279"/>
      <c r="AB109" s="280"/>
      <c r="AC109" s="276"/>
      <c r="AD109" s="276"/>
      <c r="AE109" s="276"/>
      <c r="AF109" s="278"/>
      <c r="AG109" s="279"/>
      <c r="AH109" s="279"/>
      <c r="AI109" s="280"/>
      <c r="AJ109" s="279"/>
      <c r="AK109" s="279"/>
      <c r="AL109" s="279"/>
      <c r="AM109" s="280"/>
      <c r="AN109" s="279"/>
      <c r="AO109" s="279"/>
      <c r="AP109" s="279"/>
      <c r="AQ109" s="280"/>
    </row>
    <row r="110" spans="12:43">
      <c r="L110" s="276"/>
      <c r="M110" s="277"/>
      <c r="N110" s="277"/>
      <c r="O110" s="278"/>
      <c r="P110" s="279"/>
      <c r="Q110" s="279"/>
      <c r="R110" s="279"/>
      <c r="S110" s="279"/>
      <c r="T110" s="279"/>
      <c r="U110" s="279"/>
      <c r="V110" s="279"/>
      <c r="W110" s="279"/>
      <c r="X110" s="279"/>
      <c r="Y110" s="279"/>
      <c r="Z110" s="279"/>
      <c r="AA110" s="279"/>
      <c r="AB110" s="280"/>
      <c r="AC110" s="276"/>
      <c r="AD110" s="276"/>
      <c r="AE110" s="276"/>
      <c r="AF110" s="278"/>
      <c r="AG110" s="279"/>
      <c r="AH110" s="279"/>
      <c r="AI110" s="280"/>
      <c r="AJ110" s="279"/>
      <c r="AK110" s="279"/>
      <c r="AL110" s="279"/>
      <c r="AM110" s="280"/>
      <c r="AN110" s="279"/>
      <c r="AO110" s="279"/>
      <c r="AP110" s="279"/>
      <c r="AQ110" s="280"/>
    </row>
    <row r="111" spans="12:43">
      <c r="L111" s="276"/>
      <c r="M111" s="277"/>
      <c r="N111" s="277"/>
      <c r="O111" s="278"/>
      <c r="P111" s="279"/>
      <c r="Q111" s="279"/>
      <c r="R111" s="279"/>
      <c r="S111" s="279"/>
      <c r="T111" s="279"/>
      <c r="U111" s="279"/>
      <c r="V111" s="279"/>
      <c r="W111" s="279"/>
      <c r="X111" s="279"/>
      <c r="Y111" s="279"/>
      <c r="Z111" s="279"/>
      <c r="AA111" s="279"/>
      <c r="AB111" s="280"/>
      <c r="AC111" s="276"/>
      <c r="AD111" s="276"/>
      <c r="AE111" s="276"/>
      <c r="AF111" s="278"/>
      <c r="AG111" s="279"/>
      <c r="AH111" s="279"/>
      <c r="AI111" s="280"/>
      <c r="AJ111" s="279"/>
      <c r="AK111" s="279"/>
      <c r="AL111" s="279"/>
      <c r="AM111" s="280"/>
      <c r="AN111" s="279"/>
      <c r="AO111" s="279"/>
      <c r="AP111" s="279"/>
      <c r="AQ111" s="280"/>
    </row>
    <row r="112" spans="12:43">
      <c r="L112" s="276"/>
      <c r="M112" s="277"/>
      <c r="N112" s="277"/>
      <c r="O112" s="278"/>
      <c r="P112" s="279"/>
      <c r="Q112" s="279"/>
      <c r="R112" s="279"/>
      <c r="S112" s="279"/>
      <c r="T112" s="279"/>
      <c r="U112" s="279"/>
      <c r="V112" s="279"/>
      <c r="W112" s="279"/>
      <c r="X112" s="279"/>
      <c r="Y112" s="279"/>
      <c r="Z112" s="279"/>
      <c r="AA112" s="279"/>
      <c r="AB112" s="280"/>
      <c r="AC112" s="276"/>
      <c r="AD112" s="276"/>
      <c r="AE112" s="276"/>
      <c r="AF112" s="278"/>
      <c r="AG112" s="279"/>
      <c r="AH112" s="279"/>
      <c r="AI112" s="280"/>
      <c r="AJ112" s="279"/>
      <c r="AK112" s="279"/>
      <c r="AL112" s="279"/>
      <c r="AM112" s="280"/>
      <c r="AN112" s="279"/>
      <c r="AO112" s="279"/>
      <c r="AP112" s="279"/>
      <c r="AQ112" s="280"/>
    </row>
    <row r="113" spans="12:43">
      <c r="L113" s="276"/>
      <c r="M113" s="277"/>
      <c r="N113" s="277"/>
      <c r="O113" s="278"/>
      <c r="P113" s="279"/>
      <c r="Q113" s="279"/>
      <c r="R113" s="279"/>
      <c r="S113" s="279"/>
      <c r="T113" s="279"/>
      <c r="U113" s="279"/>
      <c r="V113" s="279"/>
      <c r="W113" s="279"/>
      <c r="X113" s="279"/>
      <c r="Y113" s="279"/>
      <c r="Z113" s="279"/>
      <c r="AA113" s="279"/>
      <c r="AB113" s="280"/>
      <c r="AC113" s="276"/>
      <c r="AD113" s="276"/>
      <c r="AE113" s="276"/>
      <c r="AF113" s="278"/>
      <c r="AG113" s="279"/>
      <c r="AH113" s="279"/>
      <c r="AI113" s="280"/>
      <c r="AJ113" s="279"/>
      <c r="AK113" s="279"/>
      <c r="AL113" s="279"/>
      <c r="AM113" s="280"/>
      <c r="AN113" s="279"/>
      <c r="AO113" s="279"/>
      <c r="AP113" s="279"/>
      <c r="AQ113" s="280"/>
    </row>
    <row r="114" spans="12:43">
      <c r="L114" s="276"/>
      <c r="M114" s="277"/>
      <c r="N114" s="277"/>
      <c r="O114" s="278"/>
      <c r="P114" s="279"/>
      <c r="Q114" s="279"/>
      <c r="R114" s="279"/>
      <c r="S114" s="279"/>
      <c r="T114" s="279"/>
      <c r="U114" s="279"/>
      <c r="V114" s="279"/>
      <c r="W114" s="279"/>
      <c r="X114" s="279"/>
      <c r="Y114" s="279"/>
      <c r="Z114" s="279"/>
      <c r="AA114" s="279"/>
      <c r="AB114" s="280"/>
      <c r="AC114" s="276"/>
      <c r="AD114" s="276"/>
      <c r="AE114" s="276"/>
      <c r="AF114" s="278"/>
      <c r="AG114" s="279"/>
      <c r="AH114" s="279"/>
      <c r="AI114" s="280"/>
      <c r="AJ114" s="279"/>
      <c r="AK114" s="279"/>
      <c r="AL114" s="279"/>
      <c r="AM114" s="280"/>
      <c r="AN114" s="279"/>
      <c r="AO114" s="279"/>
      <c r="AP114" s="279"/>
      <c r="AQ114" s="280"/>
    </row>
    <row r="115" spans="12:43">
      <c r="L115" s="276"/>
      <c r="M115" s="277"/>
      <c r="N115" s="277"/>
      <c r="O115" s="278"/>
      <c r="P115" s="279"/>
      <c r="Q115" s="279"/>
      <c r="R115" s="279"/>
      <c r="S115" s="279"/>
      <c r="T115" s="279"/>
      <c r="U115" s="279"/>
      <c r="V115" s="279"/>
      <c r="W115" s="279"/>
      <c r="X115" s="279"/>
      <c r="Y115" s="279"/>
      <c r="Z115" s="279"/>
      <c r="AA115" s="279"/>
      <c r="AB115" s="280"/>
      <c r="AC115" s="276"/>
      <c r="AD115" s="276"/>
      <c r="AE115" s="276"/>
      <c r="AF115" s="278"/>
      <c r="AG115" s="279"/>
      <c r="AH115" s="279"/>
      <c r="AI115" s="280"/>
      <c r="AJ115" s="279"/>
      <c r="AK115" s="279"/>
      <c r="AL115" s="279"/>
      <c r="AM115" s="280"/>
      <c r="AN115" s="279"/>
      <c r="AO115" s="279"/>
      <c r="AP115" s="279"/>
      <c r="AQ115" s="280"/>
    </row>
    <row r="116" spans="12:43">
      <c r="L116" s="276"/>
      <c r="M116" s="277"/>
      <c r="N116" s="277"/>
      <c r="O116" s="278"/>
      <c r="P116" s="279"/>
      <c r="Q116" s="279"/>
      <c r="R116" s="279"/>
      <c r="S116" s="279"/>
      <c r="T116" s="279"/>
      <c r="U116" s="279"/>
      <c r="V116" s="279"/>
      <c r="W116" s="279"/>
      <c r="X116" s="279"/>
      <c r="Y116" s="279"/>
      <c r="Z116" s="279"/>
      <c r="AA116" s="279"/>
      <c r="AB116" s="280"/>
      <c r="AC116" s="276"/>
      <c r="AD116" s="276"/>
      <c r="AE116" s="276"/>
      <c r="AF116" s="278"/>
      <c r="AG116" s="279"/>
      <c r="AH116" s="279"/>
      <c r="AI116" s="280"/>
      <c r="AJ116" s="279"/>
      <c r="AK116" s="279"/>
      <c r="AL116" s="279"/>
      <c r="AM116" s="280"/>
      <c r="AN116" s="279"/>
      <c r="AO116" s="279"/>
      <c r="AP116" s="279"/>
      <c r="AQ116" s="280"/>
    </row>
  </sheetData>
  <pageMargins left="0.7" right="0.7" top="0.75" bottom="0.75" header="0.3" footer="0.3"/>
  <pageSetup paperSize="9" orientation="portrait" horizontalDpi="4294967293"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Bunkers</vt:lpstr>
      <vt:lpstr>Calculations</vt:lpstr>
      <vt:lpstr>TIMES Inputs</vt:lpstr>
      <vt:lpstr>Backup</vt:lpstr>
      <vt:lpstr>Validation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2018-11-30T15:25:51Z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389267683029174</vt:r8>
  </property>
</Properties>
</file>